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media/image2.png" ContentType="image/png"/>
  <Override PartName="/xl/media/image3.png" ContentType="image/png"/>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cklog" sheetId="1" state="visible" r:id="rId2"/>
    <sheet name="Charge_cout" sheetId="2" state="visible" r:id="rId3"/>
    <sheet name="est_cout_dev" sheetId="3" state="visible" r:id="rId4"/>
    <sheet name="est_cout_prod" sheetId="4" state="visible" r:id="rId5"/>
    <sheet name="rentabilité" sheetId="5" state="visible" r:id="rId6"/>
    <sheet name="risques" sheetId="6" state="visible" r:id="rId7"/>
    <sheet name="Liste_des_traitements" sheetId="7" state="visible" r:id="rId8"/>
    <sheet name="Modèle_de_fiche_de_registre" sheetId="8" state="visible" r:id="rId9"/>
    <sheet name="Vue densemble" sheetId="9" state="visible" r:id="rId10"/>
    <sheet name="Backlog (1)" sheetId="10" state="visible" r:id="rId11"/>
    <sheet name="Auxiliaire - Tableau Burndown" sheetId="11"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<sst xmlns="http://schemas.openxmlformats.org/spreadsheetml/2006/main" count="580" uniqueCount="419">
  <si>
    <t xml:space="preserve">Titre</t>
  </si>
  <si>
    <t xml:space="preserve">En tant que</t>
  </si>
  <si>
    <t xml:space="preserve">Je veux...</t>
  </si>
  <si>
    <t xml:space="preserve">...afin de...</t>
  </si>
  <si>
    <t xml:space="preserve">Pondération</t>
  </si>
  <si>
    <t xml:space="preserve">Données nécessaires</t>
  </si>
  <si>
    <t xml:space="preserve">MoSCoW</t>
  </si>
  <si>
    <t xml:space="preserve">Connexion via une adresse mail</t>
  </si>
  <si>
    <t xml:space="preserve">Utilisateur de l'application </t>
  </si>
  <si>
    <t xml:space="preserve">pouvoir me connecter à mon compte sur l'application mobile en utilisant une adresse mail</t>
  </si>
  <si>
    <t xml:space="preserve">je peux voir les informations me concernant (infos personnelles, photos prises, articles suggérés, ...)</t>
  </si>
  <si>
    <t xml:space="preserve">A définir en relatif par rapport aux autres user stories en donnant un chiffre parmi : 1, 3, 5, 8, 13, 20, 50, 100.
1 représentant une user story très simple et 100 une très complexe.</t>
  </si>
  <si>
    <t xml:space="preserve">- adresse mail utilisateur
- mot de passe </t>
  </si>
  <si>
    <t xml:space="preserve">Must Have </t>
  </si>
  <si>
    <t xml:space="preserve">Constituer une garde-robe virtuelle
</t>
  </si>
  <si>
    <t xml:space="preserve">pouvoir me prendre en photo et constituer une collection de photos de mes vêtements</t>
  </si>
  <si>
    <t xml:space="preserve">bénéficier de recommandations personnalisées</t>
  </si>
  <si>
    <t xml:space="preserve">Photos de vêtements ,Informations sur les vêtements (marque, style, couleur, etc.)</t>
  </si>
  <si>
    <t xml:space="preserve">Must Have</t>
  </si>
  <si>
    <t xml:space="preserve">Obtenir des recommandations de vêtements basées sur ma garde-robe</t>
  </si>
  <si>
    <t xml:space="preserve">je veux que l'algorithme me propose des vêtements qui correspondent à mes goûts et à ma garde-robe existante</t>
  </si>
  <si>
    <t xml:space="preserve">découvrir de nouvelles pièces et compléter mon style.</t>
  </si>
  <si>
    <t xml:space="preserve">Photos de vêtements
Informations sur les vêtements (marque, style, couleur, etc.)
Préférences de style de l'utilisateur</t>
  </si>
  <si>
    <t xml:space="preserve">Visualiser les recommandations sur mes photos</t>
  </si>
  <si>
    <t xml:space="preserve">je veux que l'application superpose les vêtements recommandés sur mes photos</t>
  </si>
  <si>
    <t xml:space="preserve">visualiser le rendu et prendre une décision d'achat éclairée.</t>
  </si>
  <si>
    <t xml:space="preserve">Photos de vêtements
Informations sur les vêtements (marque, style, couleur, etc.)
Photos de l'utilisateur</t>
  </si>
  <si>
    <t xml:space="preserve">Personnaliser les recommandations</t>
  </si>
  <si>
    <t xml:space="preserve">pouvoir changer la couleur et le style des vêtements recommandés</t>
  </si>
  <si>
    <t xml:space="preserve">rouver des pièces qui correspondent parfaitement à mes goûts.</t>
  </si>
  <si>
    <t xml:space="preserve">Informations sur les vêtements (marque, style, couleur, etc.)
Préférences de style de l'utilisateur</t>
  </si>
  <si>
    <t xml:space="preserve">Should Have</t>
  </si>
  <si>
    <t xml:space="preserve">Obtenir des recommandations basées sur mes préférences et les tendances</t>
  </si>
  <si>
    <t xml:space="preserve">je veux que l'algorithme me propose des vêtements en fonction de mes styles préférés, des marques que j'aime et des tendances actuelles </t>
  </si>
  <si>
    <t xml:space="preserve">découvrir de nouvelles pièces et rester à la mode</t>
  </si>
  <si>
    <t xml:space="preserve">Préférences de style de l'utilisateur
Marques préférées de l'utilisateur
Blogs, sites, influenceurs et tendances suivis par l'utilisateur</t>
  </si>
  <si>
    <t xml:space="preserve">Laisser des avis sur les recommandations</t>
  </si>
  <si>
    <t xml:space="preserve">pouvoir laisser un avis sur la pertinence des propositions de vêtements qui me sont faites</t>
  </si>
  <si>
    <t xml:space="preserve">aider l'algorithme à s'améliorer et à me proposer des recommandations plus personnalisées.</t>
  </si>
  <si>
    <t xml:space="preserve">Avis de l'utilisateur sur les recommandations
Photos de vêtements recommandés</t>
  </si>
  <si>
    <t xml:space="preserve">Could Have</t>
  </si>
  <si>
    <t xml:space="preserve">Gérer mon panier et finaliser ma commande</t>
  </si>
  <si>
    <t xml:space="preserve">pouvoir ajouter des produits à mon panier, valider ma commande, choisir un mode de livraison et payer par carte bancaire</t>
  </si>
  <si>
    <t xml:space="preserve">finaliser mon achat.</t>
  </si>
  <si>
    <t xml:space="preserve">Produits sélectionnés
Informations de livraison
Informations de paiement</t>
  </si>
  <si>
    <t xml:space="preserve">Gérer mes données personnelles</t>
  </si>
  <si>
    <t xml:space="preserve">pouvoir gérer mes données personnelles conformément au RGPD</t>
  </si>
  <si>
    <t xml:space="preserve">protéger ma vie privée et contrôler l'utilisation de mes données.</t>
  </si>
  <si>
    <t xml:space="preserve">Données personnelles de l'utilisateur (nom, adresse, e-mail, etc.)
Historique des achats
Préférences de l'utilisateur</t>
  </si>
  <si>
    <t xml:space="preserve">Gérer la désinscription au service</t>
  </si>
  <si>
    <t xml:space="preserve">pouvoir me désinscrire du service de recommandation à tout moment</t>
  </si>
  <si>
    <t xml:space="preserve">ne plus recevoir de communications de la part de l'application.</t>
  </si>
  <si>
    <t xml:space="preserve">Adresse e-mail de l'utilisateur</t>
  </si>
  <si>
    <t xml:space="preserve">Won't Have</t>
  </si>
  <si>
    <t xml:space="preserve">Accéder à la modification et à la suppression des données personnelles</t>
  </si>
  <si>
    <t xml:space="preserve">pouvoir modifier ou supprimer mes données personnelles</t>
  </si>
  <si>
    <t xml:space="preserve">m'assurer de l'exactitude et de la confidentialité de mes informations.</t>
  </si>
  <si>
    <t xml:space="preserve">Gérer la durée de conservation de mes données personnelles</t>
  </si>
  <si>
    <t xml:space="preserve">utilisateur de l'application </t>
  </si>
  <si>
    <t xml:space="preserve">pouvoir définir la durée de conservation de mes données personnelles</t>
  </si>
  <si>
    <t xml:space="preserve">controler l'utilisation de mes données</t>
  </si>
  <si>
    <t xml:space="preserve">Données personnelles de l'utilisateur (nom, adresse, e-mail, etc.)
Historique des achats
</t>
  </si>
  <si>
    <t xml:space="preserve">User story</t>
  </si>
  <si>
    <t xml:space="preserve">Charge (jours)</t>
  </si>
  <si>
    <t xml:space="preserve">Répartition par profil (%)</t>
  </si>
  <si>
    <t xml:space="preserve">Coût (€) estimé</t>
  </si>
  <si>
    <t xml:space="preserve">Constituer une garde-robe virtuelle</t>
  </si>
  <si>
    <t xml:space="preserve">Développeur back-end (60%), Développeur front-end (40%)</t>
  </si>
  <si>
    <t xml:space="preserve">Développeur back-end (60%), Développeur front-end (20%), Data Scientist (20%)</t>
  </si>
  <si>
    <t xml:space="preserve">Développeur back-end (70%), Développeur front-end (30%)</t>
  </si>
  <si>
    <t xml:space="preserve">Data Scientist (100%)</t>
  </si>
  <si>
    <t xml:space="preserve">Développeur back-end (60%), Data Scientist (40%)</t>
  </si>
  <si>
    <t xml:space="preserve">Data Scientist (80%), Développeur back-end (20%)</t>
  </si>
  <si>
    <t xml:space="preserve">Développeur front-end (60%), Développeur back-end (40%)</t>
  </si>
  <si>
    <t xml:space="preserve">Développeur back-end (100%)</t>
  </si>
  <si>
    <t xml:space="preserve">Connexion par email</t>
  </si>
  <si>
    <t xml:space="preserve">Développeur back-end (30%),devéloppeur frontend(70%)</t>
  </si>
  <si>
    <t xml:space="preserve">Total:</t>
  </si>
  <si>
    <t xml:space="preserve">Charge par profil:</t>
  </si>
  <si>
    <t xml:space="preserve">cout calculé</t>
  </si>
  <si>
    <t xml:space="preserve">Développeur back-end:</t>
  </si>
  <si>
    <t xml:space="preserve">16 jours </t>
  </si>
  <si>
    <t xml:space="preserve">Développeur front-end:</t>
  </si>
  <si>
    <t xml:space="preserve">9 jours</t>
  </si>
  <si>
    <t xml:space="preserve">Data Scientist:</t>
  </si>
  <si>
    <t xml:space="preserve">6 jours</t>
  </si>
  <si>
    <t xml:space="preserve">cout total</t>
  </si>
  <si>
    <t xml:space="preserve">Taux journalier moyen :</t>
  </si>
  <si>
    <t xml:space="preserve">Développeur back-end : 300 €</t>
  </si>
  <si>
    <t xml:space="preserve">Développeur front-end : 250 €</t>
  </si>
  <si>
    <t xml:space="preserve">Data scientist : 400 €</t>
  </si>
  <si>
    <t xml:space="preserve">coûts annuels de maintenance de l’application</t>
  </si>
  <si>
    <t xml:space="preserve">Microsoft Azure Estimate</t>
  </si>
  <si>
    <t xml:space="preserve">Votre estimation</t>
  </si>
  <si>
    <t xml:space="preserve">Service category</t>
  </si>
  <si>
    <t xml:space="preserve">Service type</t>
  </si>
  <si>
    <t xml:space="preserve">Custom name</t>
  </si>
  <si>
    <t xml:space="preserve">Region</t>
  </si>
  <si>
    <t xml:space="preserve">Description</t>
  </si>
  <si>
    <t xml:space="preserve">Estimated monthly cost</t>
  </si>
  <si>
    <t xml:space="preserve">Estimated upfront cost</t>
  </si>
  <si>
    <t xml:space="preserve">Stockage</t>
  </si>
  <si>
    <t xml:space="preserve">Storage Accounts</t>
  </si>
  <si>
    <t xml:space="preserve">France Central</t>
  </si>
  <si>
    <t xml:space="preserve">Redondance Stockage Table, Standard, LRS, 10 To Capacité, 100 transactions de stockage</t>
  </si>
  <si>
    <t xml:space="preserve">Web</t>
  </si>
  <si>
    <t xml:space="preserve">API Management</t>
  </si>
  <si>
    <t xml:space="preserve">Développeur niveau, 1 unité(s), 730 Heures, 0 x 730 Heures x 5 espaces de travail de dépassement</t>
  </si>
  <si>
    <t xml:space="preserve">Bases de données</t>
  </si>
  <si>
    <t xml:space="preserve">Azure SQL Database</t>
  </si>
  <si>
    <t xml:space="preserve">Base de données unique, vCore, Usage général, Provisionné, Série Standard (Gen 5), Redondant en local, 1 – 2 vCore instance(s), 1 année réservée, 32 Go de stockage, Redondance du stockage de sauvegarde RA-GRS, Restauration à un instant dans le passé de 0 Go, Rétention à long terme 0 x 5 Go</t>
  </si>
  <si>
    <t xml:space="preserve">IA + Machine Learning</t>
  </si>
  <si>
    <t xml:space="preserve">Azure AI services</t>
  </si>
  <si>
    <t xml:space="preserve">Langage Azure AI, À l'utilisation, Gratuit</t>
  </si>
  <si>
    <t xml:space="preserve">Sécurité</t>
  </si>
  <si>
    <t xml:space="preserve">Microsoft Defender for Cloud</t>
  </si>
  <si>
    <t xml:space="preserve">Microsoft Defender pour la gestion de la posture de sécurité cloud : 12 ressources facturables x 1 Mois</t>
  </si>
  <si>
    <t xml:space="preserve">Analyse</t>
  </si>
  <si>
    <t xml:space="preserve">Azure Machine Learning</t>
  </si>
  <si>
    <t xml:space="preserve">1 NC4as T4 v3 (4 coeur(s), 28 Go de RAM) x 1 Mois, À l'utilisation</t>
  </si>
  <si>
    <t xml:space="preserve">Calcul</t>
  </si>
  <si>
    <t xml:space="preserve">Azure Dedicated Host</t>
  </si>
  <si>
    <t xml:space="preserve">Dsv3 Type 3, 1 hôte x 1 Mois ; 1 Licence logicielle : Système d’exploitation Windows, 2 Processeur virtuel x 730 Heures</t>
  </si>
  <si>
    <t xml:space="preserve">€3 389,61</t>
  </si>
  <si>
    <t xml:space="preserve">Azure Databricks</t>
  </si>
  <si>
    <t xml:space="preserve">Charge de travail Calcul à usage général, Niveau Premium, 1 D3V2 (4 vCPU(s), 14 GO DE RAM) x 1 Mois, À l'utilisation, 0.75 DBU x 730 Heures</t>
  </si>
  <si>
    <t xml:space="preserve">Microsoft Fabric</t>
  </si>
  <si>
    <t xml:space="preserve">F2, 2 unités de capacité x 1 Mois , Stockage OneLake 0 Go</t>
  </si>
  <si>
    <t xml:space="preserve">Identité</t>
  </si>
  <si>
    <t xml:space="preserve">Azure Active Directory External Identities</t>
  </si>
  <si>
    <t xml:space="preserve">Niveau Premium P1 : 50 000 utilisateur(s) actif(s) mensuel(s), 0 événements SMS/téléphone</t>
  </si>
  <si>
    <t xml:space="preserve">Key Vault</t>
  </si>
  <si>
    <t xml:space="preserve">Coffre : 0 opérations, 0 opérations avancées, 0 renouvellements, 0 clés protégées, 0 clés protégées avancées ; pools HSM managés : 0 pool(s) HSM Standard B1 x 730 Heures</t>
  </si>
  <si>
    <t xml:space="preserve">Microsoft Copilot for Security</t>
  </si>
  <si>
    <t xml:space="preserve">West Europe</t>
  </si>
  <si>
    <t xml:space="preserve">1 Unités de calcul de sécurité par heure x 730 Heures</t>
  </si>
  <si>
    <t xml:space="preserve">€2 696,59</t>
  </si>
  <si>
    <t xml:space="preserve">Outils de développement</t>
  </si>
  <si>
    <t xml:space="preserve">Azure DevOps</t>
  </si>
  <si>
    <t xml:space="preserve">10Utilisateurs de licence du plan de base, utilisateurs de licence 10 de base + plans de test, niveau Gratuit – 1 pipelines hébergés Microsoft), 1 pipelines auto-hébergés), 0 Go artefacts</t>
  </si>
  <si>
    <t xml:space="preserve">Microsoft Playwright Testing</t>
  </si>
  <si>
    <t xml:space="preserve">North Europe</t>
  </si>
  <si>
    <t xml:space="preserve">Navigateur sur le linux système d'exploitation – 200 nombre total de tests dans la suite de tests, 6 secondes par test, 220 exécutions de tests par mois</t>
  </si>
  <si>
    <t xml:space="preserve">DevOps</t>
  </si>
  <si>
    <t xml:space="preserve">Azure Load Testing</t>
  </si>
  <si>
    <t xml:space="preserve">1 ressource de test de charge, détails du test de charge : Test avec utilisateurs virtuels50 x 1 heure de la durée du test x 1 série de tests par mois</t>
  </si>
  <si>
    <t xml:space="preserve">Gestion et gouvernance</t>
  </si>
  <si>
    <t xml:space="preserve">Azure Backup</t>
  </si>
  <si>
    <t xml:space="preserve">Machines virtuelles Azure, Standard Stratégie de sauvegarde, 1 Instance(s) x 0 Go, LRS Redondance, Faibles Taux de désabonnement quotidien moyen, 0 Go Données de sauvegarde mensuelles moyennes au niveau Standard, 0 Go données de sauvegarde mensuelles moyennes au niveau Archive</t>
  </si>
  <si>
    <t xml:space="preserve">Microsoft Cost Management</t>
  </si>
  <si>
    <t xml:space="preserve">Aucuns frais pour les dépenses Azure managées. dépenses AWS managées 0 par mois</t>
  </si>
  <si>
    <t xml:space="preserve">Support</t>
  </si>
  <si>
    <t xml:space="preserve">Licensing Program</t>
  </si>
  <si>
    <t xml:space="preserve">Microsoft Customer Agreement (MCA)</t>
  </si>
  <si>
    <t xml:space="preserve">Billing Account</t>
  </si>
  <si>
    <t xml:space="preserve">Billing Profile</t>
  </si>
  <si>
    <t xml:space="preserve">Total</t>
  </si>
  <si>
    <t xml:space="preserve">€9 290,35</t>
  </si>
  <si>
    <t xml:space="preserve">Disclaimer</t>
  </si>
  <si>
    <t xml:space="preserve">All prices shown are in Euro Zone – Euro (€) EUR. This is a summary estimate, not a quote. For up to date pricing information please visit https://azure.microsoft.com/pricing/calculator/</t>
  </si>
  <si>
    <t xml:space="preserve">This estimate was created at 4/29/2024 11:35:17 AM UTC.</t>
  </si>
  <si>
    <t xml:space="preserve">This estimate was created at 4/19/2024 3:20:57 PM UTC.</t>
  </si>
  <si>
    <t xml:space="preserve">Redondance Stockage Table, Standard, LRS, 1 000 To Capacité, 100 transactions de stockage</t>
  </si>
  <si>
    <t xml:space="preserve">€53 145,71</t>
  </si>
  <si>
    <t xml:space="preserve">Virtual Machines</t>
  </si>
  <si>
    <t xml:space="preserve">1 D2 v3 (2 processeurs virtuels, 8 Go de RAM) x 730 Heures (À l'utilisation), Windows (Licence incluse), Système d’exploitation uniquement ; 0 disques managés – S4 ; Type de transfert inter-région, 5 Go transfert de données sortant de France Centre vers Asie Est</t>
  </si>
  <si>
    <t xml:space="preserve">Azure Container Instances</t>
  </si>
  <si>
    <t xml:space="preserve">1 groupe(s) de conteneurs x 86 400 seconde(s), Linux système d’exploitation, À l'utilisation, 1 GB mémoire, 1 processeur(s) virtuel(s)</t>
  </si>
  <si>
    <t xml:space="preserve">App Service</t>
  </si>
  <si>
    <t xml:space="preserve">France South</t>
  </si>
  <si>
    <t xml:space="preserve">Niveau Basic ; 1 B1 (1 Cœur(s), 1.75 Go de RAM, 10 Go de stockage) x 730 Heures ; Système d’exploitation Windows ; 0 SNI/SSL Connexions ; 0 SSL IP Connexions ; 0 Domaines personnalisés ; 0 Certificats SSL standards ; 0 Certificats SSL génériques</t>
  </si>
  <si>
    <t xml:space="preserve">Mise en réseau</t>
  </si>
  <si>
    <t xml:space="preserve">Load Balancer</t>
  </si>
  <si>
    <t xml:space="preserve">Le niveau De base de Load Balancer est gratuit</t>
  </si>
  <si>
    <t xml:space="preserve">Azure Firewall</t>
  </si>
  <si>
    <t xml:space="preserve">Niveau Standard, 1 unités logiques de pare-feu x 730 Heures, 0 Go données traitées</t>
  </si>
  <si>
    <t xml:space="preserve">Azure HPC Cache</t>
  </si>
  <si>
    <t xml:space="preserve">Cache en lecture-écriture​, Débit de 2 Go/s, Taille du cache de disque de 3 Tio, 730 Heures</t>
  </si>
  <si>
    <t xml:space="preserve">€3 192,60</t>
  </si>
  <si>
    <t xml:space="preserve">Azure Kubernetes Service (AKS)</t>
  </si>
  <si>
    <t xml:space="preserve">West US</t>
  </si>
  <si>
    <t xml:space="preserve">Standard ; Gestion des clusters pour les 0 clusters ; 1 D2 v3 (2 processeurs virtuels, 8 Go de RAM) x 730 Heures (À l'utilisation), Linux ; 0 disques du système d’exploitation managés – S4</t>
  </si>
  <si>
    <t xml:space="preserve">Conteneurs</t>
  </si>
  <si>
    <t xml:space="preserve">Azure Container Registry</t>
  </si>
  <si>
    <t xml:space="preserve">East US</t>
  </si>
  <si>
    <t xml:space="preserve">Basic Niveau, 1 registre x 30 jours, 0 Go Espace de stockage supplémentaire, Génération de conteneur – 1 processeurs x 1 Secondes – Type de transfert inter-région, transfert de données sortantes 5 Go de USA Est vers Asie Est</t>
  </si>
  <si>
    <t xml:space="preserve">Azure DDoS Protection</t>
  </si>
  <si>
    <t xml:space="preserve">Protection réseau, Protection pour 100 ressources</t>
  </si>
  <si>
    <t xml:space="preserve">€2 718,33</t>
  </si>
  <si>
    <t xml:space="preserve">Microsoft Defender pour la gestion de la posture de sécurité cloud : 0 ressources facturables x 730 Heures</t>
  </si>
  <si>
    <t xml:space="preserve">€60 594,92</t>
  </si>
  <si>
    <t xml:space="preserve">This estimate was created at 4/22/2024 7:57:19 PM UTC.</t>
  </si>
  <si>
    <t xml:space="preserve">Année</t>
  </si>
  <si>
    <t xml:space="preserve">gains_annuel</t>
  </si>
  <si>
    <t xml:space="preserve">charge_annuel</t>
  </si>
  <si>
    <t xml:space="preserve">evolution_gain</t>
  </si>
  <si>
    <t xml:space="preserve">cout_total</t>
  </si>
  <si>
    <t xml:space="preserve">Facteurs de risque</t>
  </si>
  <si>
    <t xml:space="preserve">Risque
(événement redouté)</t>
  </si>
  <si>
    <t xml:space="preserve">Conséquences
(en coût, délai, qualité, satisfaction client)</t>
  </si>
  <si>
    <t xml:space="preserve">Impact
(0 à3)</t>
  </si>
  <si>
    <t xml:space="preserve">Probabilité
(0 à 3)</t>
  </si>
  <si>
    <t xml:space="preserve">Criticité
(impact*prob)</t>
  </si>
  <si>
    <t xml:space="preserve">Actions de prévention
(pour éviter l'événement redouté)</t>
  </si>
  <si>
    <t xml:space="preserve">Action de correction
(si événement redouté avéré)</t>
  </si>
  <si>
    <t xml:space="preserve">Étant donné que …</t>
  </si>
  <si>
    <t xml:space="preserve">Si …</t>
  </si>
  <si>
    <t xml:space="preserve">Alors …</t>
  </si>
  <si>
    <t xml:space="preserve">l’application utilise des données personnelles</t>
  </si>
  <si>
    <t xml:space="preserve">failles de sécurité</t>
  </si>
  <si>
    <t xml:space="preserve">impacter les données personnelles affecter le bon fonctionnement de l’application, impact=coûts,qualité,satisfaction client</t>
  </si>
  <si>
    <t xml:space="preserve">réaliser des audits ,</t>
  </si>
  <si>
    <t xml:space="preserve">Informer les utilisateurs,ajouter des correctifs</t>
  </si>
  <si>
    <t xml:space="preserve">la recommandation est faite par un algorithme de ML</t>
  </si>
  <si>
    <t xml:space="preserve">Défaillance de l’algorithme de recommandation</t>
  </si>
  <si>
    <t xml:space="preserve">insatisfaction des clients, dégradation des gains ,impact=qualité ,satisfaction du client</t>
  </si>
  <si>
    <t xml:space="preserve">réaliser des tests</t>
  </si>
  <si>
    <t xml:space="preserve">ajuster l’algorithme de recommandation,</t>
  </si>
  <si>
    <t xml:space="preserve">les délais de réalisation sont limitées</t>
  </si>
  <si>
    <t xml:space="preserve">Retard sur le calendrier</t>
  </si>
  <si>
    <t xml:space="preserve">dépassement des délais de livraison, impact= couts , delai</t>
  </si>
  <si>
    <t xml:space="preserve">réaliser un planning réaliste</t>
  </si>
  <si>
    <t xml:space="preserve">Ajuster les durée de développement, Utiliser des méthodologies de développement agiles.</t>
  </si>
  <si>
    <t xml:space="preserve">Cherche a faire des économies</t>
  </si>
  <si>
    <t xml:space="preserve">dépasser le budget du projet</t>
  </si>
  <si>
    <t xml:space="preserve">des coûts supplémentaires , impact=couts</t>
  </si>
  <si>
    <t xml:space="preserve">réaliser une bonne estimation des coûts</t>
  </si>
  <si>
    <t xml:space="preserve">ajuster le budget du projet</t>
  </si>
  <si>
    <t xml:space="preserve">les développeur travaillent en parallèle sur un autre projet</t>
  </si>
  <si>
    <t xml:space="preserve">indisponibilité des développeurs</t>
  </si>
  <si>
    <t xml:space="preserve">retard de la livraison de l’application</t>
  </si>
  <si>
    <t xml:space="preserve">planifier les projets en parallèle</t>
  </si>
  <si>
    <t xml:space="preserve">Faire appel à d’autres développeurs</t>
  </si>
  <si>
    <t xml:space="preserve">Coordonnées du responsable de l’organisme
(responsable de traitement ou son représentant si le responsable est situé en dehors de l’UE)</t>
  </si>
  <si>
    <t xml:space="preserve">Nom :</t>
  </si>
  <si>
    <t xml:space="preserve">Ben Douma</t>
  </si>
  <si>
    <t xml:space="preserve">Prénom :</t>
  </si>
  <si>
    <t xml:space="preserve">haroun</t>
  </si>
  <si>
    <t xml:space="preserve">Adresse :</t>
  </si>
  <si>
    <t xml:space="preserve">12 rue  jendouba </t>
  </si>
  <si>
    <t xml:space="preserve">Adresse mél :</t>
  </si>
  <si>
    <t xml:space="preserve">bendoumahosni@gmail.com</t>
  </si>
  <si>
    <t xml:space="preserve">Consulter les guides et définitions sur le site de la CNIL</t>
  </si>
  <si>
    <t xml:space="preserve">Code postal :</t>
  </si>
  <si>
    <t xml:space="preserve">Ville :</t>
  </si>
  <si>
    <t xml:space="preserve">Wissous</t>
  </si>
  <si>
    <t xml:space="preserve">Téléphone :</t>
  </si>
  <si>
    <t xml:space="preserve">► Délégué à la protection des données (DPO)</t>
  </si>
  <si>
    <t xml:space="preserve">Coordonnées du représentant
(responsable de traitement ou son représentant si le responsable est situé en dehors de l’UE)</t>
  </si>
  <si>
    <t xml:space="preserve">► Données sensibles</t>
  </si>
  <si>
    <t xml:space="preserve">► Finalité du traitement</t>
  </si>
  <si>
    <t xml:space="preserve">Coordonnées du délégué à la protection des données (DPO)</t>
  </si>
  <si>
    <t xml:space="preserve">akili</t>
  </si>
  <si>
    <t xml:space="preserve">badreddine</t>
  </si>
  <si>
    <t xml:space="preserve">Société (si DPO externe) :</t>
  </si>
  <si>
    <t xml:space="preserve">16 rue foussana</t>
  </si>
  <si>
    <t xml:space="preserve">Identification du traitement</t>
  </si>
  <si>
    <t xml:space="preserve">Finalité du traitement</t>
  </si>
  <si>
    <t xml:space="preserve">Données sensibles ?</t>
  </si>
  <si>
    <t xml:space="preserve">Nom du traitement</t>
  </si>
  <si>
    <t xml:space="preserve">N° / RÉF</t>
  </si>
  <si>
    <t xml:space="preserve">Date de création de la fiche</t>
  </si>
  <si>
    <t xml:space="preserve">Dernière mise à jour de la fiche</t>
  </si>
  <si>
    <t xml:space="preserve">Oui/non</t>
  </si>
  <si>
    <t xml:space="preserve">gestion des clients</t>
  </si>
  <si>
    <t xml:space="preserve">1-Exemple</t>
  </si>
  <si>
    <t xml:space="preserve">Gestion des clients</t>
  </si>
  <si>
    <t xml:space="preserve">NON</t>
  </si>
  <si>
    <t xml:space="preserve">création d’une garde robe virtuelle</t>
  </si>
  <si>
    <t xml:space="preserve">2-Exemple</t>
  </si>
  <si>
    <t xml:space="preserve">OUI</t>
  </si>
  <si>
    <t xml:space="preserve">Modèle de fiche de registre à compléter</t>
  </si>
  <si>
    <t xml:space="preserve">ref-001</t>
  </si>
  <si>
    <t xml:space="preserve">Cet onglet est un modèle de fiche opérationnelle à reprendre, adapter et compléter selon votre activité pour chaque traitement.
Dans certains cas, des commentaires seront proposés pour vous aider à compléter votre registre (triangle rouge dans la cellule).</t>
  </si>
  <si>
    <t xml:space="preserve">► Traitement de données à caractère personnel</t>
  </si>
  <si>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 Description du traitement</t>
  </si>
  <si>
    <t xml:space="preserve">collecte,enregistrement,conservation , modification,extraction,consultation,utilisation</t>
  </si>
  <si>
    <t xml:space="preserve">► Données personnelles</t>
  </si>
  <si>
    <t xml:space="preserve">► Responsable de traitement</t>
  </si>
  <si>
    <t xml:space="preserve">Date de création du traitement</t>
  </si>
  <si>
    <t xml:space="preserve">Mise à jour du traitement</t>
  </si>
  <si>
    <t xml:space="preserve">► Destinataires</t>
  </si>
  <si>
    <t xml:space="preserve">Acteurs</t>
  </si>
  <si>
    <t xml:space="preserve">Nom</t>
  </si>
  <si>
    <t xml:space="preserve">Adresse</t>
  </si>
  <si>
    <t xml:space="preserve">Code Postal</t>
  </si>
  <si>
    <t xml:space="preserve">Ville</t>
  </si>
  <si>
    <t xml:space="preserve">Si le responsable du traitement est situé hors UE, il doit indiquer en plus le nom de son représentant sur le territoire de l'UE Pays</t>
  </si>
  <si>
    <t xml:space="preserve">Téléphone</t>
  </si>
  <si>
    <t xml:space="preserve">Adresse mél</t>
  </si>
  <si>
    <t xml:space="preserve">► Transfert de données</t>
  </si>
  <si>
    <t xml:space="preserve">Responsable du traitement : la personne physique ou morale, l'autorité publique, le service ou un autre organisme qui, seul ou conjointement avec d'autres, détermine les finalités et les moyens du traitement.  Responsable du traitement</t>
  </si>
  <si>
    <t xml:space="preserve">Ben Douma Hosni</t>
  </si>
  <si>
    <t xml:space="preserve">wissous france</t>
  </si>
  <si>
    <t xml:space="preserve">wissous</t>
  </si>
  <si>
    <t xml:space="preserve">france</t>
  </si>
  <si>
    <t xml:space="preserve">► Durée de conservation de données</t>
  </si>
  <si>
    <t xml:space="preserve">Délégué à la protection des données</t>
  </si>
  <si>
    <t xml:space="preserve">► Sécurité des données</t>
  </si>
  <si>
    <t xml:space="preserve">Société du DPO (si celui-ci est externe)</t>
  </si>
  <si>
    <t xml:space="preserve">Représentant : une personne physique ou morale établie dans l'Union, désignée par le responsable du traitement ou le sous-traitant par écrit qui les représente en ce qui concerne leurs obligations respectives en vertu du présent règlement.  Représentant</t>
  </si>
  <si>
    <t xml:space="preserve">A compléter lorsque deux responsables du traitement ou plus déterminent conjointement les finalités et les moyens du traitement  Responsable(s) conjoint(s)</t>
  </si>
  <si>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 Finalité(s) du traitement effectué</t>
  </si>
  <si>
    <t xml:space="preserve">Finalité principale</t>
  </si>
  <si>
    <t xml:space="preserve">créer une garde robe virtuelle</t>
  </si>
  <si>
    <t xml:space="preserve">Sous-finalité 1</t>
  </si>
  <si>
    <t xml:space="preserve">Sous-finalité 3</t>
  </si>
  <si>
    <t xml:space="preserve">Sous-finalité 4</t>
  </si>
  <si>
    <t xml:space="preserve">Sous-finalité 5</t>
  </si>
  <si>
    <t xml:space="preserve">Catégories de données personnelles concernées</t>
  </si>
  <si>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 Durée de conservation</t>
  </si>
  <si>
    <t xml:space="preserve">État civil, identité, données d'identification, images…</t>
  </si>
  <si>
    <t xml:space="preserve">nom,prenom,genre,date de naissance,adresse ,numéro telephonique</t>
  </si>
  <si>
    <t xml:space="preserve">5 ans</t>
  </si>
  <si>
    <t xml:space="preserve">Vie personnelle (habitudes de vie, situation familiale, etc.)</t>
  </si>
  <si>
    <t xml:space="preserve">Informations d'ordre économique et financier (revenus, situation financière, situation fiscale, etc.)</t>
  </si>
  <si>
    <t xml:space="preserve">Données de connexion (adress IP, logs, etc.)</t>
  </si>
  <si>
    <t xml:space="preserve">adresse ip , logs</t>
  </si>
  <si>
    <t xml:space="preserve">2 ans </t>
  </si>
  <si>
    <t xml:space="preserve">Données de localisation (déplacements, données GPS, GSM, etc.)</t>
  </si>
  <si>
    <t xml:space="preserve">Cf. article 87 du règlement qui prévoit des règles nationales spécifiques pour cette donnée. Numéro INSEE ou numéro de Sécurité Sociale. Numéro de Sécurité Sociale (ou NIR)</t>
  </si>
  <si>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 Données sensibles</t>
  </si>
  <si>
    <t xml:space="preserve">Données révélant l'origine raciale ou ethnique</t>
  </si>
  <si>
    <t xml:space="preserve">images</t>
  </si>
  <si>
    <t xml:space="preserve">Données révélant les opinions politiques</t>
  </si>
  <si>
    <t xml:space="preserve">Données révélant les convictions religieuses ou philosophiques</t>
  </si>
  <si>
    <t xml:space="preserve">Données révélant l'appartenance syndicale</t>
  </si>
  <si>
    <t xml:space="preserve">Données génétiques</t>
  </si>
  <si>
    <t xml:space="preserve">Données biométriques aux fins d'identifier une personne physique de manière unique</t>
  </si>
  <si>
    <t xml:space="preserve">Données concernant la santé</t>
  </si>
  <si>
    <t xml:space="preserve">Données concernant la vie sexuelle ou l'orientation sexuelle</t>
  </si>
  <si>
    <t xml:space="preserve">Données relatives à des condamnations pénales ou infractions</t>
  </si>
  <si>
    <t xml:space="preserve">Lister tous les types de personnes faisant l'objet du traitement de données. Exemple : salariés, clients, patients, prospects … Catégories de personnes concernées</t>
  </si>
  <si>
    <t xml:space="preserve">Précisions</t>
  </si>
  <si>
    <t xml:space="preserve">Catégorie de personnes 1</t>
  </si>
  <si>
    <t xml:space="preserve">Clients</t>
  </si>
  <si>
    <t xml:space="preserve">clients de l’application de recommandation</t>
  </si>
  <si>
    <t xml:space="preserve">Catégorie de personnes 2</t>
  </si>
  <si>
    <t xml:space="preserve">Lister l'ensemble des personnes qui ont accès aux données ; par exemple : service chargé du recrutement, service informatique, direction, prestataires, partenaires, hébergeurs, etc.  Destinataires</t>
  </si>
  <si>
    <t xml:space="preserve">Type de destinataire</t>
  </si>
  <si>
    <t xml:space="preserve">Destinataire 1</t>
  </si>
  <si>
    <t xml:space="preserve">Service interne qui traite les données</t>
  </si>
  <si>
    <t xml:space="preserve">Datascientist</t>
  </si>
  <si>
    <t xml:space="preserve">Destinataire 2</t>
  </si>
  <si>
    <t xml:space="preserve">Sous-traitants</t>
  </si>
  <si>
    <t xml:space="preserve">Datascientist freelance</t>
  </si>
  <si>
    <t xml:space="preserve">Destinataire 3</t>
  </si>
  <si>
    <t xml:space="preserve">Destinataire 4</t>
  </si>
  <si>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 Mesures de sécurité</t>
  </si>
  <si>
    <t xml:space="preserve">Type de mesure de sécurité</t>
  </si>
  <si>
    <t xml:space="preserve">Mesure de sécurité 1</t>
  </si>
  <si>
    <t xml:space="preserve">Contrôle d'accès des utilisateurs</t>
  </si>
  <si>
    <t xml:space="preserve">Mesure de sécurité 2</t>
  </si>
  <si>
    <t xml:space="preserve">Chiffrement des données</t>
  </si>
  <si>
    <t xml:space="preserve">Mesure de sécurité 3</t>
  </si>
  <si>
    <t xml:space="preserve">Mesures de protection des logiciels</t>
  </si>
  <si>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 Transferts hors UE</t>
  </si>
  <si>
    <t xml:space="preserve">Destinataire</t>
  </si>
  <si>
    <t xml:space="preserve">Pays</t>
  </si>
  <si>
    <t xml:space="preserve">Type de Garanties</t>
  </si>
  <si>
    <t xml:space="preserve">Liens vers la documentation</t>
  </si>
  <si>
    <t xml:space="preserve">Organisme destinataire 1</t>
  </si>
  <si>
    <t xml:space="preserve">Sélectionnez un élément dans cette liste déroulante ►</t>
  </si>
  <si>
    <t xml:space="preserve">Organisme destinataire 2</t>
  </si>
  <si>
    <t xml:space="preserve">Organisme destinataire 3</t>
  </si>
  <si>
    <t xml:space="preserve">Organisme destinataire 4</t>
  </si>
  <si>
    <t xml:space="preserve">Burndown Chart </t>
  </si>
  <si>
    <t xml:space="preserve">INFOS SUR LE SPRINT</t>
  </si>
  <si>
    <t xml:space="preserve">INFOS SUR LE SPRINT EN COURS</t>
  </si>
  <si>
    <t xml:space="preserve">Champ</t>
  </si>
  <si>
    <t xml:space="preserve">Valeurs</t>
  </si>
  <si>
    <t xml:space="preserve">Date de début</t>
  </si>
  <si>
    <t xml:space="preserve">Date de fin du sprint</t>
  </si>
  <si>
    <t xml:space="preserve">Durée du sprint (brute)</t>
  </si>
  <si>
    <t xml:space="preserve">Durée du sprint (nette)</t>
  </si>
  <si>
    <t xml:space="preserve">Vacances</t>
  </si>
  <si>
    <t xml:space="preserve">Total d'heures disponibles</t>
  </si>
  <si>
    <t xml:space="preserve">Taille de l'équipe</t>
  </si>
  <si>
    <t xml:space="preserve">Total des story points</t>
  </si>
  <si>
    <t xml:space="preserve">Capacité maximale de l'équipe</t>
  </si>
  <si>
    <t xml:space="preserve">Story points ouverts</t>
  </si>
  <si>
    <t xml:space="preserve">Heures de travail quotidiennes</t>
  </si>
  <si>
    <t xml:space="preserve">Nombre d'histoires dans le sprint</t>
  </si>
  <si>
    <t xml:space="preserve">Nombre d'histoires dans le sprint en cours</t>
  </si>
  <si>
    <t xml:space="preserve">Histoires terminées</t>
  </si>
  <si>
    <t xml:space="preserve">Membres de l'équipe</t>
  </si>
  <si>
    <t xml:space="preserve">Jean</t>
  </si>
  <si>
    <t xml:space="preserve">Pierre</t>
  </si>
  <si>
    <t xml:space="preserve">Marie</t>
  </si>
  <si>
    <t xml:space="preserve">Statut</t>
  </si>
  <si>
    <t xml:space="preserve">En cours</t>
  </si>
  <si>
    <t xml:space="preserve">Terminé</t>
  </si>
  <si>
    <t xml:space="preserve">Ouverte</t>
  </si>
  <si>
    <t xml:space="preserve">Début du sprint</t>
  </si>
  <si>
    <t xml:space="preserve">Durée du sprint en jours</t>
  </si>
  <si>
    <t xml:space="preserve">Vélocité</t>
  </si>
  <si>
    <t xml:space="preserve">Sprint ID</t>
  </si>
  <si>
    <t xml:space="preserve">Backlog Item ID</t>
  </si>
  <si>
    <t xml:space="preserve">StoryPoints</t>
  </si>
  <si>
    <t xml:space="preserve">Story</t>
  </si>
  <si>
    <t xml:space="preserve">Assigné à </t>
  </si>
  <si>
    <t xml:space="preserve">Terminé le </t>
  </si>
  <si>
    <t xml:space="preserve">Jour de sprint</t>
  </si>
  <si>
    <t xml:space="preserve">Colonne auxiliaire</t>
  </si>
  <si>
    <t xml:space="preserve">a</t>
  </si>
  <si>
    <t xml:space="preserve">Jan</t>
  </si>
  <si>
    <t xml:space="preserve">b</t>
  </si>
  <si>
    <t xml:space="preserve">c</t>
  </si>
  <si>
    <t xml:space="preserve">d</t>
  </si>
  <si>
    <t xml:space="preserve">e</t>
  </si>
  <si>
    <t xml:space="preserve">f</t>
  </si>
  <si>
    <t xml:space="preserve">g</t>
  </si>
  <si>
    <t xml:space="preserve">h</t>
  </si>
  <si>
    <t xml:space="preserve">Storypoints</t>
  </si>
  <si>
    <t xml:space="preserve">Courbe idéale</t>
  </si>
  <si>
    <t xml:space="preserve">Courbe réelle</t>
  </si>
  <si>
    <t xml:space="preserve">SP finis</t>
  </si>
  <si>
    <t xml:space="preserve">Aktuell</t>
  </si>
  <si>
    <t xml:space="preserve">Résultat</t>
  </si>
</sst>
</file>

<file path=xl/styles.xml><?xml version="1.0" encoding="utf-8"?>
<styleSheet xmlns="http://schemas.openxmlformats.org/spreadsheetml/2006/main">
  <numFmts count="12">
    <numFmt numFmtId="164" formatCode="General"/>
    <numFmt numFmtId="165" formatCode="#,##0\€"/>
    <numFmt numFmtId="166" formatCode="#,##0.00"/>
    <numFmt numFmtId="167" formatCode="General"/>
    <numFmt numFmtId="168" formatCode="\€#,##0.00"/>
    <numFmt numFmtId="169" formatCode="DD/MM/YYYY"/>
    <numFmt numFmtId="170" formatCode="DD/MM/YY"/>
    <numFmt numFmtId="171" formatCode="[$-407]General"/>
    <numFmt numFmtId="172" formatCode="0"/>
    <numFmt numFmtId="173" formatCode="0\ %"/>
    <numFmt numFmtId="174" formatCode="0.0"/>
    <numFmt numFmtId="175" formatCode="[$-40C]DD/MM/YYYY"/>
  </numFmts>
  <fonts count="60">
    <font>
      <sz val="10"/>
      <color rgb="FF000000"/>
      <name val="Calibri"/>
      <family val="0"/>
      <charset val="1"/>
    </font>
    <font>
      <sz val="10"/>
      <name val="Arial"/>
      <family val="0"/>
    </font>
    <font>
      <sz val="10"/>
      <name val="Arial"/>
      <family val="0"/>
    </font>
    <font>
      <sz val="10"/>
      <name val="Arial"/>
      <family val="0"/>
    </font>
    <font>
      <b val="true"/>
      <sz val="10"/>
      <color rgb="FFFFFFFF"/>
      <name val="Arial"/>
      <family val="0"/>
      <charset val="1"/>
    </font>
    <font>
      <b val="true"/>
      <sz val="11"/>
      <color rgb="FFFFFFFF"/>
      <name val="Calibri"/>
      <family val="0"/>
      <charset val="1"/>
    </font>
    <font>
      <sz val="10"/>
      <color rgb="FF000000"/>
      <name val="Arial"/>
      <family val="0"/>
      <charset val="1"/>
    </font>
    <font>
      <i val="true"/>
      <sz val="10"/>
      <color rgb="FF000000"/>
      <name val="Arial"/>
      <family val="0"/>
      <charset val="1"/>
    </font>
    <font>
      <sz val="11"/>
      <color rgb="FF000000"/>
      <name val="Calibri"/>
      <family val="0"/>
      <charset val="1"/>
    </font>
    <font>
      <sz val="10"/>
      <color rgb="FF1F1F1F"/>
      <name val="&quot;Google Sans&quot;"/>
      <family val="0"/>
      <charset val="1"/>
    </font>
    <font>
      <sz val="12"/>
      <color rgb="FF1F1F1F"/>
      <name val="Calibri"/>
      <family val="2"/>
      <charset val="1"/>
    </font>
    <font>
      <sz val="12"/>
      <color rgb="FF1F1F1F"/>
      <name val="Calibri"/>
      <family val="0"/>
      <charset val="1"/>
    </font>
    <font>
      <sz val="11"/>
      <color rgb="FF000000"/>
      <name val="Arial"/>
      <family val="0"/>
      <charset val="1"/>
    </font>
    <font>
      <sz val="12"/>
      <color rgb="FF1F1F1F"/>
      <name val="&quot;Google Sans&quot;"/>
      <family val="0"/>
      <charset val="1"/>
    </font>
    <font>
      <b val="true"/>
      <sz val="14"/>
      <color rgb="FF000000"/>
      <name val="Segoe UI Light"/>
      <family val="0"/>
      <charset val="1"/>
    </font>
    <font>
      <sz val="8"/>
      <color rgb="FF000000"/>
      <name val="Calibri"/>
      <family val="0"/>
      <charset val="1"/>
    </font>
    <font>
      <b val="true"/>
      <sz val="12"/>
      <color rgb="FF000000"/>
      <name val="Segoe UI Light"/>
      <family val="0"/>
      <charset val="1"/>
    </font>
    <font>
      <b val="true"/>
      <sz val="8"/>
      <color rgb="FF000000"/>
      <name val="Segoe UI Light"/>
      <family val="0"/>
      <charset val="1"/>
    </font>
    <font>
      <sz val="8"/>
      <color rgb="FF000000"/>
      <name val="Segoe UI Light"/>
      <family val="0"/>
      <charset val="1"/>
    </font>
    <font>
      <i val="true"/>
      <sz val="8"/>
      <color rgb="FF000000"/>
      <name val="Segoe UI Light"/>
      <family val="0"/>
      <charset val="1"/>
    </font>
    <font>
      <sz val="10"/>
      <color rgb="FF000000"/>
      <name val="Calibri"/>
      <family val="2"/>
    </font>
    <font>
      <sz val="10"/>
      <color rgb="FF1A1A1A"/>
      <name val="Calibri"/>
      <family val="2"/>
    </font>
    <font>
      <b val="true"/>
      <sz val="8"/>
      <color rgb="FFFFFFFF"/>
      <name val="Calibri"/>
      <family val="0"/>
      <charset val="1"/>
    </font>
    <font>
      <sz val="8"/>
      <color rgb="FFFFFFFF"/>
      <name val="Calibri"/>
      <family val="0"/>
      <charset val="1"/>
    </font>
    <font>
      <u val="single"/>
      <sz val="8"/>
      <color rgb="FF0563C1"/>
      <name val="Calibri"/>
      <family val="0"/>
      <charset val="1"/>
    </font>
    <font>
      <b val="true"/>
      <sz val="8"/>
      <color rgb="FF000000"/>
      <name val="Georgia"/>
      <family val="0"/>
      <charset val="1"/>
    </font>
    <font>
      <u val="single"/>
      <sz val="8"/>
      <color rgb="FF0563C1"/>
      <name val="Georgia"/>
      <family val="0"/>
      <charset val="1"/>
    </font>
    <font>
      <b val="true"/>
      <sz val="8"/>
      <color rgb="FFFFFFFF"/>
      <name val="Georgia"/>
      <family val="0"/>
      <charset val="1"/>
    </font>
    <font>
      <sz val="14"/>
      <color rgb="FF1F4E78"/>
      <name val="Georgia"/>
      <family val="0"/>
      <charset val="1"/>
    </font>
    <font>
      <sz val="14"/>
      <color rgb="FF000000"/>
      <name val="Calibri"/>
      <family val="0"/>
      <charset val="1"/>
    </font>
    <font>
      <sz val="14"/>
      <color rgb="FF000000"/>
      <name val="Georgia"/>
      <family val="0"/>
      <charset val="1"/>
    </font>
    <font>
      <b val="true"/>
      <sz val="14"/>
      <color rgb="FFFFFFFF"/>
      <name val="Georgia"/>
      <family val="0"/>
      <charset val="1"/>
    </font>
    <font>
      <b val="true"/>
      <sz val="8"/>
      <color rgb="FF1F4E78"/>
      <name val="Georgia"/>
      <family val="0"/>
      <charset val="1"/>
    </font>
    <font>
      <b val="true"/>
      <u val="single"/>
      <sz val="8"/>
      <color rgb="FF1F4E78"/>
      <name val="Georgia"/>
      <family val="0"/>
      <charset val="1"/>
    </font>
    <font>
      <b val="true"/>
      <sz val="14"/>
      <color rgb="FF1F4E78"/>
      <name val="Georgia"/>
      <family val="0"/>
      <charset val="1"/>
    </font>
    <font>
      <b val="true"/>
      <sz val="36"/>
      <color rgb="FF244D80"/>
      <name val="Calibri"/>
      <family val="0"/>
      <charset val="1"/>
    </font>
    <font>
      <sz val="12"/>
      <color rgb="FF000000"/>
      <name val="Calibri"/>
      <family val="0"/>
      <charset val="1"/>
    </font>
    <font>
      <b val="true"/>
      <sz val="14"/>
      <color rgb="FF000000"/>
      <name val="Arial"/>
      <family val="0"/>
      <charset val="1"/>
    </font>
    <font>
      <b val="true"/>
      <sz val="12"/>
      <color rgb="FFFFFFFF"/>
      <name val="Arial"/>
      <family val="0"/>
      <charset val="1"/>
    </font>
    <font>
      <sz val="12"/>
      <color rgb="FF000000"/>
      <name val="Arial"/>
      <family val="0"/>
      <charset val="1"/>
    </font>
    <font>
      <b val="true"/>
      <sz val="12"/>
      <color rgb="FFE54747"/>
      <name val="Arial"/>
      <family val="0"/>
      <charset val="1"/>
    </font>
    <font>
      <b val="true"/>
      <sz val="12"/>
      <color rgb="FF000000"/>
      <name val="Calibri"/>
      <family val="0"/>
      <charset val="1"/>
    </font>
    <font>
      <sz val="14"/>
      <color rgb="FF595959"/>
      <name val="Calibri"/>
      <family val="2"/>
    </font>
    <font>
      <sz val="11"/>
      <color rgb="FF595959"/>
      <name val="Arial"/>
      <family val="2"/>
    </font>
    <font>
      <sz val="14"/>
      <color rgb="FF595959"/>
      <name val="Comic Sans MS"/>
      <family val="2"/>
    </font>
    <font>
      <sz val="20"/>
      <color rgb="FF595959"/>
      <name val="Arial"/>
      <family val="2"/>
    </font>
    <font>
      <sz val="11"/>
      <color rgb="FF000000"/>
      <name val="Calibri"/>
      <family val="0"/>
    </font>
    <font>
      <sz val="14"/>
      <color rgb="FF000000"/>
      <name val="Calibri"/>
      <family val="0"/>
    </font>
    <font>
      <sz val="11"/>
      <color rgb="FF000000"/>
      <name val="Times New Roman"/>
      <family val="0"/>
    </font>
    <font>
      <sz val="14"/>
      <color rgb="FF000000"/>
      <name val="Arial"/>
      <family val="0"/>
      <charset val="1"/>
    </font>
    <font>
      <b val="true"/>
      <sz val="12"/>
      <color rgb="FF222222"/>
      <name val="Arial"/>
      <family val="0"/>
      <charset val="1"/>
    </font>
    <font>
      <sz val="12"/>
      <color rgb="FFFFFFFF"/>
      <name val="Arial"/>
      <family val="0"/>
      <charset val="1"/>
    </font>
    <font>
      <sz val="11"/>
      <color rgb="FFFFFFFF"/>
      <name val="Arial"/>
      <family val="0"/>
      <charset val="1"/>
    </font>
    <font>
      <sz val="12"/>
      <color rgb="FFFFFFFF"/>
      <name val="Calibri"/>
      <family val="0"/>
      <charset val="1"/>
    </font>
    <font>
      <b val="true"/>
      <sz val="12"/>
      <color rgb="FF000000"/>
      <name val="Arial"/>
      <family val="0"/>
      <charset val="1"/>
    </font>
    <font>
      <sz val="11"/>
      <color rgb="FF000000"/>
      <name val="Arial"/>
      <family val="0"/>
    </font>
    <font>
      <b val="true"/>
      <sz val="11"/>
      <color rgb="FF000000"/>
      <name val="Arial"/>
      <family val="0"/>
    </font>
    <font>
      <sz val="11"/>
      <color rgb="FF244D80"/>
      <name val="Arial"/>
      <family val="0"/>
    </font>
    <font>
      <sz val="11"/>
      <color rgb="FFEF9D3E"/>
      <name val="Arial"/>
      <family val="0"/>
    </font>
    <font>
      <sz val="11"/>
      <color rgb="FFE54747"/>
      <name val="Arial"/>
      <family val="0"/>
    </font>
  </fonts>
  <fills count="23">
    <fill>
      <patternFill patternType="none"/>
    </fill>
    <fill>
      <patternFill patternType="gray125"/>
    </fill>
    <fill>
      <patternFill patternType="solid">
        <fgColor rgb="FF000000"/>
        <bgColor rgb="FF1A1A1A"/>
      </patternFill>
    </fill>
    <fill>
      <patternFill patternType="solid">
        <fgColor rgb="FFFFFFFF"/>
        <bgColor rgb="FFF2F2F2"/>
      </patternFill>
    </fill>
    <fill>
      <patternFill patternType="solid">
        <fgColor rgb="FFFF9900"/>
        <bgColor rgb="FFEF9D3E"/>
      </patternFill>
    </fill>
    <fill>
      <patternFill patternType="solid">
        <fgColor rgb="FFFF0000"/>
        <bgColor rgb="FFCC4125"/>
      </patternFill>
    </fill>
    <fill>
      <patternFill patternType="solid">
        <fgColor rgb="FFFFE599"/>
        <bgColor rgb="FFFFD966"/>
      </patternFill>
    </fill>
    <fill>
      <patternFill patternType="solid">
        <fgColor rgb="FFDDEBF7"/>
        <bgColor rgb="FFDCE6F2"/>
      </patternFill>
    </fill>
    <fill>
      <patternFill patternType="solid">
        <fgColor rgb="FFD3D3D3"/>
        <bgColor rgb="FFDCE6F2"/>
      </patternFill>
    </fill>
    <fill>
      <patternFill patternType="solid">
        <fgColor rgb="FFFFD966"/>
        <bgColor rgb="FFFFE599"/>
      </patternFill>
    </fill>
    <fill>
      <patternFill patternType="solid">
        <fgColor rgb="FFCC4125"/>
        <bgColor rgb="FFE54747"/>
      </patternFill>
    </fill>
    <fill>
      <patternFill patternType="solid">
        <fgColor rgb="FF002060"/>
        <bgColor rgb="FF000080"/>
      </patternFill>
    </fill>
    <fill>
      <patternFill patternType="solid">
        <fgColor rgb="FF0070C0"/>
        <bgColor rgb="FF0563C1"/>
      </patternFill>
    </fill>
    <fill>
      <patternFill patternType="solid">
        <fgColor rgb="FFDCE6F2"/>
        <bgColor rgb="FFDDEBF7"/>
      </patternFill>
    </fill>
    <fill>
      <patternFill patternType="solid">
        <fgColor rgb="FF004A99"/>
        <bgColor rgb="FF1F4E78"/>
      </patternFill>
    </fill>
    <fill>
      <patternFill patternType="solid">
        <fgColor rgb="FF3B96EC"/>
        <bgColor rgb="FF4A86E8"/>
      </patternFill>
    </fill>
    <fill>
      <patternFill patternType="solid">
        <fgColor rgb="FFF2F2F2"/>
        <bgColor rgb="FFEFEFEF"/>
      </patternFill>
    </fill>
    <fill>
      <patternFill patternType="solid">
        <fgColor rgb="FF9BC2E6"/>
        <bgColor rgb="FFB2CCDB"/>
      </patternFill>
    </fill>
    <fill>
      <patternFill patternType="solid">
        <fgColor rgb="FF5B9BD5"/>
        <bgColor rgb="FF3B96EC"/>
      </patternFill>
    </fill>
    <fill>
      <patternFill patternType="solid">
        <fgColor rgb="FFEF9D3E"/>
        <bgColor rgb="FFFF9900"/>
      </patternFill>
    </fill>
    <fill>
      <patternFill patternType="solid">
        <fgColor rgb="FF244D80"/>
        <bgColor rgb="FF1F4E78"/>
      </patternFill>
    </fill>
    <fill>
      <patternFill patternType="solid">
        <fgColor rgb="FFB2CCDB"/>
        <bgColor rgb="FF9BC2E6"/>
      </patternFill>
    </fill>
    <fill>
      <patternFill patternType="solid">
        <fgColor rgb="FFE54747"/>
        <bgColor rgb="FFCC4125"/>
      </patternFill>
    </fill>
  </fills>
  <borders count="34">
    <border diagonalUp="false" diagonalDown="false">
      <left/>
      <right/>
      <top/>
      <bottom/>
      <diagonal/>
    </border>
    <border diagonalUp="false" diagonalDown="false">
      <left style="thin">
        <color rgb="FFFFFFFF"/>
      </left>
      <right style="thin">
        <color rgb="FFFFFFFF"/>
      </right>
      <top style="thin">
        <color rgb="FFFFFFFF"/>
      </top>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bottom style="thin">
        <color rgb="FFFFFFFF"/>
      </bottom>
      <diagonal/>
    </border>
    <border diagonalUp="false" diagonalDown="false">
      <left/>
      <right style="thin">
        <color rgb="FF3B96EC"/>
      </right>
      <top/>
      <bottom/>
      <diagonal/>
    </border>
    <border diagonalUp="false" diagonalDown="false">
      <left style="thin">
        <color rgb="FFFFFFFF"/>
      </left>
      <right style="thin">
        <color rgb="FFFFFFFF"/>
      </right>
      <top style="thin">
        <color rgb="FFFFFFFF"/>
      </top>
      <bottom/>
      <diagonal/>
    </border>
    <border diagonalUp="false" diagonalDown="false">
      <left/>
      <right/>
      <top/>
      <bottom style="thin">
        <color rgb="FF3B96EC"/>
      </bottom>
      <diagonal/>
    </border>
    <border diagonalUp="false" diagonalDown="false">
      <left/>
      <right style="thin">
        <color rgb="FF3B96EC"/>
      </right>
      <top/>
      <bottom style="thin">
        <color rgb="FF3B96EC"/>
      </bottom>
      <diagonal/>
    </border>
    <border diagonalUp="false" diagonalDown="false">
      <left style="thin">
        <color rgb="FFFFFFFF"/>
      </left>
      <right style="thin">
        <color rgb="FFFFFFFF"/>
      </right>
      <top/>
      <bottom/>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 diagonalUp="false" diagonalDown="false">
      <left/>
      <right/>
      <top style="thin">
        <color rgb="FF3B96EC"/>
      </top>
      <bottom/>
      <diagonal/>
    </border>
    <border diagonalUp="false" diagonalDown="false">
      <left style="thin">
        <color rgb="FF3B96EC"/>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bottom style="thin">
        <color rgb="FFFFFFFF"/>
      </bottom>
      <diagonal/>
    </border>
    <border diagonalUp="false" diagonalDown="false">
      <left style="thin">
        <color rgb="FFFFFFFF"/>
      </left>
      <right/>
      <top/>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FFFFFF"/>
      </right>
      <top/>
      <bottom style="thin">
        <color rgb="FFFFFFFF"/>
      </bottom>
      <diagonal/>
    </border>
    <border diagonalUp="false" diagonalDown="false">
      <left style="thin">
        <color rgb="FFE7E6E6"/>
      </left>
      <right/>
      <top style="thin">
        <color rgb="FFE7E6E6"/>
      </top>
      <bottom/>
      <diagonal/>
    </border>
    <border diagonalUp="false" diagonalDown="false">
      <left style="thin">
        <color rgb="FFFFFFFF"/>
      </left>
      <right style="thin">
        <color rgb="FFE7E6E6"/>
      </right>
      <top style="thin">
        <color rgb="FFFFFFFF"/>
      </top>
      <bottom style="thin">
        <color rgb="FFFFFFFF"/>
      </bottom>
      <diagonal/>
    </border>
    <border diagonalUp="false" diagonalDown="false">
      <left/>
      <right style="thin">
        <color rgb="FFE7E6E6"/>
      </right>
      <top style="thin">
        <color rgb="FFFFFFFF"/>
      </top>
      <bottom style="thin">
        <color rgb="FFFFFFFF"/>
      </bottom>
      <diagonal/>
    </border>
    <border diagonalUp="false" diagonalDown="false">
      <left/>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style="medium">
        <color rgb="FF244D80"/>
      </left>
      <right style="medium">
        <color rgb="FF244D80"/>
      </right>
      <top style="medium">
        <color rgb="FF244D80"/>
      </top>
      <bottom style="medium">
        <color rgb="FF244D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5" fontId="12" fillId="0" borderId="0" xfId="0" applyFont="true" applyBorder="false" applyAlignment="true" applyProtection="false">
      <alignment horizontal="right" vertical="bottom" textRotation="0" wrapText="false" indent="0" shrinkToFit="false"/>
      <protection locked="true" hidden="false"/>
    </xf>
    <xf numFmtId="166" fontId="12" fillId="5" borderId="0" xfId="0" applyFont="true" applyBorder="false" applyAlignment="true" applyProtection="false">
      <alignment horizontal="right" vertical="bottom" textRotation="0" wrapText="false" indent="0" shrinkToFit="false"/>
      <protection locked="true" hidden="false"/>
    </xf>
    <xf numFmtId="165" fontId="12" fillId="5" borderId="0" xfId="0" applyFont="true" applyBorder="false" applyAlignment="true" applyProtection="false">
      <alignment horizontal="right"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bottom" textRotation="0" wrapText="false" indent="0" shrinkToFit="false"/>
      <protection locked="true" hidden="false"/>
    </xf>
    <xf numFmtId="167" fontId="12" fillId="5"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7" fillId="7"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8" fontId="18"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5" fillId="0" borderId="2" xfId="0" applyFont="true" applyBorder="true" applyAlignment="true" applyProtection="false">
      <alignment horizontal="left" vertical="top" textRotation="0" wrapText="false" indent="0" shrinkToFit="false"/>
      <protection locked="true" hidden="false"/>
    </xf>
    <xf numFmtId="168" fontId="15" fillId="0" borderId="0" xfId="0" applyFont="true" applyBorder="false" applyAlignment="true" applyProtection="false">
      <alignment horizontal="left" vertical="top" textRotation="0" wrapText="false" indent="0" shrinkToFit="false"/>
      <protection locked="true" hidden="false"/>
    </xf>
    <xf numFmtId="164" fontId="17" fillId="0" borderId="2" xfId="0" applyFont="true" applyBorder="true" applyAlignment="true" applyProtection="false">
      <alignment horizontal="left" vertical="top" textRotation="0" wrapText="false" indent="0" shrinkToFit="false"/>
      <protection locked="true" hidden="false"/>
    </xf>
    <xf numFmtId="164" fontId="17" fillId="5" borderId="2" xfId="0" applyFont="true" applyBorder="true" applyAlignment="true" applyProtection="false">
      <alignment horizontal="left" vertical="top" textRotation="0" wrapText="false" indent="0" shrinkToFit="false"/>
      <protection locked="true" hidden="false"/>
    </xf>
    <xf numFmtId="168" fontId="17" fillId="0" borderId="2" xfId="0" applyFont="true" applyBorder="true" applyAlignment="true" applyProtection="false">
      <alignment horizontal="left" vertical="top" textRotation="0" wrapText="false" indent="0" shrinkToFit="false"/>
      <protection locked="true" hidden="false"/>
    </xf>
    <xf numFmtId="164" fontId="19" fillId="8" borderId="3" xfId="0" applyFont="true" applyBorder="true" applyAlignment="true" applyProtection="false">
      <alignment horizontal="left" vertical="top" textRotation="0" wrapText="false" indent="0" shrinkToFit="false"/>
      <protection locked="true" hidden="false"/>
    </xf>
    <xf numFmtId="164" fontId="19" fillId="8" borderId="0" xfId="0" applyFont="true" applyBorder="true" applyAlignment="true" applyProtection="false">
      <alignment horizontal="left" vertical="top" textRotation="0" wrapText="false" indent="0" shrinkToFit="false"/>
      <protection locked="true" hidden="false"/>
    </xf>
    <xf numFmtId="164" fontId="15" fillId="8"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8" fillId="9" borderId="0" xfId="0" applyFont="true" applyBorder="false" applyAlignment="tru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general" vertical="bottom" textRotation="0" wrapText="false" indent="0" shrinkToFit="false"/>
      <protection locked="true" hidden="false"/>
    </xf>
    <xf numFmtId="167" fontId="8" fillId="10" borderId="0" xfId="0" applyFont="true" applyBorder="false" applyAlignment="false" applyProtection="false">
      <alignment horizontal="general" vertical="bottom" textRotation="0" wrapText="false" indent="0" shrinkToFit="false"/>
      <protection locked="true" hidden="false"/>
    </xf>
    <xf numFmtId="164" fontId="22" fillId="11" borderId="4" xfId="0" applyFont="true" applyBorder="true" applyAlignment="true" applyProtection="false">
      <alignment horizontal="center" vertical="top" textRotation="0" wrapText="false" indent="0" shrinkToFit="false"/>
      <protection locked="true" hidden="false"/>
    </xf>
    <xf numFmtId="164" fontId="22" fillId="11" borderId="4" xfId="0" applyFont="true" applyBorder="true" applyAlignment="true" applyProtection="false">
      <alignment horizontal="center" vertical="top" textRotation="0" wrapText="true" indent="0" shrinkToFit="false"/>
      <protection locked="true" hidden="false"/>
    </xf>
    <xf numFmtId="164" fontId="22" fillId="12" borderId="4" xfId="0" applyFont="true" applyBorder="true" applyAlignment="true" applyProtection="false">
      <alignment horizontal="center" vertical="top" textRotation="0" wrapText="false" indent="0" shrinkToFit="false"/>
      <protection locked="true" hidden="false"/>
    </xf>
    <xf numFmtId="164" fontId="15" fillId="12" borderId="4" xfId="0" applyFont="true" applyBorder="true" applyAlignment="true" applyProtection="false">
      <alignment horizontal="center" vertical="top" textRotation="0" wrapText="false" indent="0" shrinkToFit="false"/>
      <protection locked="true" hidden="false"/>
    </xf>
    <xf numFmtId="164" fontId="15" fillId="13" borderId="4" xfId="0" applyFont="true" applyBorder="true" applyAlignment="true" applyProtection="false">
      <alignment horizontal="left" vertical="top" textRotation="0" wrapText="true" indent="0" shrinkToFit="false"/>
      <protection locked="true" hidden="false"/>
    </xf>
    <xf numFmtId="164" fontId="15" fillId="13" borderId="4" xfId="0" applyFont="true" applyBorder="true" applyAlignment="true" applyProtection="false">
      <alignment horizontal="right" vertical="top" textRotation="0" wrapText="true" indent="0" shrinkToFit="false"/>
      <protection locked="true" hidden="false"/>
    </xf>
    <xf numFmtId="164" fontId="22" fillId="14" borderId="5" xfId="0" applyFont="true" applyBorder="true" applyAlignment="true" applyProtection="false">
      <alignment horizontal="center" vertical="bottom" textRotation="0" wrapText="true" indent="0" shrinkToFit="false"/>
      <protection locked="true" hidden="false"/>
    </xf>
    <xf numFmtId="164" fontId="23" fillId="15" borderId="0" xfId="0" applyFont="true" applyBorder="false" applyAlignment="true" applyProtection="false">
      <alignment horizontal="left" vertical="bottom" textRotation="0" wrapText="false" indent="0" shrinkToFit="false"/>
      <protection locked="true" hidden="false"/>
    </xf>
    <xf numFmtId="164" fontId="24" fillId="0" borderId="6" xfId="0" applyFont="true" applyBorder="true" applyAlignment="true" applyProtection="false">
      <alignment horizontal="left" vertical="bottom" textRotation="0" wrapText="false" indent="0" shrinkToFit="false"/>
      <protection locked="true" hidden="false"/>
    </xf>
    <xf numFmtId="164" fontId="25" fillId="16" borderId="7" xfId="0" applyFont="true" applyBorder="true" applyAlignment="true" applyProtection="false">
      <alignment horizontal="center" vertical="bottom" textRotation="0" wrapText="false" indent="0" shrinkToFit="false"/>
      <protection locked="true" hidden="false"/>
    </xf>
    <xf numFmtId="164" fontId="23" fillId="15" borderId="5" xfId="0" applyFont="true" applyBorder="true" applyAlignment="true" applyProtection="false">
      <alignment horizontal="left"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5" fillId="0" borderId="5" xfId="0" applyFont="true" applyBorder="true" applyAlignment="true" applyProtection="false">
      <alignment horizontal="left" vertical="bottom" textRotation="0" wrapText="false" indent="0" shrinkToFit="false"/>
      <protection locked="true" hidden="false"/>
    </xf>
    <xf numFmtId="164" fontId="15" fillId="0" borderId="9" xfId="0" applyFont="true" applyBorder="true" applyAlignment="true" applyProtection="false">
      <alignment horizontal="left" vertical="bottom" textRotation="0" wrapText="false" indent="0" shrinkToFit="false"/>
      <protection locked="true" hidden="false"/>
    </xf>
    <xf numFmtId="164" fontId="26" fillId="16" borderId="10" xfId="0" applyFont="true" applyBorder="true" applyAlignment="true" applyProtection="false">
      <alignment horizontal="left" vertical="bottom" textRotation="0" wrapText="false" indent="0" shrinkToFit="false"/>
      <protection locked="true" hidden="false"/>
    </xf>
    <xf numFmtId="164" fontId="22" fillId="14" borderId="11" xfId="0" applyFont="true" applyBorder="true" applyAlignment="true" applyProtection="false">
      <alignment horizontal="center" vertical="bottom" textRotation="0" wrapText="true" indent="0" shrinkToFit="false"/>
      <protection locked="true" hidden="false"/>
    </xf>
    <xf numFmtId="164" fontId="15" fillId="0" borderId="6" xfId="0" applyFont="true" applyBorder="true" applyAlignment="true" applyProtection="false">
      <alignment horizontal="left" vertical="bottom" textRotation="0" wrapText="false" indent="0" shrinkToFit="false"/>
      <protection locked="true" hidden="false"/>
    </xf>
    <xf numFmtId="164" fontId="23" fillId="15" borderId="12" xfId="0" applyFont="true" applyBorder="true" applyAlignment="true" applyProtection="false">
      <alignment horizontal="left" vertical="bottom" textRotation="0" wrapText="false" indent="0" shrinkToFit="false"/>
      <protection locked="true" hidden="false"/>
    </xf>
    <xf numFmtId="164" fontId="15" fillId="0" borderId="13" xfId="0" applyFont="true" applyBorder="true" applyAlignment="true" applyProtection="false">
      <alignment horizontal="left" vertical="bottom" textRotation="0" wrapText="false" indent="0" shrinkToFit="false"/>
      <protection locked="true" hidden="false"/>
    </xf>
    <xf numFmtId="164" fontId="15" fillId="0" borderId="14" xfId="0" applyFont="true" applyBorder="true" applyAlignment="true" applyProtection="false">
      <alignment horizontal="left" vertical="bottom" textRotation="0" wrapText="false" indent="0" shrinkToFit="false"/>
      <protection locked="true" hidden="false"/>
    </xf>
    <xf numFmtId="164" fontId="27" fillId="14" borderId="15" xfId="0" applyFont="true" applyBorder="true" applyAlignment="true" applyProtection="false">
      <alignment horizontal="center" vertical="bottom" textRotation="0" wrapText="false" indent="0" shrinkToFit="false"/>
      <protection locked="true" hidden="false"/>
    </xf>
    <xf numFmtId="164" fontId="27" fillId="14" borderId="16" xfId="0" applyFont="true" applyBorder="true" applyAlignment="true" applyProtection="false">
      <alignment horizontal="center" vertical="bottom" textRotation="0" wrapText="false" indent="0" shrinkToFit="false"/>
      <protection locked="true" hidden="false"/>
    </xf>
    <xf numFmtId="164" fontId="27" fillId="15" borderId="17" xfId="0" applyFont="true" applyBorder="true" applyAlignment="true" applyProtection="false">
      <alignment horizontal="center" vertical="bottom" textRotation="0" wrapText="false" indent="0" shrinkToFit="false"/>
      <protection locked="true" hidden="false"/>
    </xf>
    <xf numFmtId="164" fontId="27" fillId="15" borderId="16" xfId="0" applyFont="true" applyBorder="true" applyAlignment="true" applyProtection="false">
      <alignment horizontal="center" vertical="bottom" textRotation="0" wrapText="false" indent="0" shrinkToFit="false"/>
      <protection locked="true" hidden="false"/>
    </xf>
    <xf numFmtId="164" fontId="27" fillId="15" borderId="15" xfId="0" applyFont="true" applyBorder="true" applyAlignment="true" applyProtection="false">
      <alignment horizontal="center" vertical="bottom" textRotation="0" wrapText="false" indent="0" shrinkToFit="false"/>
      <protection locked="true" hidden="false"/>
    </xf>
    <xf numFmtId="164" fontId="15" fillId="15" borderId="15" xfId="0" applyFont="true" applyBorder="true" applyAlignment="true" applyProtection="false">
      <alignment horizontal="left" vertical="bottom" textRotation="0" wrapText="false" indent="0" shrinkToFit="false"/>
      <protection locked="true" hidden="false"/>
    </xf>
    <xf numFmtId="164" fontId="28" fillId="17" borderId="11" xfId="0" applyFont="true" applyBorder="true" applyAlignment="true" applyProtection="false">
      <alignment horizontal="center" vertical="bottom" textRotation="0" wrapText="false" indent="0" shrinkToFit="false"/>
      <protection locked="true" hidden="false"/>
    </xf>
    <xf numFmtId="169" fontId="28" fillId="17" borderId="11" xfId="0" applyFont="true" applyBorder="true" applyAlignment="true" applyProtection="false">
      <alignment horizontal="center" vertical="bottom" textRotation="0" wrapText="false" indent="0" shrinkToFit="false"/>
      <protection locked="true" hidden="false"/>
    </xf>
    <xf numFmtId="164" fontId="29" fillId="17" borderId="11" xfId="0" applyFont="true" applyBorder="true" applyAlignment="true" applyProtection="false">
      <alignment horizontal="left" vertical="bottom" textRotation="0" wrapText="false" indent="0" shrinkToFit="false"/>
      <protection locked="true" hidden="false"/>
    </xf>
    <xf numFmtId="164" fontId="29" fillId="17" borderId="1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30" fillId="7" borderId="11" xfId="0" applyFont="true" applyBorder="true" applyAlignment="true" applyProtection="false">
      <alignment horizontal="center" vertical="bottom" textRotation="0" wrapText="false" indent="0" shrinkToFit="false"/>
      <protection locked="true" hidden="false"/>
    </xf>
    <xf numFmtId="164" fontId="29" fillId="7" borderId="11" xfId="0" applyFont="true" applyBorder="true" applyAlignment="true" applyProtection="false">
      <alignment horizontal="left" vertical="bottom" textRotation="0" wrapText="false" indent="0" shrinkToFit="false"/>
      <protection locked="true" hidden="false"/>
    </xf>
    <xf numFmtId="164" fontId="29" fillId="7" borderId="11" xfId="0" applyFont="true" applyBorder="true" applyAlignment="true" applyProtection="false">
      <alignment horizontal="center" vertical="bottom" textRotation="0" wrapText="false" indent="0" shrinkToFit="false"/>
      <protection locked="true" hidden="false"/>
    </xf>
    <xf numFmtId="164" fontId="15" fillId="17" borderId="11" xfId="0" applyFont="true" applyBorder="true" applyAlignment="true" applyProtection="false">
      <alignment horizontal="center" vertical="bottom" textRotation="0" wrapText="false" indent="0" shrinkToFit="false"/>
      <protection locked="true" hidden="false"/>
    </xf>
    <xf numFmtId="164" fontId="15" fillId="17" borderId="11" xfId="0" applyFont="true" applyBorder="true" applyAlignment="true" applyProtection="false">
      <alignment horizontal="left" vertical="bottom" textRotation="0" wrapText="false" indent="0" shrinkToFit="false"/>
      <protection locked="true" hidden="false"/>
    </xf>
    <xf numFmtId="164" fontId="15" fillId="7" borderId="11" xfId="0" applyFont="true" applyBorder="true" applyAlignment="true" applyProtection="false">
      <alignment horizontal="center" vertical="bottom" textRotation="0" wrapText="false" indent="0" shrinkToFit="false"/>
      <protection locked="true" hidden="false"/>
    </xf>
    <xf numFmtId="164" fontId="15" fillId="7" borderId="11" xfId="0" applyFont="true" applyBorder="true" applyAlignment="true" applyProtection="false">
      <alignment horizontal="left" vertical="bottom" textRotation="0" wrapText="false" indent="0" shrinkToFit="false"/>
      <protection locked="true" hidden="false"/>
    </xf>
    <xf numFmtId="164" fontId="15" fillId="7" borderId="11" xfId="0" applyFont="true" applyBorder="true" applyAlignment="true" applyProtection="false">
      <alignment horizontal="left" vertical="top" textRotation="0" wrapText="false" indent="0" shrinkToFit="false"/>
      <protection locked="true" hidden="false"/>
    </xf>
    <xf numFmtId="164" fontId="31" fillId="15" borderId="0" xfId="0" applyFont="true" applyBorder="false" applyAlignment="true" applyProtection="false">
      <alignment horizontal="left" vertical="bottom" textRotation="0" wrapText="false" indent="0" shrinkToFit="false"/>
      <protection locked="true" hidden="false"/>
    </xf>
    <xf numFmtId="164" fontId="15" fillId="15" borderId="0" xfId="0" applyFont="true" applyBorder="false" applyAlignment="true" applyProtection="false">
      <alignment horizontal="left" vertical="top" textRotation="0" wrapText="false" indent="0" shrinkToFit="false"/>
      <protection locked="true" hidden="false"/>
    </xf>
    <xf numFmtId="164" fontId="32" fillId="0" borderId="5" xfId="0" applyFont="true" applyBorder="true" applyAlignment="true" applyProtection="false">
      <alignment horizontal="left" vertical="bottom" textRotation="0" wrapText="true" indent="0" shrinkToFit="false"/>
      <protection locked="true" hidden="false"/>
    </xf>
    <xf numFmtId="164" fontId="15" fillId="14" borderId="16" xfId="0" applyFont="true" applyBorder="true" applyAlignment="true" applyProtection="false">
      <alignment horizontal="right" vertical="bottom" textRotation="0" wrapText="false" indent="0" shrinkToFit="false"/>
      <protection locked="true" hidden="false"/>
    </xf>
    <xf numFmtId="164" fontId="15" fillId="14" borderId="11" xfId="0" applyFont="true" applyBorder="true" applyAlignment="true" applyProtection="false">
      <alignment horizontal="center" vertical="top" textRotation="0" wrapText="false" indent="0" shrinkToFit="false"/>
      <protection locked="true" hidden="false"/>
    </xf>
    <xf numFmtId="164" fontId="27" fillId="18" borderId="17" xfId="0" applyFont="true" applyBorder="true" applyAlignment="true" applyProtection="false">
      <alignment horizontal="right" vertical="bottom" textRotation="0" wrapText="false" indent="0" shrinkToFit="false"/>
      <protection locked="true" hidden="false"/>
    </xf>
    <xf numFmtId="164" fontId="27" fillId="18" borderId="16" xfId="0" applyFont="true" applyBorder="true" applyAlignment="true" applyProtection="false">
      <alignment horizontal="right" vertical="bottom" textRotation="0" wrapText="false" indent="0" shrinkToFit="false"/>
      <protection locked="true" hidden="false"/>
    </xf>
    <xf numFmtId="164" fontId="32" fillId="17" borderId="11" xfId="0" applyFont="true" applyBorder="true" applyAlignment="true" applyProtection="false">
      <alignment horizontal="left" vertical="bottom" textRotation="0" wrapText="false" indent="0" shrinkToFit="false"/>
      <protection locked="true" hidden="false"/>
    </xf>
    <xf numFmtId="170" fontId="15" fillId="7" borderId="11" xfId="0" applyFont="true" applyBorder="true" applyAlignment="true" applyProtection="false">
      <alignment horizontal="right" vertical="bottom" textRotation="0" wrapText="false" indent="0" shrinkToFit="false"/>
      <protection locked="true" hidden="false"/>
    </xf>
    <xf numFmtId="164" fontId="27" fillId="18" borderId="15" xfId="0" applyFont="true" applyBorder="true" applyAlignment="true" applyProtection="false">
      <alignment horizontal="right" vertical="bottom" textRotation="0" wrapText="false" indent="0" shrinkToFit="false"/>
      <protection locked="true" hidden="false"/>
    </xf>
    <xf numFmtId="170" fontId="15" fillId="17" borderId="16"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27" fillId="14" borderId="16" xfId="0" applyFont="true" applyBorder="true" applyAlignment="true" applyProtection="false">
      <alignment horizontal="right" vertical="bottom" textRotation="0" wrapText="false" indent="0" shrinkToFit="false"/>
      <protection locked="true" hidden="false"/>
    </xf>
    <xf numFmtId="164" fontId="15" fillId="14" borderId="16" xfId="0" applyFont="true" applyBorder="true" applyAlignment="true" applyProtection="false">
      <alignment horizontal="center" vertical="bottom" textRotation="0" wrapText="false" indent="0" shrinkToFit="false"/>
      <protection locked="true" hidden="false"/>
    </xf>
    <xf numFmtId="164" fontId="15" fillId="18" borderId="15" xfId="0" applyFont="true" applyBorder="true" applyAlignment="true" applyProtection="false">
      <alignment horizontal="right" vertical="bottom" textRotation="0" wrapText="false" indent="0" shrinkToFit="false"/>
      <protection locked="true" hidden="false"/>
    </xf>
    <xf numFmtId="164" fontId="32" fillId="7" borderId="18" xfId="0" applyFont="true" applyBorder="true" applyAlignment="true" applyProtection="false">
      <alignment horizontal="left" vertical="bottom" textRotation="0" wrapText="false" indent="0" shrinkToFit="false"/>
      <protection locked="true" hidden="false"/>
    </xf>
    <xf numFmtId="164" fontId="32" fillId="7" borderId="15" xfId="0" applyFont="true" applyBorder="true" applyAlignment="true" applyProtection="false">
      <alignment horizontal="left" vertical="bottom" textRotation="0" wrapText="false" indent="0" shrinkToFit="false"/>
      <protection locked="true" hidden="false"/>
    </xf>
    <xf numFmtId="164" fontId="15" fillId="7" borderId="15" xfId="0" applyFont="true" applyBorder="true" applyAlignment="true" applyProtection="false">
      <alignment horizontal="left" vertical="bottom" textRotation="0" wrapText="false" indent="0" shrinkToFit="false"/>
      <protection locked="true" hidden="false"/>
    </xf>
    <xf numFmtId="164" fontId="33" fillId="7" borderId="11" xfId="0" applyFont="true" applyBorder="true" applyAlignment="true" applyProtection="false">
      <alignment horizontal="left" vertical="bottom" textRotation="0" wrapText="false" indent="0" shrinkToFit="false"/>
      <protection locked="true" hidden="false"/>
    </xf>
    <xf numFmtId="164" fontId="15" fillId="17" borderId="18" xfId="0" applyFont="true" applyBorder="true" applyAlignment="true" applyProtection="false">
      <alignment horizontal="left" vertical="bottom" textRotation="0" wrapText="false" indent="0" shrinkToFit="false"/>
      <protection locked="true" hidden="false"/>
    </xf>
    <xf numFmtId="164" fontId="15" fillId="17" borderId="15" xfId="0" applyFont="true" applyBorder="true" applyAlignment="true" applyProtection="false">
      <alignment horizontal="left" vertical="bottom" textRotation="0" wrapText="false" indent="0" shrinkToFit="false"/>
      <protection locked="true" hidden="false"/>
    </xf>
    <xf numFmtId="164" fontId="27" fillId="18" borderId="11" xfId="0" applyFont="true" applyBorder="true" applyAlignment="true" applyProtection="false">
      <alignment horizontal="right" vertical="bottom" textRotation="0" wrapText="false" indent="0" shrinkToFit="false"/>
      <protection locked="true" hidden="false"/>
    </xf>
    <xf numFmtId="164" fontId="15" fillId="7" borderId="18" xfId="0" applyFont="true" applyBorder="true" applyAlignment="true" applyProtection="false">
      <alignment horizontal="left" vertical="bottom" textRotation="0" wrapText="false" indent="0" shrinkToFit="false"/>
      <protection locked="true" hidden="false"/>
    </xf>
    <xf numFmtId="164" fontId="15" fillId="18" borderId="17" xfId="0" applyFont="true" applyBorder="true" applyAlignment="true" applyProtection="false">
      <alignment horizontal="right" vertical="bottom" textRotation="0" wrapText="false" indent="0" shrinkToFit="false"/>
      <protection locked="true" hidden="false"/>
    </xf>
    <xf numFmtId="164" fontId="15" fillId="17" borderId="19" xfId="0" applyFont="true" applyBorder="true" applyAlignment="true" applyProtection="false">
      <alignment horizontal="left" vertical="bottom" textRotation="0" wrapText="false" indent="0" shrinkToFit="false"/>
      <protection locked="true" hidden="false"/>
    </xf>
    <xf numFmtId="164" fontId="15" fillId="3" borderId="0" xfId="0" applyFont="true" applyBorder="false" applyAlignment="true" applyProtection="false">
      <alignment horizontal="right" vertical="bottom" textRotation="0" wrapText="false" indent="0" shrinkToFit="false"/>
      <protection locked="true" hidden="false"/>
    </xf>
    <xf numFmtId="164" fontId="15" fillId="3" borderId="0" xfId="0" applyFont="true" applyBorder="false" applyAlignment="true" applyProtection="false">
      <alignment horizontal="left" vertical="top" textRotation="0" wrapText="false" indent="0" shrinkToFit="false"/>
      <protection locked="true" hidden="false"/>
    </xf>
    <xf numFmtId="164" fontId="15" fillId="14" borderId="11" xfId="0" applyFont="true" applyBorder="true" applyAlignment="true" applyProtection="false">
      <alignment horizontal="left" vertical="top" textRotation="0" wrapText="false" indent="0" shrinkToFit="false"/>
      <protection locked="true" hidden="false"/>
    </xf>
    <xf numFmtId="164" fontId="29" fillId="7" borderId="16" xfId="0" applyFont="true" applyBorder="tru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right" vertical="bottom" textRotation="0" wrapText="false" indent="0" shrinkToFit="false"/>
      <protection locked="true" hidden="false"/>
    </xf>
    <xf numFmtId="164" fontId="27" fillId="14" borderId="19" xfId="0" applyFont="true" applyBorder="true" applyAlignment="true" applyProtection="false">
      <alignment horizontal="center" vertical="bottom" textRotation="0" wrapText="false" indent="0" shrinkToFit="false"/>
      <protection locked="true" hidden="false"/>
    </xf>
    <xf numFmtId="164" fontId="15" fillId="14" borderId="17" xfId="0" applyFont="true" applyBorder="true" applyAlignment="true" applyProtection="false">
      <alignment horizontal="center" vertical="bottom" textRotation="0" wrapText="false" indent="0" shrinkToFit="false"/>
      <protection locked="true" hidden="false"/>
    </xf>
    <xf numFmtId="164" fontId="29" fillId="17" borderId="15" xfId="0" applyFont="true" applyBorder="true" applyAlignment="true" applyProtection="false">
      <alignment horizontal="left" vertical="bottom" textRotation="0" wrapText="false" indent="0" shrinkToFit="false"/>
      <protection locked="true" hidden="false"/>
    </xf>
    <xf numFmtId="164" fontId="29" fillId="17" borderId="16" xfId="0" applyFont="true" applyBorder="true" applyAlignment="true" applyProtection="false">
      <alignment horizontal="left" vertical="bottom" textRotation="0" wrapText="false" indent="0" shrinkToFit="false"/>
      <protection locked="true" hidden="false"/>
    </xf>
    <xf numFmtId="164" fontId="15" fillId="7" borderId="16" xfId="0" applyFont="true" applyBorder="true" applyAlignment="true" applyProtection="false">
      <alignment horizontal="left" vertical="bottom" textRotation="0" wrapText="false" indent="0" shrinkToFit="false"/>
      <protection locked="true" hidden="false"/>
    </xf>
    <xf numFmtId="164" fontId="15" fillId="17" borderId="16" xfId="0" applyFont="true" applyBorder="true" applyAlignment="true" applyProtection="false">
      <alignment horizontal="left" vertical="bottom" textRotation="0" wrapText="false" indent="0" shrinkToFit="false"/>
      <protection locked="true" hidden="false"/>
    </xf>
    <xf numFmtId="164" fontId="29" fillId="7" borderId="15" xfId="0" applyFont="true" applyBorder="true" applyAlignment="true" applyProtection="false">
      <alignment horizontal="left" vertical="bottom" textRotation="0" wrapText="false" indent="0" shrinkToFit="false"/>
      <protection locked="true" hidden="false"/>
    </xf>
    <xf numFmtId="164" fontId="27" fillId="18" borderId="0" xfId="0" applyFont="true" applyBorder="false" applyAlignment="true" applyProtection="false">
      <alignment horizontal="right" vertical="bottom" textRotation="0" wrapText="false" indent="0" shrinkToFit="false"/>
      <protection locked="true" hidden="false"/>
    </xf>
    <xf numFmtId="164" fontId="15" fillId="14" borderId="0" xfId="0" applyFont="true" applyBorder="false" applyAlignment="true" applyProtection="false">
      <alignment horizontal="right" vertical="bottom" textRotation="0" wrapText="false" indent="0" shrinkToFit="false"/>
      <protection locked="true" hidden="false"/>
    </xf>
    <xf numFmtId="164" fontId="27" fillId="14" borderId="20" xfId="0" applyFont="true" applyBorder="true" applyAlignment="true" applyProtection="false">
      <alignment horizontal="center" vertical="bottom" textRotation="0" wrapText="false" indent="0" shrinkToFit="false"/>
      <protection locked="true" hidden="false"/>
    </xf>
    <xf numFmtId="164" fontId="29" fillId="7" borderId="17" xfId="0" applyFont="true" applyBorder="true" applyAlignment="true" applyProtection="false">
      <alignment horizontal="left" vertical="bottom" textRotation="0" wrapText="false" indent="0" shrinkToFit="false"/>
      <protection locked="true" hidden="false"/>
    </xf>
    <xf numFmtId="164" fontId="15" fillId="17" borderId="21" xfId="0" applyFont="true" applyBorder="true" applyAlignment="true" applyProtection="false">
      <alignment horizontal="left" vertical="bottom" textRotation="0" wrapText="false" indent="0" shrinkToFit="false"/>
      <protection locked="true" hidden="false"/>
    </xf>
    <xf numFmtId="164" fontId="15" fillId="17" borderId="22" xfId="0" applyFont="true" applyBorder="true" applyAlignment="true" applyProtection="false">
      <alignment horizontal="left" vertical="bottom" textRotation="0" wrapText="false" indent="0" shrinkToFit="false"/>
      <protection locked="true" hidden="false"/>
    </xf>
    <xf numFmtId="164" fontId="27" fillId="14" borderId="23" xfId="0" applyFont="true" applyBorder="true" applyAlignment="true" applyProtection="false">
      <alignment horizontal="center" vertical="bottom" textRotation="0" wrapText="false" indent="0" shrinkToFit="false"/>
      <protection locked="true" hidden="false"/>
    </xf>
    <xf numFmtId="164" fontId="27" fillId="14" borderId="17" xfId="0" applyFont="true" applyBorder="true" applyAlignment="true" applyProtection="false">
      <alignment horizontal="center" vertical="bottom" textRotation="0" wrapText="false" indent="0" shrinkToFit="false"/>
      <protection locked="true" hidden="false"/>
    </xf>
    <xf numFmtId="164" fontId="34" fillId="7" borderId="15" xfId="0" applyFont="true" applyBorder="true" applyAlignment="true" applyProtection="false">
      <alignment horizontal="left" vertical="bottom" textRotation="0" wrapText="false" indent="0" shrinkToFit="false"/>
      <protection locked="true" hidden="false"/>
    </xf>
    <xf numFmtId="164" fontId="15" fillId="0" borderId="12" xfId="0" applyFont="true" applyBorder="true" applyAlignment="true" applyProtection="false">
      <alignment horizontal="left" vertical="top" textRotation="0" wrapText="false" indent="0" shrinkToFit="false"/>
      <protection locked="true" hidden="false"/>
    </xf>
    <xf numFmtId="164" fontId="32" fillId="17" borderId="15" xfId="0" applyFont="true" applyBorder="true" applyAlignment="true" applyProtection="false">
      <alignment horizontal="left" vertical="bottom" textRotation="0" wrapText="false" indent="0" shrinkToFit="false"/>
      <protection locked="true" hidden="false"/>
    </xf>
    <xf numFmtId="164" fontId="15" fillId="17" borderId="17" xfId="0" applyFont="true" applyBorder="true" applyAlignment="true" applyProtection="false">
      <alignment horizontal="left" vertical="bottom" textRotation="0" wrapText="false" indent="0" shrinkToFit="false"/>
      <protection locked="true" hidden="false"/>
    </xf>
    <xf numFmtId="164" fontId="15" fillId="0" borderId="16" xfId="0" applyFont="true" applyBorder="true" applyAlignment="true" applyProtection="false">
      <alignment horizontal="left" vertical="top" textRotation="0" wrapText="false" indent="0" shrinkToFit="false"/>
      <protection locked="true" hidden="false"/>
    </xf>
    <xf numFmtId="164" fontId="15" fillId="0" borderId="11" xfId="0" applyFont="true" applyBorder="true" applyAlignment="true" applyProtection="false">
      <alignment horizontal="left" vertical="top" textRotation="0" wrapText="false" indent="0" shrinkToFit="false"/>
      <protection locked="true" hidden="false"/>
    </xf>
    <xf numFmtId="164" fontId="15" fillId="0" borderId="11" xfId="0" applyFont="true" applyBorder="true" applyAlignment="true" applyProtection="false">
      <alignment horizontal="center" vertical="top" textRotation="0" wrapText="false" indent="0" shrinkToFit="false"/>
      <protection locked="true" hidden="false"/>
    </xf>
    <xf numFmtId="164" fontId="15" fillId="14" borderId="24" xfId="0" applyFont="true" applyBorder="true" applyAlignment="true" applyProtection="false">
      <alignment horizontal="right" vertical="bottom" textRotation="0" wrapText="false" indent="0" shrinkToFit="false"/>
      <protection locked="true" hidden="false"/>
    </xf>
    <xf numFmtId="164" fontId="15" fillId="17" borderId="18" xfId="0" applyFont="true" applyBorder="true" applyAlignment="true" applyProtection="false">
      <alignment horizontal="left" vertical="top" textRotation="0" wrapText="false" indent="0" shrinkToFit="false"/>
      <protection locked="true" hidden="false"/>
    </xf>
    <xf numFmtId="164" fontId="32" fillId="17" borderId="15" xfId="0" applyFont="true" applyBorder="true" applyAlignment="true" applyProtection="false">
      <alignment horizontal="left" vertical="top" textRotation="0" wrapText="false" indent="0" shrinkToFit="false"/>
      <protection locked="true" hidden="false"/>
    </xf>
    <xf numFmtId="164" fontId="15" fillId="17" borderId="25" xfId="0" applyFont="true" applyBorder="true" applyAlignment="true" applyProtection="false">
      <alignment horizontal="left" vertical="bottom" textRotation="0" wrapText="false" indent="0" shrinkToFit="false"/>
      <protection locked="true" hidden="false"/>
    </xf>
    <xf numFmtId="164" fontId="15" fillId="7" borderId="18" xfId="0" applyFont="true" applyBorder="true" applyAlignment="true" applyProtection="false">
      <alignment horizontal="left" vertical="top" textRotation="0" wrapText="false" indent="0" shrinkToFit="false"/>
      <protection locked="true" hidden="false"/>
    </xf>
    <xf numFmtId="164" fontId="15" fillId="7" borderId="15" xfId="0" applyFont="true" applyBorder="true" applyAlignment="true" applyProtection="false">
      <alignment horizontal="left" vertical="top" textRotation="0" wrapText="false" indent="0" shrinkToFit="false"/>
      <protection locked="true" hidden="false"/>
    </xf>
    <xf numFmtId="164" fontId="15" fillId="7" borderId="25" xfId="0" applyFont="true" applyBorder="true" applyAlignment="true" applyProtection="false">
      <alignment horizontal="left" vertical="bottom" textRotation="0" wrapText="false" indent="0" shrinkToFit="false"/>
      <protection locked="true" hidden="false"/>
    </xf>
    <xf numFmtId="164" fontId="15" fillId="17" borderId="15" xfId="0" applyFont="true" applyBorder="true" applyAlignment="true" applyProtection="false">
      <alignment horizontal="left" vertical="top" textRotation="0" wrapText="false" indent="0" shrinkToFit="false"/>
      <protection locked="true" hidden="false"/>
    </xf>
    <xf numFmtId="164" fontId="15" fillId="7" borderId="26" xfId="0" applyFont="true" applyBorder="true" applyAlignment="true" applyProtection="false">
      <alignment horizontal="left" vertical="bottom" textRotation="0" wrapText="false" indent="0" shrinkToFit="false"/>
      <protection locked="true" hidden="false"/>
    </xf>
    <xf numFmtId="164" fontId="35" fillId="0" borderId="0" xfId="0" applyFont="true" applyBorder="true" applyAlignment="true" applyProtection="false">
      <alignment horizontal="center" vertical="center" textRotation="0" wrapText="false" indent="0" shrinkToFit="false"/>
      <protection locked="true" hidden="false"/>
    </xf>
    <xf numFmtId="164" fontId="36" fillId="3" borderId="0" xfId="0" applyFont="true" applyBorder="true" applyAlignment="true" applyProtection="false">
      <alignment horizontal="general" vertical="bottom" textRotation="0" wrapText="false" indent="0" shrinkToFit="false"/>
      <protection locked="true" hidden="false"/>
    </xf>
    <xf numFmtId="164" fontId="37" fillId="19" borderId="0" xfId="0" applyFont="true" applyBorder="true" applyAlignment="true" applyProtection="false">
      <alignment horizontal="general" vertical="bottom" textRotation="0" wrapText="false" indent="0" shrinkToFit="false"/>
      <protection locked="true" hidden="false"/>
    </xf>
    <xf numFmtId="164" fontId="37" fillId="19" borderId="0" xfId="0" applyFont="true" applyBorder="true" applyAlignment="true" applyProtection="false">
      <alignment horizontal="center" vertical="bottom" textRotation="0" wrapText="false" indent="0" shrinkToFit="false"/>
      <protection locked="true" hidden="false"/>
    </xf>
    <xf numFmtId="164" fontId="38" fillId="20" borderId="0" xfId="0" applyFont="true" applyBorder="true" applyAlignment="true" applyProtection="false">
      <alignment horizontal="general" vertical="bottom" textRotation="0" wrapText="false" indent="0" shrinkToFit="false"/>
      <protection locked="true" hidden="false"/>
    </xf>
    <xf numFmtId="164" fontId="39" fillId="3" borderId="0" xfId="0" applyFont="true" applyBorder="true" applyAlignment="true" applyProtection="false">
      <alignment horizontal="general" vertical="bottom" textRotation="0" wrapText="false" indent="0" shrinkToFit="false"/>
      <protection locked="true" hidden="false"/>
    </xf>
    <xf numFmtId="164" fontId="40" fillId="3" borderId="0" xfId="0" applyFont="true" applyBorder="true" applyAlignment="true" applyProtection="false">
      <alignment horizontal="general" vertical="bottom" textRotation="0" wrapText="false" indent="0" shrinkToFit="false"/>
      <protection locked="true" hidden="false"/>
    </xf>
    <xf numFmtId="164" fontId="41" fillId="3"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70" fontId="39" fillId="0" borderId="0" xfId="0" applyFont="true" applyBorder="false" applyAlignment="true" applyProtection="false">
      <alignment horizontal="general" vertical="bottom" textRotation="0" wrapText="false" indent="0" shrinkToFit="false"/>
      <protection locked="true" hidden="false"/>
    </xf>
    <xf numFmtId="164" fontId="39" fillId="0" borderId="27" xfId="0" applyFont="true" applyBorder="true" applyAlignment="true" applyProtection="false">
      <alignment horizontal="general" vertical="bottom" textRotation="0" wrapText="false" indent="0" shrinkToFit="false"/>
      <protection locked="true" hidden="false"/>
    </xf>
    <xf numFmtId="170" fontId="39" fillId="0" borderId="28" xfId="0" applyFont="true" applyBorder="true" applyAlignment="true" applyProtection="false">
      <alignment horizontal="general" vertical="bottom" textRotation="0" wrapText="false" indent="0" shrinkToFit="false"/>
      <protection locked="true" hidden="false"/>
    </xf>
    <xf numFmtId="171" fontId="36" fillId="3" borderId="0" xfId="0" applyFont="true" applyBorder="true" applyAlignment="true" applyProtection="false">
      <alignment horizontal="general" vertical="bottom" textRotation="0" wrapText="false" indent="0" shrinkToFit="false"/>
      <protection locked="true" hidden="false"/>
    </xf>
    <xf numFmtId="172" fontId="39" fillId="0" borderId="0" xfId="0" applyFont="true" applyBorder="false" applyAlignment="true" applyProtection="false">
      <alignment horizontal="general" vertical="bottom" textRotation="0" wrapText="false" indent="0" shrinkToFit="false"/>
      <protection locked="true" hidden="false"/>
    </xf>
    <xf numFmtId="164" fontId="39" fillId="0" borderId="29" xfId="0" applyFont="true" applyBorder="true" applyAlignment="true" applyProtection="false">
      <alignment horizontal="general" vertical="bottom" textRotation="0" wrapText="false" indent="0" shrinkToFit="false"/>
      <protection locked="true" hidden="false"/>
    </xf>
    <xf numFmtId="172" fontId="39" fillId="0" borderId="30" xfId="0" applyFont="true" applyBorder="true" applyAlignment="true" applyProtection="false">
      <alignment horizontal="general" vertical="bottom" textRotation="0" wrapText="false" indent="0" shrinkToFit="false"/>
      <protection locked="true" hidden="false"/>
    </xf>
    <xf numFmtId="164" fontId="39" fillId="0" borderId="31" xfId="0" applyFont="true" applyBorder="true" applyAlignment="true" applyProtection="false">
      <alignment horizontal="general" vertical="bottom" textRotation="0" wrapText="false" indent="0" shrinkToFit="false"/>
      <protection locked="true" hidden="false"/>
    </xf>
    <xf numFmtId="167" fontId="39" fillId="0" borderId="32" xfId="0" applyFont="true" applyBorder="true" applyAlignment="true" applyProtection="false">
      <alignment horizontal="general" vertical="bottom" textRotation="0" wrapText="false" indent="0" shrinkToFit="false"/>
      <protection locked="true" hidden="false"/>
    </xf>
    <xf numFmtId="167" fontId="36" fillId="0" borderId="32" xfId="0" applyFont="true" applyBorder="true" applyAlignment="true" applyProtection="false">
      <alignment horizontal="general" vertical="bottom" textRotation="0" wrapText="false" indent="0" shrinkToFit="false"/>
      <protection locked="true" hidden="false"/>
    </xf>
    <xf numFmtId="173" fontId="39" fillId="0" borderId="0" xfId="0" applyFont="true" applyBorder="false" applyAlignment="true" applyProtection="false">
      <alignment horizontal="general" vertical="bottom" textRotation="0" wrapText="false" indent="0" shrinkToFit="false"/>
      <protection locked="true" hidden="false"/>
    </xf>
    <xf numFmtId="174" fontId="39" fillId="0" borderId="0" xfId="0" applyFont="true" applyBorder="false" applyAlignment="true" applyProtection="false">
      <alignment horizontal="general" vertical="bottom" textRotation="0" wrapText="false" indent="0" shrinkToFit="false"/>
      <protection locked="true" hidden="false"/>
    </xf>
    <xf numFmtId="172" fontId="39" fillId="3" borderId="0" xfId="0" applyFont="true" applyBorder="true" applyAlignment="true" applyProtection="false">
      <alignment horizontal="general" vertical="bottom" textRotation="0" wrapText="false" indent="0" shrinkToFit="false"/>
      <protection locked="true" hidden="false"/>
    </xf>
    <xf numFmtId="173" fontId="39" fillId="3"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9" fillId="3" borderId="33" xfId="0" applyFont="true" applyBorder="true" applyAlignment="true" applyProtection="false">
      <alignment horizontal="general" vertical="bottom" textRotation="0" wrapText="false" indent="0" shrinkToFit="false"/>
      <protection locked="true" hidden="false"/>
    </xf>
    <xf numFmtId="164" fontId="49" fillId="3" borderId="0" xfId="0" applyFont="true" applyBorder="true" applyAlignment="true" applyProtection="false">
      <alignment horizontal="general" vertical="bottom" textRotation="0" wrapText="false" indent="0" shrinkToFit="false"/>
      <protection locked="true" hidden="false"/>
    </xf>
    <xf numFmtId="175" fontId="49" fillId="21" borderId="0" xfId="0" applyFont="true" applyBorder="true" applyAlignment="true" applyProtection="false">
      <alignment horizontal="general" vertical="bottom" textRotation="0" wrapText="false" indent="0" shrinkToFit="false"/>
      <protection locked="true" hidden="false"/>
    </xf>
    <xf numFmtId="164" fontId="50" fillId="3" borderId="0" xfId="0" applyFont="true" applyBorder="true" applyAlignment="true" applyProtection="false">
      <alignment horizontal="general" vertical="bottom" textRotation="0" wrapText="false" indent="0" shrinkToFit="false"/>
      <protection locked="true" hidden="false"/>
    </xf>
    <xf numFmtId="172" fontId="49" fillId="19" borderId="0" xfId="0" applyFont="true" applyBorder="true" applyAlignment="true" applyProtection="false">
      <alignment horizontal="general" vertical="bottom" textRotation="0" wrapText="false" indent="0" shrinkToFit="false"/>
      <protection locked="true" hidden="false"/>
    </xf>
    <xf numFmtId="164" fontId="37" fillId="22" borderId="0" xfId="0" applyFont="true" applyBorder="true" applyAlignment="true" applyProtection="false">
      <alignment horizontal="general" vertical="bottom" textRotation="0" wrapText="false" indent="0" shrinkToFit="false"/>
      <protection locked="true" hidden="false"/>
    </xf>
    <xf numFmtId="164" fontId="51" fillId="20" borderId="0" xfId="0" applyFont="true" applyBorder="true" applyAlignment="true" applyProtection="false">
      <alignment horizontal="general" vertical="bottom" textRotation="0" wrapText="false" indent="0" shrinkToFit="false"/>
      <protection locked="true" hidden="false"/>
    </xf>
    <xf numFmtId="164" fontId="51" fillId="20" borderId="0" xfId="0" applyFont="true" applyBorder="true" applyAlignment="true" applyProtection="false">
      <alignment horizontal="general" vertical="bottom" textRotation="0" wrapText="true" indent="0" shrinkToFit="false"/>
      <protection locked="true" hidden="false"/>
    </xf>
    <xf numFmtId="164" fontId="52" fillId="20" borderId="0" xfId="0" applyFont="true" applyBorder="true" applyAlignment="true" applyProtection="false">
      <alignment horizontal="general" vertical="bottom" textRotation="0" wrapText="false" indent="0" shrinkToFit="false"/>
      <protection locked="true" hidden="false"/>
    </xf>
    <xf numFmtId="164" fontId="53" fillId="3" borderId="0" xfId="0" applyFont="true" applyBorder="true" applyAlignment="true" applyProtection="false">
      <alignment horizontal="general" vertical="bottom" textRotation="0" wrapText="false" indent="0" shrinkToFit="false"/>
      <protection locked="true" hidden="false"/>
    </xf>
    <xf numFmtId="175" fontId="39" fillId="0" borderId="0" xfId="0" applyFont="true" applyBorder="false" applyAlignment="tru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1" fillId="3" borderId="0" xfId="0" applyFont="true" applyBorder="true" applyAlignment="true" applyProtection="false">
      <alignment horizontal="general" vertical="bottom" textRotation="0" wrapText="false" indent="0" shrinkToFit="false"/>
      <protection locked="true" hidden="false"/>
    </xf>
    <xf numFmtId="164" fontId="51" fillId="2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72" fontId="36" fillId="3"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4A99"/>
      <rgbColor rgb="FF808000"/>
      <rgbColor rgb="FF800080"/>
      <rgbColor rgb="FF0070C0"/>
      <rgbColor rgb="FFB7B7B7"/>
      <rgbColor rgb="FF8B8B8B"/>
      <rgbColor rgb="FF5B9BD5"/>
      <rgbColor rgb="FFE54747"/>
      <rgbColor rgb="FFF2F2F2"/>
      <rgbColor rgb="FFDDEBF7"/>
      <rgbColor rgb="FF660066"/>
      <rgbColor rgb="FFEF9D3E"/>
      <rgbColor rgb="FF0563C1"/>
      <rgbColor rgb="FFD3D3D3"/>
      <rgbColor rgb="FF000080"/>
      <rgbColor rgb="FFFF00FF"/>
      <rgbColor rgb="FFFFFF00"/>
      <rgbColor rgb="FF00FFFF"/>
      <rgbColor rgb="FF800080"/>
      <rgbColor rgb="FF800000"/>
      <rgbColor rgb="FF1F4E78"/>
      <rgbColor rgb="FF0000FF"/>
      <rgbColor rgb="FF00CCFF"/>
      <rgbColor rgb="FFDCE6F2"/>
      <rgbColor rgb="FFEFEFEF"/>
      <rgbColor rgb="FFFFD966"/>
      <rgbColor rgb="FF9BC2E6"/>
      <rgbColor rgb="FFE7E6E6"/>
      <rgbColor rgb="FFB2CCDB"/>
      <rgbColor rgb="FFFFE599"/>
      <rgbColor rgb="FF4A86E8"/>
      <rgbColor rgb="FF3B96EC"/>
      <rgbColor rgb="FF99CC00"/>
      <rgbColor rgb="FFFFC000"/>
      <rgbColor rgb="FFFF9900"/>
      <rgbColor rgb="FFED7D31"/>
      <rgbColor rgb="FF595959"/>
      <rgbColor rgb="FF969696"/>
      <rgbColor rgb="FF002060"/>
      <rgbColor rgb="FF339966"/>
      <rgbColor rgb="FF1A1A1A"/>
      <rgbColor rgb="FF1F1F1F"/>
      <rgbColor rgb="FFCC4125"/>
      <rgbColor rgb="FF993366"/>
      <rgbColor rgb="FF244D80"/>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rentabilité!$D$1</c:f>
              <c:strCache>
                <c:ptCount val="1"/>
                <c:pt idx="0">
                  <c:v>evolution_gain</c:v>
                </c:pt>
              </c:strCache>
            </c:strRef>
          </c:tx>
          <c:spPr>
            <a:solidFill>
              <a:srgbClr val="00ff00"/>
            </a:solidFill>
            <a:ln w="19080">
              <a:solidFill>
                <a:srgbClr val="00ff00"/>
              </a:solidFill>
              <a:round/>
            </a:ln>
          </c:spPr>
          <c:marker>
            <c:symbol val="circle"/>
            <c:size val="10"/>
            <c:spPr>
              <a:solidFill>
                <a:srgbClr val="00ff00"/>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rentabilité!$A$2:$A$12</c:f>
              <c:strCache>
                <c:ptCount val="11"/>
                <c:pt idx="0">
                  <c:v>0</c:v>
                </c:pt>
                <c:pt idx="1">
                  <c:v>1</c:v>
                </c:pt>
                <c:pt idx="2">
                  <c:v>2</c:v>
                </c:pt>
                <c:pt idx="3">
                  <c:v>3</c:v>
                </c:pt>
                <c:pt idx="4">
                  <c:v>4</c:v>
                </c:pt>
                <c:pt idx="5">
                  <c:v>5</c:v>
                </c:pt>
                <c:pt idx="6">
                  <c:v>6</c:v>
                </c:pt>
                <c:pt idx="7">
                  <c:v>7</c:v>
                </c:pt>
                <c:pt idx="8">
                  <c:v>8</c:v>
                </c:pt>
                <c:pt idx="9">
                  <c:v>9</c:v>
                </c:pt>
                <c:pt idx="10">
                  <c:v>10</c:v>
                </c:pt>
              </c:strCache>
            </c:strRef>
          </c:cat>
          <c:val>
            <c:numRef>
              <c:f>rentabilité!$D$2:$D$12</c:f>
              <c:numCache>
                <c:formatCode>General</c:formatCode>
                <c:ptCount val="11"/>
                <c:pt idx="0">
                  <c:v>-80752.27</c:v>
                </c:pt>
                <c:pt idx="1">
                  <c:v>-42252.27</c:v>
                </c:pt>
                <c:pt idx="2">
                  <c:v>-44252.27</c:v>
                </c:pt>
                <c:pt idx="3">
                  <c:v>-6252.27</c:v>
                </c:pt>
                <c:pt idx="4">
                  <c:v>131747.73</c:v>
                </c:pt>
                <c:pt idx="5">
                  <c:v>369747.73</c:v>
                </c:pt>
                <c:pt idx="6">
                  <c:v>557747.73</c:v>
                </c:pt>
                <c:pt idx="7">
                  <c:v>845747.73</c:v>
                </c:pt>
                <c:pt idx="8">
                  <c:v>1183747.73</c:v>
                </c:pt>
                <c:pt idx="9">
                  <c:v>1471747.73</c:v>
                </c:pt>
                <c:pt idx="10">
                  <c:v>1909747.73</c:v>
                </c:pt>
              </c:numCache>
            </c:numRef>
          </c:val>
          <c:smooth val="0"/>
        </c:ser>
        <c:hiLowLines>
          <c:spPr>
            <a:ln>
              <a:noFill/>
            </a:ln>
          </c:spPr>
        </c:hiLowLines>
        <c:marker val="1"/>
        <c:axId val="30316258"/>
        <c:axId val="93388977"/>
      </c:lineChart>
      <c:catAx>
        <c:axId val="30316258"/>
        <c:scaling>
          <c:orientation val="minMax"/>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Année</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93388977"/>
        <c:crosses val="autoZero"/>
        <c:auto val="1"/>
        <c:lblAlgn val="ctr"/>
        <c:lblOffset val="100"/>
      </c:catAx>
      <c:valAx>
        <c:axId val="93388977"/>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evolution_gain</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30316258"/>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Calibri"/>
              <a:ea typeface="Calibri"/>
            </a:defRPr>
          </a:pPr>
        </a:p>
      </c:txPr>
    </c:legend>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xMode val="edge"/>
          <c:yMode val="edge"/>
          <c:x val="0.118956079760198"/>
          <c:y val="0.102885754280177"/>
          <c:w val="0.863938485598853"/>
          <c:h val="0.78475288037041"/>
        </c:manualLayout>
      </c:layout>
      <c:barChart>
        <c:barDir val="col"/>
        <c:grouping val="clustered"/>
        <c:varyColors val="0"/>
        <c:ser>
          <c:idx val="0"/>
          <c:order val="0"/>
          <c:tx>
            <c:strRef>
              <c:f>"Storypoints complétés"</c:f>
              <c:strCache>
                <c:ptCount val="1"/>
                <c:pt idx="0">
                  <c:v>Storypoints complétés</c:v>
                </c:pt>
              </c:strCache>
            </c:strRef>
          </c:tx>
          <c:spPr>
            <a:solidFill>
              <a:srgbClr val="ffc000"/>
            </a:solidFill>
            <a:ln>
              <a:solidFill>
                <a:srgbClr val="000000"/>
              </a:solid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'Auxiliaire - Tableau Burndown'!$A$4:$A$14</c:f>
              <c:strCache>
                <c:ptCount val="11"/>
                <c:pt idx="0">
                  <c:v>0</c:v>
                </c:pt>
                <c:pt idx="1">
                  <c:v>1</c:v>
                </c:pt>
                <c:pt idx="2">
                  <c:v>2</c:v>
                </c:pt>
                <c:pt idx="3">
                  <c:v>3</c:v>
                </c:pt>
                <c:pt idx="4">
                  <c:v>4</c:v>
                </c:pt>
                <c:pt idx="5">
                  <c:v>5</c:v>
                </c:pt>
                <c:pt idx="6">
                  <c:v>6</c:v>
                </c:pt>
                <c:pt idx="7">
                  <c:v>7</c:v>
                </c:pt>
                <c:pt idx="8">
                  <c:v>8</c:v>
                </c:pt>
                <c:pt idx="9">
                  <c:v>9</c:v>
                </c:pt>
                <c:pt idx="10">
                  <c:v>10</c:v>
                </c:pt>
              </c:strCache>
            </c:strRef>
          </c:cat>
          <c:val>
            <c:numRef>
              <c:f>'Auxiliaire - Tableau Burndown'!$D$4:$D$14</c:f>
              <c:numCache>
                <c:formatCode>General</c:formatCode>
                <c:ptCount val="11"/>
                <c:pt idx="0">
                  <c:v>0</c:v>
                </c:pt>
                <c:pt idx="1">
                  <c:v>8</c:v>
                </c:pt>
                <c:pt idx="2">
                  <c:v>4</c:v>
                </c:pt>
                <c:pt idx="3">
                  <c:v>3</c:v>
                </c:pt>
                <c:pt idx="4">
                  <c:v>8</c:v>
                </c:pt>
                <c:pt idx="5">
                  <c:v>0</c:v>
                </c:pt>
                <c:pt idx="6">
                  <c:v>8</c:v>
                </c:pt>
                <c:pt idx="7">
                  <c:v>0</c:v>
                </c:pt>
                <c:pt idx="8">
                  <c:v>13</c:v>
                </c:pt>
                <c:pt idx="9">
                  <c:v>0</c:v>
                </c:pt>
                <c:pt idx="10">
                  <c:v>0</c:v>
                </c:pt>
              </c:numCache>
            </c:numRef>
          </c:val>
        </c:ser>
        <c:gapWidth val="150"/>
        <c:overlap val="0"/>
        <c:axId val="53656673"/>
        <c:axId val="96720340"/>
      </c:barChart>
      <c:lineChart>
        <c:grouping val="standard"/>
        <c:varyColors val="0"/>
        <c:ser>
          <c:idx val="1"/>
          <c:order val="1"/>
          <c:tx>
            <c:strRef>
              <c:f>"Courbe idéale"</c:f>
              <c:strCache>
                <c:ptCount val="1"/>
                <c:pt idx="0">
                  <c:v>Courbe idéale</c:v>
                </c:pt>
              </c:strCache>
            </c:strRef>
          </c:tx>
          <c:spPr>
            <a:solidFill>
              <a:srgbClr val="ed7d31"/>
            </a:solidFill>
            <a:ln w="38160">
              <a:solidFill>
                <a:srgbClr val="ed7d31"/>
              </a:solidFill>
              <a:round/>
            </a:ln>
          </c:spPr>
          <c:marker>
            <c:symbol val="circle"/>
            <c:size val="5"/>
            <c:spPr>
              <a:solidFill>
                <a:srgbClr val="ed7d31"/>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'Auxiliaire - Tableau Burndown'!$A$4:$A$14</c:f>
              <c:strCache>
                <c:ptCount val="11"/>
                <c:pt idx="0">
                  <c:v>0</c:v>
                </c:pt>
                <c:pt idx="1">
                  <c:v>1</c:v>
                </c:pt>
                <c:pt idx="2">
                  <c:v>2</c:v>
                </c:pt>
                <c:pt idx="3">
                  <c:v>3</c:v>
                </c:pt>
                <c:pt idx="4">
                  <c:v>4</c:v>
                </c:pt>
                <c:pt idx="5">
                  <c:v>5</c:v>
                </c:pt>
                <c:pt idx="6">
                  <c:v>6</c:v>
                </c:pt>
                <c:pt idx="7">
                  <c:v>7</c:v>
                </c:pt>
                <c:pt idx="8">
                  <c:v>8</c:v>
                </c:pt>
                <c:pt idx="9">
                  <c:v>9</c:v>
                </c:pt>
                <c:pt idx="10">
                  <c:v>10</c:v>
                </c:pt>
              </c:strCache>
            </c:strRef>
          </c:cat>
          <c:val>
            <c:numRef>
              <c:f>'Auxiliaire - Tableau Burndown'!$B$3:$B$14</c:f>
              <c:numCache>
                <c:formatCode>General</c:formatCode>
                <c:ptCount val="12"/>
                <c:pt idx="0">
                  <c:v/>
                </c:pt>
                <c:pt idx="1">
                  <c:v>65</c:v>
                </c:pt>
                <c:pt idx="2">
                  <c:v>58.5</c:v>
                </c:pt>
                <c:pt idx="3">
                  <c:v>52</c:v>
                </c:pt>
                <c:pt idx="4">
                  <c:v>45.5</c:v>
                </c:pt>
                <c:pt idx="5">
                  <c:v>39</c:v>
                </c:pt>
                <c:pt idx="6">
                  <c:v>32.5</c:v>
                </c:pt>
                <c:pt idx="7">
                  <c:v>26</c:v>
                </c:pt>
                <c:pt idx="8">
                  <c:v>19.5</c:v>
                </c:pt>
                <c:pt idx="9">
                  <c:v>13</c:v>
                </c:pt>
                <c:pt idx="10">
                  <c:v>6.5</c:v>
                </c:pt>
                <c:pt idx="11">
                  <c:v>0</c:v>
                </c:pt>
              </c:numCache>
            </c:numRef>
          </c:val>
          <c:smooth val="0"/>
        </c:ser>
        <c:ser>
          <c:idx val="2"/>
          <c:order val="2"/>
          <c:tx>
            <c:strRef>
              <c:f>"Courbe réelle"</c:f>
              <c:strCache>
                <c:ptCount val="1"/>
                <c:pt idx="0">
                  <c:v>Courbe réelle</c:v>
                </c:pt>
              </c:strCache>
            </c:strRef>
          </c:tx>
          <c:spPr>
            <a:solidFill>
              <a:srgbClr val="4a86e8"/>
            </a:solidFill>
            <a:ln w="38160">
              <a:solidFill>
                <a:srgbClr val="4a86e8"/>
              </a:solidFill>
              <a:round/>
            </a:ln>
          </c:spPr>
          <c:marker>
            <c:symbol val="circle"/>
            <c:size val="5"/>
            <c:spPr>
              <a:solidFill>
                <a:srgbClr val="4a86e8"/>
              </a:solidFill>
            </c:spPr>
          </c:marker>
          <c:dLbls>
            <c:txPr>
              <a:bodyPr/>
              <a:lstStyle/>
              <a:p>
                <a:pPr>
                  <a:defRPr b="0" sz="1000" spc="-1" strike="noStrike">
                    <a:latin typeface="Arial"/>
                  </a:defRPr>
                </a:pPr>
              </a:p>
            </c:txPr>
            <c:showLegendKey val="0"/>
            <c:showVal val="0"/>
            <c:showCatName val="0"/>
            <c:showSerName val="0"/>
            <c:showPercent val="0"/>
            <c:separator> </c:separator>
            <c:showLeaderLines val="0"/>
          </c:dLbls>
          <c:trendline>
            <c:name>Linear (Courbe réelle)</c:name>
            <c:spPr>
              <a:ln w="19080">
                <a:solidFill>
                  <a:srgbClr val="000000">
                    <a:alpha val="0"/>
                  </a:srgbClr>
                </a:solidFill>
                <a:round/>
              </a:ln>
            </c:spPr>
            <c:trendlineType val="linear"/>
            <c:forward val="0"/>
            <c:backward val="0"/>
            <c:dispRSqr val="0"/>
            <c:dispEq val="0"/>
          </c:trendline>
          <c:cat>
            <c:strRef>
              <c:f>'Auxiliaire - Tableau Burndown'!$A$4:$A$14</c:f>
              <c:strCache>
                <c:ptCount val="11"/>
                <c:pt idx="0">
                  <c:v>0</c:v>
                </c:pt>
                <c:pt idx="1">
                  <c:v>1</c:v>
                </c:pt>
                <c:pt idx="2">
                  <c:v>2</c:v>
                </c:pt>
                <c:pt idx="3">
                  <c:v>3</c:v>
                </c:pt>
                <c:pt idx="4">
                  <c:v>4</c:v>
                </c:pt>
                <c:pt idx="5">
                  <c:v>5</c:v>
                </c:pt>
                <c:pt idx="6">
                  <c:v>6</c:v>
                </c:pt>
                <c:pt idx="7">
                  <c:v>7</c:v>
                </c:pt>
                <c:pt idx="8">
                  <c:v>8</c:v>
                </c:pt>
                <c:pt idx="9">
                  <c:v>9</c:v>
                </c:pt>
                <c:pt idx="10">
                  <c:v>10</c:v>
                </c:pt>
              </c:strCache>
            </c:strRef>
          </c:cat>
          <c:val>
            <c:numRef>
              <c:f>'Auxiliaire - Tableau Burndown'!$C$3:$C$14</c:f>
              <c:numCache>
                <c:formatCode>General</c:formatCode>
                <c:ptCount val="12"/>
                <c:pt idx="0">
                  <c:v/>
                </c:pt>
                <c:pt idx="1">
                  <c:v>65</c:v>
                </c:pt>
                <c:pt idx="2">
                  <c:v>57</c:v>
                </c:pt>
                <c:pt idx="3">
                  <c:v>53</c:v>
                </c:pt>
                <c:pt idx="4">
                  <c:v>50</c:v>
                </c:pt>
                <c:pt idx="5">
                  <c:v>42</c:v>
                </c:pt>
                <c:pt idx="6">
                  <c:v>42</c:v>
                </c:pt>
                <c:pt idx="7">
                  <c:v>34</c:v>
                </c:pt>
                <c:pt idx="8">
                  <c:v>34</c:v>
                </c:pt>
                <c:pt idx="9">
                  <c:v>21</c:v>
                </c:pt>
                <c:pt idx="10">
                  <c:v>21</c:v>
                </c:pt>
                <c:pt idx="11">
                  <c:v>21</c:v>
                </c:pt>
              </c:numCache>
            </c:numRef>
          </c:val>
          <c:smooth val="0"/>
        </c:ser>
        <c:hiLowLines>
          <c:spPr>
            <a:ln>
              <a:noFill/>
            </a:ln>
          </c:spPr>
        </c:hiLowLines>
        <c:marker val="1"/>
        <c:axId val="53656673"/>
        <c:axId val="96720340"/>
      </c:lineChart>
      <c:catAx>
        <c:axId val="53656673"/>
        <c:scaling>
          <c:orientation val="minMax"/>
        </c:scaling>
        <c:delete val="0"/>
        <c:axPos val="b"/>
        <c:title>
          <c:tx>
            <c:rich>
              <a:bodyPr rot="0"/>
              <a:lstStyle/>
              <a:p>
                <a:pPr>
                  <a:defRPr b="0" sz="1100" spc="-1" strike="noStrike">
                    <a:solidFill>
                      <a:srgbClr val="595959"/>
                    </a:solidFill>
                    <a:latin typeface="Arial"/>
                    <a:ea typeface="Calibri"/>
                  </a:defRPr>
                </a:pPr>
                <a:r>
                  <a:rPr b="0" sz="1100" spc="-1" strike="noStrike">
                    <a:solidFill>
                      <a:srgbClr val="595959"/>
                    </a:solidFill>
                    <a:latin typeface="Arial"/>
                    <a:ea typeface="Calibri"/>
                  </a:rPr>
                  <a:t>Jours</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400" spc="-1" strike="noStrike">
                <a:solidFill>
                  <a:srgbClr val="595959"/>
                </a:solidFill>
                <a:latin typeface="Calibri"/>
                <a:ea typeface="Calibri"/>
              </a:defRPr>
            </a:pPr>
          </a:p>
        </c:txPr>
        <c:crossAx val="96720340"/>
        <c:crosses val="autoZero"/>
        <c:auto val="1"/>
        <c:lblAlgn val="ctr"/>
        <c:lblOffset val="100"/>
      </c:catAx>
      <c:valAx>
        <c:axId val="96720340"/>
        <c:scaling>
          <c:orientation val="minMax"/>
          <c:min val="0"/>
        </c:scaling>
        <c:delete val="0"/>
        <c:axPos val="l"/>
        <c:title>
          <c:tx>
            <c:rich>
              <a:bodyPr rot="-5400000"/>
              <a:lstStyle/>
              <a:p>
                <a:pPr>
                  <a:defRPr b="0" sz="1100" spc="-1" strike="noStrike">
                    <a:solidFill>
                      <a:srgbClr val="595959"/>
                    </a:solidFill>
                    <a:latin typeface="Arial"/>
                    <a:ea typeface="Calibri"/>
                  </a:defRPr>
                </a:pPr>
                <a:r>
                  <a:rPr b="0" sz="1100" spc="-1" strike="noStrike">
                    <a:solidFill>
                      <a:srgbClr val="595959"/>
                    </a:solidFill>
                    <a:latin typeface="Arial"/>
                    <a:ea typeface="Calibri"/>
                  </a:rPr>
                  <a:t>Storypoints</a:t>
                </a:r>
              </a:p>
            </c:rich>
          </c:tx>
          <c:layout>
            <c:manualLayout>
              <c:xMode val="edge"/>
              <c:yMode val="edge"/>
              <c:x val="0.0372083930665972"/>
              <c:y val="0.382254764724884"/>
            </c:manualLayout>
          </c:layout>
          <c:overlay val="0"/>
          <c:spPr>
            <a:noFill/>
            <a:ln>
              <a:noFill/>
            </a:ln>
          </c:spPr>
        </c:title>
        <c:numFmt formatCode="General" sourceLinked="0"/>
        <c:majorTickMark val="out"/>
        <c:minorTickMark val="none"/>
        <c:tickLblPos val="nextTo"/>
        <c:spPr>
          <a:ln w="6480">
            <a:solidFill>
              <a:srgbClr val="8b8b8b"/>
            </a:solidFill>
            <a:round/>
          </a:ln>
        </c:spPr>
        <c:txPr>
          <a:bodyPr/>
          <a:lstStyle/>
          <a:p>
            <a:pPr>
              <a:defRPr b="0" sz="1400" spc="-1" strike="noStrike">
                <a:solidFill>
                  <a:srgbClr val="595959"/>
                </a:solidFill>
                <a:latin typeface="Comic Sans MS"/>
                <a:ea typeface="Calibri"/>
              </a:defRPr>
            </a:pPr>
          </a:p>
        </c:txPr>
        <c:crossAx val="53656673"/>
        <c:crosses val="autoZero"/>
      </c:valAx>
      <c:spPr>
        <a:solidFill>
          <a:srgbClr val="ffffff"/>
        </a:solidFill>
        <a:ln>
          <a:noFill/>
        </a:ln>
      </c:spPr>
    </c:plotArea>
    <c:legend>
      <c:legendPos val="r"/>
      <c:layout>
        <c:manualLayout>
          <c:xMode val="edge"/>
          <c:yMode val="edge"/>
          <c:x val="0.64951710865314"/>
          <c:y val="0.337712406735675"/>
        </c:manualLayout>
      </c:layout>
      <c:overlay val="0"/>
      <c:spPr>
        <a:noFill/>
        <a:ln>
          <a:noFill/>
        </a:ln>
      </c:spPr>
      <c:txPr>
        <a:bodyPr/>
        <a:lstStyle/>
        <a:p>
          <a:pPr>
            <a:defRPr b="0" sz="2000" spc="-1" strike="noStrike">
              <a:solidFill>
                <a:srgbClr val="595959"/>
              </a:solidFill>
              <a:latin typeface="Arial"/>
              <a:ea typeface="Calibri"/>
            </a:defRPr>
          </a:pPr>
        </a:p>
      </c:txPr>
    </c:legend>
    <c:plotVisOnly val="1"/>
    <c:dispBlanksAs val="zero"/>
  </c:chart>
  <c:spPr>
    <a:solidFill>
      <a:srgbClr val="efefe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609480</xdr:colOff>
      <xdr:row>1</xdr:row>
      <xdr:rowOff>66600</xdr:rowOff>
    </xdr:from>
    <xdr:to>
      <xdr:col>10</xdr:col>
      <xdr:colOff>776880</xdr:colOff>
      <xdr:row>19</xdr:row>
      <xdr:rowOff>171000</xdr:rowOff>
    </xdr:to>
    <xdr:graphicFrame>
      <xdr:nvGraphicFramePr>
        <xdr:cNvPr id="0" name="Chart 1"/>
        <xdr:cNvGraphicFramePr/>
      </xdr:nvGraphicFramePr>
      <xdr:xfrm>
        <a:off x="4976280" y="25704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704880</xdr:colOff>
      <xdr:row>1</xdr:row>
      <xdr:rowOff>85680</xdr:rowOff>
    </xdr:from>
    <xdr:to>
      <xdr:col>18</xdr:col>
      <xdr:colOff>9360</xdr:colOff>
      <xdr:row>34</xdr:row>
      <xdr:rowOff>171000</xdr:rowOff>
    </xdr:to>
    <xdr:graphicFrame>
      <xdr:nvGraphicFramePr>
        <xdr:cNvPr id="1" name="Chart 2"/>
        <xdr:cNvGraphicFramePr/>
      </xdr:nvGraphicFramePr>
      <xdr:xfrm>
        <a:off x="9338040" y="1323720"/>
        <a:ext cx="11048760" cy="668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xdr:col>
      <xdr:colOff>647640</xdr:colOff>
      <xdr:row>16</xdr:row>
      <xdr:rowOff>181080</xdr:rowOff>
    </xdr:from>
    <xdr:to>
      <xdr:col>5</xdr:col>
      <xdr:colOff>646200</xdr:colOff>
      <xdr:row>25</xdr:row>
      <xdr:rowOff>199800</xdr:rowOff>
    </xdr:to>
    <xdr:sp>
      <xdr:nvSpPr>
        <xdr:cNvPr id="2" name="CustomShape 1"/>
        <xdr:cNvSpPr/>
      </xdr:nvSpPr>
      <xdr:spPr>
        <a:xfrm>
          <a:off x="3421800" y="4419360"/>
          <a:ext cx="5857560" cy="181908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oAutofit/>
        </a:bodyPr>
        <a:p>
          <a:pPr>
            <a:lnSpc>
              <a:spcPct val="100000"/>
            </a:lnSpc>
          </a:pPr>
          <a:r>
            <a:rPr b="0" lang="fr-FR" sz="1100" spc="-1" strike="noStrike">
              <a:solidFill>
                <a:srgbClr val="000000"/>
              </a:solidFill>
              <a:latin typeface="Calibri"/>
              <a:ea typeface="Calibri"/>
            </a:rPr>
            <a:t>Encodez ici les donnés clés du projet N’oubliez pas de vérifier que les informations sont constamment à jour !</a:t>
          </a:r>
          <a:br/>
          <a:br/>
          <a:r>
            <a:rPr b="0" lang="fr-FR" sz="1100" spc="-1" strike="noStrike">
              <a:solidFill>
                <a:srgbClr val="000000"/>
              </a:solidFill>
              <a:latin typeface="Calibri"/>
              <a:ea typeface="Calibri"/>
            </a:rPr>
            <a:t>Informations générales :</a:t>
          </a:r>
          <a:br/>
          <a:r>
            <a:rPr b="0" lang="fr-FR" sz="1100" spc="-1" strike="noStrike">
              <a:solidFill>
                <a:srgbClr val="000000"/>
              </a:solidFill>
              <a:latin typeface="Calibri"/>
              <a:ea typeface="Calibri"/>
            </a:rPr>
            <a:t>Date de début</a:t>
          </a:r>
          <a:br/>
          <a:r>
            <a:rPr b="0" lang="fr-FR" sz="1100" spc="-1" strike="noStrike">
              <a:solidFill>
                <a:srgbClr val="000000"/>
              </a:solidFill>
              <a:latin typeface="Calibri"/>
              <a:ea typeface="Calibri"/>
            </a:rPr>
            <a:t>Durée du sprint (précisez le nombre brut de jours)</a:t>
          </a:r>
          <a:br/>
          <a:r>
            <a:rPr b="0" lang="fr-FR" sz="1100" spc="-1" strike="noStrike">
              <a:solidFill>
                <a:srgbClr val="000000"/>
              </a:solidFill>
              <a:latin typeface="Calibri"/>
              <a:ea typeface="Calibri"/>
            </a:rPr>
            <a:t>Jours de vacances pendant le sprint</a:t>
          </a:r>
          <a:br/>
          <a:r>
            <a:rPr b="0" lang="fr-FR" sz="1100" spc="-1" strike="noStrike">
              <a:solidFill>
                <a:srgbClr val="000000"/>
              </a:solidFill>
              <a:latin typeface="Calibri"/>
              <a:ea typeface="Calibri"/>
            </a:rPr>
            <a:t>Taille de votre équipe</a:t>
          </a:r>
          <a:br/>
          <a:r>
            <a:rPr b="0" lang="fr-FR" sz="1100" spc="-1" strike="noStrike">
              <a:solidFill>
                <a:srgbClr val="000000"/>
              </a:solidFill>
              <a:latin typeface="Calibri"/>
              <a:ea typeface="Calibri"/>
            </a:rPr>
            <a:t>Charge de travail maximale demandée par l’équipe</a:t>
          </a:r>
          <a:br/>
          <a:r>
            <a:rPr b="0" lang="fr-FR" sz="1100" spc="-1" strike="noStrike">
              <a:solidFill>
                <a:srgbClr val="000000"/>
              </a:solidFill>
              <a:latin typeface="Calibri"/>
              <a:ea typeface="Calibri"/>
            </a:rPr>
            <a:t>Heures de travail quotidiennes</a:t>
          </a:r>
          <a:br/>
          <a:endParaRPr b="0" lang="fr-FR" sz="1100" spc="-1" strike="noStrike">
            <a:latin typeface="Times New Roman"/>
          </a:endParaRPr>
        </a:p>
      </xdr:txBody>
    </xdr:sp>
    <xdr:clientData/>
  </xdr:twoCellAnchor>
  <xdr:twoCellAnchor editAs="twoCell">
    <xdr:from>
      <xdr:col>1</xdr:col>
      <xdr:colOff>181080</xdr:colOff>
      <xdr:row>29</xdr:row>
      <xdr:rowOff>85680</xdr:rowOff>
    </xdr:from>
    <xdr:to>
      <xdr:col>5</xdr:col>
      <xdr:colOff>113040</xdr:colOff>
      <xdr:row>31</xdr:row>
      <xdr:rowOff>104400</xdr:rowOff>
    </xdr:to>
    <xdr:sp>
      <xdr:nvSpPr>
        <xdr:cNvPr id="3" name="CustomShape 1"/>
        <xdr:cNvSpPr/>
      </xdr:nvSpPr>
      <xdr:spPr>
        <a:xfrm>
          <a:off x="2955240" y="6924600"/>
          <a:ext cx="5790960" cy="41868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oAutofit/>
        </a:bodyPr>
        <a:p>
          <a:pPr>
            <a:lnSpc>
              <a:spcPct val="100000"/>
            </a:lnSpc>
          </a:pPr>
          <a:r>
            <a:rPr b="0" lang="fr-FR" sz="1100" spc="-1" strike="noStrike">
              <a:solidFill>
                <a:srgbClr val="000000"/>
              </a:solidFill>
              <a:latin typeface="Calibri"/>
              <a:ea typeface="Calibri"/>
            </a:rPr>
            <a:t>Introduisez ici les noms des membres de votre équipe :</a:t>
          </a:r>
          <a:br/>
          <a:endParaRPr b="0" lang="fr-FR" sz="1100" spc="-1" strike="noStrike">
            <a:latin typeface="Times New Roman"/>
          </a:endParaRPr>
        </a:p>
      </xdr:txBody>
    </xdr:sp>
    <xdr:clientData/>
  </xdr:twoCellAnchor>
  <xdr:twoCellAnchor editAs="twoCell">
    <xdr:from>
      <xdr:col>1</xdr:col>
      <xdr:colOff>237960</xdr:colOff>
      <xdr:row>37</xdr:row>
      <xdr:rowOff>85680</xdr:rowOff>
    </xdr:from>
    <xdr:to>
      <xdr:col>4</xdr:col>
      <xdr:colOff>849600</xdr:colOff>
      <xdr:row>39</xdr:row>
      <xdr:rowOff>114120</xdr:rowOff>
    </xdr:to>
    <xdr:sp>
      <xdr:nvSpPr>
        <xdr:cNvPr id="4" name="CustomShape 1"/>
        <xdr:cNvSpPr/>
      </xdr:nvSpPr>
      <xdr:spPr>
        <a:xfrm>
          <a:off x="3012120" y="8524800"/>
          <a:ext cx="5390640" cy="42840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oAutofit/>
        </a:bodyPr>
        <a:p>
          <a:pPr>
            <a:lnSpc>
              <a:spcPct val="100000"/>
            </a:lnSpc>
          </a:pPr>
          <a:r>
            <a:rPr b="0" lang="fr-FR" sz="1100" spc="-1" strike="noStrike">
              <a:solidFill>
                <a:srgbClr val="000000"/>
              </a:solidFill>
              <a:latin typeface="Calibri"/>
              <a:ea typeface="Calibri"/>
            </a:rPr>
            <a:t>Vous pouvez définir le statut des tâches ici </a:t>
          </a:r>
          <a:br/>
          <a:endParaRPr b="0" lang="fr-FR" sz="1100" spc="-1" strike="noStrike">
            <a:latin typeface="Times New Roman"/>
          </a:endParaRPr>
        </a:p>
      </xdr:txBody>
    </xdr:sp>
    <xdr:clientData/>
  </xdr:twoCellAnchor>
  <xdr:twoCellAnchor editAs="twoCell">
    <xdr:from>
      <xdr:col>0</xdr:col>
      <xdr:colOff>343080</xdr:colOff>
      <xdr:row>0</xdr:row>
      <xdr:rowOff>343080</xdr:rowOff>
    </xdr:from>
    <xdr:to>
      <xdr:col>1</xdr:col>
      <xdr:colOff>768960</xdr:colOff>
      <xdr:row>0</xdr:row>
      <xdr:rowOff>1000080</xdr:rowOff>
    </xdr:to>
    <xdr:pic>
      <xdr:nvPicPr>
        <xdr:cNvPr id="5" name="image1.png" descr=""/>
        <xdr:cNvPicPr/>
      </xdr:nvPicPr>
      <xdr:blipFill>
        <a:blip r:embed="rId2"/>
        <a:stretch/>
      </xdr:blipFill>
      <xdr:spPr>
        <a:xfrm>
          <a:off x="343080" y="343080"/>
          <a:ext cx="3200040" cy="657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1028880</xdr:colOff>
      <xdr:row>0</xdr:row>
      <xdr:rowOff>123840</xdr:rowOff>
    </xdr:from>
    <xdr:to>
      <xdr:col>4</xdr:col>
      <xdr:colOff>764280</xdr:colOff>
      <xdr:row>3</xdr:row>
      <xdr:rowOff>123840</xdr:rowOff>
    </xdr:to>
    <xdr:sp>
      <xdr:nvSpPr>
        <xdr:cNvPr id="6" name="CustomShape 1"/>
        <xdr:cNvSpPr/>
      </xdr:nvSpPr>
      <xdr:spPr>
        <a:xfrm>
          <a:off x="5806440" y="123840"/>
          <a:ext cx="4257360" cy="100944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chor="ctr">
          <a:noAutofit/>
        </a:bodyPr>
        <a:p>
          <a:pPr>
            <a:lnSpc>
              <a:spcPct val="100000"/>
            </a:lnSpc>
          </a:pPr>
          <a:r>
            <a:rPr b="0" lang="fr-FR" sz="1100" spc="-1" strike="noStrike">
              <a:solidFill>
                <a:srgbClr val="000000"/>
              </a:solidFill>
              <a:latin typeface="Arial"/>
              <a:ea typeface="Arial"/>
            </a:rPr>
            <a:t>Entrez ici votre vélocité actuelle en StoryPoints à partir de votre dernier sprint. La vélocité correspond au nombre de storypoints que vous avez complétés au sprint précédent. </a:t>
          </a:r>
          <a:endParaRPr b="0" lang="fr-FR" sz="1100" spc="-1" strike="noStrike">
            <a:latin typeface="Times New Roman"/>
          </a:endParaRPr>
        </a:p>
      </xdr:txBody>
    </xdr:sp>
    <xdr:clientData/>
  </xdr:twoCellAnchor>
  <xdr:twoCellAnchor editAs="twoCell">
    <xdr:from>
      <xdr:col>3</xdr:col>
      <xdr:colOff>95400</xdr:colOff>
      <xdr:row>2</xdr:row>
      <xdr:rowOff>114480</xdr:rowOff>
    </xdr:from>
    <xdr:to>
      <xdr:col>3</xdr:col>
      <xdr:colOff>904680</xdr:colOff>
      <xdr:row>2</xdr:row>
      <xdr:rowOff>152280</xdr:rowOff>
    </xdr:to>
    <xdr:sp>
      <xdr:nvSpPr>
        <xdr:cNvPr id="7" name="CustomShape 1"/>
        <xdr:cNvSpPr/>
      </xdr:nvSpPr>
      <xdr:spPr>
        <a:xfrm>
          <a:off x="4872960" y="923760"/>
          <a:ext cx="809280" cy="37800"/>
        </a:xfrm>
        <a:custGeom>
          <a:avLst/>
          <a:gdLst/>
          <a:ahLst/>
          <a:rect l="l" t="t" r="r" b="b"/>
          <a:pathLst>
            <a:path w="21600" h="21600">
              <a:moveTo>
                <a:pt x="0" y="0"/>
              </a:moveTo>
              <a:lnTo>
                <a:pt x="21600" y="0"/>
              </a:lnTo>
            </a:path>
          </a:pathLst>
        </a:custGeom>
        <a:noFill/>
        <a:ln w="28440">
          <a:solidFill>
            <a:srgbClr val="244d80"/>
          </a:solidFill>
          <a:round/>
          <a:tailEnd len="med" type="triangle" w="med"/>
        </a:ln>
      </xdr:spPr>
      <xdr:style>
        <a:lnRef idx="0"/>
        <a:fillRef idx="0"/>
        <a:effectRef idx="0"/>
        <a:fontRef idx="minor"/>
      </xdr:style>
    </xdr:sp>
    <xdr:clientData/>
  </xdr:twoCellAnchor>
  <xdr:twoCellAnchor editAs="twoCell">
    <xdr:from>
      <xdr:col>1</xdr:col>
      <xdr:colOff>114480</xdr:colOff>
      <xdr:row>163</xdr:row>
      <xdr:rowOff>38160</xdr:rowOff>
    </xdr:from>
    <xdr:to>
      <xdr:col>3</xdr:col>
      <xdr:colOff>671760</xdr:colOff>
      <xdr:row>167</xdr:row>
      <xdr:rowOff>28080</xdr:rowOff>
    </xdr:to>
    <xdr:sp>
      <xdr:nvSpPr>
        <xdr:cNvPr id="8" name="CustomShape 1"/>
        <xdr:cNvSpPr/>
      </xdr:nvSpPr>
      <xdr:spPr>
        <a:xfrm>
          <a:off x="1020600" y="3838320"/>
          <a:ext cx="4428720" cy="79020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chor="ctr">
          <a:noAutofit/>
        </a:bodyPr>
        <a:p>
          <a:pPr>
            <a:lnSpc>
              <a:spcPct val="100000"/>
            </a:lnSpc>
          </a:pPr>
          <a:r>
            <a:rPr b="0" lang="fr-FR" sz="1100" spc="-1" strike="noStrike">
              <a:solidFill>
                <a:srgbClr val="000000"/>
              </a:solidFill>
              <a:latin typeface="Arial"/>
              <a:ea typeface="Arial"/>
            </a:rPr>
            <a:t>Filtrez </a:t>
          </a:r>
          <a:r>
            <a:rPr b="1" lang="fr-FR" sz="1100" spc="-1" strike="noStrike">
              <a:solidFill>
                <a:srgbClr val="000000"/>
              </a:solidFill>
              <a:latin typeface="Arial"/>
              <a:ea typeface="Arial"/>
            </a:rPr>
            <a:t>toujours</a:t>
          </a:r>
          <a:r>
            <a:rPr b="0" lang="fr-FR" sz="1100" spc="-1" strike="noStrike">
              <a:solidFill>
                <a:srgbClr val="000000"/>
              </a:solidFill>
              <a:latin typeface="Arial"/>
              <a:ea typeface="Arial"/>
            </a:rPr>
            <a:t> le sprint actuel à l'aide de l'identifiant Sprint</a:t>
          </a:r>
          <a:endParaRPr b="0" lang="fr-FR" sz="1100" spc="-1" strike="noStrike">
            <a:latin typeface="Times New Roman"/>
          </a:endParaRPr>
        </a:p>
      </xdr:txBody>
    </xdr:sp>
    <xdr:clientData/>
  </xdr:twoCellAnchor>
  <xdr:twoCellAnchor editAs="twoCell">
    <xdr:from>
      <xdr:col>3</xdr:col>
      <xdr:colOff>676440</xdr:colOff>
      <xdr:row>163</xdr:row>
      <xdr:rowOff>38160</xdr:rowOff>
    </xdr:from>
    <xdr:to>
      <xdr:col>4</xdr:col>
      <xdr:colOff>411840</xdr:colOff>
      <xdr:row>167</xdr:row>
      <xdr:rowOff>28080</xdr:rowOff>
    </xdr:to>
    <xdr:sp>
      <xdr:nvSpPr>
        <xdr:cNvPr id="9" name="CustomShape 1"/>
        <xdr:cNvSpPr/>
      </xdr:nvSpPr>
      <xdr:spPr>
        <a:xfrm>
          <a:off x="5454000" y="3838320"/>
          <a:ext cx="4257360" cy="79020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chor="ctr">
          <a:noAutofit/>
        </a:bodyPr>
        <a:p>
          <a:pPr>
            <a:lnSpc>
              <a:spcPct val="100000"/>
            </a:lnSpc>
          </a:pPr>
          <a:r>
            <a:rPr b="0" lang="fr-FR" sz="1100" spc="-1" strike="noStrike">
              <a:solidFill>
                <a:srgbClr val="244d80"/>
              </a:solidFill>
              <a:latin typeface="Arial"/>
              <a:ea typeface="Arial"/>
            </a:rPr>
            <a:t>Décrivez</a:t>
          </a:r>
          <a:r>
            <a:rPr b="0" lang="fr-FR" sz="1100" spc="-1" strike="noStrike">
              <a:solidFill>
                <a:srgbClr val="000000"/>
              </a:solidFill>
              <a:latin typeface="Arial"/>
              <a:ea typeface="Arial"/>
            </a:rPr>
            <a:t> votre élément du backlog, </a:t>
          </a:r>
          <a:r>
            <a:rPr b="0" lang="fr-FR" sz="1100" spc="-1" strike="noStrike">
              <a:solidFill>
                <a:srgbClr val="ef9d3e"/>
              </a:solidFill>
              <a:latin typeface="Arial"/>
              <a:ea typeface="Arial"/>
            </a:rPr>
            <a:t>estimez</a:t>
          </a:r>
          <a:r>
            <a:rPr b="0" lang="fr-FR" sz="1100" spc="-1" strike="noStrike">
              <a:solidFill>
                <a:srgbClr val="000000"/>
              </a:solidFill>
              <a:latin typeface="Arial"/>
              <a:ea typeface="Arial"/>
            </a:rPr>
            <a:t> le nombre de Storypoints associés et </a:t>
          </a:r>
          <a:r>
            <a:rPr b="0" lang="fr-FR" sz="1100" spc="-1" strike="noStrike">
              <a:solidFill>
                <a:srgbClr val="e54747"/>
              </a:solidFill>
              <a:latin typeface="Arial"/>
              <a:ea typeface="Arial"/>
            </a:rPr>
            <a:t>attribuez l'élément à un responsable</a:t>
          </a:r>
          <a:r>
            <a:rPr b="0" lang="fr-FR" sz="1100" spc="-1" strike="noStrike">
              <a:solidFill>
                <a:srgbClr val="000000"/>
              </a:solidFill>
              <a:latin typeface="Arial"/>
              <a:ea typeface="Arial"/>
            </a:rPr>
            <a:t>.</a:t>
          </a:r>
          <a:endParaRPr b="0" lang="fr-FR" sz="1100" spc="-1" strike="noStrike">
            <a:latin typeface="Times New Roman"/>
          </a:endParaRPr>
        </a:p>
      </xdr:txBody>
    </xdr:sp>
    <xdr:clientData/>
  </xdr:twoCellAnchor>
  <xdr:twoCellAnchor editAs="twoCell">
    <xdr:from>
      <xdr:col>4</xdr:col>
      <xdr:colOff>1409760</xdr:colOff>
      <xdr:row>163</xdr:row>
      <xdr:rowOff>47520</xdr:rowOff>
    </xdr:from>
    <xdr:to>
      <xdr:col>10</xdr:col>
      <xdr:colOff>476280</xdr:colOff>
      <xdr:row>167</xdr:row>
      <xdr:rowOff>37440</xdr:rowOff>
    </xdr:to>
    <xdr:sp>
      <xdr:nvSpPr>
        <xdr:cNvPr id="10" name="CustomShape 1"/>
        <xdr:cNvSpPr/>
      </xdr:nvSpPr>
      <xdr:spPr>
        <a:xfrm>
          <a:off x="10709280" y="3847680"/>
          <a:ext cx="6848280" cy="790200"/>
        </a:xfrm>
        <a:prstGeom prst="rect">
          <a:avLst/>
        </a:prstGeom>
        <a:solidFill>
          <a:schemeClr val="lt1"/>
        </a:solidFill>
        <a:ln w="28440">
          <a:solidFill>
            <a:srgbClr val="244d80"/>
          </a:solidFill>
          <a:round/>
        </a:ln>
      </xdr:spPr>
      <xdr:style>
        <a:lnRef idx="0"/>
        <a:fillRef idx="0"/>
        <a:effectRef idx="0"/>
        <a:fontRef idx="minor"/>
      </xdr:style>
      <xdr:txBody>
        <a:bodyPr lIns="90000" rIns="90000" tIns="45000" bIns="45000" anchor="ctr">
          <a:noAutofit/>
        </a:bodyPr>
        <a:p>
          <a:pPr>
            <a:lnSpc>
              <a:spcPct val="100000"/>
            </a:lnSpc>
          </a:pPr>
          <a:r>
            <a:rPr b="0" lang="fr-FR" sz="1100" spc="-1" strike="noStrike">
              <a:solidFill>
                <a:srgbClr val="000000"/>
              </a:solidFill>
              <a:latin typeface="Arial"/>
              <a:ea typeface="Arial"/>
            </a:rPr>
            <a:t>Entrez ici la date de complétion d'une story dès que possible.</a:t>
          </a:r>
          <a:endParaRPr b="0" lang="fr-FR" sz="1100" spc="-1" strike="noStrike">
            <a:latin typeface="Times New Roman"/>
          </a:endParaRPr>
        </a:p>
      </xdr:txBody>
    </xdr:sp>
    <xdr:clientData/>
  </xdr:twoCellAnchor>
  <xdr:twoCellAnchor editAs="twoCell">
    <xdr:from>
      <xdr:col>7</xdr:col>
      <xdr:colOff>552600</xdr:colOff>
      <xdr:row>168</xdr:row>
      <xdr:rowOff>171360</xdr:rowOff>
    </xdr:from>
    <xdr:to>
      <xdr:col>9</xdr:col>
      <xdr:colOff>134280</xdr:colOff>
      <xdr:row>170</xdr:row>
      <xdr:rowOff>151920</xdr:rowOff>
    </xdr:to>
    <xdr:pic>
      <xdr:nvPicPr>
        <xdr:cNvPr id="11" name="image1.png" descr=""/>
        <xdr:cNvPicPr/>
      </xdr:nvPicPr>
      <xdr:blipFill>
        <a:blip r:embed="rId1"/>
        <a:stretch/>
      </xdr:blipFill>
      <xdr:spPr>
        <a:xfrm>
          <a:off x="14356800" y="4971960"/>
          <a:ext cx="1961640" cy="3805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971640</xdr:colOff>
      <xdr:row>16</xdr:row>
      <xdr:rowOff>76320</xdr:rowOff>
    </xdr:from>
    <xdr:to>
      <xdr:col>6</xdr:col>
      <xdr:colOff>114840</xdr:colOff>
      <xdr:row>18</xdr:row>
      <xdr:rowOff>56880</xdr:rowOff>
    </xdr:to>
    <xdr:pic>
      <xdr:nvPicPr>
        <xdr:cNvPr id="12" name="image1.png" descr=""/>
        <xdr:cNvPicPr/>
      </xdr:nvPicPr>
      <xdr:blipFill>
        <a:blip r:embed="rId1"/>
        <a:stretch/>
      </xdr:blipFill>
      <xdr:spPr>
        <a:xfrm>
          <a:off x="3754800" y="3276720"/>
          <a:ext cx="2943000" cy="380520"/>
        </a:xfrm>
        <a:prstGeom prst="rect">
          <a:avLst/>
        </a:prstGeom>
        <a:ln>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3.xml"/>
</Relationships>
</file>

<file path=xl/worksheets/_rels/sheet11.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hyperlink" Target="mailto:bendoumahosni@gmail.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bendoumahosni@gmail.com"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0" activeCellId="0" sqref="F20"/>
    </sheetView>
  </sheetViews>
  <sheetFormatPr defaultRowHeight="15" zeroHeight="false" outlineLevelRow="0" outlineLevelCol="0"/>
  <cols>
    <col collapsed="false" customWidth="true" hidden="false" outlineLevel="0" max="1" min="1" style="0" width="71.44"/>
    <col collapsed="false" customWidth="true" hidden="false" outlineLevel="0" max="2" min="2" style="0" width="16.29"/>
    <col collapsed="false" customWidth="true" hidden="false" outlineLevel="0" max="3" min="3" style="0" width="20.43"/>
    <col collapsed="false" customWidth="true" hidden="false" outlineLevel="0" max="4" min="4" style="0" width="16.57"/>
    <col collapsed="false" customWidth="true" hidden="false" outlineLevel="0" max="5" min="5" style="0" width="5.29"/>
    <col collapsed="false" customWidth="true" hidden="false" outlineLevel="0" max="6" min="6" style="0" width="43.76"/>
    <col collapsed="false" customWidth="true" hidden="false" outlineLevel="0" max="7" min="7" style="0" width="43.29"/>
    <col collapsed="false" customWidth="true" hidden="false" outlineLevel="0" max="26" min="8" style="0" width="16.43"/>
    <col collapsed="false" customWidth="true" hidden="false" outlineLevel="0" max="1025" min="27" style="0" width="14.43"/>
  </cols>
  <sheetData>
    <row r="1" customFormat="false" ht="15.75" hidden="false" customHeight="true" outlineLevel="0" collapsed="false">
      <c r="A1" s="1" t="s">
        <v>0</v>
      </c>
      <c r="B1" s="1" t="s">
        <v>1</v>
      </c>
      <c r="C1" s="1" t="s">
        <v>2</v>
      </c>
      <c r="D1" s="1" t="s">
        <v>3</v>
      </c>
      <c r="E1" s="1" t="s">
        <v>4</v>
      </c>
      <c r="F1" s="1" t="s">
        <v>5</v>
      </c>
      <c r="G1" s="2" t="s">
        <v>6</v>
      </c>
    </row>
    <row r="2" customFormat="false" ht="33" hidden="false" customHeight="true" outlineLevel="0" collapsed="false">
      <c r="A2" s="3" t="s">
        <v>7</v>
      </c>
      <c r="B2" s="3" t="s">
        <v>8</v>
      </c>
      <c r="C2" s="4" t="s">
        <v>9</v>
      </c>
      <c r="D2" s="4" t="s">
        <v>10</v>
      </c>
      <c r="E2" s="5" t="s">
        <v>11</v>
      </c>
      <c r="F2" s="4" t="s">
        <v>12</v>
      </c>
      <c r="G2" s="6" t="s">
        <v>13</v>
      </c>
    </row>
    <row r="3" customFormat="false" ht="33.75" hidden="false" customHeight="true" outlineLevel="0" collapsed="false">
      <c r="A3" s="7" t="s">
        <v>14</v>
      </c>
      <c r="B3" s="6" t="s">
        <v>8</v>
      </c>
      <c r="C3" s="6" t="s">
        <v>15</v>
      </c>
      <c r="D3" s="6" t="s">
        <v>16</v>
      </c>
      <c r="E3" s="6" t="n">
        <v>5</v>
      </c>
      <c r="F3" s="8" t="s">
        <v>17</v>
      </c>
      <c r="G3" s="9" t="s">
        <v>18</v>
      </c>
      <c r="H3" s="10"/>
      <c r="I3" s="10"/>
      <c r="J3" s="10"/>
      <c r="K3" s="10"/>
      <c r="L3" s="10"/>
      <c r="M3" s="10"/>
      <c r="N3" s="10"/>
      <c r="O3" s="10"/>
      <c r="P3" s="10"/>
      <c r="Q3" s="10"/>
      <c r="R3" s="10"/>
      <c r="S3" s="10"/>
      <c r="T3" s="10"/>
      <c r="U3" s="10"/>
      <c r="V3" s="10"/>
      <c r="W3" s="10"/>
      <c r="X3" s="10"/>
    </row>
    <row r="4" customFormat="false" ht="25.8" hidden="false" customHeight="true" outlineLevel="0" collapsed="false">
      <c r="A4" s="7" t="s">
        <v>19</v>
      </c>
      <c r="B4" s="6" t="s">
        <v>8</v>
      </c>
      <c r="C4" s="6" t="s">
        <v>20</v>
      </c>
      <c r="D4" s="6" t="s">
        <v>21</v>
      </c>
      <c r="E4" s="6" t="n">
        <v>8</v>
      </c>
      <c r="F4" s="8" t="s">
        <v>22</v>
      </c>
      <c r="G4" s="9" t="s">
        <v>18</v>
      </c>
    </row>
    <row r="5" customFormat="false" ht="15.75" hidden="false" customHeight="true" outlineLevel="0" collapsed="false">
      <c r="A5" s="6" t="s">
        <v>23</v>
      </c>
      <c r="B5" s="6" t="s">
        <v>8</v>
      </c>
      <c r="C5" s="6" t="s">
        <v>24</v>
      </c>
      <c r="D5" s="6" t="s">
        <v>25</v>
      </c>
      <c r="E5" s="6" t="n">
        <v>13</v>
      </c>
      <c r="F5" s="11" t="s">
        <v>26</v>
      </c>
      <c r="G5" s="9" t="s">
        <v>18</v>
      </c>
    </row>
    <row r="6" customFormat="false" ht="15.75" hidden="false" customHeight="true" outlineLevel="0" collapsed="false">
      <c r="A6" s="6" t="s">
        <v>27</v>
      </c>
      <c r="B6" s="6" t="s">
        <v>8</v>
      </c>
      <c r="C6" s="6" t="s">
        <v>28</v>
      </c>
      <c r="D6" s="6" t="s">
        <v>29</v>
      </c>
      <c r="E6" s="6" t="n">
        <v>5</v>
      </c>
      <c r="F6" s="11" t="s">
        <v>30</v>
      </c>
      <c r="G6" s="9" t="s">
        <v>31</v>
      </c>
    </row>
    <row r="7" customFormat="false" ht="15.75" hidden="false" customHeight="true" outlineLevel="0" collapsed="false">
      <c r="A7" s="6" t="s">
        <v>32</v>
      </c>
      <c r="B7" s="6" t="s">
        <v>8</v>
      </c>
      <c r="C7" s="6" t="s">
        <v>33</v>
      </c>
      <c r="D7" s="6" t="s">
        <v>34</v>
      </c>
      <c r="E7" s="6" t="n">
        <v>13</v>
      </c>
      <c r="F7" s="11" t="s">
        <v>35</v>
      </c>
      <c r="G7" s="9" t="s">
        <v>31</v>
      </c>
    </row>
    <row r="8" customFormat="false" ht="15.75" hidden="false" customHeight="true" outlineLevel="0" collapsed="false">
      <c r="A8" s="6" t="s">
        <v>36</v>
      </c>
      <c r="B8" s="6" t="s">
        <v>8</v>
      </c>
      <c r="C8" s="6" t="s">
        <v>37</v>
      </c>
      <c r="D8" s="6" t="s">
        <v>38</v>
      </c>
      <c r="E8" s="6" t="n">
        <v>3</v>
      </c>
      <c r="F8" s="11" t="s">
        <v>39</v>
      </c>
      <c r="G8" s="9" t="s">
        <v>40</v>
      </c>
    </row>
    <row r="9" customFormat="false" ht="15.75" hidden="false" customHeight="true" outlineLevel="0" collapsed="false">
      <c r="A9" s="6" t="s">
        <v>41</v>
      </c>
      <c r="B9" s="6" t="s">
        <v>8</v>
      </c>
      <c r="C9" s="6" t="s">
        <v>42</v>
      </c>
      <c r="D9" s="6" t="s">
        <v>43</v>
      </c>
      <c r="E9" s="6" t="n">
        <v>100</v>
      </c>
      <c r="F9" s="11" t="s">
        <v>44</v>
      </c>
      <c r="G9" s="9" t="s">
        <v>18</v>
      </c>
    </row>
    <row r="10" customFormat="false" ht="15.75" hidden="false" customHeight="true" outlineLevel="0" collapsed="false">
      <c r="A10" s="6" t="s">
        <v>45</v>
      </c>
      <c r="B10" s="6" t="s">
        <v>8</v>
      </c>
      <c r="C10" s="6" t="s">
        <v>46</v>
      </c>
      <c r="D10" s="6" t="s">
        <v>47</v>
      </c>
      <c r="E10" s="6" t="n">
        <v>50</v>
      </c>
      <c r="F10" s="11" t="s">
        <v>48</v>
      </c>
      <c r="G10" s="9" t="s">
        <v>18</v>
      </c>
    </row>
    <row r="11" customFormat="false" ht="15.75" hidden="false" customHeight="true" outlineLevel="0" collapsed="false">
      <c r="A11" s="6" t="s">
        <v>49</v>
      </c>
      <c r="B11" s="6" t="s">
        <v>8</v>
      </c>
      <c r="C11" s="6" t="s">
        <v>50</v>
      </c>
      <c r="D11" s="6" t="s">
        <v>51</v>
      </c>
      <c r="E11" s="6" t="n">
        <v>3</v>
      </c>
      <c r="F11" s="11" t="s">
        <v>52</v>
      </c>
      <c r="G11" s="9" t="s">
        <v>53</v>
      </c>
    </row>
    <row r="12" customFormat="false" ht="15.75" hidden="false" customHeight="true" outlineLevel="0" collapsed="false">
      <c r="A12" s="6" t="s">
        <v>54</v>
      </c>
      <c r="B12" s="6" t="s">
        <v>8</v>
      </c>
      <c r="C12" s="6" t="s">
        <v>55</v>
      </c>
      <c r="D12" s="6" t="s">
        <v>56</v>
      </c>
      <c r="E12" s="6" t="n">
        <v>3</v>
      </c>
      <c r="F12" s="11" t="s">
        <v>48</v>
      </c>
      <c r="G12" s="9" t="s">
        <v>18</v>
      </c>
    </row>
    <row r="13" customFormat="false" ht="15.75" hidden="false" customHeight="true" outlineLevel="0" collapsed="false">
      <c r="A13" s="6" t="s">
        <v>57</v>
      </c>
      <c r="B13" s="6" t="s">
        <v>58</v>
      </c>
      <c r="C13" s="6" t="s">
        <v>59</v>
      </c>
      <c r="D13" s="6" t="s">
        <v>60</v>
      </c>
      <c r="E13" s="6" t="n">
        <v>3</v>
      </c>
      <c r="F13" s="11" t="s">
        <v>61</v>
      </c>
      <c r="G13" s="9" t="s">
        <v>53</v>
      </c>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14"/>
    <col collapsed="false" customWidth="true" hidden="false" outlineLevel="0" max="2" min="2" style="0" width="31.71"/>
    <col collapsed="false" customWidth="true" hidden="false" outlineLevel="0" max="3" min="3" style="0" width="28.71"/>
    <col collapsed="false" customWidth="true" hidden="false" outlineLevel="0" max="4" min="4" style="0" width="70.57"/>
    <col collapsed="false" customWidth="true" hidden="false" outlineLevel="0" max="5" min="5" style="0" width="24.87"/>
    <col collapsed="false" customWidth="true" hidden="false" outlineLevel="0" max="6" min="6" style="0" width="14.14"/>
    <col collapsed="false" customWidth="true" hidden="false" outlineLevel="0" max="7" min="7" style="0" width="31.29"/>
    <col collapsed="false" customWidth="true" hidden="false" outlineLevel="0" max="8" min="8" style="0" width="15.43"/>
    <col collapsed="false" customWidth="true" hidden="false" outlineLevel="0" max="9" min="9" style="0" width="21.71"/>
    <col collapsed="false" customWidth="true" hidden="false" outlineLevel="0" max="29" min="10" style="0" width="14"/>
    <col collapsed="false" customWidth="true" hidden="false" outlineLevel="0" max="1025" min="30" style="0" width="14.43"/>
  </cols>
  <sheetData>
    <row r="1" customFormat="false" ht="48" hidden="false" customHeight="true" outlineLevel="0" collapsed="false">
      <c r="A1" s="147"/>
      <c r="B1" s="167" t="s">
        <v>393</v>
      </c>
      <c r="C1" s="168" t="n">
        <f aca="false">'Vue densemble'!$B$5</f>
        <v>45397</v>
      </c>
      <c r="D1" s="147"/>
      <c r="E1" s="147"/>
      <c r="F1" s="147"/>
      <c r="G1" s="147"/>
      <c r="H1" s="143"/>
      <c r="I1" s="143"/>
      <c r="J1" s="143"/>
      <c r="K1" s="143"/>
      <c r="L1" s="143"/>
      <c r="M1" s="143"/>
      <c r="N1" s="143"/>
      <c r="O1" s="143"/>
      <c r="P1" s="143"/>
      <c r="Q1" s="143"/>
      <c r="R1" s="143"/>
      <c r="S1" s="143"/>
      <c r="T1" s="143"/>
      <c r="U1" s="143"/>
      <c r="V1" s="143"/>
      <c r="W1" s="143"/>
      <c r="X1" s="143"/>
      <c r="Y1" s="143"/>
      <c r="Z1" s="143"/>
      <c r="AA1" s="143"/>
      <c r="AB1" s="143"/>
      <c r="AC1" s="143"/>
    </row>
    <row r="2" customFormat="false" ht="15.75" hidden="false" customHeight="true" outlineLevel="0" collapsed="false">
      <c r="A2" s="147"/>
      <c r="B2" s="169" t="s">
        <v>394</v>
      </c>
      <c r="C2" s="170" t="n">
        <f aca="false">'Vue densemble'!E6</f>
        <v>10</v>
      </c>
      <c r="D2" s="147"/>
      <c r="E2" s="147"/>
      <c r="F2" s="147"/>
      <c r="G2" s="147"/>
      <c r="H2" s="143"/>
      <c r="I2" s="143"/>
      <c r="J2" s="143"/>
      <c r="K2" s="143"/>
      <c r="L2" s="143"/>
      <c r="M2" s="143"/>
      <c r="N2" s="143"/>
      <c r="O2" s="143"/>
      <c r="P2" s="143"/>
      <c r="Q2" s="143"/>
      <c r="R2" s="143"/>
      <c r="S2" s="143"/>
      <c r="T2" s="143"/>
      <c r="U2" s="143"/>
      <c r="V2" s="143"/>
      <c r="W2" s="143"/>
      <c r="X2" s="143"/>
      <c r="Y2" s="143"/>
      <c r="Z2" s="143"/>
      <c r="AA2" s="143"/>
      <c r="AB2" s="143"/>
      <c r="AC2" s="143"/>
    </row>
    <row r="3" customFormat="false" ht="15.75" hidden="false" customHeight="true" outlineLevel="0" collapsed="false">
      <c r="A3" s="147"/>
      <c r="B3" s="167" t="s">
        <v>395</v>
      </c>
      <c r="C3" s="171" t="n">
        <v>80</v>
      </c>
      <c r="D3" s="147"/>
      <c r="E3" s="147"/>
      <c r="F3" s="147"/>
      <c r="G3" s="147"/>
      <c r="H3" s="143"/>
      <c r="I3" s="143"/>
      <c r="J3" s="143"/>
      <c r="K3" s="143"/>
      <c r="L3" s="143"/>
      <c r="M3" s="143"/>
      <c r="N3" s="143"/>
      <c r="O3" s="143"/>
      <c r="P3" s="143"/>
      <c r="Q3" s="143"/>
      <c r="R3" s="143"/>
      <c r="S3" s="143"/>
      <c r="T3" s="143"/>
      <c r="U3" s="143"/>
      <c r="V3" s="143"/>
      <c r="W3" s="143"/>
      <c r="X3" s="143"/>
      <c r="Y3" s="143"/>
      <c r="Z3" s="143"/>
      <c r="AA3" s="143"/>
      <c r="AB3" s="143"/>
      <c r="AC3" s="143"/>
    </row>
    <row r="4" customFormat="false" ht="15.75" hidden="false" customHeight="true" outlineLevel="0" collapsed="false">
      <c r="A4" s="147"/>
      <c r="B4" s="147"/>
      <c r="C4" s="147"/>
      <c r="D4" s="147"/>
      <c r="E4" s="147"/>
      <c r="F4" s="147"/>
      <c r="G4" s="147"/>
      <c r="H4" s="143"/>
      <c r="I4" s="143"/>
      <c r="J4" s="143"/>
      <c r="K4" s="143"/>
      <c r="L4" s="143"/>
      <c r="M4" s="143"/>
      <c r="N4" s="143"/>
      <c r="O4" s="143"/>
      <c r="P4" s="143"/>
      <c r="Q4" s="143"/>
      <c r="R4" s="143"/>
      <c r="S4" s="143"/>
      <c r="T4" s="143"/>
      <c r="U4" s="143"/>
      <c r="V4" s="143"/>
      <c r="W4" s="143"/>
      <c r="X4" s="143"/>
      <c r="Y4" s="143"/>
      <c r="Z4" s="143"/>
      <c r="AA4" s="143"/>
      <c r="AB4" s="143"/>
      <c r="AC4" s="143"/>
    </row>
    <row r="5" customFormat="false" ht="15.75" hidden="false" customHeight="true" outlineLevel="0" collapsed="false">
      <c r="A5" s="172" t="s">
        <v>396</v>
      </c>
      <c r="B5" s="172" t="s">
        <v>397</v>
      </c>
      <c r="C5" s="173" t="s">
        <v>398</v>
      </c>
      <c r="D5" s="172" t="s">
        <v>399</v>
      </c>
      <c r="E5" s="172" t="s">
        <v>400</v>
      </c>
      <c r="F5" s="172" t="s">
        <v>389</v>
      </c>
      <c r="G5" s="172" t="s">
        <v>401</v>
      </c>
      <c r="H5" s="174" t="s">
        <v>402</v>
      </c>
      <c r="I5" s="172" t="s">
        <v>403</v>
      </c>
      <c r="J5" s="175"/>
      <c r="K5" s="175"/>
      <c r="L5" s="175"/>
      <c r="M5" s="175"/>
      <c r="N5" s="175"/>
      <c r="O5" s="175"/>
      <c r="P5" s="175"/>
      <c r="Q5" s="175"/>
      <c r="R5" s="175"/>
      <c r="S5" s="175"/>
      <c r="T5" s="175"/>
      <c r="U5" s="175"/>
      <c r="V5" s="175"/>
      <c r="W5" s="175"/>
      <c r="X5" s="175"/>
      <c r="Y5" s="175"/>
      <c r="Z5" s="175"/>
      <c r="AA5" s="175"/>
      <c r="AB5" s="175"/>
      <c r="AC5" s="175"/>
    </row>
    <row r="6" customFormat="false" ht="15.75" hidden="false" customHeight="true" outlineLevel="0" collapsed="false">
      <c r="A6" s="150" t="n">
        <v>1</v>
      </c>
      <c r="B6" s="150" t="n">
        <v>1</v>
      </c>
      <c r="C6" s="150" t="n">
        <v>4</v>
      </c>
      <c r="D6" s="150" t="s">
        <v>404</v>
      </c>
      <c r="E6" s="150" t="s">
        <v>405</v>
      </c>
      <c r="F6" s="150" t="s">
        <v>391</v>
      </c>
      <c r="G6" s="176" t="n">
        <v>45399</v>
      </c>
      <c r="H6" s="155" t="n">
        <f aca="false">IF(ISBLANK('Backlog (1)'!$G6),"",'Backlog (1)'!$G6-$C$1)</f>
        <v>2</v>
      </c>
      <c r="I6" s="150" t="str">
        <f aca="false">IF(ISBLANK('Backlog (1)'!$G6),"n","y")</f>
        <v>y</v>
      </c>
      <c r="J6" s="143"/>
      <c r="K6" s="143"/>
      <c r="L6" s="143"/>
      <c r="M6" s="143"/>
      <c r="N6" s="143"/>
      <c r="O6" s="143"/>
      <c r="P6" s="143"/>
      <c r="Q6" s="143"/>
      <c r="R6" s="143"/>
      <c r="S6" s="143"/>
      <c r="T6" s="143"/>
      <c r="U6" s="143"/>
      <c r="V6" s="143"/>
      <c r="W6" s="143"/>
      <c r="X6" s="143"/>
      <c r="Y6" s="143"/>
      <c r="Z6" s="143"/>
      <c r="AA6" s="143"/>
      <c r="AB6" s="143"/>
      <c r="AC6" s="143"/>
    </row>
    <row r="7" customFormat="false" ht="15.75" hidden="false" customHeight="true" outlineLevel="0" collapsed="false">
      <c r="A7" s="150" t="n">
        <v>1</v>
      </c>
      <c r="B7" s="150" t="n">
        <v>2</v>
      </c>
      <c r="C7" s="150" t="n">
        <v>8</v>
      </c>
      <c r="D7" s="150" t="s">
        <v>406</v>
      </c>
      <c r="E7" s="150" t="s">
        <v>386</v>
      </c>
      <c r="F7" s="150" t="s">
        <v>390</v>
      </c>
      <c r="G7" s="176" t="n">
        <v>45401</v>
      </c>
      <c r="H7" s="155" t="n">
        <f aca="false">IF(ISBLANK('Backlog (1)'!$G7),"",'Backlog (1)'!$G7-$C$1)</f>
        <v>4</v>
      </c>
      <c r="I7" s="150" t="str">
        <f aca="false">IF(ISBLANK('Backlog (1)'!$G7),"n","y")</f>
        <v>y</v>
      </c>
      <c r="J7" s="143"/>
      <c r="K7" s="143"/>
      <c r="L7" s="143"/>
      <c r="M7" s="143"/>
      <c r="N7" s="143"/>
      <c r="O7" s="143"/>
      <c r="P7" s="143"/>
      <c r="Q7" s="143"/>
      <c r="R7" s="143"/>
      <c r="S7" s="143"/>
      <c r="T7" s="143"/>
      <c r="U7" s="143"/>
      <c r="V7" s="143"/>
      <c r="W7" s="143"/>
      <c r="X7" s="143"/>
      <c r="Y7" s="143"/>
      <c r="Z7" s="143"/>
      <c r="AA7" s="143"/>
      <c r="AB7" s="143"/>
      <c r="AC7" s="143"/>
    </row>
    <row r="8" customFormat="false" ht="15.75" hidden="false" customHeight="true" outlineLevel="0" collapsed="false">
      <c r="A8" s="150" t="n">
        <v>1</v>
      </c>
      <c r="B8" s="150" t="n">
        <v>3</v>
      </c>
      <c r="C8" s="150" t="n">
        <v>3</v>
      </c>
      <c r="D8" s="150" t="s">
        <v>407</v>
      </c>
      <c r="E8" s="150" t="s">
        <v>387</v>
      </c>
      <c r="F8" s="150" t="s">
        <v>391</v>
      </c>
      <c r="G8" s="176" t="n">
        <v>45400</v>
      </c>
      <c r="H8" s="155" t="n">
        <f aca="false">IF(ISBLANK('Backlog (1)'!$G8),"",'Backlog (1)'!$G8-$C$1)</f>
        <v>3</v>
      </c>
      <c r="I8" s="150" t="str">
        <f aca="false">IF(ISBLANK('Backlog (1)'!$G8),"n","y")</f>
        <v>y</v>
      </c>
      <c r="J8" s="143"/>
      <c r="K8" s="143"/>
      <c r="L8" s="143"/>
      <c r="M8" s="143"/>
      <c r="N8" s="143"/>
      <c r="O8" s="143"/>
      <c r="P8" s="143"/>
      <c r="Q8" s="143"/>
      <c r="R8" s="143"/>
      <c r="S8" s="143"/>
      <c r="T8" s="143"/>
      <c r="U8" s="143"/>
      <c r="V8" s="143"/>
      <c r="W8" s="143"/>
      <c r="X8" s="143"/>
      <c r="Y8" s="143"/>
      <c r="Z8" s="143"/>
      <c r="AA8" s="143"/>
      <c r="AB8" s="143"/>
      <c r="AC8" s="143"/>
    </row>
    <row r="9" customFormat="false" ht="15.75" hidden="false" customHeight="true" outlineLevel="0" collapsed="false">
      <c r="A9" s="150" t="n">
        <v>1</v>
      </c>
      <c r="B9" s="150" t="n">
        <v>4</v>
      </c>
      <c r="C9" s="150" t="n">
        <v>8</v>
      </c>
      <c r="D9" s="150" t="s">
        <v>408</v>
      </c>
      <c r="E9" s="150" t="s">
        <v>388</v>
      </c>
      <c r="F9" s="150" t="s">
        <v>390</v>
      </c>
      <c r="G9" s="176" t="n">
        <v>45398</v>
      </c>
      <c r="H9" s="155" t="n">
        <f aca="false">IF(ISBLANK('Backlog (1)'!$G9),"",'Backlog (1)'!$G9-$C$1)</f>
        <v>1</v>
      </c>
      <c r="I9" s="150" t="str">
        <f aca="false">IF(ISBLANK('Backlog (1)'!$G9),"n","y")</f>
        <v>y</v>
      </c>
      <c r="J9" s="143"/>
      <c r="K9" s="143"/>
      <c r="L9" s="143"/>
      <c r="M9" s="143"/>
      <c r="N9" s="143"/>
      <c r="O9" s="143"/>
      <c r="P9" s="143"/>
      <c r="Q9" s="143"/>
      <c r="R9" s="143"/>
      <c r="S9" s="143"/>
      <c r="T9" s="143"/>
      <c r="U9" s="143"/>
      <c r="V9" s="143"/>
      <c r="W9" s="143"/>
      <c r="X9" s="143"/>
      <c r="Y9" s="143"/>
      <c r="Z9" s="143"/>
      <c r="AA9" s="143"/>
      <c r="AB9" s="143"/>
      <c r="AC9" s="143"/>
    </row>
    <row r="10" customFormat="false" ht="15.75" hidden="false" customHeight="true" outlineLevel="0" collapsed="false">
      <c r="A10" s="150" t="n">
        <v>1</v>
      </c>
      <c r="B10" s="150" t="n">
        <v>5</v>
      </c>
      <c r="C10" s="150" t="n">
        <v>13</v>
      </c>
      <c r="D10" s="150" t="s">
        <v>409</v>
      </c>
      <c r="E10" s="150" t="s">
        <v>388</v>
      </c>
      <c r="F10" s="150" t="s">
        <v>392</v>
      </c>
      <c r="G10" s="176"/>
      <c r="H10" s="155" t="str">
        <f aca="false">IF(ISBLANK('Backlog (1)'!$G10),"",'Backlog (1)'!$G10-$C$1)</f>
        <v/>
      </c>
      <c r="I10" s="150" t="str">
        <f aca="false">IF(ISBLANK('Backlog (1)'!$G10),"n","y")</f>
        <v>n</v>
      </c>
      <c r="J10" s="143"/>
      <c r="K10" s="143"/>
      <c r="L10" s="143"/>
      <c r="M10" s="143"/>
      <c r="N10" s="143"/>
      <c r="O10" s="143"/>
      <c r="P10" s="143"/>
      <c r="Q10" s="143"/>
      <c r="R10" s="143"/>
      <c r="S10" s="143"/>
      <c r="T10" s="143"/>
      <c r="U10" s="143"/>
      <c r="V10" s="143"/>
      <c r="W10" s="143"/>
      <c r="X10" s="143"/>
      <c r="Y10" s="143"/>
      <c r="Z10" s="143"/>
      <c r="AA10" s="143"/>
      <c r="AB10" s="143"/>
      <c r="AC10" s="143"/>
    </row>
    <row r="11" customFormat="false" ht="15.75" hidden="false" customHeight="true" outlineLevel="0" collapsed="false">
      <c r="A11" s="150" t="n">
        <v>1</v>
      </c>
      <c r="B11" s="150" t="n">
        <v>6</v>
      </c>
      <c r="C11" s="150" t="n">
        <v>8</v>
      </c>
      <c r="D11" s="150" t="s">
        <v>410</v>
      </c>
      <c r="E11" s="150" t="s">
        <v>387</v>
      </c>
      <c r="F11" s="150" t="s">
        <v>391</v>
      </c>
      <c r="G11" s="176" t="n">
        <v>45403</v>
      </c>
      <c r="H11" s="155" t="n">
        <f aca="false">IF(ISBLANK('Backlog (1)'!$G11),"",'Backlog (1)'!$G11-$C$1)</f>
        <v>6</v>
      </c>
      <c r="I11" s="150" t="str">
        <f aca="false">IF(ISBLANK('Backlog (1)'!$G11),"n","y")</f>
        <v>y</v>
      </c>
      <c r="J11" s="143"/>
      <c r="K11" s="143"/>
      <c r="L11" s="143"/>
      <c r="M11" s="143"/>
      <c r="N11" s="143"/>
      <c r="O11" s="143"/>
      <c r="P11" s="143"/>
      <c r="Q11" s="143"/>
      <c r="R11" s="143"/>
      <c r="S11" s="143"/>
      <c r="T11" s="143"/>
      <c r="U11" s="143"/>
      <c r="V11" s="143"/>
      <c r="W11" s="143"/>
      <c r="X11" s="143"/>
      <c r="Y11" s="143"/>
      <c r="Z11" s="143"/>
      <c r="AA11" s="143"/>
      <c r="AB11" s="143"/>
      <c r="AC11" s="143"/>
    </row>
    <row r="12" customFormat="false" ht="15.75" hidden="false" customHeight="true" outlineLevel="0" collapsed="false">
      <c r="A12" s="150" t="n">
        <v>1</v>
      </c>
      <c r="B12" s="150" t="n">
        <v>7</v>
      </c>
      <c r="C12" s="150" t="n">
        <v>8</v>
      </c>
      <c r="D12" s="150" t="s">
        <v>411</v>
      </c>
      <c r="E12" s="150" t="s">
        <v>388</v>
      </c>
      <c r="F12" s="150" t="s">
        <v>392</v>
      </c>
      <c r="G12" s="176"/>
      <c r="H12" s="155" t="str">
        <f aca="false">IF(ISBLANK('Backlog (1)'!$G12),"",'Backlog (1)'!$G12-$C$1)</f>
        <v/>
      </c>
      <c r="I12" s="150" t="str">
        <f aca="false">IF(ISBLANK('Backlog (1)'!$G12),"n","y")</f>
        <v>n</v>
      </c>
      <c r="J12" s="143"/>
      <c r="K12" s="143"/>
      <c r="L12" s="143"/>
      <c r="M12" s="143"/>
      <c r="N12" s="143"/>
      <c r="O12" s="143"/>
      <c r="P12" s="143"/>
      <c r="Q12" s="143"/>
      <c r="R12" s="143"/>
      <c r="S12" s="143"/>
      <c r="T12" s="143"/>
      <c r="U12" s="143"/>
      <c r="V12" s="143"/>
      <c r="W12" s="143"/>
      <c r="X12" s="143"/>
      <c r="Y12" s="143"/>
      <c r="Z12" s="143"/>
      <c r="AA12" s="143"/>
      <c r="AB12" s="143"/>
      <c r="AC12" s="143"/>
    </row>
    <row r="13" customFormat="false" ht="15" hidden="false" customHeight="false" outlineLevel="0" collapsed="false">
      <c r="A13" s="150" t="n">
        <v>1</v>
      </c>
      <c r="B13" s="150" t="n">
        <v>8</v>
      </c>
      <c r="C13" s="150" t="n">
        <v>13</v>
      </c>
      <c r="D13" s="150" t="s">
        <v>412</v>
      </c>
      <c r="E13" s="150" t="s">
        <v>387</v>
      </c>
      <c r="F13" s="150" t="s">
        <v>390</v>
      </c>
      <c r="G13" s="176" t="n">
        <v>45405</v>
      </c>
      <c r="H13" s="155" t="n">
        <f aca="false">IF(ISBLANK('Backlog (1)'!$G13),"",'Backlog (1)'!$G13-$C$1)</f>
        <v>8</v>
      </c>
      <c r="I13" s="150" t="str">
        <f aca="false">IF(ISBLANK('Backlog (1)'!$G13),"n","y")</f>
        <v>y</v>
      </c>
      <c r="J13" s="143"/>
      <c r="K13" s="143"/>
      <c r="L13" s="143"/>
      <c r="M13" s="143"/>
      <c r="N13" s="143"/>
      <c r="O13" s="143"/>
      <c r="P13" s="143"/>
      <c r="Q13" s="143"/>
      <c r="R13" s="143"/>
      <c r="S13" s="143"/>
      <c r="T13" s="143"/>
      <c r="U13" s="143"/>
      <c r="V13" s="143"/>
      <c r="W13" s="143"/>
      <c r="X13" s="143"/>
      <c r="Y13" s="143"/>
      <c r="Z13" s="143"/>
      <c r="AA13" s="143"/>
      <c r="AB13" s="143"/>
      <c r="AC13" s="143"/>
    </row>
    <row r="14" customFormat="false" ht="15.75" hidden="true" customHeight="true" outlineLevel="0" collapsed="false">
      <c r="A14" s="150" t="n">
        <v>2</v>
      </c>
      <c r="B14" s="150"/>
      <c r="C14" s="150"/>
      <c r="D14" s="150"/>
      <c r="E14" s="150"/>
      <c r="F14" s="150"/>
      <c r="G14" s="150"/>
      <c r="H14" s="155" t="str">
        <f aca="false">IF(ISBLANK('Backlog (1)'!$G14),"",'Backlog (1)'!$G14-$C$1)</f>
        <v/>
      </c>
      <c r="I14" s="150" t="str">
        <f aca="false">IF(ISBLANK('Backlog (1)'!$G14),"n","y")</f>
        <v>n</v>
      </c>
      <c r="J14" s="143"/>
      <c r="K14" s="143"/>
      <c r="L14" s="143"/>
      <c r="M14" s="143"/>
      <c r="N14" s="143"/>
      <c r="O14" s="143"/>
      <c r="P14" s="143"/>
      <c r="Q14" s="143"/>
      <c r="R14" s="143"/>
      <c r="S14" s="143"/>
      <c r="T14" s="143"/>
      <c r="U14" s="143"/>
      <c r="V14" s="143"/>
      <c r="W14" s="143"/>
      <c r="X14" s="143"/>
      <c r="Y14" s="143"/>
      <c r="Z14" s="143"/>
      <c r="AA14" s="143"/>
      <c r="AB14" s="143"/>
      <c r="AC14" s="143"/>
    </row>
    <row r="15" customFormat="false" ht="15.75" hidden="true" customHeight="true" outlineLevel="0" collapsed="false">
      <c r="A15" s="150" t="n">
        <v>2</v>
      </c>
      <c r="B15" s="150"/>
      <c r="C15" s="150"/>
      <c r="D15" s="150"/>
      <c r="E15" s="150"/>
      <c r="F15" s="150"/>
      <c r="G15" s="150"/>
      <c r="H15" s="155" t="str">
        <f aca="false">IF(ISBLANK('Backlog (1)'!$G15),"",'Backlog (1)'!$G15-$C$1)</f>
        <v/>
      </c>
      <c r="I15" s="150" t="str">
        <f aca="false">IF(ISBLANK('Backlog (1)'!$G15),"n","y")</f>
        <v>n</v>
      </c>
      <c r="J15" s="143"/>
      <c r="K15" s="143"/>
      <c r="L15" s="143"/>
      <c r="M15" s="143"/>
      <c r="N15" s="143"/>
      <c r="O15" s="143"/>
      <c r="P15" s="143"/>
      <c r="Q15" s="143"/>
      <c r="R15" s="143"/>
      <c r="S15" s="143"/>
      <c r="T15" s="143"/>
      <c r="U15" s="143"/>
      <c r="V15" s="143"/>
      <c r="W15" s="143"/>
      <c r="X15" s="143"/>
      <c r="Y15" s="143"/>
      <c r="Z15" s="143"/>
      <c r="AA15" s="143"/>
      <c r="AB15" s="143"/>
      <c r="AC15" s="143"/>
    </row>
    <row r="16" customFormat="false" ht="15.75" hidden="true" customHeight="true" outlineLevel="0" collapsed="false">
      <c r="A16" s="150"/>
      <c r="B16" s="150"/>
      <c r="C16" s="150"/>
      <c r="D16" s="150"/>
      <c r="E16" s="150"/>
      <c r="F16" s="150"/>
      <c r="G16" s="150"/>
      <c r="H16" s="155" t="str">
        <f aca="false">IF(ISBLANK('Backlog (1)'!$G16),"",'Backlog (1)'!$G16-$C$1)</f>
        <v/>
      </c>
      <c r="I16" s="150" t="str">
        <f aca="false">IF(ISBLANK('Backlog (1)'!$G16),"n","y")</f>
        <v>n</v>
      </c>
      <c r="J16" s="143"/>
      <c r="K16" s="143"/>
      <c r="L16" s="143"/>
      <c r="M16" s="143"/>
      <c r="N16" s="143"/>
      <c r="O16" s="143"/>
      <c r="P16" s="143"/>
      <c r="Q16" s="143"/>
      <c r="R16" s="143"/>
      <c r="S16" s="143"/>
      <c r="T16" s="143"/>
      <c r="U16" s="143"/>
      <c r="V16" s="143"/>
      <c r="W16" s="143"/>
      <c r="X16" s="143"/>
      <c r="Y16" s="143"/>
      <c r="Z16" s="143"/>
      <c r="AA16" s="143"/>
      <c r="AB16" s="143"/>
      <c r="AC16" s="143"/>
    </row>
    <row r="17" customFormat="false" ht="15.75" hidden="true" customHeight="true" outlineLevel="0" collapsed="false">
      <c r="A17" s="150"/>
      <c r="B17" s="150"/>
      <c r="C17" s="150"/>
      <c r="D17" s="150"/>
      <c r="E17" s="150"/>
      <c r="F17" s="150"/>
      <c r="G17" s="150"/>
      <c r="H17" s="155" t="str">
        <f aca="false">IF(ISBLANK('Backlog (1)'!$G17),"",'Backlog (1)'!$G17-$C$1)</f>
        <v/>
      </c>
      <c r="I17" s="150" t="str">
        <f aca="false">IF(ISBLANK('Backlog (1)'!$G17),"n","y")</f>
        <v>n</v>
      </c>
      <c r="J17" s="143"/>
      <c r="K17" s="143"/>
      <c r="L17" s="143"/>
      <c r="M17" s="143"/>
      <c r="N17" s="143"/>
      <c r="O17" s="143"/>
      <c r="P17" s="143"/>
      <c r="Q17" s="143"/>
      <c r="R17" s="143"/>
      <c r="S17" s="143"/>
      <c r="T17" s="143"/>
      <c r="U17" s="143"/>
      <c r="V17" s="143"/>
      <c r="W17" s="143"/>
      <c r="X17" s="143"/>
      <c r="Y17" s="143"/>
      <c r="Z17" s="143"/>
      <c r="AA17" s="143"/>
      <c r="AB17" s="143"/>
      <c r="AC17" s="143"/>
    </row>
    <row r="18" customFormat="false" ht="15.75" hidden="true" customHeight="true" outlineLevel="0" collapsed="false">
      <c r="A18" s="150"/>
      <c r="B18" s="150"/>
      <c r="C18" s="150"/>
      <c r="D18" s="150"/>
      <c r="E18" s="150"/>
      <c r="F18" s="150"/>
      <c r="G18" s="150"/>
      <c r="H18" s="155" t="str">
        <f aca="false">IF(ISBLANK('Backlog (1)'!$G18),"",'Backlog (1)'!$G18-$C$1)</f>
        <v/>
      </c>
      <c r="I18" s="150" t="str">
        <f aca="false">IF(ISBLANK('Backlog (1)'!$G18),"n","y")</f>
        <v>n</v>
      </c>
      <c r="J18" s="143"/>
      <c r="K18" s="143"/>
      <c r="L18" s="143"/>
      <c r="M18" s="143"/>
      <c r="N18" s="143"/>
      <c r="O18" s="143"/>
      <c r="P18" s="143"/>
      <c r="Q18" s="143"/>
      <c r="R18" s="143"/>
      <c r="S18" s="143"/>
      <c r="T18" s="143"/>
      <c r="U18" s="143"/>
      <c r="V18" s="143"/>
      <c r="W18" s="143"/>
      <c r="X18" s="143"/>
      <c r="Y18" s="143"/>
      <c r="Z18" s="143"/>
      <c r="AA18" s="143"/>
      <c r="AB18" s="143"/>
      <c r="AC18" s="143"/>
    </row>
    <row r="19" customFormat="false" ht="15.75" hidden="true" customHeight="true" outlineLevel="0" collapsed="false">
      <c r="A19" s="150"/>
      <c r="B19" s="150"/>
      <c r="C19" s="150"/>
      <c r="D19" s="150"/>
      <c r="E19" s="150"/>
      <c r="F19" s="150"/>
      <c r="G19" s="176"/>
      <c r="H19" s="155" t="str">
        <f aca="false">IF(ISBLANK('Backlog (1)'!$G19),"",'Backlog (1)'!$G19-$C$1)</f>
        <v/>
      </c>
      <c r="I19" s="150" t="str">
        <f aca="false">IF(ISBLANK('Backlog (1)'!$G19),"n","y")</f>
        <v>n</v>
      </c>
      <c r="J19" s="143"/>
      <c r="K19" s="143"/>
      <c r="L19" s="143"/>
      <c r="M19" s="143"/>
      <c r="N19" s="143"/>
      <c r="O19" s="143"/>
      <c r="P19" s="143"/>
      <c r="Q19" s="143"/>
      <c r="R19" s="143"/>
      <c r="S19" s="143"/>
      <c r="T19" s="143"/>
      <c r="U19" s="143"/>
      <c r="V19" s="143"/>
      <c r="W19" s="143"/>
      <c r="X19" s="143"/>
      <c r="Y19" s="143"/>
      <c r="Z19" s="143"/>
      <c r="AA19" s="143"/>
      <c r="AB19" s="143"/>
      <c r="AC19" s="143"/>
    </row>
    <row r="20" customFormat="false" ht="15.75" hidden="true" customHeight="true" outlineLevel="0" collapsed="false">
      <c r="A20" s="150"/>
      <c r="B20" s="150"/>
      <c r="C20" s="150"/>
      <c r="D20" s="150"/>
      <c r="E20" s="150"/>
      <c r="F20" s="150"/>
      <c r="G20" s="150"/>
      <c r="H20" s="155" t="str">
        <f aca="false">IF(ISBLANK('Backlog (1)'!$G20),"",'Backlog (1)'!$G20-$C$1)</f>
        <v/>
      </c>
      <c r="I20" s="150" t="str">
        <f aca="false">IF(ISBLANK('Backlog (1)'!$G20),"n","y")</f>
        <v>n</v>
      </c>
      <c r="J20" s="143"/>
      <c r="K20" s="143"/>
      <c r="L20" s="143"/>
      <c r="M20" s="143"/>
      <c r="N20" s="143"/>
      <c r="O20" s="143"/>
      <c r="P20" s="143"/>
      <c r="Q20" s="143"/>
      <c r="R20" s="143"/>
      <c r="S20" s="143"/>
      <c r="T20" s="143"/>
      <c r="U20" s="143"/>
      <c r="V20" s="143"/>
      <c r="W20" s="143"/>
      <c r="X20" s="143"/>
      <c r="Y20" s="143"/>
      <c r="Z20" s="143"/>
      <c r="AA20" s="143"/>
      <c r="AB20" s="143"/>
      <c r="AC20" s="143"/>
    </row>
    <row r="21" customFormat="false" ht="15.75" hidden="true" customHeight="true" outlineLevel="0" collapsed="false">
      <c r="A21" s="150"/>
      <c r="B21" s="150"/>
      <c r="C21" s="150"/>
      <c r="D21" s="150"/>
      <c r="E21" s="150"/>
      <c r="F21" s="150"/>
      <c r="G21" s="150"/>
      <c r="H21" s="155" t="str">
        <f aca="false">IF(ISBLANK('Backlog (1)'!$G21),"",'Backlog (1)'!$G21-$C$1)</f>
        <v/>
      </c>
      <c r="I21" s="150" t="str">
        <f aca="false">IF(ISBLANK('Backlog (1)'!$G21),"n","y")</f>
        <v>n</v>
      </c>
      <c r="J21" s="143"/>
      <c r="K21" s="143"/>
      <c r="L21" s="143"/>
      <c r="M21" s="143"/>
      <c r="N21" s="143"/>
      <c r="O21" s="143"/>
      <c r="P21" s="143"/>
      <c r="Q21" s="143"/>
      <c r="R21" s="143"/>
      <c r="S21" s="143"/>
      <c r="T21" s="143"/>
      <c r="U21" s="143"/>
      <c r="V21" s="143"/>
      <c r="W21" s="143"/>
      <c r="X21" s="143"/>
      <c r="Y21" s="143"/>
      <c r="Z21" s="143"/>
      <c r="AA21" s="143"/>
      <c r="AB21" s="143"/>
      <c r="AC21" s="143"/>
    </row>
    <row r="22" customFormat="false" ht="15.75" hidden="true" customHeight="true" outlineLevel="0" collapsed="false">
      <c r="A22" s="150"/>
      <c r="B22" s="150"/>
      <c r="C22" s="150"/>
      <c r="D22" s="150"/>
      <c r="E22" s="150"/>
      <c r="F22" s="150"/>
      <c r="G22" s="150"/>
      <c r="H22" s="155" t="str">
        <f aca="false">IF(ISBLANK('Backlog (1)'!$G22),"",'Backlog (1)'!$G22-$C$1)</f>
        <v/>
      </c>
      <c r="I22" s="150" t="str">
        <f aca="false">IF(ISBLANK('Backlog (1)'!$G22),"n","y")</f>
        <v>n</v>
      </c>
      <c r="J22" s="143"/>
      <c r="K22" s="143"/>
      <c r="L22" s="143"/>
      <c r="M22" s="143"/>
      <c r="N22" s="143"/>
      <c r="O22" s="143"/>
      <c r="P22" s="143"/>
      <c r="Q22" s="143"/>
      <c r="R22" s="143"/>
      <c r="S22" s="143"/>
      <c r="T22" s="143"/>
      <c r="U22" s="143"/>
      <c r="V22" s="143"/>
      <c r="W22" s="143"/>
      <c r="X22" s="143"/>
      <c r="Y22" s="143"/>
      <c r="Z22" s="143"/>
      <c r="AA22" s="143"/>
      <c r="AB22" s="143"/>
      <c r="AC22" s="143"/>
    </row>
    <row r="23" customFormat="false" ht="15.75" hidden="true" customHeight="true" outlineLevel="0" collapsed="false">
      <c r="A23" s="150"/>
      <c r="B23" s="150"/>
      <c r="C23" s="150"/>
      <c r="D23" s="150"/>
      <c r="E23" s="150"/>
      <c r="F23" s="150"/>
      <c r="G23" s="150"/>
      <c r="H23" s="155" t="str">
        <f aca="false">IF(ISBLANK('Backlog (1)'!$G23),"",'Backlog (1)'!$G23-$C$1)</f>
        <v/>
      </c>
      <c r="I23" s="150" t="str">
        <f aca="false">IF(ISBLANK('Backlog (1)'!$G23),"n","y")</f>
        <v>n</v>
      </c>
      <c r="J23" s="143"/>
      <c r="K23" s="143"/>
      <c r="L23" s="143"/>
      <c r="M23" s="143"/>
      <c r="N23" s="143"/>
      <c r="O23" s="143"/>
      <c r="P23" s="143"/>
      <c r="Q23" s="143"/>
      <c r="R23" s="143"/>
      <c r="S23" s="143"/>
      <c r="T23" s="143"/>
      <c r="U23" s="143"/>
      <c r="V23" s="143"/>
      <c r="W23" s="143"/>
      <c r="X23" s="143"/>
      <c r="Y23" s="143"/>
      <c r="Z23" s="143"/>
      <c r="AA23" s="143"/>
      <c r="AB23" s="143"/>
      <c r="AC23" s="143"/>
    </row>
    <row r="24" customFormat="false" ht="15.75" hidden="true" customHeight="true" outlineLevel="0" collapsed="false">
      <c r="A24" s="150"/>
      <c r="B24" s="150"/>
      <c r="C24" s="150"/>
      <c r="D24" s="150"/>
      <c r="E24" s="150"/>
      <c r="F24" s="150"/>
      <c r="G24" s="150"/>
      <c r="H24" s="155" t="str">
        <f aca="false">IF(ISBLANK('Backlog (1)'!$G24),"",'Backlog (1)'!$G24-$C$1)</f>
        <v/>
      </c>
      <c r="I24" s="150" t="str">
        <f aca="false">IF(ISBLANK('Backlog (1)'!$G24),"n","y")</f>
        <v>n</v>
      </c>
      <c r="J24" s="143"/>
      <c r="K24" s="143"/>
      <c r="L24" s="143"/>
      <c r="M24" s="143"/>
      <c r="N24" s="143"/>
      <c r="O24" s="143"/>
      <c r="P24" s="143"/>
      <c r="Q24" s="143"/>
      <c r="R24" s="143"/>
      <c r="S24" s="143"/>
      <c r="T24" s="143"/>
      <c r="U24" s="143"/>
      <c r="V24" s="143"/>
      <c r="W24" s="143"/>
      <c r="X24" s="143"/>
      <c r="Y24" s="143"/>
      <c r="Z24" s="143"/>
      <c r="AA24" s="143"/>
      <c r="AB24" s="143"/>
      <c r="AC24" s="143"/>
    </row>
    <row r="25" customFormat="false" ht="15.75" hidden="true" customHeight="true" outlineLevel="0" collapsed="false">
      <c r="A25" s="150"/>
      <c r="B25" s="150"/>
      <c r="C25" s="150"/>
      <c r="D25" s="150"/>
      <c r="E25" s="150"/>
      <c r="F25" s="150"/>
      <c r="G25" s="150"/>
      <c r="H25" s="155" t="str">
        <f aca="false">IF(ISBLANK('Backlog (1)'!$G25),"",'Backlog (1)'!$G25-$C$1)</f>
        <v/>
      </c>
      <c r="I25" s="150" t="str">
        <f aca="false">IF(ISBLANK('Backlog (1)'!$G25),"n","y")</f>
        <v>n</v>
      </c>
      <c r="J25" s="143"/>
      <c r="K25" s="143"/>
      <c r="L25" s="143"/>
      <c r="M25" s="143"/>
      <c r="N25" s="143"/>
      <c r="O25" s="143"/>
      <c r="P25" s="143"/>
      <c r="Q25" s="143"/>
      <c r="R25" s="143"/>
      <c r="S25" s="143"/>
      <c r="T25" s="143"/>
      <c r="U25" s="143"/>
      <c r="V25" s="143"/>
      <c r="W25" s="143"/>
      <c r="X25" s="143"/>
      <c r="Y25" s="143"/>
      <c r="Z25" s="143"/>
      <c r="AA25" s="143"/>
      <c r="AB25" s="143"/>
      <c r="AC25" s="143"/>
    </row>
    <row r="26" customFormat="false" ht="15.75" hidden="true" customHeight="true" outlineLevel="0" collapsed="false">
      <c r="A26" s="150"/>
      <c r="B26" s="150"/>
      <c r="C26" s="150"/>
      <c r="D26" s="150"/>
      <c r="E26" s="150"/>
      <c r="F26" s="150"/>
      <c r="G26" s="150"/>
      <c r="H26" s="155" t="str">
        <f aca="false">IF(ISBLANK('Backlog (1)'!$G26),"",'Backlog (1)'!$G26-$C$1)</f>
        <v/>
      </c>
      <c r="I26" s="150" t="str">
        <f aca="false">IF(ISBLANK('Backlog (1)'!$G26),"n","y")</f>
        <v>n</v>
      </c>
      <c r="J26" s="143"/>
      <c r="K26" s="143"/>
      <c r="L26" s="143"/>
      <c r="M26" s="143"/>
      <c r="N26" s="143"/>
      <c r="O26" s="143"/>
      <c r="P26" s="143"/>
      <c r="Q26" s="143"/>
      <c r="R26" s="143"/>
      <c r="S26" s="143"/>
      <c r="T26" s="143"/>
      <c r="U26" s="143"/>
      <c r="V26" s="143"/>
      <c r="W26" s="143"/>
      <c r="X26" s="143"/>
      <c r="Y26" s="143"/>
      <c r="Z26" s="143"/>
      <c r="AA26" s="143"/>
      <c r="AB26" s="143"/>
      <c r="AC26" s="143"/>
    </row>
    <row r="27" customFormat="false" ht="15.75" hidden="true" customHeight="true" outlineLevel="0" collapsed="false">
      <c r="A27" s="150"/>
      <c r="B27" s="150"/>
      <c r="C27" s="150"/>
      <c r="D27" s="150"/>
      <c r="E27" s="150"/>
      <c r="F27" s="150"/>
      <c r="G27" s="150"/>
      <c r="H27" s="155" t="str">
        <f aca="false">IF(ISBLANK('Backlog (1)'!$G27),"",'Backlog (1)'!$G27-$C$1)</f>
        <v/>
      </c>
      <c r="I27" s="150" t="str">
        <f aca="false">IF(ISBLANK('Backlog (1)'!$G27),"n","y")</f>
        <v>n</v>
      </c>
      <c r="J27" s="143"/>
      <c r="K27" s="143"/>
      <c r="L27" s="143"/>
      <c r="M27" s="143"/>
      <c r="N27" s="143"/>
      <c r="O27" s="143"/>
      <c r="P27" s="143"/>
      <c r="Q27" s="143"/>
      <c r="R27" s="143"/>
      <c r="S27" s="143"/>
      <c r="T27" s="143"/>
      <c r="U27" s="143"/>
      <c r="V27" s="143"/>
      <c r="W27" s="143"/>
      <c r="X27" s="143"/>
      <c r="Y27" s="143"/>
      <c r="Z27" s="143"/>
      <c r="AA27" s="143"/>
      <c r="AB27" s="143"/>
      <c r="AC27" s="143"/>
    </row>
    <row r="28" customFormat="false" ht="15.75" hidden="true" customHeight="true" outlineLevel="0" collapsed="false">
      <c r="A28" s="150"/>
      <c r="B28" s="150"/>
      <c r="C28" s="150"/>
      <c r="D28" s="150"/>
      <c r="E28" s="150"/>
      <c r="F28" s="150"/>
      <c r="G28" s="150"/>
      <c r="H28" s="155" t="str">
        <f aca="false">IF(ISBLANK('Backlog (1)'!$G28),"",'Backlog (1)'!$G28-$C$1)</f>
        <v/>
      </c>
      <c r="I28" s="150" t="str">
        <f aca="false">IF(ISBLANK('Backlog (1)'!$G28),"n","y")</f>
        <v>n</v>
      </c>
      <c r="J28" s="143"/>
      <c r="K28" s="143"/>
      <c r="L28" s="143"/>
      <c r="M28" s="143"/>
      <c r="N28" s="143"/>
      <c r="O28" s="143"/>
      <c r="P28" s="143"/>
      <c r="Q28" s="143"/>
      <c r="R28" s="143"/>
      <c r="S28" s="143"/>
      <c r="T28" s="143"/>
      <c r="U28" s="143"/>
      <c r="V28" s="143"/>
      <c r="W28" s="143"/>
      <c r="X28" s="143"/>
      <c r="Y28" s="143"/>
      <c r="Z28" s="143"/>
      <c r="AA28" s="143"/>
      <c r="AB28" s="143"/>
      <c r="AC28" s="143"/>
    </row>
    <row r="29" customFormat="false" ht="15.75" hidden="true" customHeight="true" outlineLevel="0" collapsed="false">
      <c r="A29" s="150"/>
      <c r="B29" s="150"/>
      <c r="C29" s="150"/>
      <c r="D29" s="150"/>
      <c r="E29" s="150"/>
      <c r="F29" s="150"/>
      <c r="G29" s="150"/>
      <c r="H29" s="155" t="str">
        <f aca="false">IF(ISBLANK('Backlog (1)'!$G29),"",'Backlog (1)'!$G29-$C$1)</f>
        <v/>
      </c>
      <c r="I29" s="150" t="str">
        <f aca="false">IF(ISBLANK('Backlog (1)'!$G29),"n","y")</f>
        <v>n</v>
      </c>
      <c r="J29" s="143"/>
      <c r="K29" s="143"/>
      <c r="L29" s="143"/>
      <c r="M29" s="143"/>
      <c r="N29" s="143"/>
      <c r="O29" s="143"/>
      <c r="P29" s="143"/>
      <c r="Q29" s="143"/>
      <c r="R29" s="143"/>
      <c r="S29" s="143"/>
      <c r="T29" s="143"/>
      <c r="U29" s="143"/>
      <c r="V29" s="143"/>
      <c r="W29" s="143"/>
      <c r="X29" s="143"/>
      <c r="Y29" s="143"/>
      <c r="Z29" s="143"/>
      <c r="AA29" s="143"/>
      <c r="AB29" s="143"/>
      <c r="AC29" s="143"/>
    </row>
    <row r="30" customFormat="false" ht="15.75" hidden="true" customHeight="true" outlineLevel="0" collapsed="false">
      <c r="A30" s="150"/>
      <c r="B30" s="150"/>
      <c r="C30" s="150"/>
      <c r="D30" s="150"/>
      <c r="E30" s="150"/>
      <c r="F30" s="150"/>
      <c r="G30" s="150"/>
      <c r="H30" s="155" t="str">
        <f aca="false">IF(ISBLANK('Backlog (1)'!$G30),"",'Backlog (1)'!$G30-$C$1)</f>
        <v/>
      </c>
      <c r="I30" s="150" t="str">
        <f aca="false">IF(ISBLANK('Backlog (1)'!$G30),"n","y")</f>
        <v>n</v>
      </c>
      <c r="J30" s="143"/>
      <c r="K30" s="143"/>
      <c r="L30" s="143"/>
      <c r="M30" s="143"/>
      <c r="N30" s="143"/>
      <c r="O30" s="143"/>
      <c r="P30" s="143"/>
      <c r="Q30" s="143"/>
      <c r="R30" s="143"/>
      <c r="S30" s="143"/>
      <c r="T30" s="143"/>
      <c r="U30" s="143"/>
      <c r="V30" s="143"/>
      <c r="W30" s="143"/>
      <c r="X30" s="143"/>
      <c r="Y30" s="143"/>
      <c r="Z30" s="143"/>
      <c r="AA30" s="143"/>
      <c r="AB30" s="143"/>
      <c r="AC30" s="143"/>
    </row>
    <row r="31" customFormat="false" ht="15.75" hidden="true" customHeight="true" outlineLevel="0" collapsed="false">
      <c r="A31" s="150"/>
      <c r="B31" s="150"/>
      <c r="C31" s="150"/>
      <c r="D31" s="150"/>
      <c r="E31" s="150"/>
      <c r="F31" s="150"/>
      <c r="G31" s="150"/>
      <c r="H31" s="155" t="str">
        <f aca="false">IF(ISBLANK('Backlog (1)'!$G31),"",'Backlog (1)'!$G31-$C$1)</f>
        <v/>
      </c>
      <c r="I31" s="150" t="str">
        <f aca="false">IF(ISBLANK('Backlog (1)'!$G31),"n","y")</f>
        <v>n</v>
      </c>
      <c r="J31" s="143"/>
      <c r="K31" s="143"/>
      <c r="L31" s="143"/>
      <c r="M31" s="143"/>
      <c r="N31" s="143"/>
      <c r="O31" s="143"/>
      <c r="P31" s="143"/>
      <c r="Q31" s="143"/>
      <c r="R31" s="143"/>
      <c r="S31" s="143"/>
      <c r="T31" s="143"/>
      <c r="U31" s="143"/>
      <c r="V31" s="143"/>
      <c r="W31" s="143"/>
      <c r="X31" s="143"/>
      <c r="Y31" s="143"/>
      <c r="Z31" s="143"/>
      <c r="AA31" s="143"/>
      <c r="AB31" s="143"/>
      <c r="AC31" s="143"/>
    </row>
    <row r="32" customFormat="false" ht="15.75" hidden="true" customHeight="true" outlineLevel="0" collapsed="false">
      <c r="A32" s="150"/>
      <c r="B32" s="150"/>
      <c r="C32" s="150"/>
      <c r="D32" s="150"/>
      <c r="E32" s="150"/>
      <c r="F32" s="150"/>
      <c r="G32" s="150"/>
      <c r="H32" s="155" t="str">
        <f aca="false">IF(ISBLANK('Backlog (1)'!$G32),"",'Backlog (1)'!$G32-$C$1)</f>
        <v/>
      </c>
      <c r="I32" s="150" t="str">
        <f aca="false">IF(ISBLANK('Backlog (1)'!$G32),"n","y")</f>
        <v>n</v>
      </c>
      <c r="J32" s="143"/>
      <c r="K32" s="143"/>
      <c r="L32" s="143"/>
      <c r="M32" s="143"/>
      <c r="N32" s="143"/>
      <c r="O32" s="143"/>
      <c r="P32" s="143"/>
      <c r="Q32" s="143"/>
      <c r="R32" s="143"/>
      <c r="S32" s="143"/>
      <c r="T32" s="143"/>
      <c r="U32" s="143"/>
      <c r="V32" s="143"/>
      <c r="W32" s="143"/>
      <c r="X32" s="143"/>
      <c r="Y32" s="143"/>
      <c r="Z32" s="143"/>
      <c r="AA32" s="143"/>
      <c r="AB32" s="143"/>
      <c r="AC32" s="143"/>
    </row>
    <row r="33" customFormat="false" ht="15.75" hidden="true" customHeight="true" outlineLevel="0" collapsed="false">
      <c r="A33" s="150"/>
      <c r="B33" s="150"/>
      <c r="C33" s="150"/>
      <c r="D33" s="150"/>
      <c r="E33" s="150"/>
      <c r="F33" s="150"/>
      <c r="G33" s="150"/>
      <c r="H33" s="155" t="str">
        <f aca="false">IF(ISBLANK('Backlog (1)'!$G33),"",'Backlog (1)'!$G33-$C$1)</f>
        <v/>
      </c>
      <c r="I33" s="150" t="str">
        <f aca="false">IF(ISBLANK('Backlog (1)'!$G33),"n","y")</f>
        <v>n</v>
      </c>
      <c r="J33" s="143"/>
      <c r="K33" s="143"/>
      <c r="L33" s="143"/>
      <c r="M33" s="143"/>
      <c r="N33" s="143"/>
      <c r="O33" s="143"/>
      <c r="P33" s="143"/>
      <c r="Q33" s="143"/>
      <c r="R33" s="143"/>
      <c r="S33" s="143"/>
      <c r="T33" s="143"/>
      <c r="U33" s="143"/>
      <c r="V33" s="143"/>
      <c r="W33" s="143"/>
      <c r="X33" s="143"/>
      <c r="Y33" s="143"/>
      <c r="Z33" s="143"/>
      <c r="AA33" s="143"/>
      <c r="AB33" s="143"/>
      <c r="AC33" s="143"/>
    </row>
    <row r="34" customFormat="false" ht="15.75" hidden="true" customHeight="true" outlineLevel="0" collapsed="false">
      <c r="A34" s="150"/>
      <c r="B34" s="150"/>
      <c r="C34" s="150"/>
      <c r="D34" s="150"/>
      <c r="E34" s="150"/>
      <c r="F34" s="150"/>
      <c r="G34" s="150"/>
      <c r="H34" s="155" t="str">
        <f aca="false">IF(ISBLANK('Backlog (1)'!$G34),"",'Backlog (1)'!$G34-$C$1)</f>
        <v/>
      </c>
      <c r="I34" s="150" t="str">
        <f aca="false">IF(ISBLANK('Backlog (1)'!$G34),"n","y")</f>
        <v>n</v>
      </c>
      <c r="J34" s="143"/>
      <c r="K34" s="143"/>
      <c r="L34" s="143"/>
      <c r="M34" s="143"/>
      <c r="N34" s="143"/>
      <c r="O34" s="143"/>
      <c r="P34" s="143"/>
      <c r="Q34" s="143"/>
      <c r="R34" s="143"/>
      <c r="S34" s="143"/>
      <c r="T34" s="143"/>
      <c r="U34" s="143"/>
      <c r="V34" s="143"/>
      <c r="W34" s="143"/>
      <c r="X34" s="143"/>
      <c r="Y34" s="143"/>
      <c r="Z34" s="143"/>
      <c r="AA34" s="143"/>
      <c r="AB34" s="143"/>
      <c r="AC34" s="143"/>
    </row>
    <row r="35" customFormat="false" ht="15.75" hidden="true" customHeight="true" outlineLevel="0" collapsed="false">
      <c r="A35" s="150"/>
      <c r="B35" s="150"/>
      <c r="C35" s="150"/>
      <c r="D35" s="150"/>
      <c r="E35" s="150"/>
      <c r="F35" s="150"/>
      <c r="G35" s="150"/>
      <c r="H35" s="155" t="str">
        <f aca="false">IF(ISBLANK('Backlog (1)'!$G35),"",'Backlog (1)'!$G35-$C$1)</f>
        <v/>
      </c>
      <c r="I35" s="150" t="str">
        <f aca="false">IF(ISBLANK('Backlog (1)'!$G35),"n","y")</f>
        <v>n</v>
      </c>
      <c r="J35" s="143"/>
      <c r="K35" s="143"/>
      <c r="L35" s="143"/>
      <c r="M35" s="143"/>
      <c r="N35" s="143"/>
      <c r="O35" s="143"/>
      <c r="P35" s="143"/>
      <c r="Q35" s="143"/>
      <c r="R35" s="143"/>
      <c r="S35" s="143"/>
      <c r="T35" s="143"/>
      <c r="U35" s="143"/>
      <c r="V35" s="143"/>
      <c r="W35" s="143"/>
      <c r="X35" s="143"/>
      <c r="Y35" s="143"/>
      <c r="Z35" s="143"/>
      <c r="AA35" s="143"/>
      <c r="AB35" s="143"/>
      <c r="AC35" s="143"/>
    </row>
    <row r="36" customFormat="false" ht="15.75" hidden="true" customHeight="true" outlineLevel="0" collapsed="false">
      <c r="A36" s="150"/>
      <c r="B36" s="150"/>
      <c r="C36" s="150"/>
      <c r="D36" s="150"/>
      <c r="E36" s="150"/>
      <c r="F36" s="150"/>
      <c r="G36" s="150"/>
      <c r="H36" s="155" t="str">
        <f aca="false">IF(ISBLANK('Backlog (1)'!$G36),"",'Backlog (1)'!$G36-$C$1)</f>
        <v/>
      </c>
      <c r="I36" s="150" t="str">
        <f aca="false">IF(ISBLANK('Backlog (1)'!$G36),"n","y")</f>
        <v>n</v>
      </c>
      <c r="J36" s="143"/>
      <c r="K36" s="143"/>
      <c r="L36" s="143"/>
      <c r="M36" s="143"/>
      <c r="N36" s="143"/>
      <c r="O36" s="143"/>
      <c r="P36" s="143"/>
      <c r="Q36" s="143"/>
      <c r="R36" s="143"/>
      <c r="S36" s="143"/>
      <c r="T36" s="143"/>
      <c r="U36" s="143"/>
      <c r="V36" s="143"/>
      <c r="W36" s="143"/>
      <c r="X36" s="143"/>
      <c r="Y36" s="143"/>
      <c r="Z36" s="143"/>
      <c r="AA36" s="143"/>
      <c r="AB36" s="143"/>
      <c r="AC36" s="143"/>
    </row>
    <row r="37" customFormat="false" ht="15.75" hidden="true" customHeight="true" outlineLevel="0" collapsed="false">
      <c r="A37" s="150"/>
      <c r="B37" s="150"/>
      <c r="C37" s="150"/>
      <c r="D37" s="150"/>
      <c r="E37" s="150"/>
      <c r="F37" s="150"/>
      <c r="G37" s="150"/>
      <c r="H37" s="155" t="str">
        <f aca="false">IF(ISBLANK('Backlog (1)'!$G37),"",'Backlog (1)'!$G37-$C$1)</f>
        <v/>
      </c>
      <c r="I37" s="150" t="str">
        <f aca="false">IF(ISBLANK('Backlog (1)'!$G37),"n","y")</f>
        <v>n</v>
      </c>
      <c r="J37" s="143"/>
      <c r="K37" s="143"/>
      <c r="L37" s="143"/>
      <c r="M37" s="143"/>
      <c r="N37" s="143"/>
      <c r="O37" s="143"/>
      <c r="P37" s="143"/>
      <c r="Q37" s="143"/>
      <c r="R37" s="143"/>
      <c r="S37" s="143"/>
      <c r="T37" s="143"/>
      <c r="U37" s="143"/>
      <c r="V37" s="143"/>
      <c r="W37" s="143"/>
      <c r="X37" s="143"/>
      <c r="Y37" s="143"/>
      <c r="Z37" s="143"/>
      <c r="AA37" s="143"/>
      <c r="AB37" s="143"/>
      <c r="AC37" s="143"/>
    </row>
    <row r="38" customFormat="false" ht="15.75" hidden="true" customHeight="true" outlineLevel="0" collapsed="false">
      <c r="A38" s="150"/>
      <c r="B38" s="150"/>
      <c r="C38" s="150"/>
      <c r="D38" s="150"/>
      <c r="E38" s="150"/>
      <c r="F38" s="150"/>
      <c r="G38" s="150"/>
      <c r="H38" s="155" t="str">
        <f aca="false">IF(ISBLANK('Backlog (1)'!$G38),"",'Backlog (1)'!$G38-$C$1)</f>
        <v/>
      </c>
      <c r="I38" s="150" t="str">
        <f aca="false">IF(ISBLANK('Backlog (1)'!$G38),"n","y")</f>
        <v>n</v>
      </c>
      <c r="J38" s="143"/>
      <c r="K38" s="143"/>
      <c r="L38" s="143"/>
      <c r="M38" s="143"/>
      <c r="N38" s="143"/>
      <c r="O38" s="143"/>
      <c r="P38" s="143"/>
      <c r="Q38" s="143"/>
      <c r="R38" s="143"/>
      <c r="S38" s="143"/>
      <c r="T38" s="143"/>
      <c r="U38" s="143"/>
      <c r="V38" s="143"/>
      <c r="W38" s="143"/>
      <c r="X38" s="143"/>
      <c r="Y38" s="143"/>
      <c r="Z38" s="143"/>
      <c r="AA38" s="143"/>
      <c r="AB38" s="143"/>
      <c r="AC38" s="143"/>
    </row>
    <row r="39" customFormat="false" ht="15.75" hidden="true" customHeight="true" outlineLevel="0" collapsed="false">
      <c r="A39" s="150"/>
      <c r="B39" s="150"/>
      <c r="C39" s="150"/>
      <c r="D39" s="150"/>
      <c r="E39" s="150"/>
      <c r="F39" s="150"/>
      <c r="G39" s="150"/>
      <c r="H39" s="155" t="str">
        <f aca="false">IF(ISBLANK('Backlog (1)'!$G39),"",'Backlog (1)'!$G39-$C$1)</f>
        <v/>
      </c>
      <c r="I39" s="150" t="str">
        <f aca="false">IF(ISBLANK('Backlog (1)'!$G39),"n","y")</f>
        <v>n</v>
      </c>
      <c r="J39" s="143"/>
      <c r="K39" s="143"/>
      <c r="L39" s="143"/>
      <c r="M39" s="143"/>
      <c r="N39" s="143"/>
      <c r="O39" s="143"/>
      <c r="P39" s="143"/>
      <c r="Q39" s="143"/>
      <c r="R39" s="143"/>
      <c r="S39" s="143"/>
      <c r="T39" s="143"/>
      <c r="U39" s="143"/>
      <c r="V39" s="143"/>
      <c r="W39" s="143"/>
      <c r="X39" s="143"/>
      <c r="Y39" s="143"/>
      <c r="Z39" s="143"/>
      <c r="AA39" s="143"/>
      <c r="AB39" s="143"/>
      <c r="AC39" s="143"/>
    </row>
    <row r="40" customFormat="false" ht="15.75" hidden="true" customHeight="true" outlineLevel="0" collapsed="false">
      <c r="A40" s="150"/>
      <c r="B40" s="150"/>
      <c r="C40" s="150"/>
      <c r="D40" s="150"/>
      <c r="E40" s="150"/>
      <c r="F40" s="150"/>
      <c r="G40" s="150"/>
      <c r="H40" s="155" t="str">
        <f aca="false">IF(ISBLANK('Backlog (1)'!$G40),"",'Backlog (1)'!$G40-$C$1)</f>
        <v/>
      </c>
      <c r="I40" s="150" t="str">
        <f aca="false">IF(ISBLANK('Backlog (1)'!$G40),"n","y")</f>
        <v>n</v>
      </c>
      <c r="J40" s="143"/>
      <c r="K40" s="143"/>
      <c r="L40" s="143"/>
      <c r="M40" s="143"/>
      <c r="N40" s="143"/>
      <c r="O40" s="143"/>
      <c r="P40" s="143"/>
      <c r="Q40" s="143"/>
      <c r="R40" s="143"/>
      <c r="S40" s="143"/>
      <c r="T40" s="143"/>
      <c r="U40" s="143"/>
      <c r="V40" s="143"/>
      <c r="W40" s="143"/>
      <c r="X40" s="143"/>
      <c r="Y40" s="143"/>
      <c r="Z40" s="143"/>
      <c r="AA40" s="143"/>
      <c r="AB40" s="143"/>
      <c r="AC40" s="143"/>
    </row>
    <row r="41" customFormat="false" ht="15.75" hidden="true" customHeight="true" outlineLevel="0" collapsed="false">
      <c r="A41" s="150"/>
      <c r="B41" s="150"/>
      <c r="C41" s="150"/>
      <c r="D41" s="150"/>
      <c r="E41" s="150"/>
      <c r="F41" s="150"/>
      <c r="G41" s="150"/>
      <c r="H41" s="155" t="str">
        <f aca="false">IF(ISBLANK('Backlog (1)'!$G41),"",'Backlog (1)'!$G41-$C$1)</f>
        <v/>
      </c>
      <c r="I41" s="150" t="str">
        <f aca="false">IF(ISBLANK('Backlog (1)'!$G41),"n","y")</f>
        <v>n</v>
      </c>
      <c r="J41" s="143"/>
      <c r="K41" s="143"/>
      <c r="L41" s="143"/>
      <c r="M41" s="143"/>
      <c r="N41" s="143"/>
      <c r="O41" s="143"/>
      <c r="P41" s="143"/>
      <c r="Q41" s="143"/>
      <c r="R41" s="143"/>
      <c r="S41" s="143"/>
      <c r="T41" s="143"/>
      <c r="U41" s="143"/>
      <c r="V41" s="143"/>
      <c r="W41" s="143"/>
      <c r="X41" s="143"/>
      <c r="Y41" s="143"/>
      <c r="Z41" s="143"/>
      <c r="AA41" s="143"/>
      <c r="AB41" s="143"/>
      <c r="AC41" s="143"/>
    </row>
    <row r="42" customFormat="false" ht="15.75" hidden="true" customHeight="true" outlineLevel="0" collapsed="false">
      <c r="A42" s="150"/>
      <c r="B42" s="150"/>
      <c r="C42" s="150"/>
      <c r="D42" s="150"/>
      <c r="E42" s="150"/>
      <c r="F42" s="150"/>
      <c r="G42" s="150"/>
      <c r="H42" s="155" t="str">
        <f aca="false">IF(ISBLANK('Backlog (1)'!$G42),"",'Backlog (1)'!$G42-$C$1)</f>
        <v/>
      </c>
      <c r="I42" s="150" t="str">
        <f aca="false">IF(ISBLANK('Backlog (1)'!$G42),"n","y")</f>
        <v>n</v>
      </c>
      <c r="J42" s="143"/>
      <c r="K42" s="143"/>
      <c r="L42" s="143"/>
      <c r="M42" s="143"/>
      <c r="N42" s="143"/>
      <c r="O42" s="143"/>
      <c r="P42" s="143"/>
      <c r="Q42" s="143"/>
      <c r="R42" s="143"/>
      <c r="S42" s="143"/>
      <c r="T42" s="143"/>
      <c r="U42" s="143"/>
      <c r="V42" s="143"/>
      <c r="W42" s="143"/>
      <c r="X42" s="143"/>
      <c r="Y42" s="143"/>
      <c r="Z42" s="143"/>
      <c r="AA42" s="143"/>
      <c r="AB42" s="143"/>
      <c r="AC42" s="143"/>
    </row>
    <row r="43" customFormat="false" ht="15.75" hidden="true" customHeight="true" outlineLevel="0" collapsed="false">
      <c r="A43" s="150"/>
      <c r="B43" s="150"/>
      <c r="C43" s="150"/>
      <c r="D43" s="150"/>
      <c r="E43" s="150"/>
      <c r="F43" s="150"/>
      <c r="G43" s="150"/>
      <c r="H43" s="155" t="str">
        <f aca="false">IF(ISBLANK('Backlog (1)'!$G43),"",'Backlog (1)'!$G43-$C$1)</f>
        <v/>
      </c>
      <c r="I43" s="150" t="str">
        <f aca="false">IF(ISBLANK('Backlog (1)'!$G43),"n","y")</f>
        <v>n</v>
      </c>
      <c r="J43" s="143"/>
      <c r="K43" s="143"/>
      <c r="L43" s="143"/>
      <c r="M43" s="143"/>
      <c r="N43" s="143"/>
      <c r="O43" s="143"/>
      <c r="P43" s="143"/>
      <c r="Q43" s="143"/>
      <c r="R43" s="143"/>
      <c r="S43" s="143"/>
      <c r="T43" s="143"/>
      <c r="U43" s="143"/>
      <c r="V43" s="143"/>
      <c r="W43" s="143"/>
      <c r="X43" s="143"/>
      <c r="Y43" s="143"/>
      <c r="Z43" s="143"/>
      <c r="AA43" s="143"/>
      <c r="AB43" s="143"/>
      <c r="AC43" s="143"/>
    </row>
    <row r="44" customFormat="false" ht="15.75" hidden="true" customHeight="true" outlineLevel="0" collapsed="false">
      <c r="A44" s="150"/>
      <c r="B44" s="150"/>
      <c r="C44" s="150"/>
      <c r="D44" s="150"/>
      <c r="E44" s="150"/>
      <c r="F44" s="150"/>
      <c r="G44" s="150"/>
      <c r="H44" s="155" t="str">
        <f aca="false">IF(ISBLANK('Backlog (1)'!$G44),"",'Backlog (1)'!$G44-$C$1)</f>
        <v/>
      </c>
      <c r="I44" s="150" t="str">
        <f aca="false">IF(ISBLANK('Backlog (1)'!$G44),"n","y")</f>
        <v>n</v>
      </c>
      <c r="J44" s="143"/>
      <c r="K44" s="143"/>
      <c r="L44" s="143"/>
      <c r="M44" s="143"/>
      <c r="N44" s="143"/>
      <c r="O44" s="143"/>
      <c r="P44" s="143"/>
      <c r="Q44" s="143"/>
      <c r="R44" s="143"/>
      <c r="S44" s="143"/>
      <c r="T44" s="143"/>
      <c r="U44" s="143"/>
      <c r="V44" s="143"/>
      <c r="W44" s="143"/>
      <c r="X44" s="143"/>
      <c r="Y44" s="143"/>
      <c r="Z44" s="143"/>
      <c r="AA44" s="143"/>
      <c r="AB44" s="143"/>
      <c r="AC44" s="143"/>
    </row>
    <row r="45" customFormat="false" ht="15.75" hidden="true" customHeight="true" outlineLevel="0" collapsed="false">
      <c r="A45" s="150"/>
      <c r="B45" s="150"/>
      <c r="C45" s="150"/>
      <c r="D45" s="150"/>
      <c r="E45" s="150"/>
      <c r="F45" s="150"/>
      <c r="G45" s="150"/>
      <c r="H45" s="155" t="str">
        <f aca="false">IF(ISBLANK('Backlog (1)'!$G45),"",'Backlog (1)'!$G45-$C$1)</f>
        <v/>
      </c>
      <c r="I45" s="150" t="str">
        <f aca="false">IF(ISBLANK('Backlog (1)'!$G45),"n","y")</f>
        <v>n</v>
      </c>
      <c r="J45" s="143"/>
      <c r="K45" s="143"/>
      <c r="L45" s="143"/>
      <c r="M45" s="143"/>
      <c r="N45" s="143"/>
      <c r="O45" s="143"/>
      <c r="P45" s="143"/>
      <c r="Q45" s="143"/>
      <c r="R45" s="143"/>
      <c r="S45" s="143"/>
      <c r="T45" s="143"/>
      <c r="U45" s="143"/>
      <c r="V45" s="143"/>
      <c r="W45" s="143"/>
      <c r="X45" s="143"/>
      <c r="Y45" s="143"/>
      <c r="Z45" s="143"/>
      <c r="AA45" s="143"/>
      <c r="AB45" s="143"/>
      <c r="AC45" s="143"/>
    </row>
    <row r="46" customFormat="false" ht="15.75" hidden="true" customHeight="true" outlineLevel="0" collapsed="false">
      <c r="A46" s="150"/>
      <c r="B46" s="150"/>
      <c r="C46" s="150"/>
      <c r="D46" s="150"/>
      <c r="E46" s="150"/>
      <c r="F46" s="150"/>
      <c r="G46" s="150"/>
      <c r="H46" s="155" t="str">
        <f aca="false">IF(ISBLANK('Backlog (1)'!$G46),"",'Backlog (1)'!$G46-$C$1)</f>
        <v/>
      </c>
      <c r="I46" s="150" t="str">
        <f aca="false">IF(ISBLANK('Backlog (1)'!$G46),"n","y")</f>
        <v>n</v>
      </c>
      <c r="J46" s="143"/>
      <c r="K46" s="143"/>
      <c r="L46" s="143"/>
      <c r="M46" s="143"/>
      <c r="N46" s="143"/>
      <c r="O46" s="143"/>
      <c r="P46" s="143"/>
      <c r="Q46" s="143"/>
      <c r="R46" s="143"/>
      <c r="S46" s="143"/>
      <c r="T46" s="143"/>
      <c r="U46" s="143"/>
      <c r="V46" s="143"/>
      <c r="W46" s="143"/>
      <c r="X46" s="143"/>
      <c r="Y46" s="143"/>
      <c r="Z46" s="143"/>
      <c r="AA46" s="143"/>
      <c r="AB46" s="143"/>
      <c r="AC46" s="143"/>
    </row>
    <row r="47" customFormat="false" ht="15.75" hidden="true" customHeight="true" outlineLevel="0" collapsed="false">
      <c r="A47" s="150"/>
      <c r="B47" s="150"/>
      <c r="C47" s="150"/>
      <c r="D47" s="150"/>
      <c r="E47" s="150"/>
      <c r="F47" s="150"/>
      <c r="G47" s="150"/>
      <c r="H47" s="155" t="str">
        <f aca="false">IF(ISBLANK('Backlog (1)'!$G47),"",'Backlog (1)'!$G47-$C$1)</f>
        <v/>
      </c>
      <c r="I47" s="150" t="str">
        <f aca="false">IF(ISBLANK('Backlog (1)'!$G47),"n","y")</f>
        <v>n</v>
      </c>
      <c r="J47" s="143"/>
      <c r="K47" s="143"/>
      <c r="L47" s="143"/>
      <c r="M47" s="143"/>
      <c r="N47" s="143"/>
      <c r="O47" s="143"/>
      <c r="P47" s="143"/>
      <c r="Q47" s="143"/>
      <c r="R47" s="143"/>
      <c r="S47" s="143"/>
      <c r="T47" s="143"/>
      <c r="U47" s="143"/>
      <c r="V47" s="143"/>
      <c r="W47" s="143"/>
      <c r="X47" s="143"/>
      <c r="Y47" s="143"/>
      <c r="Z47" s="143"/>
      <c r="AA47" s="143"/>
      <c r="AB47" s="143"/>
      <c r="AC47" s="143"/>
    </row>
    <row r="48" customFormat="false" ht="15.75" hidden="true" customHeight="true" outlineLevel="0" collapsed="false">
      <c r="A48" s="150"/>
      <c r="B48" s="150"/>
      <c r="C48" s="150"/>
      <c r="D48" s="150"/>
      <c r="E48" s="150"/>
      <c r="F48" s="150"/>
      <c r="G48" s="150"/>
      <c r="H48" s="155" t="str">
        <f aca="false">IF(ISBLANK('Backlog (1)'!$G48),"",'Backlog (1)'!$G48-$C$1)</f>
        <v/>
      </c>
      <c r="I48" s="150" t="str">
        <f aca="false">IF(ISBLANK('Backlog (1)'!$G48),"n","y")</f>
        <v>n</v>
      </c>
      <c r="J48" s="143"/>
      <c r="K48" s="143"/>
      <c r="L48" s="143"/>
      <c r="M48" s="143"/>
      <c r="N48" s="143"/>
      <c r="O48" s="143"/>
      <c r="P48" s="143"/>
      <c r="Q48" s="143"/>
      <c r="R48" s="143"/>
      <c r="S48" s="143"/>
      <c r="T48" s="143"/>
      <c r="U48" s="143"/>
      <c r="V48" s="143"/>
      <c r="W48" s="143"/>
      <c r="X48" s="143"/>
      <c r="Y48" s="143"/>
      <c r="Z48" s="143"/>
      <c r="AA48" s="143"/>
      <c r="AB48" s="143"/>
      <c r="AC48" s="143"/>
    </row>
    <row r="49" customFormat="false" ht="15.75" hidden="true" customHeight="true" outlineLevel="0" collapsed="false">
      <c r="A49" s="150"/>
      <c r="B49" s="150"/>
      <c r="C49" s="150"/>
      <c r="D49" s="150"/>
      <c r="E49" s="150"/>
      <c r="F49" s="150"/>
      <c r="G49" s="150"/>
      <c r="H49" s="155" t="str">
        <f aca="false">IF(ISBLANK('Backlog (1)'!$G49),"",'Backlog (1)'!$G49-$C$1)</f>
        <v/>
      </c>
      <c r="I49" s="150" t="str">
        <f aca="false">IF(ISBLANK('Backlog (1)'!$G49),"n","y")</f>
        <v>n</v>
      </c>
      <c r="J49" s="143"/>
      <c r="K49" s="143"/>
      <c r="L49" s="143"/>
      <c r="M49" s="143"/>
      <c r="N49" s="143"/>
      <c r="O49" s="143"/>
      <c r="P49" s="143"/>
      <c r="Q49" s="143"/>
      <c r="R49" s="143"/>
      <c r="S49" s="143"/>
      <c r="T49" s="143"/>
      <c r="U49" s="143"/>
      <c r="V49" s="143"/>
      <c r="W49" s="143"/>
      <c r="X49" s="143"/>
      <c r="Y49" s="143"/>
      <c r="Z49" s="143"/>
      <c r="AA49" s="143"/>
      <c r="AB49" s="143"/>
      <c r="AC49" s="143"/>
    </row>
    <row r="50" customFormat="false" ht="15.75" hidden="true" customHeight="true" outlineLevel="0" collapsed="false">
      <c r="A50" s="150"/>
      <c r="B50" s="150"/>
      <c r="C50" s="150"/>
      <c r="D50" s="150"/>
      <c r="E50" s="150"/>
      <c r="F50" s="150"/>
      <c r="G50" s="150"/>
      <c r="H50" s="155" t="str">
        <f aca="false">IF(ISBLANK('Backlog (1)'!$G50),"",'Backlog (1)'!$G50-$C$1)</f>
        <v/>
      </c>
      <c r="I50" s="150" t="str">
        <f aca="false">IF(ISBLANK('Backlog (1)'!$G50),"n","y")</f>
        <v>n</v>
      </c>
      <c r="J50" s="143"/>
      <c r="K50" s="143"/>
      <c r="L50" s="143"/>
      <c r="M50" s="143"/>
      <c r="N50" s="143"/>
      <c r="O50" s="143"/>
      <c r="P50" s="143"/>
      <c r="Q50" s="143"/>
      <c r="R50" s="143"/>
      <c r="S50" s="143"/>
      <c r="T50" s="143"/>
      <c r="U50" s="143"/>
      <c r="V50" s="143"/>
      <c r="W50" s="143"/>
      <c r="X50" s="143"/>
      <c r="Y50" s="143"/>
      <c r="Z50" s="143"/>
      <c r="AA50" s="143"/>
      <c r="AB50" s="143"/>
      <c r="AC50" s="143"/>
    </row>
    <row r="51" customFormat="false" ht="15.75" hidden="true" customHeight="true" outlineLevel="0" collapsed="false">
      <c r="A51" s="150"/>
      <c r="B51" s="150"/>
      <c r="C51" s="150"/>
      <c r="D51" s="150"/>
      <c r="E51" s="150"/>
      <c r="F51" s="150"/>
      <c r="G51" s="150"/>
      <c r="H51" s="155" t="str">
        <f aca="false">IF(ISBLANK('Backlog (1)'!$G51),"",'Backlog (1)'!$G51-$C$1)</f>
        <v/>
      </c>
      <c r="I51" s="150" t="str">
        <f aca="false">IF(ISBLANK('Backlog (1)'!$G51),"n","y")</f>
        <v>n</v>
      </c>
      <c r="J51" s="143"/>
      <c r="K51" s="143"/>
      <c r="L51" s="143"/>
      <c r="M51" s="143"/>
      <c r="N51" s="143"/>
      <c r="O51" s="143"/>
      <c r="P51" s="143"/>
      <c r="Q51" s="143"/>
      <c r="R51" s="143"/>
      <c r="S51" s="143"/>
      <c r="T51" s="143"/>
      <c r="U51" s="143"/>
      <c r="V51" s="143"/>
      <c r="W51" s="143"/>
      <c r="X51" s="143"/>
      <c r="Y51" s="143"/>
      <c r="Z51" s="143"/>
      <c r="AA51" s="143"/>
      <c r="AB51" s="143"/>
      <c r="AC51" s="143"/>
    </row>
    <row r="52" customFormat="false" ht="15.75" hidden="true" customHeight="true" outlineLevel="0" collapsed="false">
      <c r="A52" s="150"/>
      <c r="B52" s="150"/>
      <c r="C52" s="150"/>
      <c r="D52" s="150"/>
      <c r="E52" s="150"/>
      <c r="F52" s="150"/>
      <c r="G52" s="150"/>
      <c r="H52" s="155" t="str">
        <f aca="false">IF(ISBLANK('Backlog (1)'!$G52),"",'Backlog (1)'!$G52-$C$1)</f>
        <v/>
      </c>
      <c r="I52" s="150" t="str">
        <f aca="false">IF(ISBLANK('Backlog (1)'!$G52),"n","y")</f>
        <v>n</v>
      </c>
      <c r="J52" s="143"/>
      <c r="K52" s="143"/>
      <c r="L52" s="143"/>
      <c r="M52" s="143"/>
      <c r="N52" s="143"/>
      <c r="O52" s="143"/>
      <c r="P52" s="143"/>
      <c r="Q52" s="143"/>
      <c r="R52" s="143"/>
      <c r="S52" s="143"/>
      <c r="T52" s="143"/>
      <c r="U52" s="143"/>
      <c r="V52" s="143"/>
      <c r="W52" s="143"/>
      <c r="X52" s="143"/>
      <c r="Y52" s="143"/>
      <c r="Z52" s="143"/>
      <c r="AA52" s="143"/>
      <c r="AB52" s="143"/>
      <c r="AC52" s="143"/>
    </row>
    <row r="53" customFormat="false" ht="15.75" hidden="true" customHeight="true" outlineLevel="0" collapsed="false">
      <c r="A53" s="150"/>
      <c r="B53" s="150"/>
      <c r="C53" s="150"/>
      <c r="D53" s="150"/>
      <c r="E53" s="150"/>
      <c r="F53" s="150"/>
      <c r="G53" s="150"/>
      <c r="H53" s="155" t="str">
        <f aca="false">IF(ISBLANK('Backlog (1)'!$G53),"",'Backlog (1)'!$G53-$C$1)</f>
        <v/>
      </c>
      <c r="I53" s="150" t="str">
        <f aca="false">IF(ISBLANK('Backlog (1)'!$G53),"n","y")</f>
        <v>n</v>
      </c>
      <c r="J53" s="143"/>
      <c r="K53" s="143"/>
      <c r="L53" s="143"/>
      <c r="M53" s="143"/>
      <c r="N53" s="143"/>
      <c r="O53" s="143"/>
      <c r="P53" s="143"/>
      <c r="Q53" s="143"/>
      <c r="R53" s="143"/>
      <c r="S53" s="143"/>
      <c r="T53" s="143"/>
      <c r="U53" s="143"/>
      <c r="V53" s="143"/>
      <c r="W53" s="143"/>
      <c r="X53" s="143"/>
      <c r="Y53" s="143"/>
      <c r="Z53" s="143"/>
      <c r="AA53" s="143"/>
      <c r="AB53" s="143"/>
      <c r="AC53" s="143"/>
    </row>
    <row r="54" customFormat="false" ht="15.75" hidden="true" customHeight="true" outlineLevel="0" collapsed="false">
      <c r="A54" s="150"/>
      <c r="B54" s="150"/>
      <c r="C54" s="150"/>
      <c r="D54" s="150"/>
      <c r="E54" s="150"/>
      <c r="F54" s="150"/>
      <c r="G54" s="150"/>
      <c r="H54" s="155" t="str">
        <f aca="false">IF(ISBLANK('Backlog (1)'!$G54),"",'Backlog (1)'!$G54-$C$1)</f>
        <v/>
      </c>
      <c r="I54" s="150" t="str">
        <f aca="false">IF(ISBLANK('Backlog (1)'!$G54),"n","y")</f>
        <v>n</v>
      </c>
      <c r="J54" s="143"/>
      <c r="K54" s="143"/>
      <c r="L54" s="143"/>
      <c r="M54" s="143"/>
      <c r="N54" s="143"/>
      <c r="O54" s="143"/>
      <c r="P54" s="143"/>
      <c r="Q54" s="143"/>
      <c r="R54" s="143"/>
      <c r="S54" s="143"/>
      <c r="T54" s="143"/>
      <c r="U54" s="143"/>
      <c r="V54" s="143"/>
      <c r="W54" s="143"/>
      <c r="X54" s="143"/>
      <c r="Y54" s="143"/>
      <c r="Z54" s="143"/>
      <c r="AA54" s="143"/>
      <c r="AB54" s="143"/>
      <c r="AC54" s="143"/>
    </row>
    <row r="55" customFormat="false" ht="15.75" hidden="true" customHeight="true" outlineLevel="0" collapsed="false">
      <c r="A55" s="150"/>
      <c r="B55" s="150"/>
      <c r="C55" s="150"/>
      <c r="D55" s="150"/>
      <c r="E55" s="150"/>
      <c r="F55" s="150"/>
      <c r="G55" s="150"/>
      <c r="H55" s="155" t="str">
        <f aca="false">IF(ISBLANK('Backlog (1)'!$G55),"",'Backlog (1)'!$G55-$C$1)</f>
        <v/>
      </c>
      <c r="I55" s="150" t="str">
        <f aca="false">IF(ISBLANK('Backlog (1)'!$G55),"n","y")</f>
        <v>n</v>
      </c>
      <c r="J55" s="143"/>
      <c r="K55" s="143"/>
      <c r="L55" s="143"/>
      <c r="M55" s="143"/>
      <c r="N55" s="143"/>
      <c r="O55" s="143"/>
      <c r="P55" s="143"/>
      <c r="Q55" s="143"/>
      <c r="R55" s="143"/>
      <c r="S55" s="143"/>
      <c r="T55" s="143"/>
      <c r="U55" s="143"/>
      <c r="V55" s="143"/>
      <c r="W55" s="143"/>
      <c r="X55" s="143"/>
      <c r="Y55" s="143"/>
      <c r="Z55" s="143"/>
      <c r="AA55" s="143"/>
      <c r="AB55" s="143"/>
      <c r="AC55" s="143"/>
    </row>
    <row r="56" customFormat="false" ht="15.75" hidden="true" customHeight="true" outlineLevel="0" collapsed="false">
      <c r="A56" s="150"/>
      <c r="B56" s="150"/>
      <c r="C56" s="150"/>
      <c r="D56" s="150"/>
      <c r="E56" s="150"/>
      <c r="F56" s="150"/>
      <c r="G56" s="150"/>
      <c r="H56" s="155" t="str">
        <f aca="false">IF(ISBLANK('Backlog (1)'!$G56),"",'Backlog (1)'!$G56-$C$1)</f>
        <v/>
      </c>
      <c r="I56" s="150" t="str">
        <f aca="false">IF(ISBLANK('Backlog (1)'!$G56),"n","y")</f>
        <v>n</v>
      </c>
      <c r="J56" s="143"/>
      <c r="K56" s="143"/>
      <c r="L56" s="143"/>
      <c r="M56" s="143"/>
      <c r="N56" s="143"/>
      <c r="O56" s="143"/>
      <c r="P56" s="143"/>
      <c r="Q56" s="143"/>
      <c r="R56" s="143"/>
      <c r="S56" s="143"/>
      <c r="T56" s="143"/>
      <c r="U56" s="143"/>
      <c r="V56" s="143"/>
      <c r="W56" s="143"/>
      <c r="X56" s="143"/>
      <c r="Y56" s="143"/>
      <c r="Z56" s="143"/>
      <c r="AA56" s="143"/>
      <c r="AB56" s="143"/>
      <c r="AC56" s="143"/>
    </row>
    <row r="57" customFormat="false" ht="15.75" hidden="true" customHeight="true" outlineLevel="0" collapsed="false">
      <c r="A57" s="150"/>
      <c r="B57" s="150"/>
      <c r="C57" s="150"/>
      <c r="D57" s="150"/>
      <c r="E57" s="150"/>
      <c r="F57" s="150"/>
      <c r="G57" s="150"/>
      <c r="H57" s="155" t="str">
        <f aca="false">IF(ISBLANK('Backlog (1)'!$G57),"",'Backlog (1)'!$G57-$C$1)</f>
        <v/>
      </c>
      <c r="I57" s="150" t="str">
        <f aca="false">IF(ISBLANK('Backlog (1)'!$G57),"n","y")</f>
        <v>n</v>
      </c>
      <c r="J57" s="143"/>
      <c r="K57" s="143"/>
      <c r="L57" s="143"/>
      <c r="M57" s="143"/>
      <c r="N57" s="143"/>
      <c r="O57" s="143"/>
      <c r="P57" s="143"/>
      <c r="Q57" s="143"/>
      <c r="R57" s="143"/>
      <c r="S57" s="143"/>
      <c r="T57" s="143"/>
      <c r="U57" s="143"/>
      <c r="V57" s="143"/>
      <c r="W57" s="143"/>
      <c r="X57" s="143"/>
      <c r="Y57" s="143"/>
      <c r="Z57" s="143"/>
      <c r="AA57" s="143"/>
      <c r="AB57" s="143"/>
      <c r="AC57" s="143"/>
    </row>
    <row r="58" customFormat="false" ht="15.75" hidden="true" customHeight="true" outlineLevel="0" collapsed="false">
      <c r="A58" s="150"/>
      <c r="B58" s="150"/>
      <c r="C58" s="150"/>
      <c r="D58" s="150"/>
      <c r="E58" s="150"/>
      <c r="F58" s="150"/>
      <c r="G58" s="150"/>
      <c r="H58" s="155" t="str">
        <f aca="false">IF(ISBLANK('Backlog (1)'!$G58),"",'Backlog (1)'!$G58-$C$1)</f>
        <v/>
      </c>
      <c r="I58" s="150" t="str">
        <f aca="false">IF(ISBLANK('Backlog (1)'!$G58),"n","y")</f>
        <v>n</v>
      </c>
      <c r="J58" s="143"/>
      <c r="K58" s="143"/>
      <c r="L58" s="143"/>
      <c r="M58" s="143"/>
      <c r="N58" s="143"/>
      <c r="O58" s="143"/>
      <c r="P58" s="143"/>
      <c r="Q58" s="143"/>
      <c r="R58" s="143"/>
      <c r="S58" s="143"/>
      <c r="T58" s="143"/>
      <c r="U58" s="143"/>
      <c r="V58" s="143"/>
      <c r="W58" s="143"/>
      <c r="X58" s="143"/>
      <c r="Y58" s="143"/>
      <c r="Z58" s="143"/>
      <c r="AA58" s="143"/>
      <c r="AB58" s="143"/>
      <c r="AC58" s="143"/>
    </row>
    <row r="59" customFormat="false" ht="15.75" hidden="true" customHeight="true" outlineLevel="0" collapsed="false">
      <c r="A59" s="150"/>
      <c r="B59" s="150"/>
      <c r="C59" s="150"/>
      <c r="D59" s="150"/>
      <c r="E59" s="150"/>
      <c r="F59" s="150"/>
      <c r="G59" s="150"/>
      <c r="H59" s="155" t="str">
        <f aca="false">IF(ISBLANK('Backlog (1)'!$G59),"",'Backlog (1)'!$G59-$C$1)</f>
        <v/>
      </c>
      <c r="I59" s="150" t="str">
        <f aca="false">IF(ISBLANK('Backlog (1)'!$G59),"n","y")</f>
        <v>n</v>
      </c>
      <c r="J59" s="143"/>
      <c r="K59" s="143"/>
      <c r="L59" s="143"/>
      <c r="M59" s="143"/>
      <c r="N59" s="143"/>
      <c r="O59" s="143"/>
      <c r="P59" s="143"/>
      <c r="Q59" s="143"/>
      <c r="R59" s="143"/>
      <c r="S59" s="143"/>
      <c r="T59" s="143"/>
      <c r="U59" s="143"/>
      <c r="V59" s="143"/>
      <c r="W59" s="143"/>
      <c r="X59" s="143"/>
      <c r="Y59" s="143"/>
      <c r="Z59" s="143"/>
      <c r="AA59" s="143"/>
      <c r="AB59" s="143"/>
      <c r="AC59" s="143"/>
    </row>
    <row r="60" customFormat="false" ht="15.75" hidden="true" customHeight="true" outlineLevel="0" collapsed="false">
      <c r="A60" s="150"/>
      <c r="B60" s="150"/>
      <c r="C60" s="150"/>
      <c r="D60" s="150"/>
      <c r="E60" s="150"/>
      <c r="F60" s="150"/>
      <c r="G60" s="150"/>
      <c r="H60" s="155" t="str">
        <f aca="false">IF(ISBLANK('Backlog (1)'!$G60),"",'Backlog (1)'!$G60-$C$1)</f>
        <v/>
      </c>
      <c r="I60" s="150" t="str">
        <f aca="false">IF(ISBLANK('Backlog (1)'!$G60),"n","y")</f>
        <v>n</v>
      </c>
      <c r="J60" s="143"/>
      <c r="K60" s="143"/>
      <c r="L60" s="143"/>
      <c r="M60" s="143"/>
      <c r="N60" s="143"/>
      <c r="O60" s="143"/>
      <c r="P60" s="143"/>
      <c r="Q60" s="143"/>
      <c r="R60" s="143"/>
      <c r="S60" s="143"/>
      <c r="T60" s="143"/>
      <c r="U60" s="143"/>
      <c r="V60" s="143"/>
      <c r="W60" s="143"/>
      <c r="X60" s="143"/>
      <c r="Y60" s="143"/>
      <c r="Z60" s="143"/>
      <c r="AA60" s="143"/>
      <c r="AB60" s="143"/>
      <c r="AC60" s="143"/>
    </row>
    <row r="61" customFormat="false" ht="15.75" hidden="true" customHeight="true" outlineLevel="0" collapsed="false">
      <c r="A61" s="150"/>
      <c r="B61" s="150"/>
      <c r="C61" s="150"/>
      <c r="D61" s="150"/>
      <c r="E61" s="150"/>
      <c r="F61" s="150"/>
      <c r="G61" s="150"/>
      <c r="H61" s="155" t="str">
        <f aca="false">IF(ISBLANK('Backlog (1)'!$G61),"",'Backlog (1)'!$G61-$C$1)</f>
        <v/>
      </c>
      <c r="I61" s="150" t="str">
        <f aca="false">IF(ISBLANK('Backlog (1)'!$G61),"n","y")</f>
        <v>n</v>
      </c>
      <c r="J61" s="143"/>
      <c r="K61" s="143"/>
      <c r="L61" s="143"/>
      <c r="M61" s="143"/>
      <c r="N61" s="143"/>
      <c r="O61" s="143"/>
      <c r="P61" s="143"/>
      <c r="Q61" s="143"/>
      <c r="R61" s="143"/>
      <c r="S61" s="143"/>
      <c r="T61" s="143"/>
      <c r="U61" s="143"/>
      <c r="V61" s="143"/>
      <c r="W61" s="143"/>
      <c r="X61" s="143"/>
      <c r="Y61" s="143"/>
      <c r="Z61" s="143"/>
      <c r="AA61" s="143"/>
      <c r="AB61" s="143"/>
      <c r="AC61" s="143"/>
    </row>
    <row r="62" customFormat="false" ht="15.75" hidden="true" customHeight="true" outlineLevel="0" collapsed="false">
      <c r="A62" s="150"/>
      <c r="B62" s="150"/>
      <c r="C62" s="150"/>
      <c r="D62" s="150"/>
      <c r="E62" s="150"/>
      <c r="F62" s="150"/>
      <c r="G62" s="150"/>
      <c r="H62" s="155" t="str">
        <f aca="false">IF(ISBLANK('Backlog (1)'!$G62),"",'Backlog (1)'!$G62-$C$1)</f>
        <v/>
      </c>
      <c r="I62" s="150" t="str">
        <f aca="false">IF(ISBLANK('Backlog (1)'!$G62),"n","y")</f>
        <v>n</v>
      </c>
      <c r="J62" s="143"/>
      <c r="K62" s="143"/>
      <c r="L62" s="143"/>
      <c r="M62" s="143"/>
      <c r="N62" s="143"/>
      <c r="O62" s="143"/>
      <c r="P62" s="143"/>
      <c r="Q62" s="143"/>
      <c r="R62" s="143"/>
      <c r="S62" s="143"/>
      <c r="T62" s="143"/>
      <c r="U62" s="143"/>
      <c r="V62" s="143"/>
      <c r="W62" s="143"/>
      <c r="X62" s="143"/>
      <c r="Y62" s="143"/>
      <c r="Z62" s="143"/>
      <c r="AA62" s="143"/>
      <c r="AB62" s="143"/>
      <c r="AC62" s="143"/>
    </row>
    <row r="63" customFormat="false" ht="15.75" hidden="true" customHeight="true" outlineLevel="0" collapsed="false">
      <c r="A63" s="150"/>
      <c r="B63" s="150"/>
      <c r="C63" s="150"/>
      <c r="D63" s="150"/>
      <c r="E63" s="150"/>
      <c r="F63" s="150"/>
      <c r="G63" s="150"/>
      <c r="H63" s="155" t="str">
        <f aca="false">IF(ISBLANK('Backlog (1)'!$G63),"",'Backlog (1)'!$G63-$C$1)</f>
        <v/>
      </c>
      <c r="I63" s="150" t="str">
        <f aca="false">IF(ISBLANK('Backlog (1)'!$G63),"n","y")</f>
        <v>n</v>
      </c>
      <c r="J63" s="143"/>
      <c r="K63" s="143"/>
      <c r="L63" s="143"/>
      <c r="M63" s="143"/>
      <c r="N63" s="143"/>
      <c r="O63" s="143"/>
      <c r="P63" s="143"/>
      <c r="Q63" s="143"/>
      <c r="R63" s="143"/>
      <c r="S63" s="143"/>
      <c r="T63" s="143"/>
      <c r="U63" s="143"/>
      <c r="V63" s="143"/>
      <c r="W63" s="143"/>
      <c r="X63" s="143"/>
      <c r="Y63" s="143"/>
      <c r="Z63" s="143"/>
      <c r="AA63" s="143"/>
      <c r="AB63" s="143"/>
      <c r="AC63" s="143"/>
    </row>
    <row r="64" customFormat="false" ht="15.75" hidden="true" customHeight="true" outlineLevel="0" collapsed="false">
      <c r="A64" s="150"/>
      <c r="B64" s="150"/>
      <c r="C64" s="150"/>
      <c r="D64" s="150"/>
      <c r="E64" s="150"/>
      <c r="F64" s="150"/>
      <c r="G64" s="150"/>
      <c r="H64" s="155" t="str">
        <f aca="false">IF(ISBLANK('Backlog (1)'!$G64),"",'Backlog (1)'!$G64-$C$1)</f>
        <v/>
      </c>
      <c r="I64" s="150" t="str">
        <f aca="false">IF(ISBLANK('Backlog (1)'!$G64),"n","y")</f>
        <v>n</v>
      </c>
      <c r="J64" s="143"/>
      <c r="K64" s="143"/>
      <c r="L64" s="143"/>
      <c r="M64" s="143"/>
      <c r="N64" s="143"/>
      <c r="O64" s="143"/>
      <c r="P64" s="143"/>
      <c r="Q64" s="143"/>
      <c r="R64" s="143"/>
      <c r="S64" s="143"/>
      <c r="T64" s="143"/>
      <c r="U64" s="143"/>
      <c r="V64" s="143"/>
      <c r="W64" s="143"/>
      <c r="X64" s="143"/>
      <c r="Y64" s="143"/>
      <c r="Z64" s="143"/>
      <c r="AA64" s="143"/>
      <c r="AB64" s="143"/>
      <c r="AC64" s="143"/>
    </row>
    <row r="65" customFormat="false" ht="15.75" hidden="true" customHeight="true" outlineLevel="0" collapsed="false">
      <c r="A65" s="150"/>
      <c r="B65" s="150"/>
      <c r="C65" s="150"/>
      <c r="D65" s="150"/>
      <c r="E65" s="150"/>
      <c r="F65" s="150"/>
      <c r="G65" s="150"/>
      <c r="H65" s="155" t="str">
        <f aca="false">IF(ISBLANK('Backlog (1)'!$G65),"",'Backlog (1)'!$G65-$C$1)</f>
        <v/>
      </c>
      <c r="I65" s="150" t="str">
        <f aca="false">IF(ISBLANK('Backlog (1)'!$G65),"n","y")</f>
        <v>n</v>
      </c>
      <c r="J65" s="143"/>
      <c r="K65" s="143"/>
      <c r="L65" s="143"/>
      <c r="M65" s="143"/>
      <c r="N65" s="143"/>
      <c r="O65" s="143"/>
      <c r="P65" s="143"/>
      <c r="Q65" s="143"/>
      <c r="R65" s="143"/>
      <c r="S65" s="143"/>
      <c r="T65" s="143"/>
      <c r="U65" s="143"/>
      <c r="V65" s="143"/>
      <c r="W65" s="143"/>
      <c r="X65" s="143"/>
      <c r="Y65" s="143"/>
      <c r="Z65" s="143"/>
      <c r="AA65" s="143"/>
      <c r="AB65" s="143"/>
      <c r="AC65" s="143"/>
    </row>
    <row r="66" customFormat="false" ht="15.75" hidden="true" customHeight="true" outlineLevel="0" collapsed="false">
      <c r="A66" s="150"/>
      <c r="B66" s="150"/>
      <c r="C66" s="150"/>
      <c r="D66" s="150"/>
      <c r="E66" s="150"/>
      <c r="F66" s="150"/>
      <c r="G66" s="150"/>
      <c r="H66" s="155" t="str">
        <f aca="false">IF(ISBLANK('Backlog (1)'!$G66),"",'Backlog (1)'!$G66-$C$1)</f>
        <v/>
      </c>
      <c r="I66" s="150" t="str">
        <f aca="false">IF(ISBLANK('Backlog (1)'!$G66),"n","y")</f>
        <v>n</v>
      </c>
      <c r="J66" s="143"/>
      <c r="K66" s="143"/>
      <c r="L66" s="143"/>
      <c r="M66" s="143"/>
      <c r="N66" s="143"/>
      <c r="O66" s="143"/>
      <c r="P66" s="143"/>
      <c r="Q66" s="143"/>
      <c r="R66" s="143"/>
      <c r="S66" s="143"/>
      <c r="T66" s="143"/>
      <c r="U66" s="143"/>
      <c r="V66" s="143"/>
      <c r="W66" s="143"/>
      <c r="X66" s="143"/>
      <c r="Y66" s="143"/>
      <c r="Z66" s="143"/>
      <c r="AA66" s="143"/>
      <c r="AB66" s="143"/>
      <c r="AC66" s="143"/>
    </row>
    <row r="67" customFormat="false" ht="15.75" hidden="true" customHeight="true" outlineLevel="0" collapsed="false">
      <c r="A67" s="150"/>
      <c r="B67" s="150"/>
      <c r="C67" s="150"/>
      <c r="D67" s="150"/>
      <c r="E67" s="150"/>
      <c r="F67" s="150"/>
      <c r="G67" s="150"/>
      <c r="H67" s="155" t="str">
        <f aca="false">IF(ISBLANK('Backlog (1)'!$G67),"",'Backlog (1)'!$G67-$C$1)</f>
        <v/>
      </c>
      <c r="I67" s="150" t="str">
        <f aca="false">IF(ISBLANK('Backlog (1)'!$G67),"n","y")</f>
        <v>n</v>
      </c>
      <c r="J67" s="143"/>
      <c r="K67" s="143"/>
      <c r="L67" s="143"/>
      <c r="M67" s="143"/>
      <c r="N67" s="143"/>
      <c r="O67" s="143"/>
      <c r="P67" s="143"/>
      <c r="Q67" s="143"/>
      <c r="R67" s="143"/>
      <c r="S67" s="143"/>
      <c r="T67" s="143"/>
      <c r="U67" s="143"/>
      <c r="V67" s="143"/>
      <c r="W67" s="143"/>
      <c r="X67" s="143"/>
      <c r="Y67" s="143"/>
      <c r="Z67" s="143"/>
      <c r="AA67" s="143"/>
      <c r="AB67" s="143"/>
      <c r="AC67" s="143"/>
    </row>
    <row r="68" customFormat="false" ht="15.75" hidden="true" customHeight="true" outlineLevel="0" collapsed="false">
      <c r="A68" s="150"/>
      <c r="B68" s="150"/>
      <c r="C68" s="150"/>
      <c r="D68" s="150"/>
      <c r="E68" s="150"/>
      <c r="F68" s="150"/>
      <c r="G68" s="150"/>
      <c r="H68" s="155" t="str">
        <f aca="false">IF(ISBLANK('Backlog (1)'!$G68),"",'Backlog (1)'!$G68-$C$1)</f>
        <v/>
      </c>
      <c r="I68" s="150" t="str">
        <f aca="false">IF(ISBLANK('Backlog (1)'!$G68),"n","y")</f>
        <v>n</v>
      </c>
      <c r="J68" s="143"/>
      <c r="K68" s="143"/>
      <c r="L68" s="143"/>
      <c r="M68" s="143"/>
      <c r="N68" s="143"/>
      <c r="O68" s="143"/>
      <c r="P68" s="143"/>
      <c r="Q68" s="143"/>
      <c r="R68" s="143"/>
      <c r="S68" s="143"/>
      <c r="T68" s="143"/>
      <c r="U68" s="143"/>
      <c r="V68" s="143"/>
      <c r="W68" s="143"/>
      <c r="X68" s="143"/>
      <c r="Y68" s="143"/>
      <c r="Z68" s="143"/>
      <c r="AA68" s="143"/>
      <c r="AB68" s="143"/>
      <c r="AC68" s="143"/>
    </row>
    <row r="69" customFormat="false" ht="15.75" hidden="true" customHeight="true" outlineLevel="0" collapsed="false">
      <c r="A69" s="150"/>
      <c r="B69" s="150"/>
      <c r="C69" s="150"/>
      <c r="D69" s="150"/>
      <c r="E69" s="150"/>
      <c r="F69" s="150"/>
      <c r="G69" s="150"/>
      <c r="H69" s="155" t="str">
        <f aca="false">IF(ISBLANK('Backlog (1)'!$G69),"",'Backlog (1)'!$G69-$C$1)</f>
        <v/>
      </c>
      <c r="I69" s="150" t="str">
        <f aca="false">IF(ISBLANK('Backlog (1)'!$G69),"n","y")</f>
        <v>n</v>
      </c>
      <c r="J69" s="143"/>
      <c r="K69" s="143"/>
      <c r="L69" s="143"/>
      <c r="M69" s="143"/>
      <c r="N69" s="143"/>
      <c r="O69" s="143"/>
      <c r="P69" s="143"/>
      <c r="Q69" s="143"/>
      <c r="R69" s="143"/>
      <c r="S69" s="143"/>
      <c r="T69" s="143"/>
      <c r="U69" s="143"/>
      <c r="V69" s="143"/>
      <c r="W69" s="143"/>
      <c r="X69" s="143"/>
      <c r="Y69" s="143"/>
      <c r="Z69" s="143"/>
      <c r="AA69" s="143"/>
      <c r="AB69" s="143"/>
      <c r="AC69" s="143"/>
    </row>
    <row r="70" customFormat="false" ht="15.75" hidden="true" customHeight="true" outlineLevel="0" collapsed="false">
      <c r="A70" s="150"/>
      <c r="B70" s="150"/>
      <c r="C70" s="150"/>
      <c r="D70" s="150"/>
      <c r="E70" s="150"/>
      <c r="F70" s="150"/>
      <c r="G70" s="150"/>
      <c r="H70" s="155" t="str">
        <f aca="false">IF(ISBLANK('Backlog (1)'!$G70),"",'Backlog (1)'!$G70-$C$1)</f>
        <v/>
      </c>
      <c r="I70" s="150" t="str">
        <f aca="false">IF(ISBLANK('Backlog (1)'!$G70),"n","y")</f>
        <v>n</v>
      </c>
      <c r="J70" s="143"/>
      <c r="K70" s="143"/>
      <c r="L70" s="143"/>
      <c r="M70" s="143"/>
      <c r="N70" s="143"/>
      <c r="O70" s="143"/>
      <c r="P70" s="143"/>
      <c r="Q70" s="143"/>
      <c r="R70" s="143"/>
      <c r="S70" s="143"/>
      <c r="T70" s="143"/>
      <c r="U70" s="143"/>
      <c r="V70" s="143"/>
      <c r="W70" s="143"/>
      <c r="X70" s="143"/>
      <c r="Y70" s="143"/>
      <c r="Z70" s="143"/>
      <c r="AA70" s="143"/>
      <c r="AB70" s="143"/>
      <c r="AC70" s="143"/>
    </row>
    <row r="71" customFormat="false" ht="15.75" hidden="true" customHeight="true" outlineLevel="0" collapsed="false">
      <c r="A71" s="150"/>
      <c r="B71" s="150"/>
      <c r="C71" s="150"/>
      <c r="D71" s="150"/>
      <c r="E71" s="150"/>
      <c r="F71" s="150"/>
      <c r="G71" s="150"/>
      <c r="H71" s="155" t="str">
        <f aca="false">IF(ISBLANK('Backlog (1)'!$G71),"",'Backlog (1)'!$G71-$C$1)</f>
        <v/>
      </c>
      <c r="I71" s="150" t="str">
        <f aca="false">IF(ISBLANK('Backlog (1)'!$G71),"n","y")</f>
        <v>n</v>
      </c>
      <c r="J71" s="143"/>
      <c r="K71" s="143"/>
      <c r="L71" s="143"/>
      <c r="M71" s="143"/>
      <c r="N71" s="143"/>
      <c r="O71" s="143"/>
      <c r="P71" s="143"/>
      <c r="Q71" s="143"/>
      <c r="R71" s="143"/>
      <c r="S71" s="143"/>
      <c r="T71" s="143"/>
      <c r="U71" s="143"/>
      <c r="V71" s="143"/>
      <c r="W71" s="143"/>
      <c r="X71" s="143"/>
      <c r="Y71" s="143"/>
      <c r="Z71" s="143"/>
      <c r="AA71" s="143"/>
      <c r="AB71" s="143"/>
      <c r="AC71" s="143"/>
    </row>
    <row r="72" customFormat="false" ht="15.75" hidden="true" customHeight="true" outlineLevel="0" collapsed="false">
      <c r="A72" s="150"/>
      <c r="B72" s="150"/>
      <c r="C72" s="150"/>
      <c r="D72" s="150"/>
      <c r="E72" s="150"/>
      <c r="F72" s="150"/>
      <c r="G72" s="150"/>
      <c r="H72" s="155" t="str">
        <f aca="false">IF(ISBLANK('Backlog (1)'!$G72),"",'Backlog (1)'!$G72-$C$1)</f>
        <v/>
      </c>
      <c r="I72" s="150" t="str">
        <f aca="false">IF(ISBLANK('Backlog (1)'!$G72),"n","y")</f>
        <v>n</v>
      </c>
      <c r="J72" s="143"/>
      <c r="K72" s="143"/>
      <c r="L72" s="143"/>
      <c r="M72" s="143"/>
      <c r="N72" s="143"/>
      <c r="O72" s="143"/>
      <c r="P72" s="143"/>
      <c r="Q72" s="143"/>
      <c r="R72" s="143"/>
      <c r="S72" s="143"/>
      <c r="T72" s="143"/>
      <c r="U72" s="143"/>
      <c r="V72" s="143"/>
      <c r="W72" s="143"/>
      <c r="X72" s="143"/>
      <c r="Y72" s="143"/>
      <c r="Z72" s="143"/>
      <c r="AA72" s="143"/>
      <c r="AB72" s="143"/>
      <c r="AC72" s="143"/>
    </row>
    <row r="73" customFormat="false" ht="15.75" hidden="true" customHeight="true" outlineLevel="0" collapsed="false">
      <c r="A73" s="150"/>
      <c r="B73" s="150"/>
      <c r="C73" s="150"/>
      <c r="D73" s="150"/>
      <c r="E73" s="150"/>
      <c r="F73" s="150"/>
      <c r="G73" s="150"/>
      <c r="H73" s="155" t="str">
        <f aca="false">IF(ISBLANK('Backlog (1)'!$G73),"",'Backlog (1)'!$G73-$C$1)</f>
        <v/>
      </c>
      <c r="I73" s="150" t="str">
        <f aca="false">IF(ISBLANK('Backlog (1)'!$G73),"n","y")</f>
        <v>n</v>
      </c>
      <c r="J73" s="143"/>
      <c r="K73" s="143"/>
      <c r="L73" s="143"/>
      <c r="M73" s="143"/>
      <c r="N73" s="143"/>
      <c r="O73" s="143"/>
      <c r="P73" s="143"/>
      <c r="Q73" s="143"/>
      <c r="R73" s="143"/>
      <c r="S73" s="143"/>
      <c r="T73" s="143"/>
      <c r="U73" s="143"/>
      <c r="V73" s="143"/>
      <c r="W73" s="143"/>
      <c r="X73" s="143"/>
      <c r="Y73" s="143"/>
      <c r="Z73" s="143"/>
      <c r="AA73" s="143"/>
      <c r="AB73" s="143"/>
      <c r="AC73" s="143"/>
    </row>
    <row r="74" customFormat="false" ht="15.75" hidden="true" customHeight="true" outlineLevel="0" collapsed="false">
      <c r="A74" s="150"/>
      <c r="B74" s="150"/>
      <c r="C74" s="150"/>
      <c r="D74" s="150"/>
      <c r="E74" s="150"/>
      <c r="F74" s="150"/>
      <c r="G74" s="150"/>
      <c r="H74" s="155" t="str">
        <f aca="false">IF(ISBLANK('Backlog (1)'!$G74),"",'Backlog (1)'!$G74-$C$1)</f>
        <v/>
      </c>
      <c r="I74" s="150" t="str">
        <f aca="false">IF(ISBLANK('Backlog (1)'!$G74),"n","y")</f>
        <v>n</v>
      </c>
      <c r="J74" s="143"/>
      <c r="K74" s="143"/>
      <c r="L74" s="143"/>
      <c r="M74" s="143"/>
      <c r="N74" s="143"/>
      <c r="O74" s="143"/>
      <c r="P74" s="143"/>
      <c r="Q74" s="143"/>
      <c r="R74" s="143"/>
      <c r="S74" s="143"/>
      <c r="T74" s="143"/>
      <c r="U74" s="143"/>
      <c r="V74" s="143"/>
      <c r="W74" s="143"/>
      <c r="X74" s="143"/>
      <c r="Y74" s="143"/>
      <c r="Z74" s="143"/>
      <c r="AA74" s="143"/>
      <c r="AB74" s="143"/>
      <c r="AC74" s="143"/>
    </row>
    <row r="75" customFormat="false" ht="15.75" hidden="true" customHeight="true" outlineLevel="0" collapsed="false">
      <c r="A75" s="150"/>
      <c r="B75" s="150"/>
      <c r="C75" s="150"/>
      <c r="D75" s="150"/>
      <c r="E75" s="150"/>
      <c r="F75" s="150"/>
      <c r="G75" s="150"/>
      <c r="H75" s="155" t="str">
        <f aca="false">IF(ISBLANK('Backlog (1)'!$G75),"",'Backlog (1)'!$G75-$C$1)</f>
        <v/>
      </c>
      <c r="I75" s="150" t="str">
        <f aca="false">IF(ISBLANK('Backlog (1)'!$G75),"n","y")</f>
        <v>n</v>
      </c>
      <c r="J75" s="143"/>
      <c r="K75" s="143"/>
      <c r="L75" s="143"/>
      <c r="M75" s="143"/>
      <c r="N75" s="143"/>
      <c r="O75" s="143"/>
      <c r="P75" s="143"/>
      <c r="Q75" s="143"/>
      <c r="R75" s="143"/>
      <c r="S75" s="143"/>
      <c r="T75" s="143"/>
      <c r="U75" s="143"/>
      <c r="V75" s="143"/>
      <c r="W75" s="143"/>
      <c r="X75" s="143"/>
      <c r="Y75" s="143"/>
      <c r="Z75" s="143"/>
      <c r="AA75" s="143"/>
      <c r="AB75" s="143"/>
      <c r="AC75" s="143"/>
    </row>
    <row r="76" customFormat="false" ht="15.75" hidden="true" customHeight="true" outlineLevel="0" collapsed="false">
      <c r="A76" s="150"/>
      <c r="B76" s="150"/>
      <c r="C76" s="150"/>
      <c r="D76" s="150"/>
      <c r="E76" s="150"/>
      <c r="F76" s="150"/>
      <c r="G76" s="150"/>
      <c r="H76" s="155" t="str">
        <f aca="false">IF(ISBLANK('Backlog (1)'!$G76),"",'Backlog (1)'!$G76-$C$1)</f>
        <v/>
      </c>
      <c r="I76" s="150" t="str">
        <f aca="false">IF(ISBLANK('Backlog (1)'!$G76),"n","y")</f>
        <v>n</v>
      </c>
      <c r="J76" s="143"/>
      <c r="K76" s="143"/>
      <c r="L76" s="143"/>
      <c r="M76" s="143"/>
      <c r="N76" s="143"/>
      <c r="O76" s="143"/>
      <c r="P76" s="143"/>
      <c r="Q76" s="143"/>
      <c r="R76" s="143"/>
      <c r="S76" s="143"/>
      <c r="T76" s="143"/>
      <c r="U76" s="143"/>
      <c r="V76" s="143"/>
      <c r="W76" s="143"/>
      <c r="X76" s="143"/>
      <c r="Y76" s="143"/>
      <c r="Z76" s="143"/>
      <c r="AA76" s="143"/>
      <c r="AB76" s="143"/>
      <c r="AC76" s="143"/>
    </row>
    <row r="77" customFormat="false" ht="15.75" hidden="true" customHeight="true" outlineLevel="0" collapsed="false">
      <c r="A77" s="150"/>
      <c r="B77" s="150"/>
      <c r="C77" s="150"/>
      <c r="D77" s="150"/>
      <c r="E77" s="150"/>
      <c r="F77" s="150"/>
      <c r="G77" s="150"/>
      <c r="H77" s="155" t="str">
        <f aca="false">IF(ISBLANK('Backlog (1)'!$G77),"",'Backlog (1)'!$G77-$C$1)</f>
        <v/>
      </c>
      <c r="I77" s="150" t="str">
        <f aca="false">IF(ISBLANK('Backlog (1)'!$G77),"n","y")</f>
        <v>n</v>
      </c>
      <c r="J77" s="143"/>
      <c r="K77" s="143"/>
      <c r="L77" s="143"/>
      <c r="M77" s="143"/>
      <c r="N77" s="143"/>
      <c r="O77" s="143"/>
      <c r="P77" s="143"/>
      <c r="Q77" s="143"/>
      <c r="R77" s="143"/>
      <c r="S77" s="143"/>
      <c r="T77" s="143"/>
      <c r="U77" s="143"/>
      <c r="V77" s="143"/>
      <c r="W77" s="143"/>
      <c r="X77" s="143"/>
      <c r="Y77" s="143"/>
      <c r="Z77" s="143"/>
      <c r="AA77" s="143"/>
      <c r="AB77" s="143"/>
      <c r="AC77" s="143"/>
    </row>
    <row r="78" customFormat="false" ht="15.75" hidden="true" customHeight="true" outlineLevel="0" collapsed="false">
      <c r="A78" s="150"/>
      <c r="B78" s="150"/>
      <c r="C78" s="150"/>
      <c r="D78" s="150"/>
      <c r="E78" s="150"/>
      <c r="F78" s="150"/>
      <c r="G78" s="150"/>
      <c r="H78" s="155" t="str">
        <f aca="false">IF(ISBLANK('Backlog (1)'!$G78),"",'Backlog (1)'!$G78-$C$1)</f>
        <v/>
      </c>
      <c r="I78" s="150" t="str">
        <f aca="false">IF(ISBLANK('Backlog (1)'!$G78),"n","y")</f>
        <v>n</v>
      </c>
      <c r="J78" s="143"/>
      <c r="K78" s="143"/>
      <c r="L78" s="143"/>
      <c r="M78" s="143"/>
      <c r="N78" s="143"/>
      <c r="O78" s="143"/>
      <c r="P78" s="143"/>
      <c r="Q78" s="143"/>
      <c r="R78" s="143"/>
      <c r="S78" s="143"/>
      <c r="T78" s="143"/>
      <c r="U78" s="143"/>
      <c r="V78" s="143"/>
      <c r="W78" s="143"/>
      <c r="X78" s="143"/>
      <c r="Y78" s="143"/>
      <c r="Z78" s="143"/>
      <c r="AA78" s="143"/>
      <c r="AB78" s="143"/>
      <c r="AC78" s="143"/>
    </row>
    <row r="79" customFormat="false" ht="15.75" hidden="true" customHeight="true" outlineLevel="0" collapsed="false">
      <c r="A79" s="150"/>
      <c r="B79" s="150"/>
      <c r="C79" s="150"/>
      <c r="D79" s="150"/>
      <c r="E79" s="150"/>
      <c r="F79" s="150"/>
      <c r="G79" s="150"/>
      <c r="H79" s="155" t="str">
        <f aca="false">IF(ISBLANK('Backlog (1)'!$G79),"",'Backlog (1)'!$G79-$C$1)</f>
        <v/>
      </c>
      <c r="I79" s="150" t="str">
        <f aca="false">IF(ISBLANK('Backlog (1)'!$G79),"n","y")</f>
        <v>n</v>
      </c>
      <c r="J79" s="143"/>
      <c r="K79" s="143"/>
      <c r="L79" s="143"/>
      <c r="M79" s="143"/>
      <c r="N79" s="143"/>
      <c r="O79" s="143"/>
      <c r="P79" s="143"/>
      <c r="Q79" s="143"/>
      <c r="R79" s="143"/>
      <c r="S79" s="143"/>
      <c r="T79" s="143"/>
      <c r="U79" s="143"/>
      <c r="V79" s="143"/>
      <c r="W79" s="143"/>
      <c r="X79" s="143"/>
      <c r="Y79" s="143"/>
      <c r="Z79" s="143"/>
      <c r="AA79" s="143"/>
      <c r="AB79" s="143"/>
      <c r="AC79" s="143"/>
    </row>
    <row r="80" customFormat="false" ht="15.75" hidden="true" customHeight="true" outlineLevel="0" collapsed="false">
      <c r="A80" s="150"/>
      <c r="B80" s="150"/>
      <c r="C80" s="150"/>
      <c r="D80" s="150"/>
      <c r="E80" s="150"/>
      <c r="F80" s="150"/>
      <c r="G80" s="150"/>
      <c r="H80" s="155" t="str">
        <f aca="false">IF(ISBLANK('Backlog (1)'!$G80),"",'Backlog (1)'!$G80-$C$1)</f>
        <v/>
      </c>
      <c r="I80" s="150" t="str">
        <f aca="false">IF(ISBLANK('Backlog (1)'!$G80),"n","y")</f>
        <v>n</v>
      </c>
      <c r="J80" s="143"/>
      <c r="K80" s="143"/>
      <c r="L80" s="143"/>
      <c r="M80" s="143"/>
      <c r="N80" s="143"/>
      <c r="O80" s="143"/>
      <c r="P80" s="143"/>
      <c r="Q80" s="143"/>
      <c r="R80" s="143"/>
      <c r="S80" s="143"/>
      <c r="T80" s="143"/>
      <c r="U80" s="143"/>
      <c r="V80" s="143"/>
      <c r="W80" s="143"/>
      <c r="X80" s="143"/>
      <c r="Y80" s="143"/>
      <c r="Z80" s="143"/>
      <c r="AA80" s="143"/>
      <c r="AB80" s="143"/>
      <c r="AC80" s="143"/>
    </row>
    <row r="81" customFormat="false" ht="15.75" hidden="true" customHeight="true" outlineLevel="0" collapsed="false">
      <c r="A81" s="150"/>
      <c r="B81" s="150"/>
      <c r="C81" s="150"/>
      <c r="D81" s="150"/>
      <c r="E81" s="150"/>
      <c r="F81" s="150"/>
      <c r="G81" s="150"/>
      <c r="H81" s="155" t="str">
        <f aca="false">IF(ISBLANK('Backlog (1)'!$G81),"",'Backlog (1)'!$G81-$C$1)</f>
        <v/>
      </c>
      <c r="I81" s="150" t="str">
        <f aca="false">IF(ISBLANK('Backlog (1)'!$G81),"n","y")</f>
        <v>n</v>
      </c>
      <c r="J81" s="143"/>
      <c r="K81" s="143"/>
      <c r="L81" s="143"/>
      <c r="M81" s="143"/>
      <c r="N81" s="143"/>
      <c r="O81" s="143"/>
      <c r="P81" s="143"/>
      <c r="Q81" s="143"/>
      <c r="R81" s="143"/>
      <c r="S81" s="143"/>
      <c r="T81" s="143"/>
      <c r="U81" s="143"/>
      <c r="V81" s="143"/>
      <c r="W81" s="143"/>
      <c r="X81" s="143"/>
      <c r="Y81" s="143"/>
      <c r="Z81" s="143"/>
      <c r="AA81" s="143"/>
      <c r="AB81" s="143"/>
      <c r="AC81" s="143"/>
    </row>
    <row r="82" customFormat="false" ht="15.75" hidden="true" customHeight="true" outlineLevel="0" collapsed="false">
      <c r="A82" s="150"/>
      <c r="B82" s="150"/>
      <c r="C82" s="150"/>
      <c r="D82" s="150"/>
      <c r="E82" s="150"/>
      <c r="F82" s="150"/>
      <c r="G82" s="150"/>
      <c r="H82" s="155" t="str">
        <f aca="false">IF(ISBLANK('Backlog (1)'!$G82),"",'Backlog (1)'!$G82-$C$1)</f>
        <v/>
      </c>
      <c r="I82" s="150" t="str">
        <f aca="false">IF(ISBLANK('Backlog (1)'!$G82),"n","y")</f>
        <v>n</v>
      </c>
      <c r="J82" s="143"/>
      <c r="K82" s="143"/>
      <c r="L82" s="143"/>
      <c r="M82" s="143"/>
      <c r="N82" s="143"/>
      <c r="O82" s="143"/>
      <c r="P82" s="143"/>
      <c r="Q82" s="143"/>
      <c r="R82" s="143"/>
      <c r="S82" s="143"/>
      <c r="T82" s="143"/>
      <c r="U82" s="143"/>
      <c r="V82" s="143"/>
      <c r="W82" s="143"/>
      <c r="X82" s="143"/>
      <c r="Y82" s="143"/>
      <c r="Z82" s="143"/>
      <c r="AA82" s="143"/>
      <c r="AB82" s="143"/>
      <c r="AC82" s="143"/>
    </row>
    <row r="83" customFormat="false" ht="15.75" hidden="true" customHeight="true" outlineLevel="0" collapsed="false">
      <c r="A83" s="150"/>
      <c r="B83" s="150"/>
      <c r="C83" s="150"/>
      <c r="D83" s="150"/>
      <c r="E83" s="150"/>
      <c r="F83" s="150"/>
      <c r="G83" s="150"/>
      <c r="H83" s="155" t="str">
        <f aca="false">IF(ISBLANK('Backlog (1)'!$G83),"",'Backlog (1)'!$G83-$C$1)</f>
        <v/>
      </c>
      <c r="I83" s="150" t="str">
        <f aca="false">IF(ISBLANK('Backlog (1)'!$G83),"n","y")</f>
        <v>n</v>
      </c>
      <c r="J83" s="143"/>
      <c r="K83" s="143"/>
      <c r="L83" s="143"/>
      <c r="M83" s="143"/>
      <c r="N83" s="143"/>
      <c r="O83" s="143"/>
      <c r="P83" s="143"/>
      <c r="Q83" s="143"/>
      <c r="R83" s="143"/>
      <c r="S83" s="143"/>
      <c r="T83" s="143"/>
      <c r="U83" s="143"/>
      <c r="V83" s="143"/>
      <c r="W83" s="143"/>
      <c r="X83" s="143"/>
      <c r="Y83" s="143"/>
      <c r="Z83" s="143"/>
      <c r="AA83" s="143"/>
      <c r="AB83" s="143"/>
      <c r="AC83" s="143"/>
    </row>
    <row r="84" customFormat="false" ht="15.75" hidden="true" customHeight="true" outlineLevel="0" collapsed="false">
      <c r="A84" s="150"/>
      <c r="B84" s="150"/>
      <c r="C84" s="150"/>
      <c r="D84" s="150"/>
      <c r="E84" s="150"/>
      <c r="F84" s="150"/>
      <c r="G84" s="150"/>
      <c r="H84" s="155" t="str">
        <f aca="false">IF(ISBLANK('Backlog (1)'!$G84),"",'Backlog (1)'!$G84-$C$1)</f>
        <v/>
      </c>
      <c r="I84" s="150" t="str">
        <f aca="false">IF(ISBLANK('Backlog (1)'!$G84),"n","y")</f>
        <v>n</v>
      </c>
      <c r="J84" s="143"/>
      <c r="K84" s="143"/>
      <c r="L84" s="143"/>
      <c r="M84" s="143"/>
      <c r="N84" s="143"/>
      <c r="O84" s="143"/>
      <c r="P84" s="143"/>
      <c r="Q84" s="143"/>
      <c r="R84" s="143"/>
      <c r="S84" s="143"/>
      <c r="T84" s="143"/>
      <c r="U84" s="143"/>
      <c r="V84" s="143"/>
      <c r="W84" s="143"/>
      <c r="X84" s="143"/>
      <c r="Y84" s="143"/>
      <c r="Z84" s="143"/>
      <c r="AA84" s="143"/>
      <c r="AB84" s="143"/>
      <c r="AC84" s="143"/>
    </row>
    <row r="85" customFormat="false" ht="15.75" hidden="true" customHeight="true" outlineLevel="0" collapsed="false">
      <c r="A85" s="150"/>
      <c r="B85" s="150"/>
      <c r="C85" s="150"/>
      <c r="D85" s="150"/>
      <c r="E85" s="150"/>
      <c r="F85" s="150"/>
      <c r="G85" s="150"/>
      <c r="H85" s="155" t="str">
        <f aca="false">IF(ISBLANK('Backlog (1)'!$G85),"",'Backlog (1)'!$G85-$C$1)</f>
        <v/>
      </c>
      <c r="I85" s="150" t="str">
        <f aca="false">IF(ISBLANK('Backlog (1)'!$G85),"n","y")</f>
        <v>n</v>
      </c>
      <c r="J85" s="143"/>
      <c r="K85" s="143"/>
      <c r="L85" s="143"/>
      <c r="M85" s="143"/>
      <c r="N85" s="143"/>
      <c r="O85" s="143"/>
      <c r="P85" s="143"/>
      <c r="Q85" s="143"/>
      <c r="R85" s="143"/>
      <c r="S85" s="143"/>
      <c r="T85" s="143"/>
      <c r="U85" s="143"/>
      <c r="V85" s="143"/>
      <c r="W85" s="143"/>
      <c r="X85" s="143"/>
      <c r="Y85" s="143"/>
      <c r="Z85" s="143"/>
      <c r="AA85" s="143"/>
      <c r="AB85" s="143"/>
      <c r="AC85" s="143"/>
    </row>
    <row r="86" customFormat="false" ht="15.75" hidden="true" customHeight="true" outlineLevel="0" collapsed="false">
      <c r="A86" s="150"/>
      <c r="B86" s="150"/>
      <c r="C86" s="150"/>
      <c r="D86" s="150"/>
      <c r="E86" s="150"/>
      <c r="F86" s="150"/>
      <c r="G86" s="150"/>
      <c r="H86" s="155" t="str">
        <f aca="false">IF(ISBLANK('Backlog (1)'!$G86),"",'Backlog (1)'!$G86-$C$1)</f>
        <v/>
      </c>
      <c r="I86" s="150" t="str">
        <f aca="false">IF(ISBLANK('Backlog (1)'!$G86),"n","y")</f>
        <v>n</v>
      </c>
      <c r="J86" s="143"/>
      <c r="K86" s="143"/>
      <c r="L86" s="143"/>
      <c r="M86" s="143"/>
      <c r="N86" s="143"/>
      <c r="O86" s="143"/>
      <c r="P86" s="143"/>
      <c r="Q86" s="143"/>
      <c r="R86" s="143"/>
      <c r="S86" s="143"/>
      <c r="T86" s="143"/>
      <c r="U86" s="143"/>
      <c r="V86" s="143"/>
      <c r="W86" s="143"/>
      <c r="X86" s="143"/>
      <c r="Y86" s="143"/>
      <c r="Z86" s="143"/>
      <c r="AA86" s="143"/>
      <c r="AB86" s="143"/>
      <c r="AC86" s="143"/>
    </row>
    <row r="87" customFormat="false" ht="15.75" hidden="true" customHeight="true" outlineLevel="0" collapsed="false">
      <c r="A87" s="150"/>
      <c r="B87" s="150"/>
      <c r="C87" s="150"/>
      <c r="D87" s="150"/>
      <c r="E87" s="150"/>
      <c r="F87" s="150"/>
      <c r="G87" s="150"/>
      <c r="H87" s="155" t="str">
        <f aca="false">IF(ISBLANK('Backlog (1)'!$G87),"",'Backlog (1)'!$G87-$C$1)</f>
        <v/>
      </c>
      <c r="I87" s="150" t="str">
        <f aca="false">IF(ISBLANK('Backlog (1)'!$G87),"n","y")</f>
        <v>n</v>
      </c>
      <c r="J87" s="143"/>
      <c r="K87" s="143"/>
      <c r="L87" s="143"/>
      <c r="M87" s="143"/>
      <c r="N87" s="143"/>
      <c r="O87" s="143"/>
      <c r="P87" s="143"/>
      <c r="Q87" s="143"/>
      <c r="R87" s="143"/>
      <c r="S87" s="143"/>
      <c r="T87" s="143"/>
      <c r="U87" s="143"/>
      <c r="V87" s="143"/>
      <c r="W87" s="143"/>
      <c r="X87" s="143"/>
      <c r="Y87" s="143"/>
      <c r="Z87" s="143"/>
      <c r="AA87" s="143"/>
      <c r="AB87" s="143"/>
      <c r="AC87" s="143"/>
    </row>
    <row r="88" customFormat="false" ht="15.75" hidden="true" customHeight="true" outlineLevel="0" collapsed="false">
      <c r="A88" s="150"/>
      <c r="B88" s="150"/>
      <c r="C88" s="150"/>
      <c r="D88" s="150"/>
      <c r="E88" s="150"/>
      <c r="F88" s="150"/>
      <c r="G88" s="150"/>
      <c r="H88" s="155" t="str">
        <f aca="false">IF(ISBLANK('Backlog (1)'!$G88),"",'Backlog (1)'!$G88-$C$1)</f>
        <v/>
      </c>
      <c r="I88" s="150" t="str">
        <f aca="false">IF(ISBLANK('Backlog (1)'!$G88),"n","y")</f>
        <v>n</v>
      </c>
      <c r="J88" s="143"/>
      <c r="K88" s="143"/>
      <c r="L88" s="143"/>
      <c r="M88" s="143"/>
      <c r="N88" s="143"/>
      <c r="O88" s="143"/>
      <c r="P88" s="143"/>
      <c r="Q88" s="143"/>
      <c r="R88" s="143"/>
      <c r="S88" s="143"/>
      <c r="T88" s="143"/>
      <c r="U88" s="143"/>
      <c r="V88" s="143"/>
      <c r="W88" s="143"/>
      <c r="X88" s="143"/>
      <c r="Y88" s="143"/>
      <c r="Z88" s="143"/>
      <c r="AA88" s="143"/>
      <c r="AB88" s="143"/>
      <c r="AC88" s="143"/>
    </row>
    <row r="89" customFormat="false" ht="15.75" hidden="true" customHeight="true" outlineLevel="0" collapsed="false">
      <c r="A89" s="150"/>
      <c r="B89" s="150"/>
      <c r="C89" s="150"/>
      <c r="D89" s="150"/>
      <c r="E89" s="150"/>
      <c r="F89" s="150"/>
      <c r="G89" s="150"/>
      <c r="H89" s="155" t="str">
        <f aca="false">IF(ISBLANK('Backlog (1)'!$G89),"",'Backlog (1)'!$G89-$C$1)</f>
        <v/>
      </c>
      <c r="I89" s="150" t="str">
        <f aca="false">IF(ISBLANK('Backlog (1)'!$G89),"n","y")</f>
        <v>n</v>
      </c>
      <c r="J89" s="143"/>
      <c r="K89" s="143"/>
      <c r="L89" s="143"/>
      <c r="M89" s="143"/>
      <c r="N89" s="143"/>
      <c r="O89" s="143"/>
      <c r="P89" s="143"/>
      <c r="Q89" s="143"/>
      <c r="R89" s="143"/>
      <c r="S89" s="143"/>
      <c r="T89" s="143"/>
      <c r="U89" s="143"/>
      <c r="V89" s="143"/>
      <c r="W89" s="143"/>
      <c r="X89" s="143"/>
      <c r="Y89" s="143"/>
      <c r="Z89" s="143"/>
      <c r="AA89" s="143"/>
      <c r="AB89" s="143"/>
      <c r="AC89" s="143"/>
    </row>
    <row r="90" customFormat="false" ht="15.75" hidden="true" customHeight="true" outlineLevel="0" collapsed="false">
      <c r="A90" s="150"/>
      <c r="B90" s="150"/>
      <c r="C90" s="150"/>
      <c r="D90" s="150"/>
      <c r="E90" s="150"/>
      <c r="F90" s="150"/>
      <c r="G90" s="150"/>
      <c r="H90" s="155" t="str">
        <f aca="false">IF(ISBLANK('Backlog (1)'!$G90),"",'Backlog (1)'!$G90-$C$1)</f>
        <v/>
      </c>
      <c r="I90" s="150" t="str">
        <f aca="false">IF(ISBLANK('Backlog (1)'!$G90),"n","y")</f>
        <v>n</v>
      </c>
      <c r="J90" s="143"/>
      <c r="K90" s="143"/>
      <c r="L90" s="143"/>
      <c r="M90" s="143"/>
      <c r="N90" s="143"/>
      <c r="O90" s="143"/>
      <c r="P90" s="143"/>
      <c r="Q90" s="143"/>
      <c r="R90" s="143"/>
      <c r="S90" s="143"/>
      <c r="T90" s="143"/>
      <c r="U90" s="143"/>
      <c r="V90" s="143"/>
      <c r="W90" s="143"/>
      <c r="X90" s="143"/>
      <c r="Y90" s="143"/>
      <c r="Z90" s="143"/>
      <c r="AA90" s="143"/>
      <c r="AB90" s="143"/>
      <c r="AC90" s="143"/>
    </row>
    <row r="91" customFormat="false" ht="15.75" hidden="true" customHeight="true" outlineLevel="0" collapsed="false">
      <c r="A91" s="150"/>
      <c r="B91" s="150"/>
      <c r="C91" s="150"/>
      <c r="D91" s="150"/>
      <c r="E91" s="150"/>
      <c r="F91" s="150"/>
      <c r="G91" s="150"/>
      <c r="H91" s="155" t="str">
        <f aca="false">IF(ISBLANK('Backlog (1)'!$G91),"",'Backlog (1)'!$G91-$C$1)</f>
        <v/>
      </c>
      <c r="I91" s="150" t="str">
        <f aca="false">IF(ISBLANK('Backlog (1)'!$G91),"n","y")</f>
        <v>n</v>
      </c>
      <c r="J91" s="143"/>
      <c r="K91" s="143"/>
      <c r="L91" s="143"/>
      <c r="M91" s="143"/>
      <c r="N91" s="143"/>
      <c r="O91" s="143"/>
      <c r="P91" s="143"/>
      <c r="Q91" s="143"/>
      <c r="R91" s="143"/>
      <c r="S91" s="143"/>
      <c r="T91" s="143"/>
      <c r="U91" s="143"/>
      <c r="V91" s="143"/>
      <c r="W91" s="143"/>
      <c r="X91" s="143"/>
      <c r="Y91" s="143"/>
      <c r="Z91" s="143"/>
      <c r="AA91" s="143"/>
      <c r="AB91" s="143"/>
      <c r="AC91" s="143"/>
    </row>
    <row r="92" customFormat="false" ht="15.75" hidden="true" customHeight="true" outlineLevel="0" collapsed="false">
      <c r="A92" s="150"/>
      <c r="B92" s="150"/>
      <c r="C92" s="150"/>
      <c r="D92" s="150"/>
      <c r="E92" s="150"/>
      <c r="F92" s="150"/>
      <c r="G92" s="150"/>
      <c r="H92" s="155" t="str">
        <f aca="false">IF(ISBLANK('Backlog (1)'!$G92),"",'Backlog (1)'!$G92-$C$1)</f>
        <v/>
      </c>
      <c r="I92" s="150" t="str">
        <f aca="false">IF(ISBLANK('Backlog (1)'!$G92),"n","y")</f>
        <v>n</v>
      </c>
      <c r="J92" s="143"/>
      <c r="K92" s="143"/>
      <c r="L92" s="143"/>
      <c r="M92" s="143"/>
      <c r="N92" s="143"/>
      <c r="O92" s="143"/>
      <c r="P92" s="143"/>
      <c r="Q92" s="143"/>
      <c r="R92" s="143"/>
      <c r="S92" s="143"/>
      <c r="T92" s="143"/>
      <c r="U92" s="143"/>
      <c r="V92" s="143"/>
      <c r="W92" s="143"/>
      <c r="X92" s="143"/>
      <c r="Y92" s="143"/>
      <c r="Z92" s="143"/>
      <c r="AA92" s="143"/>
      <c r="AB92" s="143"/>
      <c r="AC92" s="143"/>
    </row>
    <row r="93" customFormat="false" ht="15.75" hidden="true" customHeight="true" outlineLevel="0" collapsed="false">
      <c r="A93" s="150"/>
      <c r="B93" s="150"/>
      <c r="C93" s="150"/>
      <c r="D93" s="150"/>
      <c r="E93" s="150"/>
      <c r="F93" s="150"/>
      <c r="G93" s="150"/>
      <c r="H93" s="155" t="str">
        <f aca="false">IF(ISBLANK('Backlog (1)'!$G93),"",'Backlog (1)'!$G93-$C$1)</f>
        <v/>
      </c>
      <c r="I93" s="150" t="str">
        <f aca="false">IF(ISBLANK('Backlog (1)'!$G93),"n","y")</f>
        <v>n</v>
      </c>
      <c r="J93" s="143"/>
      <c r="K93" s="143"/>
      <c r="L93" s="143"/>
      <c r="M93" s="143"/>
      <c r="N93" s="143"/>
      <c r="O93" s="143"/>
      <c r="P93" s="143"/>
      <c r="Q93" s="143"/>
      <c r="R93" s="143"/>
      <c r="S93" s="143"/>
      <c r="T93" s="143"/>
      <c r="U93" s="143"/>
      <c r="V93" s="143"/>
      <c r="W93" s="143"/>
      <c r="X93" s="143"/>
      <c r="Y93" s="143"/>
      <c r="Z93" s="143"/>
      <c r="AA93" s="143"/>
      <c r="AB93" s="143"/>
      <c r="AC93" s="143"/>
    </row>
    <row r="94" customFormat="false" ht="15.75" hidden="true" customHeight="true" outlineLevel="0" collapsed="false">
      <c r="A94" s="150"/>
      <c r="B94" s="150"/>
      <c r="C94" s="150"/>
      <c r="D94" s="150"/>
      <c r="E94" s="150"/>
      <c r="F94" s="150"/>
      <c r="G94" s="150"/>
      <c r="H94" s="155" t="str">
        <f aca="false">IF(ISBLANK('Backlog (1)'!$G94),"",'Backlog (1)'!$G94-$C$1)</f>
        <v/>
      </c>
      <c r="I94" s="150" t="str">
        <f aca="false">IF(ISBLANK('Backlog (1)'!$G94),"n","y")</f>
        <v>n</v>
      </c>
      <c r="J94" s="143"/>
      <c r="K94" s="143"/>
      <c r="L94" s="143"/>
      <c r="M94" s="143"/>
      <c r="N94" s="143"/>
      <c r="O94" s="143"/>
      <c r="P94" s="143"/>
      <c r="Q94" s="143"/>
      <c r="R94" s="143"/>
      <c r="S94" s="143"/>
      <c r="T94" s="143"/>
      <c r="U94" s="143"/>
      <c r="V94" s="143"/>
      <c r="W94" s="143"/>
      <c r="X94" s="143"/>
      <c r="Y94" s="143"/>
      <c r="Z94" s="143"/>
      <c r="AA94" s="143"/>
      <c r="AB94" s="143"/>
      <c r="AC94" s="143"/>
    </row>
    <row r="95" customFormat="false" ht="15.75" hidden="true" customHeight="true" outlineLevel="0" collapsed="false">
      <c r="A95" s="150"/>
      <c r="B95" s="150"/>
      <c r="C95" s="150"/>
      <c r="D95" s="150"/>
      <c r="E95" s="150"/>
      <c r="F95" s="150"/>
      <c r="G95" s="150"/>
      <c r="H95" s="155" t="str">
        <f aca="false">IF(ISBLANK('Backlog (1)'!$G95),"",'Backlog (1)'!$G95-$C$1)</f>
        <v/>
      </c>
      <c r="I95" s="150" t="str">
        <f aca="false">IF(ISBLANK('Backlog (1)'!$G95),"n","y")</f>
        <v>n</v>
      </c>
      <c r="J95" s="143"/>
      <c r="K95" s="143"/>
      <c r="L95" s="143"/>
      <c r="M95" s="143"/>
      <c r="N95" s="143"/>
      <c r="O95" s="143"/>
      <c r="P95" s="143"/>
      <c r="Q95" s="143"/>
      <c r="R95" s="143"/>
      <c r="S95" s="143"/>
      <c r="T95" s="143"/>
      <c r="U95" s="143"/>
      <c r="V95" s="143"/>
      <c r="W95" s="143"/>
      <c r="X95" s="143"/>
      <c r="Y95" s="143"/>
      <c r="Z95" s="143"/>
      <c r="AA95" s="143"/>
      <c r="AB95" s="143"/>
      <c r="AC95" s="143"/>
    </row>
    <row r="96" customFormat="false" ht="15.75" hidden="true" customHeight="true" outlineLevel="0" collapsed="false">
      <c r="A96" s="150"/>
      <c r="B96" s="150"/>
      <c r="C96" s="150"/>
      <c r="D96" s="150"/>
      <c r="E96" s="150"/>
      <c r="F96" s="150"/>
      <c r="G96" s="150"/>
      <c r="H96" s="155" t="str">
        <f aca="false">IF(ISBLANK('Backlog (1)'!$G96),"",'Backlog (1)'!$G96-$C$1)</f>
        <v/>
      </c>
      <c r="I96" s="150" t="str">
        <f aca="false">IF(ISBLANK('Backlog (1)'!$G96),"n","y")</f>
        <v>n</v>
      </c>
      <c r="J96" s="143"/>
      <c r="K96" s="143"/>
      <c r="L96" s="143"/>
      <c r="M96" s="143"/>
      <c r="N96" s="143"/>
      <c r="O96" s="143"/>
      <c r="P96" s="143"/>
      <c r="Q96" s="143"/>
      <c r="R96" s="143"/>
      <c r="S96" s="143"/>
      <c r="T96" s="143"/>
      <c r="U96" s="143"/>
      <c r="V96" s="143"/>
      <c r="W96" s="143"/>
      <c r="X96" s="143"/>
      <c r="Y96" s="143"/>
      <c r="Z96" s="143"/>
      <c r="AA96" s="143"/>
      <c r="AB96" s="143"/>
      <c r="AC96" s="143"/>
    </row>
    <row r="97" customFormat="false" ht="15.75" hidden="true" customHeight="true" outlineLevel="0" collapsed="false">
      <c r="A97" s="150"/>
      <c r="B97" s="150"/>
      <c r="C97" s="150"/>
      <c r="D97" s="150"/>
      <c r="E97" s="150"/>
      <c r="F97" s="150"/>
      <c r="G97" s="150"/>
      <c r="H97" s="155" t="str">
        <f aca="false">IF(ISBLANK('Backlog (1)'!$G97),"",'Backlog (1)'!$G97-$C$1)</f>
        <v/>
      </c>
      <c r="I97" s="150" t="str">
        <f aca="false">IF(ISBLANK('Backlog (1)'!$G97),"n","y")</f>
        <v>n</v>
      </c>
      <c r="J97" s="143"/>
      <c r="K97" s="143"/>
      <c r="L97" s="143"/>
      <c r="M97" s="143"/>
      <c r="N97" s="143"/>
      <c r="O97" s="143"/>
      <c r="P97" s="143"/>
      <c r="Q97" s="143"/>
      <c r="R97" s="143"/>
      <c r="S97" s="143"/>
      <c r="T97" s="143"/>
      <c r="U97" s="143"/>
      <c r="V97" s="143"/>
      <c r="W97" s="143"/>
      <c r="X97" s="143"/>
      <c r="Y97" s="143"/>
      <c r="Z97" s="143"/>
      <c r="AA97" s="143"/>
      <c r="AB97" s="143"/>
      <c r="AC97" s="143"/>
    </row>
    <row r="98" customFormat="false" ht="15.75" hidden="true" customHeight="true" outlineLevel="0" collapsed="false">
      <c r="A98" s="150"/>
      <c r="B98" s="150"/>
      <c r="C98" s="150"/>
      <c r="D98" s="150"/>
      <c r="E98" s="150"/>
      <c r="F98" s="150"/>
      <c r="G98" s="150"/>
      <c r="H98" s="155" t="str">
        <f aca="false">IF(ISBLANK('Backlog (1)'!$G98),"",'Backlog (1)'!$G98-$C$1)</f>
        <v/>
      </c>
      <c r="I98" s="150" t="str">
        <f aca="false">IF(ISBLANK('Backlog (1)'!$G98),"n","y")</f>
        <v>n</v>
      </c>
      <c r="J98" s="143"/>
      <c r="K98" s="143"/>
      <c r="L98" s="143"/>
      <c r="M98" s="143"/>
      <c r="N98" s="143"/>
      <c r="O98" s="143"/>
      <c r="P98" s="143"/>
      <c r="Q98" s="143"/>
      <c r="R98" s="143"/>
      <c r="S98" s="143"/>
      <c r="T98" s="143"/>
      <c r="U98" s="143"/>
      <c r="V98" s="143"/>
      <c r="W98" s="143"/>
      <c r="X98" s="143"/>
      <c r="Y98" s="143"/>
      <c r="Z98" s="143"/>
      <c r="AA98" s="143"/>
      <c r="AB98" s="143"/>
      <c r="AC98" s="143"/>
    </row>
    <row r="99" customFormat="false" ht="15.75" hidden="true" customHeight="true" outlineLevel="0" collapsed="false">
      <c r="A99" s="150"/>
      <c r="B99" s="150"/>
      <c r="C99" s="150"/>
      <c r="D99" s="150"/>
      <c r="E99" s="150"/>
      <c r="F99" s="150"/>
      <c r="G99" s="150"/>
      <c r="H99" s="155" t="str">
        <f aca="false">IF(ISBLANK('Backlog (1)'!$G99),"",'Backlog (1)'!$G99-$C$1)</f>
        <v/>
      </c>
      <c r="I99" s="150" t="str">
        <f aca="false">IF(ISBLANK('Backlog (1)'!$G99),"n","y")</f>
        <v>n</v>
      </c>
      <c r="J99" s="143"/>
      <c r="K99" s="143"/>
      <c r="L99" s="143"/>
      <c r="M99" s="143"/>
      <c r="N99" s="143"/>
      <c r="O99" s="143"/>
      <c r="P99" s="143"/>
      <c r="Q99" s="143"/>
      <c r="R99" s="143"/>
      <c r="S99" s="143"/>
      <c r="T99" s="143"/>
      <c r="U99" s="143"/>
      <c r="V99" s="143"/>
      <c r="W99" s="143"/>
      <c r="X99" s="143"/>
      <c r="Y99" s="143"/>
      <c r="Z99" s="143"/>
      <c r="AA99" s="143"/>
      <c r="AB99" s="143"/>
      <c r="AC99" s="143"/>
    </row>
    <row r="100" customFormat="false" ht="15.75" hidden="true" customHeight="true" outlineLevel="0" collapsed="false">
      <c r="A100" s="150"/>
      <c r="B100" s="150"/>
      <c r="C100" s="150"/>
      <c r="D100" s="150"/>
      <c r="E100" s="150"/>
      <c r="F100" s="150"/>
      <c r="G100" s="150"/>
      <c r="H100" s="155" t="str">
        <f aca="false">IF(ISBLANK('Backlog (1)'!$G100),"",'Backlog (1)'!$G100-$C$1)</f>
        <v/>
      </c>
      <c r="I100" s="150" t="str">
        <f aca="false">IF(ISBLANK('Backlog (1)'!$G100),"n","y")</f>
        <v>n</v>
      </c>
      <c r="J100" s="143"/>
      <c r="K100" s="143"/>
      <c r="L100" s="143"/>
      <c r="M100" s="143"/>
      <c r="N100" s="143"/>
      <c r="O100" s="143"/>
      <c r="P100" s="143"/>
      <c r="Q100" s="143"/>
      <c r="R100" s="143"/>
      <c r="S100" s="143"/>
      <c r="T100" s="143"/>
      <c r="U100" s="143"/>
      <c r="V100" s="143"/>
      <c r="W100" s="143"/>
      <c r="X100" s="143"/>
      <c r="Y100" s="143"/>
      <c r="Z100" s="143"/>
      <c r="AA100" s="143"/>
      <c r="AB100" s="143"/>
      <c r="AC100" s="143"/>
    </row>
    <row r="101" customFormat="false" ht="15.75" hidden="true" customHeight="true" outlineLevel="0" collapsed="false">
      <c r="A101" s="150"/>
      <c r="B101" s="150"/>
      <c r="C101" s="150"/>
      <c r="D101" s="150"/>
      <c r="E101" s="150"/>
      <c r="F101" s="150"/>
      <c r="G101" s="150"/>
      <c r="H101" s="155" t="str">
        <f aca="false">IF(ISBLANK('Backlog (1)'!$G101),"",'Backlog (1)'!$G101-$C$1)</f>
        <v/>
      </c>
      <c r="I101" s="150" t="str">
        <f aca="false">IF(ISBLANK('Backlog (1)'!$G101),"n","y")</f>
        <v>n</v>
      </c>
      <c r="J101" s="143"/>
      <c r="K101" s="143"/>
      <c r="L101" s="143"/>
      <c r="M101" s="143"/>
      <c r="N101" s="143"/>
      <c r="O101" s="143"/>
      <c r="P101" s="143"/>
      <c r="Q101" s="143"/>
      <c r="R101" s="143"/>
      <c r="S101" s="143"/>
      <c r="T101" s="143"/>
      <c r="U101" s="143"/>
      <c r="V101" s="143"/>
      <c r="W101" s="143"/>
      <c r="X101" s="143"/>
      <c r="Y101" s="143"/>
      <c r="Z101" s="143"/>
      <c r="AA101" s="143"/>
      <c r="AB101" s="143"/>
      <c r="AC101" s="143"/>
    </row>
    <row r="102" customFormat="false" ht="15.75" hidden="true" customHeight="true" outlineLevel="0" collapsed="false">
      <c r="A102" s="150"/>
      <c r="B102" s="150"/>
      <c r="C102" s="150"/>
      <c r="D102" s="150"/>
      <c r="E102" s="150"/>
      <c r="F102" s="150"/>
      <c r="G102" s="150"/>
      <c r="H102" s="155" t="str">
        <f aca="false">IF(ISBLANK('Backlog (1)'!$G102),"",'Backlog (1)'!$G102-$C$1)</f>
        <v/>
      </c>
      <c r="I102" s="150" t="str">
        <f aca="false">IF(ISBLANK('Backlog (1)'!$G102),"n","y")</f>
        <v>n</v>
      </c>
      <c r="J102" s="143"/>
      <c r="K102" s="143"/>
      <c r="L102" s="143"/>
      <c r="M102" s="143"/>
      <c r="N102" s="143"/>
      <c r="O102" s="143"/>
      <c r="P102" s="143"/>
      <c r="Q102" s="143"/>
      <c r="R102" s="143"/>
      <c r="S102" s="143"/>
      <c r="T102" s="143"/>
      <c r="U102" s="143"/>
      <c r="V102" s="143"/>
      <c r="W102" s="143"/>
      <c r="X102" s="143"/>
      <c r="Y102" s="143"/>
      <c r="Z102" s="143"/>
      <c r="AA102" s="143"/>
      <c r="AB102" s="143"/>
      <c r="AC102" s="143"/>
    </row>
    <row r="103" customFormat="false" ht="15.75" hidden="true" customHeight="true" outlineLevel="0" collapsed="false">
      <c r="A103" s="150"/>
      <c r="B103" s="150"/>
      <c r="C103" s="150"/>
      <c r="D103" s="150"/>
      <c r="E103" s="150"/>
      <c r="F103" s="150"/>
      <c r="G103" s="150"/>
      <c r="H103" s="155" t="str">
        <f aca="false">IF(ISBLANK('Backlog (1)'!$G103),"",'Backlog (1)'!$G103-$C$1)</f>
        <v/>
      </c>
      <c r="I103" s="150" t="str">
        <f aca="false">IF(ISBLANK('Backlog (1)'!$G103),"n","y")</f>
        <v>n</v>
      </c>
      <c r="J103" s="143"/>
      <c r="K103" s="143"/>
      <c r="L103" s="143"/>
      <c r="M103" s="143"/>
      <c r="N103" s="143"/>
      <c r="O103" s="143"/>
      <c r="P103" s="143"/>
      <c r="Q103" s="143"/>
      <c r="R103" s="143"/>
      <c r="S103" s="143"/>
      <c r="T103" s="143"/>
      <c r="U103" s="143"/>
      <c r="V103" s="143"/>
      <c r="W103" s="143"/>
      <c r="X103" s="143"/>
      <c r="Y103" s="143"/>
      <c r="Z103" s="143"/>
      <c r="AA103" s="143"/>
      <c r="AB103" s="143"/>
      <c r="AC103" s="143"/>
    </row>
    <row r="104" customFormat="false" ht="15.75" hidden="true" customHeight="true" outlineLevel="0" collapsed="false">
      <c r="A104" s="150"/>
      <c r="B104" s="150"/>
      <c r="C104" s="150"/>
      <c r="D104" s="150"/>
      <c r="E104" s="150"/>
      <c r="F104" s="150"/>
      <c r="G104" s="150"/>
      <c r="H104" s="155" t="str">
        <f aca="false">IF(ISBLANK('Backlog (1)'!$G104),"",'Backlog (1)'!$G104-$C$1)</f>
        <v/>
      </c>
      <c r="I104" s="150" t="str">
        <f aca="false">IF(ISBLANK('Backlog (1)'!$G104),"n","y")</f>
        <v>n</v>
      </c>
      <c r="J104" s="143"/>
      <c r="K104" s="143"/>
      <c r="L104" s="143"/>
      <c r="M104" s="143"/>
      <c r="N104" s="143"/>
      <c r="O104" s="143"/>
      <c r="P104" s="143"/>
      <c r="Q104" s="143"/>
      <c r="R104" s="143"/>
      <c r="S104" s="143"/>
      <c r="T104" s="143"/>
      <c r="U104" s="143"/>
      <c r="V104" s="143"/>
      <c r="W104" s="143"/>
      <c r="X104" s="143"/>
      <c r="Y104" s="143"/>
      <c r="Z104" s="143"/>
      <c r="AA104" s="143"/>
      <c r="AB104" s="143"/>
      <c r="AC104" s="143"/>
    </row>
    <row r="105" customFormat="false" ht="15.75" hidden="true" customHeight="true" outlineLevel="0" collapsed="false">
      <c r="A105" s="150"/>
      <c r="B105" s="150"/>
      <c r="C105" s="150"/>
      <c r="D105" s="150"/>
      <c r="E105" s="150"/>
      <c r="F105" s="150"/>
      <c r="G105" s="150"/>
      <c r="H105" s="155" t="str">
        <f aca="false">IF(ISBLANK('Backlog (1)'!$G105),"",'Backlog (1)'!$G105-$C$1)</f>
        <v/>
      </c>
      <c r="I105" s="150" t="str">
        <f aca="false">IF(ISBLANK('Backlog (1)'!$G105),"n","y")</f>
        <v>n</v>
      </c>
      <c r="J105" s="143"/>
      <c r="K105" s="143"/>
      <c r="L105" s="143"/>
      <c r="M105" s="143"/>
      <c r="N105" s="143"/>
      <c r="O105" s="143"/>
      <c r="P105" s="143"/>
      <c r="Q105" s="143"/>
      <c r="R105" s="143"/>
      <c r="S105" s="143"/>
      <c r="T105" s="143"/>
      <c r="U105" s="143"/>
      <c r="V105" s="143"/>
      <c r="W105" s="143"/>
      <c r="X105" s="143"/>
      <c r="Y105" s="143"/>
      <c r="Z105" s="143"/>
      <c r="AA105" s="143"/>
      <c r="AB105" s="143"/>
      <c r="AC105" s="143"/>
    </row>
    <row r="106" customFormat="false" ht="15.75" hidden="true" customHeight="true" outlineLevel="0" collapsed="false">
      <c r="A106" s="150"/>
      <c r="B106" s="150"/>
      <c r="C106" s="150"/>
      <c r="D106" s="150"/>
      <c r="E106" s="150"/>
      <c r="F106" s="150"/>
      <c r="G106" s="150"/>
      <c r="H106" s="155" t="str">
        <f aca="false">IF(ISBLANK('Backlog (1)'!$G106),"",'Backlog (1)'!$G106-$C$1)</f>
        <v/>
      </c>
      <c r="I106" s="150" t="str">
        <f aca="false">IF(ISBLANK('Backlog (1)'!$G106),"n","y")</f>
        <v>n</v>
      </c>
      <c r="J106" s="143"/>
      <c r="K106" s="143"/>
      <c r="L106" s="143"/>
      <c r="M106" s="143"/>
      <c r="N106" s="143"/>
      <c r="O106" s="143"/>
      <c r="P106" s="143"/>
      <c r="Q106" s="143"/>
      <c r="R106" s="143"/>
      <c r="S106" s="143"/>
      <c r="T106" s="143"/>
      <c r="U106" s="143"/>
      <c r="V106" s="143"/>
      <c r="W106" s="143"/>
      <c r="X106" s="143"/>
      <c r="Y106" s="143"/>
      <c r="Z106" s="143"/>
      <c r="AA106" s="143"/>
      <c r="AB106" s="143"/>
      <c r="AC106" s="143"/>
    </row>
    <row r="107" customFormat="false" ht="15.75" hidden="true" customHeight="true" outlineLevel="0" collapsed="false">
      <c r="A107" s="150"/>
      <c r="B107" s="150"/>
      <c r="C107" s="150"/>
      <c r="D107" s="150"/>
      <c r="E107" s="150"/>
      <c r="F107" s="150"/>
      <c r="G107" s="150"/>
      <c r="H107" s="155" t="str">
        <f aca="false">IF(ISBLANK('Backlog (1)'!$G107),"",'Backlog (1)'!$G107-$C$1)</f>
        <v/>
      </c>
      <c r="I107" s="150" t="str">
        <f aca="false">IF(ISBLANK('Backlog (1)'!$G107),"n","y")</f>
        <v>n</v>
      </c>
      <c r="J107" s="143"/>
      <c r="K107" s="143"/>
      <c r="L107" s="143"/>
      <c r="M107" s="143"/>
      <c r="N107" s="143"/>
      <c r="O107" s="143"/>
      <c r="P107" s="143"/>
      <c r="Q107" s="143"/>
      <c r="R107" s="143"/>
      <c r="S107" s="143"/>
      <c r="T107" s="143"/>
      <c r="U107" s="143"/>
      <c r="V107" s="143"/>
      <c r="W107" s="143"/>
      <c r="X107" s="143"/>
      <c r="Y107" s="143"/>
      <c r="Z107" s="143"/>
      <c r="AA107" s="143"/>
      <c r="AB107" s="143"/>
      <c r="AC107" s="143"/>
    </row>
    <row r="108" customFormat="false" ht="15.75" hidden="true" customHeight="true" outlineLevel="0" collapsed="false">
      <c r="A108" s="150"/>
      <c r="B108" s="150"/>
      <c r="C108" s="150"/>
      <c r="D108" s="150"/>
      <c r="E108" s="150"/>
      <c r="F108" s="150"/>
      <c r="G108" s="150"/>
      <c r="H108" s="155" t="str">
        <f aca="false">IF(ISBLANK('Backlog (1)'!$G108),"",'Backlog (1)'!$G108-$C$1)</f>
        <v/>
      </c>
      <c r="I108" s="150" t="str">
        <f aca="false">IF(ISBLANK('Backlog (1)'!$G108),"n","y")</f>
        <v>n</v>
      </c>
      <c r="J108" s="143"/>
      <c r="K108" s="143"/>
      <c r="L108" s="143"/>
      <c r="M108" s="143"/>
      <c r="N108" s="143"/>
      <c r="O108" s="143"/>
      <c r="P108" s="143"/>
      <c r="Q108" s="143"/>
      <c r="R108" s="143"/>
      <c r="S108" s="143"/>
      <c r="T108" s="143"/>
      <c r="U108" s="143"/>
      <c r="V108" s="143"/>
      <c r="W108" s="143"/>
      <c r="X108" s="143"/>
      <c r="Y108" s="143"/>
      <c r="Z108" s="143"/>
      <c r="AA108" s="143"/>
      <c r="AB108" s="143"/>
      <c r="AC108" s="143"/>
    </row>
    <row r="109" customFormat="false" ht="15.75" hidden="true" customHeight="true" outlineLevel="0" collapsed="false">
      <c r="A109" s="150"/>
      <c r="B109" s="150"/>
      <c r="C109" s="150"/>
      <c r="D109" s="150"/>
      <c r="E109" s="150"/>
      <c r="F109" s="150"/>
      <c r="G109" s="150"/>
      <c r="H109" s="155" t="str">
        <f aca="false">IF(ISBLANK('Backlog (1)'!$G109),"",'Backlog (1)'!$G109-$C$1)</f>
        <v/>
      </c>
      <c r="I109" s="150" t="str">
        <f aca="false">IF(ISBLANK('Backlog (1)'!$G109),"n","y")</f>
        <v>n</v>
      </c>
      <c r="J109" s="143"/>
      <c r="K109" s="143"/>
      <c r="L109" s="143"/>
      <c r="M109" s="143"/>
      <c r="N109" s="143"/>
      <c r="O109" s="143"/>
      <c r="P109" s="143"/>
      <c r="Q109" s="143"/>
      <c r="R109" s="143"/>
      <c r="S109" s="143"/>
      <c r="T109" s="143"/>
      <c r="U109" s="143"/>
      <c r="V109" s="143"/>
      <c r="W109" s="143"/>
      <c r="X109" s="143"/>
      <c r="Y109" s="143"/>
      <c r="Z109" s="143"/>
      <c r="AA109" s="143"/>
      <c r="AB109" s="143"/>
      <c r="AC109" s="143"/>
    </row>
    <row r="110" customFormat="false" ht="15.75" hidden="true" customHeight="true" outlineLevel="0" collapsed="false">
      <c r="A110" s="150"/>
      <c r="B110" s="150"/>
      <c r="C110" s="150"/>
      <c r="D110" s="150"/>
      <c r="E110" s="150"/>
      <c r="F110" s="150"/>
      <c r="G110" s="150"/>
      <c r="H110" s="155" t="str">
        <f aca="false">IF(ISBLANK('Backlog (1)'!$G110),"",'Backlog (1)'!$G110-$C$1)</f>
        <v/>
      </c>
      <c r="I110" s="150" t="str">
        <f aca="false">IF(ISBLANK('Backlog (1)'!$G110),"n","y")</f>
        <v>n</v>
      </c>
      <c r="J110" s="143"/>
      <c r="K110" s="143"/>
      <c r="L110" s="143"/>
      <c r="M110" s="143"/>
      <c r="N110" s="143"/>
      <c r="O110" s="143"/>
      <c r="P110" s="143"/>
      <c r="Q110" s="143"/>
      <c r="R110" s="143"/>
      <c r="S110" s="143"/>
      <c r="T110" s="143"/>
      <c r="U110" s="143"/>
      <c r="V110" s="143"/>
      <c r="W110" s="143"/>
      <c r="X110" s="143"/>
      <c r="Y110" s="143"/>
      <c r="Z110" s="143"/>
      <c r="AA110" s="143"/>
      <c r="AB110" s="143"/>
      <c r="AC110" s="143"/>
    </row>
    <row r="111" customFormat="false" ht="15.75" hidden="true" customHeight="true" outlineLevel="0" collapsed="false">
      <c r="A111" s="150"/>
      <c r="B111" s="150"/>
      <c r="C111" s="150"/>
      <c r="D111" s="150"/>
      <c r="E111" s="150"/>
      <c r="F111" s="150"/>
      <c r="G111" s="150"/>
      <c r="H111" s="155" t="str">
        <f aca="false">IF(ISBLANK('Backlog (1)'!$G111),"",'Backlog (1)'!$G111-$C$1)</f>
        <v/>
      </c>
      <c r="I111" s="150" t="str">
        <f aca="false">IF(ISBLANK('Backlog (1)'!$G111),"n","y")</f>
        <v>n</v>
      </c>
      <c r="J111" s="143"/>
      <c r="K111" s="143"/>
      <c r="L111" s="143"/>
      <c r="M111" s="143"/>
      <c r="N111" s="143"/>
      <c r="O111" s="143"/>
      <c r="P111" s="143"/>
      <c r="Q111" s="143"/>
      <c r="R111" s="143"/>
      <c r="S111" s="143"/>
      <c r="T111" s="143"/>
      <c r="U111" s="143"/>
      <c r="V111" s="143"/>
      <c r="W111" s="143"/>
      <c r="X111" s="143"/>
      <c r="Y111" s="143"/>
      <c r="Z111" s="143"/>
      <c r="AA111" s="143"/>
      <c r="AB111" s="143"/>
      <c r="AC111" s="143"/>
    </row>
    <row r="112" customFormat="false" ht="15.75" hidden="true" customHeight="true" outlineLevel="0" collapsed="false">
      <c r="A112" s="150"/>
      <c r="B112" s="150"/>
      <c r="C112" s="150"/>
      <c r="D112" s="150"/>
      <c r="E112" s="150"/>
      <c r="F112" s="150"/>
      <c r="G112" s="150"/>
      <c r="H112" s="155" t="str">
        <f aca="false">IF(ISBLANK('Backlog (1)'!$G112),"",'Backlog (1)'!$G112-$C$1)</f>
        <v/>
      </c>
      <c r="I112" s="150" t="str">
        <f aca="false">IF(ISBLANK('Backlog (1)'!$G112),"n","y")</f>
        <v>n</v>
      </c>
      <c r="J112" s="143"/>
      <c r="K112" s="143"/>
      <c r="L112" s="143"/>
      <c r="M112" s="143"/>
      <c r="N112" s="143"/>
      <c r="O112" s="143"/>
      <c r="P112" s="143"/>
      <c r="Q112" s="143"/>
      <c r="R112" s="143"/>
      <c r="S112" s="143"/>
      <c r="T112" s="143"/>
      <c r="U112" s="143"/>
      <c r="V112" s="143"/>
      <c r="W112" s="143"/>
      <c r="X112" s="143"/>
      <c r="Y112" s="143"/>
      <c r="Z112" s="143"/>
      <c r="AA112" s="143"/>
      <c r="AB112" s="143"/>
      <c r="AC112" s="143"/>
    </row>
    <row r="113" customFormat="false" ht="15.75" hidden="true" customHeight="true" outlineLevel="0" collapsed="false">
      <c r="A113" s="150"/>
      <c r="B113" s="150"/>
      <c r="C113" s="150"/>
      <c r="D113" s="150"/>
      <c r="E113" s="150"/>
      <c r="F113" s="150"/>
      <c r="G113" s="150"/>
      <c r="H113" s="155" t="str">
        <f aca="false">IF(ISBLANK('Backlog (1)'!$G113),"",'Backlog (1)'!$G113-$C$1)</f>
        <v/>
      </c>
      <c r="I113" s="150" t="str">
        <f aca="false">IF(ISBLANK('Backlog (1)'!$G113),"n","y")</f>
        <v>n</v>
      </c>
      <c r="J113" s="143"/>
      <c r="K113" s="143"/>
      <c r="L113" s="143"/>
      <c r="M113" s="143"/>
      <c r="N113" s="143"/>
      <c r="O113" s="143"/>
      <c r="P113" s="143"/>
      <c r="Q113" s="143"/>
      <c r="R113" s="143"/>
      <c r="S113" s="143"/>
      <c r="T113" s="143"/>
      <c r="U113" s="143"/>
      <c r="V113" s="143"/>
      <c r="W113" s="143"/>
      <c r="X113" s="143"/>
      <c r="Y113" s="143"/>
      <c r="Z113" s="143"/>
      <c r="AA113" s="143"/>
      <c r="AB113" s="143"/>
      <c r="AC113" s="143"/>
    </row>
    <row r="114" customFormat="false" ht="15.75" hidden="true" customHeight="true" outlineLevel="0" collapsed="false">
      <c r="A114" s="150"/>
      <c r="B114" s="150"/>
      <c r="C114" s="150"/>
      <c r="D114" s="150"/>
      <c r="E114" s="150"/>
      <c r="F114" s="150"/>
      <c r="G114" s="150"/>
      <c r="H114" s="155" t="str">
        <f aca="false">IF(ISBLANK('Backlog (1)'!$G114),"",'Backlog (1)'!$G114-$C$1)</f>
        <v/>
      </c>
      <c r="I114" s="150" t="str">
        <f aca="false">IF(ISBLANK('Backlog (1)'!$G114),"n","y")</f>
        <v>n</v>
      </c>
      <c r="J114" s="143"/>
      <c r="K114" s="143"/>
      <c r="L114" s="143"/>
      <c r="M114" s="143"/>
      <c r="N114" s="143"/>
      <c r="O114" s="143"/>
      <c r="P114" s="143"/>
      <c r="Q114" s="143"/>
      <c r="R114" s="143"/>
      <c r="S114" s="143"/>
      <c r="T114" s="143"/>
      <c r="U114" s="143"/>
      <c r="V114" s="143"/>
      <c r="W114" s="143"/>
      <c r="X114" s="143"/>
      <c r="Y114" s="143"/>
      <c r="Z114" s="143"/>
      <c r="AA114" s="143"/>
      <c r="AB114" s="143"/>
      <c r="AC114" s="143"/>
    </row>
    <row r="115" customFormat="false" ht="15.75" hidden="true" customHeight="true" outlineLevel="0" collapsed="false">
      <c r="A115" s="150"/>
      <c r="B115" s="150"/>
      <c r="C115" s="150"/>
      <c r="D115" s="150"/>
      <c r="E115" s="150"/>
      <c r="F115" s="150"/>
      <c r="G115" s="150"/>
      <c r="H115" s="155" t="str">
        <f aca="false">IF(ISBLANK('Backlog (1)'!$G115),"",'Backlog (1)'!$G115-$C$1)</f>
        <v/>
      </c>
      <c r="I115" s="150" t="str">
        <f aca="false">IF(ISBLANK('Backlog (1)'!$G115),"n","y")</f>
        <v>n</v>
      </c>
      <c r="J115" s="143"/>
      <c r="K115" s="143"/>
      <c r="L115" s="143"/>
      <c r="M115" s="143"/>
      <c r="N115" s="143"/>
      <c r="O115" s="143"/>
      <c r="P115" s="143"/>
      <c r="Q115" s="143"/>
      <c r="R115" s="143"/>
      <c r="S115" s="143"/>
      <c r="T115" s="143"/>
      <c r="U115" s="143"/>
      <c r="V115" s="143"/>
      <c r="W115" s="143"/>
      <c r="X115" s="143"/>
      <c r="Y115" s="143"/>
      <c r="Z115" s="143"/>
      <c r="AA115" s="143"/>
      <c r="AB115" s="143"/>
      <c r="AC115" s="143"/>
    </row>
    <row r="116" customFormat="false" ht="15.75" hidden="true" customHeight="true" outlineLevel="0" collapsed="false">
      <c r="A116" s="150"/>
      <c r="B116" s="150"/>
      <c r="C116" s="150"/>
      <c r="D116" s="150"/>
      <c r="E116" s="150"/>
      <c r="F116" s="150"/>
      <c r="G116" s="150"/>
      <c r="H116" s="155" t="str">
        <f aca="false">IF(ISBLANK('Backlog (1)'!$G116),"",'Backlog (1)'!$G116-$C$1)</f>
        <v/>
      </c>
      <c r="I116" s="150" t="str">
        <f aca="false">IF(ISBLANK('Backlog (1)'!$G116),"n","y")</f>
        <v>n</v>
      </c>
      <c r="J116" s="143"/>
      <c r="K116" s="143"/>
      <c r="L116" s="143"/>
      <c r="M116" s="143"/>
      <c r="N116" s="143"/>
      <c r="O116" s="143"/>
      <c r="P116" s="143"/>
      <c r="Q116" s="143"/>
      <c r="R116" s="143"/>
      <c r="S116" s="143"/>
      <c r="T116" s="143"/>
      <c r="U116" s="143"/>
      <c r="V116" s="143"/>
      <c r="W116" s="143"/>
      <c r="X116" s="143"/>
      <c r="Y116" s="143"/>
      <c r="Z116" s="143"/>
      <c r="AA116" s="143"/>
      <c r="AB116" s="143"/>
      <c r="AC116" s="143"/>
    </row>
    <row r="117" customFormat="false" ht="15.75" hidden="true" customHeight="true" outlineLevel="0" collapsed="false">
      <c r="A117" s="150"/>
      <c r="B117" s="150"/>
      <c r="C117" s="150"/>
      <c r="D117" s="150"/>
      <c r="E117" s="150"/>
      <c r="F117" s="150"/>
      <c r="G117" s="150"/>
      <c r="H117" s="155" t="str">
        <f aca="false">IF(ISBLANK('Backlog (1)'!$G117),"",'Backlog (1)'!$G117-$C$1)</f>
        <v/>
      </c>
      <c r="I117" s="150" t="str">
        <f aca="false">IF(ISBLANK('Backlog (1)'!$G117),"n","y")</f>
        <v>n</v>
      </c>
      <c r="J117" s="143"/>
      <c r="K117" s="143"/>
      <c r="L117" s="143"/>
      <c r="M117" s="143"/>
      <c r="N117" s="143"/>
      <c r="O117" s="143"/>
      <c r="P117" s="143"/>
      <c r="Q117" s="143"/>
      <c r="R117" s="143"/>
      <c r="S117" s="143"/>
      <c r="T117" s="143"/>
      <c r="U117" s="143"/>
      <c r="V117" s="143"/>
      <c r="W117" s="143"/>
      <c r="X117" s="143"/>
      <c r="Y117" s="143"/>
      <c r="Z117" s="143"/>
      <c r="AA117" s="143"/>
      <c r="AB117" s="143"/>
      <c r="AC117" s="143"/>
    </row>
    <row r="118" customFormat="false" ht="15.75" hidden="true" customHeight="true" outlineLevel="0" collapsed="false">
      <c r="A118" s="150"/>
      <c r="B118" s="150"/>
      <c r="C118" s="150"/>
      <c r="D118" s="150"/>
      <c r="E118" s="150"/>
      <c r="F118" s="150"/>
      <c r="G118" s="150"/>
      <c r="H118" s="155" t="str">
        <f aca="false">IF(ISBLANK('Backlog (1)'!$G118),"",'Backlog (1)'!$G118-$C$1)</f>
        <v/>
      </c>
      <c r="I118" s="150" t="str">
        <f aca="false">IF(ISBLANK('Backlog (1)'!$G118),"n","y")</f>
        <v>n</v>
      </c>
      <c r="J118" s="143"/>
      <c r="K118" s="143"/>
      <c r="L118" s="143"/>
      <c r="M118" s="143"/>
      <c r="N118" s="143"/>
      <c r="O118" s="143"/>
      <c r="P118" s="143"/>
      <c r="Q118" s="143"/>
      <c r="R118" s="143"/>
      <c r="S118" s="143"/>
      <c r="T118" s="143"/>
      <c r="U118" s="143"/>
      <c r="V118" s="143"/>
      <c r="W118" s="143"/>
      <c r="X118" s="143"/>
      <c r="Y118" s="143"/>
      <c r="Z118" s="143"/>
      <c r="AA118" s="143"/>
      <c r="AB118" s="143"/>
      <c r="AC118" s="143"/>
    </row>
    <row r="119" customFormat="false" ht="15.75" hidden="true" customHeight="true" outlineLevel="0" collapsed="false">
      <c r="A119" s="150"/>
      <c r="B119" s="150"/>
      <c r="C119" s="150"/>
      <c r="D119" s="150"/>
      <c r="E119" s="150"/>
      <c r="F119" s="150"/>
      <c r="G119" s="150"/>
      <c r="H119" s="155" t="str">
        <f aca="false">IF(ISBLANK('Backlog (1)'!$G119),"",'Backlog (1)'!$G119-$C$1)</f>
        <v/>
      </c>
      <c r="I119" s="150" t="str">
        <f aca="false">IF(ISBLANK('Backlog (1)'!$G119),"n","y")</f>
        <v>n</v>
      </c>
      <c r="J119" s="143"/>
      <c r="K119" s="143"/>
      <c r="L119" s="143"/>
      <c r="M119" s="143"/>
      <c r="N119" s="143"/>
      <c r="O119" s="143"/>
      <c r="P119" s="143"/>
      <c r="Q119" s="143"/>
      <c r="R119" s="143"/>
      <c r="S119" s="143"/>
      <c r="T119" s="143"/>
      <c r="U119" s="143"/>
      <c r="V119" s="143"/>
      <c r="W119" s="143"/>
      <c r="X119" s="143"/>
      <c r="Y119" s="143"/>
      <c r="Z119" s="143"/>
      <c r="AA119" s="143"/>
      <c r="AB119" s="143"/>
      <c r="AC119" s="143"/>
    </row>
    <row r="120" customFormat="false" ht="15.75" hidden="true" customHeight="true" outlineLevel="0" collapsed="false">
      <c r="A120" s="150"/>
      <c r="B120" s="150"/>
      <c r="C120" s="150"/>
      <c r="D120" s="150"/>
      <c r="E120" s="150"/>
      <c r="F120" s="150"/>
      <c r="G120" s="150"/>
      <c r="H120" s="155" t="str">
        <f aca="false">IF(ISBLANK('Backlog (1)'!$G120),"",'Backlog (1)'!$G120-$C$1)</f>
        <v/>
      </c>
      <c r="I120" s="150" t="str">
        <f aca="false">IF(ISBLANK('Backlog (1)'!$G120),"n","y")</f>
        <v>n</v>
      </c>
      <c r="J120" s="143"/>
      <c r="K120" s="143"/>
      <c r="L120" s="143"/>
      <c r="M120" s="143"/>
      <c r="N120" s="143"/>
      <c r="O120" s="143"/>
      <c r="P120" s="143"/>
      <c r="Q120" s="143"/>
      <c r="R120" s="143"/>
      <c r="S120" s="143"/>
      <c r="T120" s="143"/>
      <c r="U120" s="143"/>
      <c r="V120" s="143"/>
      <c r="W120" s="143"/>
      <c r="X120" s="143"/>
      <c r="Y120" s="143"/>
      <c r="Z120" s="143"/>
      <c r="AA120" s="143"/>
      <c r="AB120" s="143"/>
      <c r="AC120" s="143"/>
    </row>
    <row r="121" customFormat="false" ht="15.75" hidden="true" customHeight="true" outlineLevel="0" collapsed="false">
      <c r="A121" s="150"/>
      <c r="B121" s="150"/>
      <c r="C121" s="150"/>
      <c r="D121" s="150"/>
      <c r="E121" s="150"/>
      <c r="F121" s="150"/>
      <c r="G121" s="150"/>
      <c r="H121" s="155" t="str">
        <f aca="false">IF(ISBLANK('Backlog (1)'!$G121),"",'Backlog (1)'!$G121-$C$1)</f>
        <v/>
      </c>
      <c r="I121" s="150" t="str">
        <f aca="false">IF(ISBLANK('Backlog (1)'!$G121),"n","y")</f>
        <v>n</v>
      </c>
      <c r="J121" s="143"/>
      <c r="K121" s="143"/>
      <c r="L121" s="143"/>
      <c r="M121" s="143"/>
      <c r="N121" s="143"/>
      <c r="O121" s="143"/>
      <c r="P121" s="143"/>
      <c r="Q121" s="143"/>
      <c r="R121" s="143"/>
      <c r="S121" s="143"/>
      <c r="T121" s="143"/>
      <c r="U121" s="143"/>
      <c r="V121" s="143"/>
      <c r="W121" s="143"/>
      <c r="X121" s="143"/>
      <c r="Y121" s="143"/>
      <c r="Z121" s="143"/>
      <c r="AA121" s="143"/>
      <c r="AB121" s="143"/>
      <c r="AC121" s="143"/>
    </row>
    <row r="122" customFormat="false" ht="15.75" hidden="true" customHeight="true" outlineLevel="0" collapsed="false">
      <c r="A122" s="150"/>
      <c r="B122" s="150"/>
      <c r="C122" s="150"/>
      <c r="D122" s="150"/>
      <c r="E122" s="150"/>
      <c r="F122" s="150"/>
      <c r="G122" s="150"/>
      <c r="H122" s="155" t="str">
        <f aca="false">IF(ISBLANK('Backlog (1)'!$G122),"",'Backlog (1)'!$G122-$C$1)</f>
        <v/>
      </c>
      <c r="I122" s="150" t="str">
        <f aca="false">IF(ISBLANK('Backlog (1)'!$G122),"n","y")</f>
        <v>n</v>
      </c>
      <c r="J122" s="143"/>
      <c r="K122" s="143"/>
      <c r="L122" s="143"/>
      <c r="M122" s="143"/>
      <c r="N122" s="143"/>
      <c r="O122" s="143"/>
      <c r="P122" s="143"/>
      <c r="Q122" s="143"/>
      <c r="R122" s="143"/>
      <c r="S122" s="143"/>
      <c r="T122" s="143"/>
      <c r="U122" s="143"/>
      <c r="V122" s="143"/>
      <c r="W122" s="143"/>
      <c r="X122" s="143"/>
      <c r="Y122" s="143"/>
      <c r="Z122" s="143"/>
      <c r="AA122" s="143"/>
      <c r="AB122" s="143"/>
      <c r="AC122" s="143"/>
    </row>
    <row r="123" customFormat="false" ht="15.75" hidden="true" customHeight="true" outlineLevel="0" collapsed="false">
      <c r="A123" s="150"/>
      <c r="B123" s="150"/>
      <c r="C123" s="150"/>
      <c r="D123" s="150"/>
      <c r="E123" s="150"/>
      <c r="F123" s="150"/>
      <c r="G123" s="150"/>
      <c r="H123" s="155" t="str">
        <f aca="false">IF(ISBLANK('Backlog (1)'!$G123),"",'Backlog (1)'!$G123-$C$1)</f>
        <v/>
      </c>
      <c r="I123" s="150" t="str">
        <f aca="false">IF(ISBLANK('Backlog (1)'!$G123),"n","y")</f>
        <v>n</v>
      </c>
      <c r="J123" s="143"/>
      <c r="K123" s="143"/>
      <c r="L123" s="143"/>
      <c r="M123" s="143"/>
      <c r="N123" s="143"/>
      <c r="O123" s="143"/>
      <c r="P123" s="143"/>
      <c r="Q123" s="143"/>
      <c r="R123" s="143"/>
      <c r="S123" s="143"/>
      <c r="T123" s="143"/>
      <c r="U123" s="143"/>
      <c r="V123" s="143"/>
      <c r="W123" s="143"/>
      <c r="X123" s="143"/>
      <c r="Y123" s="143"/>
      <c r="Z123" s="143"/>
      <c r="AA123" s="143"/>
      <c r="AB123" s="143"/>
      <c r="AC123" s="143"/>
    </row>
    <row r="124" customFormat="false" ht="15.75" hidden="true" customHeight="true" outlineLevel="0" collapsed="false">
      <c r="A124" s="150"/>
      <c r="B124" s="150"/>
      <c r="C124" s="150"/>
      <c r="D124" s="150"/>
      <c r="E124" s="150"/>
      <c r="F124" s="150"/>
      <c r="G124" s="150"/>
      <c r="H124" s="155" t="str">
        <f aca="false">IF(ISBLANK('Backlog (1)'!$G124),"",'Backlog (1)'!$G124-$C$1)</f>
        <v/>
      </c>
      <c r="I124" s="150" t="str">
        <f aca="false">IF(ISBLANK('Backlog (1)'!$G124),"n","y")</f>
        <v>n</v>
      </c>
      <c r="J124" s="143"/>
      <c r="K124" s="143"/>
      <c r="L124" s="143"/>
      <c r="M124" s="143"/>
      <c r="N124" s="143"/>
      <c r="O124" s="143"/>
      <c r="P124" s="143"/>
      <c r="Q124" s="143"/>
      <c r="R124" s="143"/>
      <c r="S124" s="143"/>
      <c r="T124" s="143"/>
      <c r="U124" s="143"/>
      <c r="V124" s="143"/>
      <c r="W124" s="143"/>
      <c r="X124" s="143"/>
      <c r="Y124" s="143"/>
      <c r="Z124" s="143"/>
      <c r="AA124" s="143"/>
      <c r="AB124" s="143"/>
      <c r="AC124" s="143"/>
    </row>
    <row r="125" customFormat="false" ht="15.75" hidden="true" customHeight="true" outlineLevel="0" collapsed="false">
      <c r="A125" s="150"/>
      <c r="B125" s="150"/>
      <c r="C125" s="150"/>
      <c r="D125" s="150"/>
      <c r="E125" s="150"/>
      <c r="F125" s="150"/>
      <c r="G125" s="150"/>
      <c r="H125" s="155" t="str">
        <f aca="false">IF(ISBLANK('Backlog (1)'!$G125),"",'Backlog (1)'!$G125-$C$1)</f>
        <v/>
      </c>
      <c r="I125" s="150" t="str">
        <f aca="false">IF(ISBLANK('Backlog (1)'!$G125),"n","y")</f>
        <v>n</v>
      </c>
      <c r="J125" s="143"/>
      <c r="K125" s="143"/>
      <c r="L125" s="143"/>
      <c r="M125" s="143"/>
      <c r="N125" s="143"/>
      <c r="O125" s="143"/>
      <c r="P125" s="143"/>
      <c r="Q125" s="143"/>
      <c r="R125" s="143"/>
      <c r="S125" s="143"/>
      <c r="T125" s="143"/>
      <c r="U125" s="143"/>
      <c r="V125" s="143"/>
      <c r="W125" s="143"/>
      <c r="X125" s="143"/>
      <c r="Y125" s="143"/>
      <c r="Z125" s="143"/>
      <c r="AA125" s="143"/>
      <c r="AB125" s="143"/>
      <c r="AC125" s="143"/>
    </row>
    <row r="126" customFormat="false" ht="15.75" hidden="true" customHeight="true" outlineLevel="0" collapsed="false">
      <c r="A126" s="150"/>
      <c r="B126" s="150"/>
      <c r="C126" s="150"/>
      <c r="D126" s="150"/>
      <c r="E126" s="150"/>
      <c r="F126" s="150"/>
      <c r="G126" s="150"/>
      <c r="H126" s="155" t="str">
        <f aca="false">IF(ISBLANK('Backlog (1)'!$G126),"",'Backlog (1)'!$G126-$C$1)</f>
        <v/>
      </c>
      <c r="I126" s="150" t="str">
        <f aca="false">IF(ISBLANK('Backlog (1)'!$G126),"n","y")</f>
        <v>n</v>
      </c>
      <c r="J126" s="143"/>
      <c r="K126" s="143"/>
      <c r="L126" s="143"/>
      <c r="M126" s="143"/>
      <c r="N126" s="143"/>
      <c r="O126" s="143"/>
      <c r="P126" s="143"/>
      <c r="Q126" s="143"/>
      <c r="R126" s="143"/>
      <c r="S126" s="143"/>
      <c r="T126" s="143"/>
      <c r="U126" s="143"/>
      <c r="V126" s="143"/>
      <c r="W126" s="143"/>
      <c r="X126" s="143"/>
      <c r="Y126" s="143"/>
      <c r="Z126" s="143"/>
      <c r="AA126" s="143"/>
      <c r="AB126" s="143"/>
      <c r="AC126" s="143"/>
    </row>
    <row r="127" customFormat="false" ht="15.75" hidden="true" customHeight="true" outlineLevel="0" collapsed="false">
      <c r="A127" s="150"/>
      <c r="B127" s="150"/>
      <c r="C127" s="150"/>
      <c r="D127" s="150"/>
      <c r="E127" s="150"/>
      <c r="F127" s="150"/>
      <c r="G127" s="150"/>
      <c r="H127" s="155" t="str">
        <f aca="false">IF(ISBLANK('Backlog (1)'!$G127),"",'Backlog (1)'!$G127-$C$1)</f>
        <v/>
      </c>
      <c r="I127" s="150" t="str">
        <f aca="false">IF(ISBLANK('Backlog (1)'!$G127),"n","y")</f>
        <v>n</v>
      </c>
      <c r="J127" s="143"/>
      <c r="K127" s="143"/>
      <c r="L127" s="143"/>
      <c r="M127" s="143"/>
      <c r="N127" s="143"/>
      <c r="O127" s="143"/>
      <c r="P127" s="143"/>
      <c r="Q127" s="143"/>
      <c r="R127" s="143"/>
      <c r="S127" s="143"/>
      <c r="T127" s="143"/>
      <c r="U127" s="143"/>
      <c r="V127" s="143"/>
      <c r="W127" s="143"/>
      <c r="X127" s="143"/>
      <c r="Y127" s="143"/>
      <c r="Z127" s="143"/>
      <c r="AA127" s="143"/>
      <c r="AB127" s="143"/>
      <c r="AC127" s="143"/>
    </row>
    <row r="128" customFormat="false" ht="15.75" hidden="true" customHeight="true" outlineLevel="0" collapsed="false">
      <c r="A128" s="150"/>
      <c r="B128" s="150"/>
      <c r="C128" s="150"/>
      <c r="D128" s="150"/>
      <c r="E128" s="150"/>
      <c r="F128" s="150"/>
      <c r="G128" s="150"/>
      <c r="H128" s="155" t="str">
        <f aca="false">IF(ISBLANK('Backlog (1)'!$G128),"",'Backlog (1)'!$G128-$C$1)</f>
        <v/>
      </c>
      <c r="I128" s="150" t="str">
        <f aca="false">IF(ISBLANK('Backlog (1)'!$G128),"n","y")</f>
        <v>n</v>
      </c>
      <c r="J128" s="143"/>
      <c r="K128" s="143"/>
      <c r="L128" s="143"/>
      <c r="M128" s="143"/>
      <c r="N128" s="143"/>
      <c r="O128" s="143"/>
      <c r="P128" s="143"/>
      <c r="Q128" s="143"/>
      <c r="R128" s="143"/>
      <c r="S128" s="143"/>
      <c r="T128" s="143"/>
      <c r="U128" s="143"/>
      <c r="V128" s="143"/>
      <c r="W128" s="143"/>
      <c r="X128" s="143"/>
      <c r="Y128" s="143"/>
      <c r="Z128" s="143"/>
      <c r="AA128" s="143"/>
      <c r="AB128" s="143"/>
      <c r="AC128" s="143"/>
    </row>
    <row r="129" customFormat="false" ht="15.75" hidden="true" customHeight="true" outlineLevel="0" collapsed="false">
      <c r="A129" s="150"/>
      <c r="B129" s="150"/>
      <c r="C129" s="150"/>
      <c r="D129" s="150"/>
      <c r="E129" s="150"/>
      <c r="F129" s="150"/>
      <c r="G129" s="150"/>
      <c r="H129" s="155" t="str">
        <f aca="false">IF(ISBLANK('Backlog (1)'!$G129),"",'Backlog (1)'!$G129-$C$1)</f>
        <v/>
      </c>
      <c r="I129" s="150" t="str">
        <f aca="false">IF(ISBLANK('Backlog (1)'!$G129),"n","y")</f>
        <v>n</v>
      </c>
      <c r="J129" s="143"/>
      <c r="K129" s="143"/>
      <c r="L129" s="143"/>
      <c r="M129" s="143"/>
      <c r="N129" s="143"/>
      <c r="O129" s="143"/>
      <c r="P129" s="143"/>
      <c r="Q129" s="143"/>
      <c r="R129" s="143"/>
      <c r="S129" s="143"/>
      <c r="T129" s="143"/>
      <c r="U129" s="143"/>
      <c r="V129" s="143"/>
      <c r="W129" s="143"/>
      <c r="X129" s="143"/>
      <c r="Y129" s="143"/>
      <c r="Z129" s="143"/>
      <c r="AA129" s="143"/>
      <c r="AB129" s="143"/>
      <c r="AC129" s="143"/>
    </row>
    <row r="130" customFormat="false" ht="15.75" hidden="true" customHeight="true" outlineLevel="0" collapsed="false">
      <c r="A130" s="150"/>
      <c r="B130" s="150"/>
      <c r="C130" s="150"/>
      <c r="D130" s="150"/>
      <c r="E130" s="150"/>
      <c r="F130" s="150"/>
      <c r="G130" s="150"/>
      <c r="H130" s="155" t="str">
        <f aca="false">IF(ISBLANK('Backlog (1)'!$G130),"",'Backlog (1)'!$G130-$C$1)</f>
        <v/>
      </c>
      <c r="I130" s="150" t="str">
        <f aca="false">IF(ISBLANK('Backlog (1)'!$G130),"n","y")</f>
        <v>n</v>
      </c>
      <c r="J130" s="143"/>
      <c r="K130" s="143"/>
      <c r="L130" s="143"/>
      <c r="M130" s="143"/>
      <c r="N130" s="143"/>
      <c r="O130" s="143"/>
      <c r="P130" s="143"/>
      <c r="Q130" s="143"/>
      <c r="R130" s="143"/>
      <c r="S130" s="143"/>
      <c r="T130" s="143"/>
      <c r="U130" s="143"/>
      <c r="V130" s="143"/>
      <c r="W130" s="143"/>
      <c r="X130" s="143"/>
      <c r="Y130" s="143"/>
      <c r="Z130" s="143"/>
      <c r="AA130" s="143"/>
      <c r="AB130" s="143"/>
      <c r="AC130" s="143"/>
    </row>
    <row r="131" customFormat="false" ht="15.75" hidden="true" customHeight="true" outlineLevel="0" collapsed="false">
      <c r="A131" s="150"/>
      <c r="B131" s="150"/>
      <c r="C131" s="150"/>
      <c r="D131" s="150"/>
      <c r="E131" s="150"/>
      <c r="F131" s="150"/>
      <c r="G131" s="150"/>
      <c r="H131" s="155" t="str">
        <f aca="false">IF(ISBLANK('Backlog (1)'!$G131),"",'Backlog (1)'!$G131-$C$1)</f>
        <v/>
      </c>
      <c r="I131" s="150" t="str">
        <f aca="false">IF(ISBLANK('Backlog (1)'!$G131),"n","y")</f>
        <v>n</v>
      </c>
      <c r="J131" s="143"/>
      <c r="K131" s="143"/>
      <c r="L131" s="143"/>
      <c r="M131" s="143"/>
      <c r="N131" s="143"/>
      <c r="O131" s="143"/>
      <c r="P131" s="143"/>
      <c r="Q131" s="143"/>
      <c r="R131" s="143"/>
      <c r="S131" s="143"/>
      <c r="T131" s="143"/>
      <c r="U131" s="143"/>
      <c r="V131" s="143"/>
      <c r="W131" s="143"/>
      <c r="X131" s="143"/>
      <c r="Y131" s="143"/>
      <c r="Z131" s="143"/>
      <c r="AA131" s="143"/>
      <c r="AB131" s="143"/>
      <c r="AC131" s="143"/>
    </row>
    <row r="132" customFormat="false" ht="15.75" hidden="true" customHeight="true" outlineLevel="0" collapsed="false">
      <c r="A132" s="150"/>
      <c r="B132" s="150"/>
      <c r="C132" s="150"/>
      <c r="D132" s="150"/>
      <c r="E132" s="150"/>
      <c r="F132" s="150"/>
      <c r="G132" s="150"/>
      <c r="H132" s="155" t="str">
        <f aca="false">IF(ISBLANK('Backlog (1)'!$G132),"",'Backlog (1)'!$G132-$C$1)</f>
        <v/>
      </c>
      <c r="I132" s="150" t="str">
        <f aca="false">IF(ISBLANK('Backlog (1)'!$G132),"n","y")</f>
        <v>n</v>
      </c>
      <c r="J132" s="143"/>
      <c r="K132" s="143"/>
      <c r="L132" s="143"/>
      <c r="M132" s="143"/>
      <c r="N132" s="143"/>
      <c r="O132" s="143"/>
      <c r="P132" s="143"/>
      <c r="Q132" s="143"/>
      <c r="R132" s="143"/>
      <c r="S132" s="143"/>
      <c r="T132" s="143"/>
      <c r="U132" s="143"/>
      <c r="V132" s="143"/>
      <c r="W132" s="143"/>
      <c r="X132" s="143"/>
      <c r="Y132" s="143"/>
      <c r="Z132" s="143"/>
      <c r="AA132" s="143"/>
      <c r="AB132" s="143"/>
      <c r="AC132" s="143"/>
    </row>
    <row r="133" customFormat="false" ht="15.75" hidden="true" customHeight="true" outlineLevel="0" collapsed="false">
      <c r="A133" s="150"/>
      <c r="B133" s="150"/>
      <c r="C133" s="150"/>
      <c r="D133" s="150"/>
      <c r="E133" s="150"/>
      <c r="F133" s="150"/>
      <c r="G133" s="150"/>
      <c r="H133" s="155" t="str">
        <f aca="false">IF(ISBLANK('Backlog (1)'!$G133),"",'Backlog (1)'!$G133-$C$1)</f>
        <v/>
      </c>
      <c r="I133" s="150" t="str">
        <f aca="false">IF(ISBLANK('Backlog (1)'!$G133),"n","y")</f>
        <v>n</v>
      </c>
      <c r="J133" s="143"/>
      <c r="K133" s="143"/>
      <c r="L133" s="143"/>
      <c r="M133" s="143"/>
      <c r="N133" s="143"/>
      <c r="O133" s="143"/>
      <c r="P133" s="143"/>
      <c r="Q133" s="143"/>
      <c r="R133" s="143"/>
      <c r="S133" s="143"/>
      <c r="T133" s="143"/>
      <c r="U133" s="143"/>
      <c r="V133" s="143"/>
      <c r="W133" s="143"/>
      <c r="X133" s="143"/>
      <c r="Y133" s="143"/>
      <c r="Z133" s="143"/>
      <c r="AA133" s="143"/>
      <c r="AB133" s="143"/>
      <c r="AC133" s="143"/>
    </row>
    <row r="134" customFormat="false" ht="15.75" hidden="true" customHeight="true" outlineLevel="0" collapsed="false">
      <c r="A134" s="150"/>
      <c r="B134" s="150"/>
      <c r="C134" s="150"/>
      <c r="D134" s="150"/>
      <c r="E134" s="150"/>
      <c r="F134" s="150"/>
      <c r="G134" s="150"/>
      <c r="H134" s="155" t="str">
        <f aca="false">IF(ISBLANK('Backlog (1)'!$G134),"",'Backlog (1)'!$G134-$C$1)</f>
        <v/>
      </c>
      <c r="I134" s="150" t="str">
        <f aca="false">IF(ISBLANK('Backlog (1)'!$G134),"n","y")</f>
        <v>n</v>
      </c>
      <c r="J134" s="143"/>
      <c r="K134" s="143"/>
      <c r="L134" s="143"/>
      <c r="M134" s="143"/>
      <c r="N134" s="143"/>
      <c r="O134" s="143"/>
      <c r="P134" s="143"/>
      <c r="Q134" s="143"/>
      <c r="R134" s="143"/>
      <c r="S134" s="143"/>
      <c r="T134" s="143"/>
      <c r="U134" s="143"/>
      <c r="V134" s="143"/>
      <c r="W134" s="143"/>
      <c r="X134" s="143"/>
      <c r="Y134" s="143"/>
      <c r="Z134" s="143"/>
      <c r="AA134" s="143"/>
      <c r="AB134" s="143"/>
      <c r="AC134" s="143"/>
    </row>
    <row r="135" customFormat="false" ht="15.75" hidden="true" customHeight="true" outlineLevel="0" collapsed="false">
      <c r="A135" s="150"/>
      <c r="B135" s="150"/>
      <c r="C135" s="150"/>
      <c r="D135" s="150"/>
      <c r="E135" s="150"/>
      <c r="F135" s="150"/>
      <c r="G135" s="150"/>
      <c r="H135" s="155" t="str">
        <f aca="false">IF(ISBLANK('Backlog (1)'!$G135),"",'Backlog (1)'!$G135-$C$1)</f>
        <v/>
      </c>
      <c r="I135" s="150" t="str">
        <f aca="false">IF(ISBLANK('Backlog (1)'!$G135),"n","y")</f>
        <v>n</v>
      </c>
      <c r="J135" s="143"/>
      <c r="K135" s="143"/>
      <c r="L135" s="143"/>
      <c r="M135" s="143"/>
      <c r="N135" s="143"/>
      <c r="O135" s="143"/>
      <c r="P135" s="143"/>
      <c r="Q135" s="143"/>
      <c r="R135" s="143"/>
      <c r="S135" s="143"/>
      <c r="T135" s="143"/>
      <c r="U135" s="143"/>
      <c r="V135" s="143"/>
      <c r="W135" s="143"/>
      <c r="X135" s="143"/>
      <c r="Y135" s="143"/>
      <c r="Z135" s="143"/>
      <c r="AA135" s="143"/>
      <c r="AB135" s="143"/>
      <c r="AC135" s="143"/>
    </row>
    <row r="136" customFormat="false" ht="15.75" hidden="true" customHeight="true" outlineLevel="0" collapsed="false">
      <c r="A136" s="150"/>
      <c r="B136" s="150"/>
      <c r="C136" s="150"/>
      <c r="D136" s="150"/>
      <c r="E136" s="150"/>
      <c r="F136" s="150"/>
      <c r="G136" s="150"/>
      <c r="H136" s="155" t="str">
        <f aca="false">IF(ISBLANK('Backlog (1)'!$G136),"",'Backlog (1)'!$G136-$C$1)</f>
        <v/>
      </c>
      <c r="I136" s="150" t="str">
        <f aca="false">IF(ISBLANK('Backlog (1)'!$G136),"n","y")</f>
        <v>n</v>
      </c>
      <c r="J136" s="143"/>
      <c r="K136" s="143"/>
      <c r="L136" s="143"/>
      <c r="M136" s="143"/>
      <c r="N136" s="143"/>
      <c r="O136" s="143"/>
      <c r="P136" s="143"/>
      <c r="Q136" s="143"/>
      <c r="R136" s="143"/>
      <c r="S136" s="143"/>
      <c r="T136" s="143"/>
      <c r="U136" s="143"/>
      <c r="V136" s="143"/>
      <c r="W136" s="143"/>
      <c r="X136" s="143"/>
      <c r="Y136" s="143"/>
      <c r="Z136" s="143"/>
      <c r="AA136" s="143"/>
      <c r="AB136" s="143"/>
      <c r="AC136" s="143"/>
    </row>
    <row r="137" customFormat="false" ht="15.75" hidden="true" customHeight="true" outlineLevel="0" collapsed="false">
      <c r="A137" s="150"/>
      <c r="B137" s="150"/>
      <c r="C137" s="150"/>
      <c r="D137" s="150"/>
      <c r="E137" s="150"/>
      <c r="F137" s="150"/>
      <c r="G137" s="150"/>
      <c r="H137" s="155" t="str">
        <f aca="false">IF(ISBLANK('Backlog (1)'!$G137),"",'Backlog (1)'!$G137-$C$1)</f>
        <v/>
      </c>
      <c r="I137" s="150" t="str">
        <f aca="false">IF(ISBLANK('Backlog (1)'!$G137),"n","y")</f>
        <v>n</v>
      </c>
      <c r="J137" s="143"/>
      <c r="K137" s="143"/>
      <c r="L137" s="143"/>
      <c r="M137" s="143"/>
      <c r="N137" s="143"/>
      <c r="O137" s="143"/>
      <c r="P137" s="143"/>
      <c r="Q137" s="143"/>
      <c r="R137" s="143"/>
      <c r="S137" s="143"/>
      <c r="T137" s="143"/>
      <c r="U137" s="143"/>
      <c r="V137" s="143"/>
      <c r="W137" s="143"/>
      <c r="X137" s="143"/>
      <c r="Y137" s="143"/>
      <c r="Z137" s="143"/>
      <c r="AA137" s="143"/>
      <c r="AB137" s="143"/>
      <c r="AC137" s="143"/>
    </row>
    <row r="138" customFormat="false" ht="15.75" hidden="true" customHeight="true" outlineLevel="0" collapsed="false">
      <c r="A138" s="150"/>
      <c r="B138" s="150"/>
      <c r="C138" s="150"/>
      <c r="D138" s="150"/>
      <c r="E138" s="150"/>
      <c r="F138" s="150"/>
      <c r="G138" s="150"/>
      <c r="H138" s="155" t="str">
        <f aca="false">IF(ISBLANK('Backlog (1)'!$G138),"",'Backlog (1)'!$G138-$C$1)</f>
        <v/>
      </c>
      <c r="I138" s="150" t="str">
        <f aca="false">IF(ISBLANK('Backlog (1)'!$G138),"n","y")</f>
        <v>n</v>
      </c>
      <c r="J138" s="143"/>
      <c r="K138" s="143"/>
      <c r="L138" s="143"/>
      <c r="M138" s="143"/>
      <c r="N138" s="143"/>
      <c r="O138" s="143"/>
      <c r="P138" s="143"/>
      <c r="Q138" s="143"/>
      <c r="R138" s="143"/>
      <c r="S138" s="143"/>
      <c r="T138" s="143"/>
      <c r="U138" s="143"/>
      <c r="V138" s="143"/>
      <c r="W138" s="143"/>
      <c r="X138" s="143"/>
      <c r="Y138" s="143"/>
      <c r="Z138" s="143"/>
      <c r="AA138" s="143"/>
      <c r="AB138" s="143"/>
      <c r="AC138" s="143"/>
    </row>
    <row r="139" customFormat="false" ht="15.75" hidden="true" customHeight="true" outlineLevel="0" collapsed="false">
      <c r="A139" s="150"/>
      <c r="B139" s="150"/>
      <c r="C139" s="150"/>
      <c r="D139" s="150"/>
      <c r="E139" s="150"/>
      <c r="F139" s="150"/>
      <c r="G139" s="150"/>
      <c r="H139" s="155" t="str">
        <f aca="false">IF(ISBLANK('Backlog (1)'!$G139),"",'Backlog (1)'!$G139-$C$1)</f>
        <v/>
      </c>
      <c r="I139" s="150" t="str">
        <f aca="false">IF(ISBLANK('Backlog (1)'!$G139),"n","y")</f>
        <v>n</v>
      </c>
      <c r="J139" s="143"/>
      <c r="K139" s="143"/>
      <c r="L139" s="143"/>
      <c r="M139" s="143"/>
      <c r="N139" s="143"/>
      <c r="O139" s="143"/>
      <c r="P139" s="143"/>
      <c r="Q139" s="143"/>
      <c r="R139" s="143"/>
      <c r="S139" s="143"/>
      <c r="T139" s="143"/>
      <c r="U139" s="143"/>
      <c r="V139" s="143"/>
      <c r="W139" s="143"/>
      <c r="X139" s="143"/>
      <c r="Y139" s="143"/>
      <c r="Z139" s="143"/>
      <c r="AA139" s="143"/>
      <c r="AB139" s="143"/>
      <c r="AC139" s="143"/>
    </row>
    <row r="140" customFormat="false" ht="15.75" hidden="true" customHeight="true" outlineLevel="0" collapsed="false">
      <c r="A140" s="150"/>
      <c r="B140" s="150"/>
      <c r="C140" s="150"/>
      <c r="D140" s="150"/>
      <c r="E140" s="150"/>
      <c r="F140" s="150"/>
      <c r="G140" s="150"/>
      <c r="H140" s="155" t="str">
        <f aca="false">IF(ISBLANK('Backlog (1)'!$G140),"",'Backlog (1)'!$G140-$C$1)</f>
        <v/>
      </c>
      <c r="I140" s="150" t="str">
        <f aca="false">IF(ISBLANK('Backlog (1)'!$G140),"n","y")</f>
        <v>n</v>
      </c>
      <c r="J140" s="143"/>
      <c r="K140" s="143"/>
      <c r="L140" s="143"/>
      <c r="M140" s="143"/>
      <c r="N140" s="143"/>
      <c r="O140" s="143"/>
      <c r="P140" s="143"/>
      <c r="Q140" s="143"/>
      <c r="R140" s="143"/>
      <c r="S140" s="143"/>
      <c r="T140" s="143"/>
      <c r="U140" s="143"/>
      <c r="V140" s="143"/>
      <c r="W140" s="143"/>
      <c r="X140" s="143"/>
      <c r="Y140" s="143"/>
      <c r="Z140" s="143"/>
      <c r="AA140" s="143"/>
      <c r="AB140" s="143"/>
      <c r="AC140" s="143"/>
    </row>
    <row r="141" customFormat="false" ht="15.75" hidden="true" customHeight="true" outlineLevel="0" collapsed="false">
      <c r="A141" s="150"/>
      <c r="B141" s="150"/>
      <c r="C141" s="150"/>
      <c r="D141" s="150"/>
      <c r="E141" s="150"/>
      <c r="F141" s="150"/>
      <c r="G141" s="150"/>
      <c r="H141" s="155" t="str">
        <f aca="false">IF(ISBLANK('Backlog (1)'!$G141),"",'Backlog (1)'!$G141-$C$1)</f>
        <v/>
      </c>
      <c r="I141" s="150" t="str">
        <f aca="false">IF(ISBLANK('Backlog (1)'!$G141),"n","y")</f>
        <v>n</v>
      </c>
      <c r="J141" s="143"/>
      <c r="K141" s="143"/>
      <c r="L141" s="143"/>
      <c r="M141" s="143"/>
      <c r="N141" s="143"/>
      <c r="O141" s="143"/>
      <c r="P141" s="143"/>
      <c r="Q141" s="143"/>
      <c r="R141" s="143"/>
      <c r="S141" s="143"/>
      <c r="T141" s="143"/>
      <c r="U141" s="143"/>
      <c r="V141" s="143"/>
      <c r="W141" s="143"/>
      <c r="X141" s="143"/>
      <c r="Y141" s="143"/>
      <c r="Z141" s="143"/>
      <c r="AA141" s="143"/>
      <c r="AB141" s="143"/>
      <c r="AC141" s="143"/>
    </row>
    <row r="142" customFormat="false" ht="15.75" hidden="true" customHeight="true" outlineLevel="0" collapsed="false">
      <c r="A142" s="150"/>
      <c r="B142" s="150"/>
      <c r="C142" s="150"/>
      <c r="D142" s="150"/>
      <c r="E142" s="150"/>
      <c r="F142" s="150"/>
      <c r="G142" s="150"/>
      <c r="H142" s="155" t="str">
        <f aca="false">IF(ISBLANK('Backlog (1)'!$G142),"",'Backlog (1)'!$G142-$C$1)</f>
        <v/>
      </c>
      <c r="I142" s="150" t="str">
        <f aca="false">IF(ISBLANK('Backlog (1)'!$G142),"n","y")</f>
        <v>n</v>
      </c>
      <c r="J142" s="143"/>
      <c r="K142" s="143"/>
      <c r="L142" s="143"/>
      <c r="M142" s="143"/>
      <c r="N142" s="143"/>
      <c r="O142" s="143"/>
      <c r="P142" s="143"/>
      <c r="Q142" s="143"/>
      <c r="R142" s="143"/>
      <c r="S142" s="143"/>
      <c r="T142" s="143"/>
      <c r="U142" s="143"/>
      <c r="V142" s="143"/>
      <c r="W142" s="143"/>
      <c r="X142" s="143"/>
      <c r="Y142" s="143"/>
      <c r="Z142" s="143"/>
      <c r="AA142" s="143"/>
      <c r="AB142" s="143"/>
      <c r="AC142" s="143"/>
    </row>
    <row r="143" customFormat="false" ht="15.75" hidden="true" customHeight="true" outlineLevel="0" collapsed="false">
      <c r="A143" s="150"/>
      <c r="B143" s="150"/>
      <c r="C143" s="150"/>
      <c r="D143" s="150"/>
      <c r="E143" s="150"/>
      <c r="F143" s="150"/>
      <c r="G143" s="150"/>
      <c r="H143" s="155" t="str">
        <f aca="false">IF(ISBLANK('Backlog (1)'!$G143),"",'Backlog (1)'!$G143-$C$1)</f>
        <v/>
      </c>
      <c r="I143" s="150" t="str">
        <f aca="false">IF(ISBLANK('Backlog (1)'!$G143),"n","y")</f>
        <v>n</v>
      </c>
      <c r="J143" s="143"/>
      <c r="K143" s="143"/>
      <c r="L143" s="143"/>
      <c r="M143" s="143"/>
      <c r="N143" s="143"/>
      <c r="O143" s="143"/>
      <c r="P143" s="143"/>
      <c r="Q143" s="143"/>
      <c r="R143" s="143"/>
      <c r="S143" s="143"/>
      <c r="T143" s="143"/>
      <c r="U143" s="143"/>
      <c r="V143" s="143"/>
      <c r="W143" s="143"/>
      <c r="X143" s="143"/>
      <c r="Y143" s="143"/>
      <c r="Z143" s="143"/>
      <c r="AA143" s="143"/>
      <c r="AB143" s="143"/>
      <c r="AC143" s="143"/>
    </row>
    <row r="144" customFormat="false" ht="15.75" hidden="true" customHeight="true" outlineLevel="0" collapsed="false">
      <c r="A144" s="150"/>
      <c r="B144" s="150"/>
      <c r="C144" s="150"/>
      <c r="D144" s="150"/>
      <c r="E144" s="150"/>
      <c r="F144" s="150"/>
      <c r="G144" s="150"/>
      <c r="H144" s="155" t="str">
        <f aca="false">IF(ISBLANK('Backlog (1)'!$G144),"",'Backlog (1)'!$G144-$C$1)</f>
        <v/>
      </c>
      <c r="I144" s="150" t="str">
        <f aca="false">IF(ISBLANK('Backlog (1)'!$G144),"n","y")</f>
        <v>n</v>
      </c>
      <c r="J144" s="143"/>
      <c r="K144" s="143"/>
      <c r="L144" s="143"/>
      <c r="M144" s="143"/>
      <c r="N144" s="143"/>
      <c r="O144" s="143"/>
      <c r="P144" s="143"/>
      <c r="Q144" s="143"/>
      <c r="R144" s="143"/>
      <c r="S144" s="143"/>
      <c r="T144" s="143"/>
      <c r="U144" s="143"/>
      <c r="V144" s="143"/>
      <c r="W144" s="143"/>
      <c r="X144" s="143"/>
      <c r="Y144" s="143"/>
      <c r="Z144" s="143"/>
      <c r="AA144" s="143"/>
      <c r="AB144" s="143"/>
      <c r="AC144" s="143"/>
    </row>
    <row r="145" customFormat="false" ht="15.75" hidden="true" customHeight="true" outlineLevel="0" collapsed="false">
      <c r="A145" s="150"/>
      <c r="B145" s="150"/>
      <c r="C145" s="150"/>
      <c r="D145" s="150"/>
      <c r="E145" s="150"/>
      <c r="F145" s="150"/>
      <c r="G145" s="150"/>
      <c r="H145" s="155" t="str">
        <f aca="false">IF(ISBLANK('Backlog (1)'!$G145),"",'Backlog (1)'!$G145-$C$1)</f>
        <v/>
      </c>
      <c r="I145" s="150" t="str">
        <f aca="false">IF(ISBLANK('Backlog (1)'!$G145),"n","y")</f>
        <v>n</v>
      </c>
      <c r="J145" s="143"/>
      <c r="K145" s="143"/>
      <c r="L145" s="143"/>
      <c r="M145" s="143"/>
      <c r="N145" s="143"/>
      <c r="O145" s="143"/>
      <c r="P145" s="143"/>
      <c r="Q145" s="143"/>
      <c r="R145" s="143"/>
      <c r="S145" s="143"/>
      <c r="T145" s="143"/>
      <c r="U145" s="143"/>
      <c r="V145" s="143"/>
      <c r="W145" s="143"/>
      <c r="X145" s="143"/>
      <c r="Y145" s="143"/>
      <c r="Z145" s="143"/>
      <c r="AA145" s="143"/>
      <c r="AB145" s="143"/>
      <c r="AC145" s="143"/>
    </row>
    <row r="146" customFormat="false" ht="15.75" hidden="true" customHeight="true" outlineLevel="0" collapsed="false">
      <c r="A146" s="150"/>
      <c r="B146" s="150"/>
      <c r="C146" s="150"/>
      <c r="D146" s="150"/>
      <c r="E146" s="150"/>
      <c r="F146" s="150"/>
      <c r="G146" s="150"/>
      <c r="H146" s="155" t="str">
        <f aca="false">IF(ISBLANK('Backlog (1)'!$G146),"",'Backlog (1)'!$G146-$C$1)</f>
        <v/>
      </c>
      <c r="I146" s="150" t="str">
        <f aca="false">IF(ISBLANK('Backlog (1)'!$G146),"n","y")</f>
        <v>n</v>
      </c>
      <c r="J146" s="143"/>
      <c r="K146" s="143"/>
      <c r="L146" s="143"/>
      <c r="M146" s="143"/>
      <c r="N146" s="143"/>
      <c r="O146" s="143"/>
      <c r="P146" s="143"/>
      <c r="Q146" s="143"/>
      <c r="R146" s="143"/>
      <c r="S146" s="143"/>
      <c r="T146" s="143"/>
      <c r="U146" s="143"/>
      <c r="V146" s="143"/>
      <c r="W146" s="143"/>
      <c r="X146" s="143"/>
      <c r="Y146" s="143"/>
      <c r="Z146" s="143"/>
      <c r="AA146" s="143"/>
      <c r="AB146" s="143"/>
      <c r="AC146" s="143"/>
    </row>
    <row r="147" customFormat="false" ht="15.75" hidden="true" customHeight="true" outlineLevel="0" collapsed="false">
      <c r="A147" s="150"/>
      <c r="B147" s="150"/>
      <c r="C147" s="150"/>
      <c r="D147" s="150"/>
      <c r="E147" s="150"/>
      <c r="F147" s="150"/>
      <c r="G147" s="150"/>
      <c r="H147" s="155" t="str">
        <f aca="false">IF(ISBLANK('Backlog (1)'!$G147),"",'Backlog (1)'!$G147-$C$1)</f>
        <v/>
      </c>
      <c r="I147" s="150" t="str">
        <f aca="false">IF(ISBLANK('Backlog (1)'!$G147),"n","y")</f>
        <v>n</v>
      </c>
      <c r="J147" s="143"/>
      <c r="K147" s="143"/>
      <c r="L147" s="143"/>
      <c r="M147" s="143"/>
      <c r="N147" s="143"/>
      <c r="O147" s="143"/>
      <c r="P147" s="143"/>
      <c r="Q147" s="143"/>
      <c r="R147" s="143"/>
      <c r="S147" s="143"/>
      <c r="T147" s="143"/>
      <c r="U147" s="143"/>
      <c r="V147" s="143"/>
      <c r="W147" s="143"/>
      <c r="X147" s="143"/>
      <c r="Y147" s="143"/>
      <c r="Z147" s="143"/>
      <c r="AA147" s="143"/>
      <c r="AB147" s="143"/>
      <c r="AC147" s="143"/>
    </row>
    <row r="148" customFormat="false" ht="15.75" hidden="true" customHeight="true" outlineLevel="0" collapsed="false">
      <c r="A148" s="150"/>
      <c r="B148" s="150"/>
      <c r="C148" s="150"/>
      <c r="D148" s="150"/>
      <c r="E148" s="150"/>
      <c r="F148" s="150"/>
      <c r="G148" s="150"/>
      <c r="H148" s="155" t="str">
        <f aca="false">IF(ISBLANK('Backlog (1)'!$G148),"",'Backlog (1)'!$G148-$C$1)</f>
        <v/>
      </c>
      <c r="I148" s="150" t="str">
        <f aca="false">IF(ISBLANK('Backlog (1)'!$G148),"n","y")</f>
        <v>n</v>
      </c>
      <c r="J148" s="143"/>
      <c r="K148" s="143"/>
      <c r="L148" s="143"/>
      <c r="M148" s="143"/>
      <c r="N148" s="143"/>
      <c r="O148" s="143"/>
      <c r="P148" s="143"/>
      <c r="Q148" s="143"/>
      <c r="R148" s="143"/>
      <c r="S148" s="143"/>
      <c r="T148" s="143"/>
      <c r="U148" s="143"/>
      <c r="V148" s="143"/>
      <c r="W148" s="143"/>
      <c r="X148" s="143"/>
      <c r="Y148" s="143"/>
      <c r="Z148" s="143"/>
      <c r="AA148" s="143"/>
      <c r="AB148" s="143"/>
      <c r="AC148" s="143"/>
    </row>
    <row r="149" customFormat="false" ht="15.75" hidden="true" customHeight="true" outlineLevel="0" collapsed="false">
      <c r="A149" s="150"/>
      <c r="B149" s="150"/>
      <c r="C149" s="150"/>
      <c r="D149" s="150"/>
      <c r="E149" s="150"/>
      <c r="F149" s="150"/>
      <c r="G149" s="150"/>
      <c r="H149" s="155" t="str">
        <f aca="false">IF(ISBLANK('Backlog (1)'!$G149),"",'Backlog (1)'!$G149-$C$1)</f>
        <v/>
      </c>
      <c r="I149" s="150" t="str">
        <f aca="false">IF(ISBLANK('Backlog (1)'!$G149),"n","y")</f>
        <v>n</v>
      </c>
      <c r="J149" s="143"/>
      <c r="K149" s="143"/>
      <c r="L149" s="143"/>
      <c r="M149" s="143"/>
      <c r="N149" s="143"/>
      <c r="O149" s="143"/>
      <c r="P149" s="143"/>
      <c r="Q149" s="143"/>
      <c r="R149" s="143"/>
      <c r="S149" s="143"/>
      <c r="T149" s="143"/>
      <c r="U149" s="143"/>
      <c r="V149" s="143"/>
      <c r="W149" s="143"/>
      <c r="X149" s="143"/>
      <c r="Y149" s="143"/>
      <c r="Z149" s="143"/>
      <c r="AA149" s="143"/>
      <c r="AB149" s="143"/>
      <c r="AC149" s="143"/>
    </row>
    <row r="150" customFormat="false" ht="15.75" hidden="true" customHeight="true" outlineLevel="0" collapsed="false">
      <c r="A150" s="150"/>
      <c r="B150" s="150"/>
      <c r="C150" s="150"/>
      <c r="D150" s="150"/>
      <c r="E150" s="150"/>
      <c r="F150" s="150"/>
      <c r="G150" s="150"/>
      <c r="H150" s="155" t="str">
        <f aca="false">IF(ISBLANK('Backlog (1)'!$G150),"",'Backlog (1)'!$G150-$C$1)</f>
        <v/>
      </c>
      <c r="I150" s="150" t="str">
        <f aca="false">IF(ISBLANK('Backlog (1)'!$G150),"n","y")</f>
        <v>n</v>
      </c>
      <c r="J150" s="143"/>
      <c r="K150" s="143"/>
      <c r="L150" s="143"/>
      <c r="M150" s="143"/>
      <c r="N150" s="143"/>
      <c r="O150" s="143"/>
      <c r="P150" s="143"/>
      <c r="Q150" s="143"/>
      <c r="R150" s="143"/>
      <c r="S150" s="143"/>
      <c r="T150" s="143"/>
      <c r="U150" s="143"/>
      <c r="V150" s="143"/>
      <c r="W150" s="143"/>
      <c r="X150" s="143"/>
      <c r="Y150" s="143"/>
      <c r="Z150" s="143"/>
      <c r="AA150" s="143"/>
      <c r="AB150" s="143"/>
      <c r="AC150" s="143"/>
    </row>
    <row r="151" customFormat="false" ht="15.75" hidden="true" customHeight="true" outlineLevel="0" collapsed="false">
      <c r="A151" s="150"/>
      <c r="B151" s="150"/>
      <c r="C151" s="150"/>
      <c r="D151" s="150"/>
      <c r="E151" s="150"/>
      <c r="F151" s="150"/>
      <c r="G151" s="150"/>
      <c r="H151" s="155" t="str">
        <f aca="false">IF(ISBLANK('Backlog (1)'!$G151),"",'Backlog (1)'!$G151-$C$1)</f>
        <v/>
      </c>
      <c r="I151" s="150" t="str">
        <f aca="false">IF(ISBLANK('Backlog (1)'!$G151),"n","y")</f>
        <v>n</v>
      </c>
      <c r="J151" s="143"/>
      <c r="K151" s="143"/>
      <c r="L151" s="143"/>
      <c r="M151" s="143"/>
      <c r="N151" s="143"/>
      <c r="O151" s="143"/>
      <c r="P151" s="143"/>
      <c r="Q151" s="143"/>
      <c r="R151" s="143"/>
      <c r="S151" s="143"/>
      <c r="T151" s="143"/>
      <c r="U151" s="143"/>
      <c r="V151" s="143"/>
      <c r="W151" s="143"/>
      <c r="X151" s="143"/>
      <c r="Y151" s="143"/>
      <c r="Z151" s="143"/>
      <c r="AA151" s="143"/>
      <c r="AB151" s="143"/>
      <c r="AC151" s="143"/>
    </row>
    <row r="152" customFormat="false" ht="15.75" hidden="true" customHeight="true" outlineLevel="0" collapsed="false">
      <c r="A152" s="150"/>
      <c r="B152" s="150"/>
      <c r="C152" s="150"/>
      <c r="D152" s="150"/>
      <c r="E152" s="150"/>
      <c r="F152" s="150"/>
      <c r="G152" s="150"/>
      <c r="H152" s="155" t="str">
        <f aca="false">IF(ISBLANK('Backlog (1)'!$G152),"",'Backlog (1)'!$G152-$C$1)</f>
        <v/>
      </c>
      <c r="I152" s="150" t="str">
        <f aca="false">IF(ISBLANK('Backlog (1)'!$G152),"n","y")</f>
        <v>n</v>
      </c>
      <c r="J152" s="143"/>
      <c r="K152" s="143"/>
      <c r="L152" s="143"/>
      <c r="M152" s="143"/>
      <c r="N152" s="143"/>
      <c r="O152" s="143"/>
      <c r="P152" s="143"/>
      <c r="Q152" s="143"/>
      <c r="R152" s="143"/>
      <c r="S152" s="143"/>
      <c r="T152" s="143"/>
      <c r="U152" s="143"/>
      <c r="V152" s="143"/>
      <c r="W152" s="143"/>
      <c r="X152" s="143"/>
      <c r="Y152" s="143"/>
      <c r="Z152" s="143"/>
      <c r="AA152" s="143"/>
      <c r="AB152" s="143"/>
      <c r="AC152" s="143"/>
    </row>
    <row r="153" customFormat="false" ht="15.75" hidden="true" customHeight="true" outlineLevel="0" collapsed="false">
      <c r="A153" s="150"/>
      <c r="B153" s="150"/>
      <c r="C153" s="150"/>
      <c r="D153" s="150"/>
      <c r="E153" s="150"/>
      <c r="F153" s="150"/>
      <c r="G153" s="150"/>
      <c r="H153" s="155" t="str">
        <f aca="false">IF(ISBLANK('Backlog (1)'!$G153),"",'Backlog (1)'!$G153-$C$1)</f>
        <v/>
      </c>
      <c r="I153" s="150" t="str">
        <f aca="false">IF(ISBLANK('Backlog (1)'!$G153),"n","y")</f>
        <v>n</v>
      </c>
      <c r="J153" s="143"/>
      <c r="K153" s="143"/>
      <c r="L153" s="143"/>
      <c r="M153" s="143"/>
      <c r="N153" s="143"/>
      <c r="O153" s="143"/>
      <c r="P153" s="143"/>
      <c r="Q153" s="143"/>
      <c r="R153" s="143"/>
      <c r="S153" s="143"/>
      <c r="T153" s="143"/>
      <c r="U153" s="143"/>
      <c r="V153" s="143"/>
      <c r="W153" s="143"/>
      <c r="X153" s="143"/>
      <c r="Y153" s="143"/>
      <c r="Z153" s="143"/>
      <c r="AA153" s="143"/>
      <c r="AB153" s="143"/>
      <c r="AC153" s="143"/>
    </row>
    <row r="154" customFormat="false" ht="15.75" hidden="true" customHeight="true" outlineLevel="0" collapsed="false">
      <c r="A154" s="150"/>
      <c r="B154" s="150"/>
      <c r="C154" s="150"/>
      <c r="D154" s="150"/>
      <c r="E154" s="150"/>
      <c r="F154" s="150"/>
      <c r="G154" s="150"/>
      <c r="H154" s="155" t="str">
        <f aca="false">IF(ISBLANK('Backlog (1)'!$G154),"",'Backlog (1)'!$G154-$C$1)</f>
        <v/>
      </c>
      <c r="I154" s="150" t="str">
        <f aca="false">IF(ISBLANK('Backlog (1)'!$G154),"n","y")</f>
        <v>n</v>
      </c>
      <c r="J154" s="143"/>
      <c r="K154" s="143"/>
      <c r="L154" s="143"/>
      <c r="M154" s="143"/>
      <c r="N154" s="143"/>
      <c r="O154" s="143"/>
      <c r="P154" s="143"/>
      <c r="Q154" s="143"/>
      <c r="R154" s="143"/>
      <c r="S154" s="143"/>
      <c r="T154" s="143"/>
      <c r="U154" s="143"/>
      <c r="V154" s="143"/>
      <c r="W154" s="143"/>
      <c r="X154" s="143"/>
      <c r="Y154" s="143"/>
      <c r="Z154" s="143"/>
      <c r="AA154" s="143"/>
      <c r="AB154" s="143"/>
      <c r="AC154" s="143"/>
    </row>
    <row r="155" customFormat="false" ht="15.75" hidden="true" customHeight="true" outlineLevel="0" collapsed="false">
      <c r="A155" s="150"/>
      <c r="B155" s="150"/>
      <c r="C155" s="150"/>
      <c r="D155" s="150"/>
      <c r="E155" s="150"/>
      <c r="F155" s="150"/>
      <c r="G155" s="150"/>
      <c r="H155" s="155" t="str">
        <f aca="false">IF(ISBLANK('Backlog (1)'!$G155),"",'Backlog (1)'!$G155-$C$1)</f>
        <v/>
      </c>
      <c r="I155" s="150" t="str">
        <f aca="false">IF(ISBLANK('Backlog (1)'!$G155),"n","y")</f>
        <v>n</v>
      </c>
      <c r="J155" s="143"/>
      <c r="K155" s="143"/>
      <c r="L155" s="143"/>
      <c r="M155" s="143"/>
      <c r="N155" s="143"/>
      <c r="O155" s="143"/>
      <c r="P155" s="143"/>
      <c r="Q155" s="143"/>
      <c r="R155" s="143"/>
      <c r="S155" s="143"/>
      <c r="T155" s="143"/>
      <c r="U155" s="143"/>
      <c r="V155" s="143"/>
      <c r="W155" s="143"/>
      <c r="X155" s="143"/>
      <c r="Y155" s="143"/>
      <c r="Z155" s="143"/>
      <c r="AA155" s="143"/>
      <c r="AB155" s="143"/>
      <c r="AC155" s="143"/>
    </row>
    <row r="156" customFormat="false" ht="15.75" hidden="true" customHeight="true" outlineLevel="0" collapsed="false">
      <c r="A156" s="150"/>
      <c r="B156" s="150"/>
      <c r="C156" s="150"/>
      <c r="D156" s="150"/>
      <c r="E156" s="150"/>
      <c r="F156" s="150"/>
      <c r="G156" s="150"/>
      <c r="H156" s="155" t="str">
        <f aca="false">IF(ISBLANK('Backlog (1)'!$G156),"",'Backlog (1)'!$G156-$C$1)</f>
        <v/>
      </c>
      <c r="I156" s="150" t="str">
        <f aca="false">IF(ISBLANK('Backlog (1)'!$G156),"n","y")</f>
        <v>n</v>
      </c>
      <c r="J156" s="143"/>
      <c r="K156" s="143"/>
      <c r="L156" s="143"/>
      <c r="M156" s="143"/>
      <c r="N156" s="143"/>
      <c r="O156" s="143"/>
      <c r="P156" s="143"/>
      <c r="Q156" s="143"/>
      <c r="R156" s="143"/>
      <c r="S156" s="143"/>
      <c r="T156" s="143"/>
      <c r="U156" s="143"/>
      <c r="V156" s="143"/>
      <c r="W156" s="143"/>
      <c r="X156" s="143"/>
      <c r="Y156" s="143"/>
      <c r="Z156" s="143"/>
      <c r="AA156" s="143"/>
      <c r="AB156" s="143"/>
      <c r="AC156" s="143"/>
    </row>
    <row r="157" customFormat="false" ht="15.75" hidden="true" customHeight="true" outlineLevel="0" collapsed="false">
      <c r="A157" s="150"/>
      <c r="B157" s="150"/>
      <c r="C157" s="150"/>
      <c r="D157" s="150"/>
      <c r="E157" s="150"/>
      <c r="F157" s="150"/>
      <c r="G157" s="150"/>
      <c r="H157" s="155" t="str">
        <f aca="false">IF(ISBLANK('Backlog (1)'!$G157),"",'Backlog (1)'!$G157-$C$1)</f>
        <v/>
      </c>
      <c r="I157" s="150" t="str">
        <f aca="false">IF(ISBLANK('Backlog (1)'!$G157),"n","y")</f>
        <v>n</v>
      </c>
      <c r="J157" s="143"/>
      <c r="K157" s="143"/>
      <c r="L157" s="143"/>
      <c r="M157" s="143"/>
      <c r="N157" s="143"/>
      <c r="O157" s="143"/>
      <c r="P157" s="143"/>
      <c r="Q157" s="143"/>
      <c r="R157" s="143"/>
      <c r="S157" s="143"/>
      <c r="T157" s="143"/>
      <c r="U157" s="143"/>
      <c r="V157" s="143"/>
      <c r="W157" s="143"/>
      <c r="X157" s="143"/>
      <c r="Y157" s="143"/>
      <c r="Z157" s="143"/>
      <c r="AA157" s="143"/>
      <c r="AB157" s="143"/>
      <c r="AC157" s="143"/>
    </row>
    <row r="158" customFormat="false" ht="15.75" hidden="true" customHeight="true" outlineLevel="0" collapsed="false">
      <c r="A158" s="150"/>
      <c r="B158" s="150"/>
      <c r="C158" s="150"/>
      <c r="D158" s="150"/>
      <c r="E158" s="150"/>
      <c r="F158" s="150"/>
      <c r="G158" s="150"/>
      <c r="H158" s="155" t="str">
        <f aca="false">IF(ISBLANK('Backlog (1)'!$G158),"",'Backlog (1)'!$G158-$C$1)</f>
        <v/>
      </c>
      <c r="I158" s="150" t="str">
        <f aca="false">IF(ISBLANK('Backlog (1)'!$G158),"n","y")</f>
        <v>n</v>
      </c>
      <c r="J158" s="143"/>
      <c r="K158" s="143"/>
      <c r="L158" s="143"/>
      <c r="M158" s="143"/>
      <c r="N158" s="143"/>
      <c r="O158" s="143"/>
      <c r="P158" s="143"/>
      <c r="Q158" s="143"/>
      <c r="R158" s="143"/>
      <c r="S158" s="143"/>
      <c r="T158" s="143"/>
      <c r="U158" s="143"/>
      <c r="V158" s="143"/>
      <c r="W158" s="143"/>
      <c r="X158" s="143"/>
      <c r="Y158" s="143"/>
      <c r="Z158" s="143"/>
      <c r="AA158" s="143"/>
      <c r="AB158" s="143"/>
      <c r="AC158" s="143"/>
    </row>
    <row r="159" customFormat="false" ht="15.75" hidden="true" customHeight="true" outlineLevel="0" collapsed="false">
      <c r="A159" s="150"/>
      <c r="B159" s="150"/>
      <c r="C159" s="150"/>
      <c r="D159" s="150"/>
      <c r="E159" s="150"/>
      <c r="F159" s="150"/>
      <c r="G159" s="150"/>
      <c r="H159" s="155" t="str">
        <f aca="false">IF(ISBLANK('Backlog (1)'!$G159),"",'Backlog (1)'!$G159-$C$1)</f>
        <v/>
      </c>
      <c r="I159" s="150" t="str">
        <f aca="false">IF(ISBLANK('Backlog (1)'!$G159),"n","y")</f>
        <v>n</v>
      </c>
      <c r="J159" s="143"/>
      <c r="K159" s="143"/>
      <c r="L159" s="143"/>
      <c r="M159" s="143"/>
      <c r="N159" s="143"/>
      <c r="O159" s="143"/>
      <c r="P159" s="143"/>
      <c r="Q159" s="143"/>
      <c r="R159" s="143"/>
      <c r="S159" s="143"/>
      <c r="T159" s="143"/>
      <c r="U159" s="143"/>
      <c r="V159" s="143"/>
      <c r="W159" s="143"/>
      <c r="X159" s="143"/>
      <c r="Y159" s="143"/>
      <c r="Z159" s="143"/>
      <c r="AA159" s="143"/>
      <c r="AB159" s="143"/>
      <c r="AC159" s="143"/>
    </row>
    <row r="160" customFormat="false" ht="15.75" hidden="false" customHeight="true" outlineLevel="0" collapsed="false">
      <c r="A160" s="177" t="s">
        <v>413</v>
      </c>
      <c r="B160" s="177"/>
      <c r="C160" s="177" t="n">
        <f aca="false">SUBTOTAL(109,'Backlog (1)'!$C$6:$C$159)</f>
        <v>65</v>
      </c>
      <c r="D160" s="177"/>
      <c r="E160" s="177"/>
      <c r="F160" s="177"/>
      <c r="G160" s="177"/>
      <c r="H160" s="177"/>
      <c r="I160" s="177"/>
      <c r="J160" s="143"/>
      <c r="K160" s="143"/>
      <c r="L160" s="143"/>
      <c r="M160" s="143"/>
      <c r="N160" s="143"/>
      <c r="O160" s="143"/>
      <c r="P160" s="143"/>
      <c r="Q160" s="143"/>
      <c r="R160" s="143"/>
      <c r="S160" s="143"/>
      <c r="T160" s="143"/>
      <c r="U160" s="143"/>
      <c r="V160" s="143"/>
      <c r="W160" s="143"/>
      <c r="X160" s="143"/>
      <c r="Y160" s="143"/>
      <c r="Z160" s="143"/>
      <c r="AA160" s="143"/>
      <c r="AB160" s="143"/>
      <c r="AC160" s="143"/>
    </row>
    <row r="161" customFormat="false" ht="15.75" hidden="false" customHeight="true" outlineLevel="0" collapsed="false">
      <c r="A161" s="147"/>
      <c r="B161" s="147"/>
      <c r="C161" s="147"/>
      <c r="D161" s="147"/>
      <c r="E161" s="147"/>
      <c r="F161" s="147"/>
      <c r="G161" s="147"/>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row>
    <row r="162" customFormat="false" ht="15.75" hidden="false" customHeight="true" outlineLevel="0" collapsed="false">
      <c r="A162" s="147"/>
      <c r="B162" s="147"/>
      <c r="C162" s="147"/>
      <c r="D162" s="147"/>
      <c r="E162" s="147"/>
      <c r="F162" s="147"/>
      <c r="G162" s="147"/>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row>
    <row r="163" customFormat="false" ht="15.75" hidden="false" customHeight="true" outlineLevel="0" collapsed="false">
      <c r="A163" s="147"/>
      <c r="B163" s="147"/>
      <c r="C163" s="147"/>
      <c r="D163" s="147"/>
      <c r="E163" s="147"/>
      <c r="F163" s="147"/>
      <c r="G163" s="147"/>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row>
    <row r="164" customFormat="false" ht="15.75" hidden="false" customHeight="true" outlineLevel="0" collapsed="false">
      <c r="A164" s="147"/>
      <c r="B164" s="147"/>
      <c r="C164" s="147"/>
      <c r="D164" s="147"/>
      <c r="E164" s="147"/>
      <c r="F164" s="147"/>
      <c r="G164" s="147"/>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row>
    <row r="165" customFormat="false" ht="15.75" hidden="false" customHeight="true" outlineLevel="0" collapsed="false">
      <c r="A165" s="147"/>
      <c r="B165" s="147"/>
      <c r="C165" s="147"/>
      <c r="D165" s="147"/>
      <c r="E165" s="147"/>
      <c r="F165" s="147"/>
      <c r="G165" s="147"/>
      <c r="H165" s="165"/>
      <c r="I165" s="165"/>
      <c r="J165" s="143"/>
      <c r="K165" s="143"/>
      <c r="L165" s="143"/>
      <c r="M165" s="143"/>
      <c r="N165" s="143"/>
      <c r="O165" s="143"/>
      <c r="P165" s="143"/>
      <c r="Q165" s="143"/>
      <c r="R165" s="143"/>
      <c r="S165" s="143"/>
      <c r="T165" s="143"/>
      <c r="U165" s="143"/>
      <c r="V165" s="143"/>
      <c r="W165" s="143"/>
      <c r="X165" s="143"/>
      <c r="Y165" s="143"/>
      <c r="Z165" s="143"/>
      <c r="AA165" s="143"/>
      <c r="AB165" s="143"/>
      <c r="AC165" s="143"/>
    </row>
    <row r="166" customFormat="false" ht="15.75" hidden="false" customHeight="true" outlineLevel="0" collapsed="false">
      <c r="A166" s="147"/>
      <c r="B166" s="147"/>
      <c r="C166" s="147"/>
      <c r="D166" s="147"/>
      <c r="E166" s="147"/>
      <c r="F166" s="147"/>
      <c r="G166" s="147"/>
      <c r="H166" s="165"/>
      <c r="I166" s="165"/>
      <c r="J166" s="143"/>
      <c r="K166" s="143"/>
      <c r="L166" s="143"/>
      <c r="M166" s="143"/>
      <c r="N166" s="143"/>
      <c r="O166" s="143"/>
      <c r="P166" s="143"/>
      <c r="Q166" s="143"/>
      <c r="R166" s="143"/>
      <c r="S166" s="143"/>
      <c r="T166" s="143"/>
      <c r="U166" s="143"/>
      <c r="V166" s="143"/>
      <c r="W166" s="143"/>
      <c r="X166" s="143"/>
      <c r="Y166" s="143"/>
      <c r="Z166" s="143"/>
      <c r="AA166" s="143"/>
      <c r="AB166" s="143"/>
      <c r="AC166" s="143"/>
    </row>
    <row r="167" customFormat="false" ht="15.75" hidden="false" customHeight="true" outlineLevel="0" collapsed="false">
      <c r="A167" s="147"/>
      <c r="B167" s="147"/>
      <c r="C167" s="147"/>
      <c r="D167" s="147"/>
      <c r="E167" s="147"/>
      <c r="F167" s="147"/>
      <c r="G167" s="147"/>
      <c r="H167" s="165"/>
      <c r="I167" s="165"/>
      <c r="J167" s="143"/>
      <c r="K167" s="143"/>
      <c r="L167" s="143"/>
      <c r="M167" s="143"/>
      <c r="N167" s="143"/>
      <c r="O167" s="143"/>
      <c r="P167" s="143"/>
      <c r="Q167" s="143"/>
      <c r="R167" s="143"/>
      <c r="S167" s="143"/>
      <c r="T167" s="143"/>
      <c r="U167" s="143"/>
      <c r="V167" s="143"/>
      <c r="W167" s="143"/>
      <c r="X167" s="143"/>
      <c r="Y167" s="143"/>
      <c r="Z167" s="143"/>
      <c r="AA167" s="143"/>
      <c r="AB167" s="143"/>
      <c r="AC167" s="143"/>
    </row>
    <row r="168" customFormat="false" ht="15.75" hidden="false" customHeight="true" outlineLevel="0" collapsed="false">
      <c r="A168" s="147"/>
      <c r="B168" s="147"/>
      <c r="C168" s="147"/>
      <c r="D168" s="147"/>
      <c r="E168" s="147"/>
      <c r="F168" s="147"/>
      <c r="G168" s="147"/>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row>
    <row r="169" customFormat="false" ht="15.75" hidden="false" customHeight="true" outlineLevel="0" collapsed="false">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row>
    <row r="170" customFormat="false" ht="15.75" hidden="false" customHeight="true" outlineLevel="0" collapsed="false">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row>
    <row r="171" customFormat="false" ht="15.75" hidden="false" customHeight="true" outlineLevel="0" collapsed="false">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row>
    <row r="172" customFormat="false" ht="15.75" hidden="false" customHeight="true" outlineLevel="0" collapsed="false">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row>
    <row r="173" customFormat="false" ht="15.75" hidden="false" customHeight="true" outlineLevel="0" collapsed="false">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row>
    <row r="174" customFormat="false" ht="15.75" hidden="false" customHeight="true" outlineLevel="0" collapsed="false">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row>
    <row r="175" customFormat="false" ht="15.75" hidden="false" customHeight="true" outlineLevel="0" collapsed="false">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row>
    <row r="176" customFormat="false" ht="15.75" hidden="false" customHeight="true" outlineLevel="0" collapsed="false">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row>
    <row r="177" customFormat="false" ht="15.75" hidden="false" customHeight="true" outlineLevel="0" collapsed="false">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row>
    <row r="178" customFormat="false" ht="15.75" hidden="false" customHeight="true" outlineLevel="0" collapsed="false">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row>
    <row r="179" customFormat="false" ht="15.75" hidden="false" customHeight="true" outlineLevel="0" collapsed="false">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row>
    <row r="180" customFormat="false" ht="15.75" hidden="false" customHeight="true" outlineLevel="0" collapsed="false">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row>
    <row r="181" customFormat="false" ht="15.75" hidden="false" customHeight="true" outlineLevel="0" collapsed="false">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row>
    <row r="182" customFormat="false" ht="15.75" hidden="false" customHeight="true" outlineLevel="0" collapsed="false">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row>
    <row r="183" customFormat="false" ht="15.75" hidden="false" customHeight="true" outlineLevel="0" collapsed="false">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row>
    <row r="184" customFormat="false" ht="15.75" hidden="false" customHeight="true" outlineLevel="0" collapsed="false">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row>
    <row r="185" customFormat="false" ht="15.75" hidden="false" customHeight="true" outlineLevel="0" collapsed="false">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row>
    <row r="186" customFormat="false" ht="15.75" hidden="false" customHeight="true" outlineLevel="0" collapsed="false">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row>
    <row r="187" customFormat="false" ht="15.75" hidden="false" customHeight="true" outlineLevel="0" collapsed="false">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row>
    <row r="188" customFormat="false" ht="15.75" hidden="false" customHeight="true" outlineLevel="0" collapsed="false">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row>
    <row r="189" customFormat="false" ht="15.75" hidden="false" customHeight="true" outlineLevel="0" collapsed="false">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row>
    <row r="190" customFormat="false" ht="15.75" hidden="false" customHeight="true" outlineLevel="0" collapsed="false">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row>
    <row r="191" customFormat="false" ht="15.75" hidden="false" customHeight="true" outlineLevel="0" collapsed="false">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row>
    <row r="192" customFormat="false" ht="15.75" hidden="false" customHeight="true" outlineLevel="0" collapsed="false">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row>
    <row r="193" customFormat="false" ht="15.75" hidden="false" customHeight="true" outlineLevel="0" collapsed="false">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143"/>
    </row>
    <row r="194" customFormat="false" ht="15.75" hidden="false" customHeight="true" outlineLevel="0" collapsed="false">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c r="AB194" s="143"/>
      <c r="AC194" s="143"/>
    </row>
    <row r="195" customFormat="false" ht="15.75" hidden="false" customHeight="true" outlineLevel="0" collapsed="false">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row>
    <row r="196" customFormat="false" ht="15.75" hidden="false" customHeight="true" outlineLevel="0" collapsed="false">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c r="AB196" s="143"/>
      <c r="AC196" s="143"/>
    </row>
    <row r="197" customFormat="false" ht="15.75" hidden="false" customHeight="true" outlineLevel="0" collapsed="false">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143"/>
    </row>
    <row r="198" customFormat="false" ht="15.75" hidden="false" customHeight="true" outlineLevel="0" collapsed="false">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row>
    <row r="199" customFormat="false" ht="15.75" hidden="false" customHeight="true" outlineLevel="0" collapsed="false">
      <c r="B199" s="178"/>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row>
    <row r="200" customFormat="false" ht="15.75" hidden="false" customHeight="true" outlineLevel="0" collapsed="false">
      <c r="B200" s="178"/>
      <c r="J200" s="143"/>
      <c r="K200" s="143"/>
      <c r="L200" s="143"/>
      <c r="M200" s="143"/>
      <c r="N200" s="143"/>
      <c r="O200" s="143"/>
      <c r="P200" s="143"/>
      <c r="Q200" s="143"/>
      <c r="R200" s="143"/>
      <c r="S200" s="143"/>
      <c r="T200" s="143"/>
      <c r="U200" s="143"/>
      <c r="V200" s="143"/>
      <c r="W200" s="143"/>
      <c r="X200" s="143"/>
      <c r="Y200" s="143"/>
      <c r="Z200" s="143"/>
      <c r="AA200" s="143"/>
      <c r="AB200" s="143"/>
      <c r="AC200" s="143"/>
    </row>
    <row r="201" customFormat="false" ht="15.75" hidden="false" customHeight="true" outlineLevel="0" collapsed="false">
      <c r="B201" s="178"/>
      <c r="J201" s="143"/>
      <c r="K201" s="143"/>
      <c r="L201" s="143"/>
      <c r="M201" s="143"/>
      <c r="N201" s="143"/>
      <c r="O201" s="143"/>
      <c r="P201" s="143"/>
      <c r="Q201" s="143"/>
      <c r="R201" s="143"/>
      <c r="S201" s="143"/>
      <c r="T201" s="143"/>
      <c r="U201" s="143"/>
      <c r="V201" s="143"/>
      <c r="W201" s="143"/>
      <c r="X201" s="143"/>
      <c r="Y201" s="143"/>
      <c r="Z201" s="143"/>
      <c r="AA201" s="143"/>
      <c r="AB201" s="143"/>
      <c r="AC201" s="143"/>
    </row>
    <row r="202" customFormat="false" ht="15.75" hidden="false" customHeight="true" outlineLevel="0" collapsed="false">
      <c r="B202" s="178"/>
      <c r="J202" s="143"/>
      <c r="K202" s="143"/>
      <c r="L202" s="143"/>
      <c r="M202" s="143"/>
      <c r="N202" s="143"/>
      <c r="O202" s="143"/>
      <c r="P202" s="143"/>
      <c r="Q202" s="143"/>
      <c r="R202" s="143"/>
      <c r="S202" s="143"/>
      <c r="T202" s="143"/>
      <c r="U202" s="143"/>
      <c r="V202" s="143"/>
      <c r="W202" s="143"/>
      <c r="X202" s="143"/>
      <c r="Y202" s="143"/>
      <c r="Z202" s="143"/>
      <c r="AA202" s="143"/>
      <c r="AB202" s="143"/>
      <c r="AC202" s="143"/>
    </row>
    <row r="203" customFormat="false" ht="15.75" hidden="false" customHeight="true" outlineLevel="0" collapsed="false">
      <c r="B203" s="178"/>
      <c r="J203" s="143"/>
      <c r="K203" s="143"/>
      <c r="L203" s="143"/>
      <c r="M203" s="143"/>
      <c r="N203" s="143"/>
      <c r="O203" s="143"/>
      <c r="P203" s="143"/>
      <c r="Q203" s="143"/>
      <c r="R203" s="143"/>
      <c r="S203" s="143"/>
      <c r="T203" s="143"/>
      <c r="U203" s="143"/>
      <c r="V203" s="143"/>
      <c r="W203" s="143"/>
      <c r="X203" s="143"/>
      <c r="Y203" s="143"/>
      <c r="Z203" s="143"/>
      <c r="AA203" s="143"/>
      <c r="AB203" s="143"/>
      <c r="AC203" s="143"/>
    </row>
    <row r="204" customFormat="false" ht="15.75" hidden="false" customHeight="true" outlineLevel="0" collapsed="false">
      <c r="B204" s="178"/>
      <c r="J204" s="143"/>
      <c r="K204" s="143"/>
      <c r="L204" s="143"/>
      <c r="M204" s="143"/>
      <c r="N204" s="143"/>
      <c r="O204" s="143"/>
      <c r="P204" s="143"/>
      <c r="Q204" s="143"/>
      <c r="R204" s="143"/>
      <c r="S204" s="143"/>
      <c r="T204" s="143"/>
      <c r="U204" s="143"/>
      <c r="V204" s="143"/>
      <c r="W204" s="143"/>
      <c r="X204" s="143"/>
      <c r="Y204" s="143"/>
      <c r="Z204" s="143"/>
      <c r="AA204" s="143"/>
      <c r="AB204" s="143"/>
      <c r="AC204" s="143"/>
    </row>
    <row r="205" customFormat="false" ht="15.75" hidden="false" customHeight="true" outlineLevel="0" collapsed="false">
      <c r="B205" s="178"/>
      <c r="J205" s="143"/>
      <c r="K205" s="143"/>
      <c r="L205" s="143"/>
      <c r="M205" s="143"/>
      <c r="N205" s="143"/>
      <c r="O205" s="143"/>
      <c r="P205" s="143"/>
      <c r="Q205" s="143"/>
      <c r="R205" s="143"/>
      <c r="S205" s="143"/>
      <c r="T205" s="143"/>
      <c r="U205" s="143"/>
      <c r="V205" s="143"/>
      <c r="W205" s="143"/>
      <c r="X205" s="143"/>
      <c r="Y205" s="143"/>
      <c r="Z205" s="143"/>
      <c r="AA205" s="143"/>
      <c r="AB205" s="143"/>
      <c r="AC205" s="143"/>
    </row>
    <row r="206" customFormat="false" ht="15.75" hidden="false" customHeight="true" outlineLevel="0" collapsed="false">
      <c r="B206" s="178"/>
      <c r="J206" s="143"/>
      <c r="K206" s="143"/>
      <c r="L206" s="143"/>
      <c r="M206" s="143"/>
      <c r="N206" s="143"/>
      <c r="O206" s="143"/>
      <c r="P206" s="143"/>
      <c r="Q206" s="143"/>
      <c r="R206" s="143"/>
      <c r="S206" s="143"/>
      <c r="T206" s="143"/>
      <c r="U206" s="143"/>
      <c r="V206" s="143"/>
      <c r="W206" s="143"/>
      <c r="X206" s="143"/>
      <c r="Y206" s="143"/>
      <c r="Z206" s="143"/>
      <c r="AA206" s="143"/>
      <c r="AB206" s="143"/>
      <c r="AC206" s="143"/>
    </row>
    <row r="207" customFormat="false" ht="15.75" hidden="false" customHeight="true" outlineLevel="0" collapsed="false">
      <c r="B207" s="178"/>
      <c r="J207" s="143"/>
      <c r="K207" s="143"/>
      <c r="L207" s="143"/>
      <c r="M207" s="143"/>
      <c r="N207" s="143"/>
      <c r="O207" s="143"/>
      <c r="P207" s="143"/>
      <c r="Q207" s="143"/>
      <c r="R207" s="143"/>
      <c r="S207" s="143"/>
      <c r="T207" s="143"/>
      <c r="U207" s="143"/>
      <c r="V207" s="143"/>
      <c r="W207" s="143"/>
      <c r="X207" s="143"/>
      <c r="Y207" s="143"/>
      <c r="Z207" s="143"/>
      <c r="AA207" s="143"/>
      <c r="AB207" s="143"/>
      <c r="AC207" s="143"/>
    </row>
    <row r="208" customFormat="false" ht="15.75" hidden="false" customHeight="true" outlineLevel="0" collapsed="false">
      <c r="B208" s="178"/>
      <c r="J208" s="143"/>
      <c r="K208" s="143"/>
      <c r="L208" s="143"/>
      <c r="M208" s="143"/>
      <c r="N208" s="143"/>
      <c r="O208" s="143"/>
      <c r="P208" s="143"/>
      <c r="Q208" s="143"/>
      <c r="R208" s="143"/>
      <c r="S208" s="143"/>
      <c r="T208" s="143"/>
      <c r="U208" s="143"/>
      <c r="V208" s="143"/>
      <c r="W208" s="143"/>
      <c r="X208" s="143"/>
      <c r="Y208" s="143"/>
      <c r="Z208" s="143"/>
      <c r="AA208" s="143"/>
      <c r="AB208" s="143"/>
      <c r="AC208" s="143"/>
    </row>
    <row r="209" customFormat="false" ht="15.75" hidden="false" customHeight="true" outlineLevel="0" collapsed="false">
      <c r="B209" s="178"/>
      <c r="J209" s="143"/>
      <c r="K209" s="143"/>
      <c r="L209" s="143"/>
      <c r="M209" s="143"/>
      <c r="N209" s="143"/>
      <c r="O209" s="143"/>
      <c r="P209" s="143"/>
      <c r="Q209" s="143"/>
      <c r="R209" s="143"/>
      <c r="S209" s="143"/>
      <c r="T209" s="143"/>
      <c r="U209" s="143"/>
      <c r="V209" s="143"/>
      <c r="W209" s="143"/>
      <c r="X209" s="143"/>
      <c r="Y209" s="143"/>
      <c r="Z209" s="143"/>
      <c r="AA209" s="143"/>
      <c r="AB209" s="143"/>
      <c r="AC209" s="143"/>
    </row>
    <row r="210" customFormat="false" ht="15.75" hidden="false" customHeight="true" outlineLevel="0" collapsed="false">
      <c r="B210" s="178"/>
      <c r="J210" s="143"/>
      <c r="K210" s="143"/>
      <c r="L210" s="143"/>
      <c r="M210" s="143"/>
      <c r="N210" s="143"/>
      <c r="O210" s="143"/>
      <c r="P210" s="143"/>
      <c r="Q210" s="143"/>
      <c r="R210" s="143"/>
      <c r="S210" s="143"/>
      <c r="T210" s="143"/>
      <c r="U210" s="143"/>
      <c r="V210" s="143"/>
      <c r="W210" s="143"/>
      <c r="X210" s="143"/>
      <c r="Y210" s="143"/>
      <c r="Z210" s="143"/>
      <c r="AA210" s="143"/>
      <c r="AB210" s="143"/>
      <c r="AC210" s="143"/>
    </row>
    <row r="211" customFormat="false" ht="15.75" hidden="false" customHeight="true" outlineLevel="0" collapsed="false">
      <c r="B211" s="178"/>
      <c r="J211" s="143"/>
      <c r="K211" s="143"/>
      <c r="L211" s="143"/>
      <c r="M211" s="143"/>
      <c r="N211" s="143"/>
      <c r="O211" s="143"/>
      <c r="P211" s="143"/>
      <c r="Q211" s="143"/>
      <c r="R211" s="143"/>
      <c r="S211" s="143"/>
      <c r="T211" s="143"/>
      <c r="U211" s="143"/>
      <c r="V211" s="143"/>
      <c r="W211" s="143"/>
      <c r="X211" s="143"/>
      <c r="Y211" s="143"/>
      <c r="Z211" s="143"/>
      <c r="AA211" s="143"/>
      <c r="AB211" s="143"/>
      <c r="AC211" s="143"/>
    </row>
    <row r="212" customFormat="false" ht="15.75" hidden="false" customHeight="true" outlineLevel="0" collapsed="false">
      <c r="B212" s="178"/>
      <c r="J212" s="143"/>
      <c r="K212" s="143"/>
      <c r="L212" s="143"/>
      <c r="M212" s="143"/>
      <c r="N212" s="143"/>
      <c r="O212" s="143"/>
      <c r="P212" s="143"/>
      <c r="Q212" s="143"/>
      <c r="R212" s="143"/>
      <c r="S212" s="143"/>
      <c r="T212" s="143"/>
      <c r="U212" s="143"/>
      <c r="V212" s="143"/>
      <c r="W212" s="143"/>
      <c r="X212" s="143"/>
      <c r="Y212" s="143"/>
      <c r="Z212" s="143"/>
      <c r="AA212" s="143"/>
      <c r="AB212" s="143"/>
      <c r="AC212" s="143"/>
    </row>
    <row r="213" customFormat="false" ht="15.75" hidden="false" customHeight="true" outlineLevel="0" collapsed="false">
      <c r="B213" s="178"/>
      <c r="J213" s="143"/>
      <c r="K213" s="143"/>
      <c r="L213" s="143"/>
      <c r="M213" s="143"/>
      <c r="N213" s="143"/>
      <c r="O213" s="143"/>
      <c r="P213" s="143"/>
      <c r="Q213" s="143"/>
      <c r="R213" s="143"/>
      <c r="S213" s="143"/>
      <c r="T213" s="143"/>
      <c r="U213" s="143"/>
      <c r="V213" s="143"/>
      <c r="W213" s="143"/>
      <c r="X213" s="143"/>
      <c r="Y213" s="143"/>
      <c r="Z213" s="143"/>
      <c r="AA213" s="143"/>
      <c r="AB213" s="143"/>
      <c r="AC213" s="143"/>
    </row>
    <row r="214" customFormat="false" ht="15.75" hidden="false" customHeight="true" outlineLevel="0" collapsed="false">
      <c r="B214" s="178"/>
      <c r="J214" s="143"/>
      <c r="K214" s="143"/>
      <c r="L214" s="143"/>
      <c r="M214" s="143"/>
      <c r="N214" s="143"/>
      <c r="O214" s="143"/>
      <c r="P214" s="143"/>
      <c r="Q214" s="143"/>
      <c r="R214" s="143"/>
      <c r="S214" s="143"/>
      <c r="T214" s="143"/>
      <c r="U214" s="143"/>
      <c r="V214" s="143"/>
      <c r="W214" s="143"/>
      <c r="X214" s="143"/>
      <c r="Y214" s="143"/>
      <c r="Z214" s="143"/>
      <c r="AA214" s="143"/>
      <c r="AB214" s="143"/>
      <c r="AC214" s="143"/>
    </row>
    <row r="215" customFormat="false" ht="15.75" hidden="false" customHeight="true" outlineLevel="0" collapsed="false">
      <c r="B215" s="178"/>
      <c r="J215" s="143"/>
      <c r="K215" s="143"/>
      <c r="L215" s="143"/>
      <c r="M215" s="143"/>
      <c r="N215" s="143"/>
      <c r="O215" s="143"/>
      <c r="P215" s="143"/>
      <c r="Q215" s="143"/>
      <c r="R215" s="143"/>
      <c r="S215" s="143"/>
      <c r="T215" s="143"/>
      <c r="U215" s="143"/>
      <c r="V215" s="143"/>
      <c r="W215" s="143"/>
      <c r="X215" s="143"/>
      <c r="Y215" s="143"/>
      <c r="Z215" s="143"/>
      <c r="AA215" s="143"/>
      <c r="AB215" s="143"/>
      <c r="AC215" s="143"/>
    </row>
    <row r="216" customFormat="false" ht="15.75" hidden="false" customHeight="true" outlineLevel="0" collapsed="false">
      <c r="B216" s="178"/>
      <c r="J216" s="143"/>
      <c r="K216" s="143"/>
      <c r="L216" s="143"/>
      <c r="M216" s="143"/>
      <c r="N216" s="143"/>
      <c r="O216" s="143"/>
      <c r="P216" s="143"/>
      <c r="Q216" s="143"/>
      <c r="R216" s="143"/>
      <c r="S216" s="143"/>
      <c r="T216" s="143"/>
      <c r="U216" s="143"/>
      <c r="V216" s="143"/>
      <c r="W216" s="143"/>
      <c r="X216" s="143"/>
      <c r="Y216" s="143"/>
      <c r="Z216" s="143"/>
      <c r="AA216" s="143"/>
      <c r="AB216" s="143"/>
      <c r="AC216" s="143"/>
    </row>
    <row r="217" customFormat="false" ht="15.75" hidden="false" customHeight="true" outlineLevel="0" collapsed="false">
      <c r="B217" s="178"/>
      <c r="J217" s="143"/>
      <c r="K217" s="143"/>
      <c r="L217" s="143"/>
      <c r="M217" s="143"/>
      <c r="N217" s="143"/>
      <c r="O217" s="143"/>
      <c r="P217" s="143"/>
      <c r="Q217" s="143"/>
      <c r="R217" s="143"/>
      <c r="S217" s="143"/>
      <c r="T217" s="143"/>
      <c r="U217" s="143"/>
      <c r="V217" s="143"/>
      <c r="W217" s="143"/>
      <c r="X217" s="143"/>
      <c r="Y217" s="143"/>
      <c r="Z217" s="143"/>
      <c r="AA217" s="143"/>
      <c r="AB217" s="143"/>
      <c r="AC217" s="143"/>
    </row>
    <row r="218" customFormat="false" ht="15.75" hidden="false" customHeight="true" outlineLevel="0" collapsed="false">
      <c r="B218" s="178"/>
      <c r="J218" s="143"/>
      <c r="K218" s="143"/>
      <c r="L218" s="143"/>
      <c r="M218" s="143"/>
      <c r="N218" s="143"/>
      <c r="O218" s="143"/>
      <c r="P218" s="143"/>
      <c r="Q218" s="143"/>
      <c r="R218" s="143"/>
      <c r="S218" s="143"/>
      <c r="T218" s="143"/>
      <c r="U218" s="143"/>
      <c r="V218" s="143"/>
      <c r="W218" s="143"/>
      <c r="X218" s="143"/>
      <c r="Y218" s="143"/>
      <c r="Z218" s="143"/>
      <c r="AA218" s="143"/>
      <c r="AB218" s="143"/>
      <c r="AC218" s="143"/>
    </row>
    <row r="219" customFormat="false" ht="15.75" hidden="false" customHeight="true" outlineLevel="0" collapsed="false">
      <c r="B219" s="178"/>
      <c r="J219" s="143"/>
      <c r="K219" s="143"/>
      <c r="L219" s="143"/>
      <c r="M219" s="143"/>
      <c r="N219" s="143"/>
      <c r="O219" s="143"/>
      <c r="P219" s="143"/>
      <c r="Q219" s="143"/>
      <c r="R219" s="143"/>
      <c r="S219" s="143"/>
      <c r="T219" s="143"/>
      <c r="U219" s="143"/>
      <c r="V219" s="143"/>
      <c r="W219" s="143"/>
      <c r="X219" s="143"/>
      <c r="Y219" s="143"/>
      <c r="Z219" s="143"/>
      <c r="AA219" s="143"/>
      <c r="AB219" s="143"/>
      <c r="AC219" s="143"/>
    </row>
    <row r="220" customFormat="false" ht="15.75" hidden="false" customHeight="true" outlineLevel="0" collapsed="false">
      <c r="B220" s="178"/>
      <c r="J220" s="143"/>
      <c r="K220" s="143"/>
      <c r="L220" s="143"/>
      <c r="M220" s="143"/>
      <c r="N220" s="143"/>
      <c r="O220" s="143"/>
      <c r="P220" s="143"/>
      <c r="Q220" s="143"/>
      <c r="R220" s="143"/>
      <c r="S220" s="143"/>
      <c r="T220" s="143"/>
      <c r="U220" s="143"/>
      <c r="V220" s="143"/>
      <c r="W220" s="143"/>
      <c r="X220" s="143"/>
      <c r="Y220" s="143"/>
      <c r="Z220" s="143"/>
      <c r="AA220" s="143"/>
      <c r="AB220" s="143"/>
      <c r="AC220" s="143"/>
    </row>
    <row r="221" customFormat="false" ht="15.75" hidden="false" customHeight="true" outlineLevel="0" collapsed="false">
      <c r="B221" s="178"/>
      <c r="J221" s="143"/>
      <c r="K221" s="143"/>
      <c r="L221" s="143"/>
      <c r="M221" s="143"/>
      <c r="N221" s="143"/>
      <c r="O221" s="143"/>
      <c r="P221" s="143"/>
      <c r="Q221" s="143"/>
      <c r="R221" s="143"/>
      <c r="S221" s="143"/>
      <c r="T221" s="143"/>
      <c r="U221" s="143"/>
      <c r="V221" s="143"/>
      <c r="W221" s="143"/>
      <c r="X221" s="143"/>
      <c r="Y221" s="143"/>
      <c r="Z221" s="143"/>
      <c r="AA221" s="143"/>
      <c r="AB221" s="143"/>
      <c r="AC221" s="143"/>
    </row>
    <row r="222" customFormat="false" ht="15.75" hidden="false" customHeight="true" outlineLevel="0" collapsed="false">
      <c r="B222" s="178"/>
      <c r="J222" s="143"/>
      <c r="K222" s="143"/>
      <c r="L222" s="143"/>
      <c r="M222" s="143"/>
      <c r="N222" s="143"/>
      <c r="O222" s="143"/>
      <c r="P222" s="143"/>
      <c r="Q222" s="143"/>
      <c r="R222" s="143"/>
      <c r="S222" s="143"/>
      <c r="T222" s="143"/>
      <c r="U222" s="143"/>
      <c r="V222" s="143"/>
      <c r="W222" s="143"/>
      <c r="X222" s="143"/>
      <c r="Y222" s="143"/>
      <c r="Z222" s="143"/>
      <c r="AA222" s="143"/>
      <c r="AB222" s="143"/>
      <c r="AC222" s="143"/>
    </row>
    <row r="223" customFormat="false" ht="15.75" hidden="false" customHeight="true" outlineLevel="0" collapsed="false">
      <c r="B223" s="178"/>
      <c r="J223" s="143"/>
      <c r="K223" s="143"/>
      <c r="L223" s="143"/>
      <c r="M223" s="143"/>
      <c r="N223" s="143"/>
      <c r="O223" s="143"/>
      <c r="P223" s="143"/>
      <c r="Q223" s="143"/>
      <c r="R223" s="143"/>
      <c r="S223" s="143"/>
      <c r="T223" s="143"/>
      <c r="U223" s="143"/>
      <c r="V223" s="143"/>
      <c r="W223" s="143"/>
      <c r="X223" s="143"/>
      <c r="Y223" s="143"/>
      <c r="Z223" s="143"/>
      <c r="AA223" s="143"/>
      <c r="AB223" s="143"/>
      <c r="AC223" s="143"/>
    </row>
    <row r="224" customFormat="false" ht="15.75" hidden="false" customHeight="true" outlineLevel="0" collapsed="false">
      <c r="B224" s="178"/>
      <c r="J224" s="143"/>
      <c r="K224" s="143"/>
      <c r="L224" s="143"/>
      <c r="M224" s="143"/>
      <c r="N224" s="143"/>
      <c r="O224" s="143"/>
      <c r="P224" s="143"/>
      <c r="Q224" s="143"/>
      <c r="R224" s="143"/>
      <c r="S224" s="143"/>
      <c r="T224" s="143"/>
      <c r="U224" s="143"/>
      <c r="V224" s="143"/>
      <c r="W224" s="143"/>
      <c r="X224" s="143"/>
      <c r="Y224" s="143"/>
      <c r="Z224" s="143"/>
      <c r="AA224" s="143"/>
      <c r="AB224" s="143"/>
      <c r="AC224" s="143"/>
    </row>
    <row r="225" customFormat="false" ht="15.75" hidden="false" customHeight="true" outlineLevel="0" collapsed="false">
      <c r="B225" s="178"/>
      <c r="J225" s="143"/>
      <c r="K225" s="143"/>
      <c r="L225" s="143"/>
      <c r="M225" s="143"/>
      <c r="N225" s="143"/>
      <c r="O225" s="143"/>
      <c r="P225" s="143"/>
      <c r="Q225" s="143"/>
      <c r="R225" s="143"/>
      <c r="S225" s="143"/>
      <c r="T225" s="143"/>
      <c r="U225" s="143"/>
      <c r="V225" s="143"/>
      <c r="W225" s="143"/>
      <c r="X225" s="143"/>
      <c r="Y225" s="143"/>
      <c r="Z225" s="143"/>
      <c r="AA225" s="143"/>
      <c r="AB225" s="143"/>
      <c r="AC225" s="143"/>
    </row>
    <row r="226" customFormat="false" ht="15.75" hidden="false" customHeight="true" outlineLevel="0" collapsed="false">
      <c r="B226" s="178"/>
      <c r="J226" s="143"/>
      <c r="K226" s="143"/>
      <c r="L226" s="143"/>
      <c r="M226" s="143"/>
      <c r="N226" s="143"/>
      <c r="O226" s="143"/>
      <c r="P226" s="143"/>
      <c r="Q226" s="143"/>
      <c r="R226" s="143"/>
      <c r="S226" s="143"/>
      <c r="T226" s="143"/>
      <c r="U226" s="143"/>
      <c r="V226" s="143"/>
      <c r="W226" s="143"/>
      <c r="X226" s="143"/>
      <c r="Y226" s="143"/>
      <c r="Z226" s="143"/>
      <c r="AA226" s="143"/>
      <c r="AB226" s="143"/>
      <c r="AC226" s="143"/>
    </row>
    <row r="227" customFormat="false" ht="15.75" hidden="false" customHeight="true" outlineLevel="0" collapsed="false">
      <c r="B227" s="178"/>
      <c r="J227" s="143"/>
      <c r="K227" s="143"/>
      <c r="L227" s="143"/>
      <c r="M227" s="143"/>
      <c r="N227" s="143"/>
      <c r="O227" s="143"/>
      <c r="P227" s="143"/>
      <c r="Q227" s="143"/>
      <c r="R227" s="143"/>
      <c r="S227" s="143"/>
      <c r="T227" s="143"/>
      <c r="U227" s="143"/>
      <c r="V227" s="143"/>
      <c r="W227" s="143"/>
      <c r="X227" s="143"/>
      <c r="Y227" s="143"/>
      <c r="Z227" s="143"/>
      <c r="AA227" s="143"/>
      <c r="AB227" s="143"/>
      <c r="AC227" s="143"/>
    </row>
    <row r="228" customFormat="false" ht="15.75" hidden="false" customHeight="true" outlineLevel="0" collapsed="false">
      <c r="B228" s="178"/>
      <c r="J228" s="143"/>
      <c r="K228" s="143"/>
      <c r="L228" s="143"/>
      <c r="M228" s="143"/>
      <c r="N228" s="143"/>
      <c r="O228" s="143"/>
      <c r="P228" s="143"/>
      <c r="Q228" s="143"/>
      <c r="R228" s="143"/>
      <c r="S228" s="143"/>
      <c r="T228" s="143"/>
      <c r="U228" s="143"/>
      <c r="V228" s="143"/>
      <c r="W228" s="143"/>
      <c r="X228" s="143"/>
      <c r="Y228" s="143"/>
      <c r="Z228" s="143"/>
      <c r="AA228" s="143"/>
      <c r="AB228" s="143"/>
      <c r="AC228" s="143"/>
    </row>
    <row r="229" customFormat="false" ht="15.75" hidden="false" customHeight="true" outlineLevel="0" collapsed="false">
      <c r="B229" s="178"/>
      <c r="J229" s="143"/>
      <c r="K229" s="143"/>
      <c r="L229" s="143"/>
      <c r="M229" s="143"/>
      <c r="N229" s="143"/>
      <c r="O229" s="143"/>
      <c r="P229" s="143"/>
      <c r="Q229" s="143"/>
      <c r="R229" s="143"/>
      <c r="S229" s="143"/>
      <c r="T229" s="143"/>
      <c r="U229" s="143"/>
      <c r="V229" s="143"/>
      <c r="W229" s="143"/>
      <c r="X229" s="143"/>
      <c r="Y229" s="143"/>
      <c r="Z229" s="143"/>
      <c r="AA229" s="143"/>
      <c r="AB229" s="143"/>
      <c r="AC229" s="143"/>
    </row>
    <row r="230" customFormat="false" ht="15.75" hidden="false" customHeight="true" outlineLevel="0" collapsed="false">
      <c r="B230" s="178"/>
      <c r="J230" s="143"/>
      <c r="K230" s="143"/>
      <c r="L230" s="143"/>
      <c r="M230" s="143"/>
      <c r="N230" s="143"/>
      <c r="O230" s="143"/>
      <c r="P230" s="143"/>
      <c r="Q230" s="143"/>
      <c r="R230" s="143"/>
      <c r="S230" s="143"/>
      <c r="T230" s="143"/>
      <c r="U230" s="143"/>
      <c r="V230" s="143"/>
      <c r="W230" s="143"/>
      <c r="X230" s="143"/>
      <c r="Y230" s="143"/>
      <c r="Z230" s="143"/>
      <c r="AA230" s="143"/>
      <c r="AB230" s="143"/>
      <c r="AC230" s="143"/>
    </row>
    <row r="231" customFormat="false" ht="15.75" hidden="false" customHeight="true" outlineLevel="0" collapsed="false">
      <c r="B231" s="178"/>
      <c r="J231" s="143"/>
      <c r="K231" s="143"/>
      <c r="L231" s="143"/>
      <c r="M231" s="143"/>
      <c r="N231" s="143"/>
      <c r="O231" s="143"/>
      <c r="P231" s="143"/>
      <c r="Q231" s="143"/>
      <c r="R231" s="143"/>
      <c r="S231" s="143"/>
      <c r="T231" s="143"/>
      <c r="U231" s="143"/>
      <c r="V231" s="143"/>
      <c r="W231" s="143"/>
      <c r="X231" s="143"/>
      <c r="Y231" s="143"/>
      <c r="Z231" s="143"/>
      <c r="AA231" s="143"/>
      <c r="AB231" s="143"/>
      <c r="AC231" s="143"/>
    </row>
    <row r="232" customFormat="false" ht="15.75" hidden="false" customHeight="true" outlineLevel="0" collapsed="false">
      <c r="B232" s="178"/>
      <c r="J232" s="143"/>
      <c r="K232" s="143"/>
      <c r="L232" s="143"/>
      <c r="M232" s="143"/>
      <c r="N232" s="143"/>
      <c r="O232" s="143"/>
      <c r="P232" s="143"/>
      <c r="Q232" s="143"/>
      <c r="R232" s="143"/>
      <c r="S232" s="143"/>
      <c r="T232" s="143"/>
      <c r="U232" s="143"/>
      <c r="V232" s="143"/>
      <c r="W232" s="143"/>
      <c r="X232" s="143"/>
      <c r="Y232" s="143"/>
      <c r="Z232" s="143"/>
      <c r="AA232" s="143"/>
      <c r="AB232" s="143"/>
      <c r="AC232" s="143"/>
    </row>
    <row r="233" customFormat="false" ht="15.75" hidden="false" customHeight="true" outlineLevel="0" collapsed="false">
      <c r="B233" s="178"/>
      <c r="J233" s="143"/>
      <c r="K233" s="143"/>
      <c r="L233" s="143"/>
      <c r="M233" s="143"/>
      <c r="N233" s="143"/>
      <c r="O233" s="143"/>
      <c r="P233" s="143"/>
      <c r="Q233" s="143"/>
      <c r="R233" s="143"/>
      <c r="S233" s="143"/>
      <c r="T233" s="143"/>
      <c r="U233" s="143"/>
      <c r="V233" s="143"/>
      <c r="W233" s="143"/>
      <c r="X233" s="143"/>
      <c r="Y233" s="143"/>
      <c r="Z233" s="143"/>
      <c r="AA233" s="143"/>
      <c r="AB233" s="143"/>
      <c r="AC233" s="143"/>
    </row>
    <row r="234" customFormat="false" ht="15.75" hidden="false" customHeight="true" outlineLevel="0" collapsed="false">
      <c r="B234" s="178"/>
      <c r="J234" s="143"/>
      <c r="K234" s="143"/>
      <c r="L234" s="143"/>
      <c r="M234" s="143"/>
      <c r="N234" s="143"/>
      <c r="O234" s="143"/>
      <c r="P234" s="143"/>
      <c r="Q234" s="143"/>
      <c r="R234" s="143"/>
      <c r="S234" s="143"/>
      <c r="T234" s="143"/>
      <c r="U234" s="143"/>
      <c r="V234" s="143"/>
      <c r="W234" s="143"/>
      <c r="X234" s="143"/>
      <c r="Y234" s="143"/>
      <c r="Z234" s="143"/>
      <c r="AA234" s="143"/>
      <c r="AB234" s="143"/>
      <c r="AC234" s="143"/>
    </row>
    <row r="235" customFormat="false" ht="15.75" hidden="false" customHeight="true" outlineLevel="0" collapsed="false">
      <c r="B235" s="178"/>
      <c r="J235" s="143"/>
      <c r="K235" s="143"/>
      <c r="L235" s="143"/>
      <c r="M235" s="143"/>
      <c r="N235" s="143"/>
      <c r="O235" s="143"/>
      <c r="P235" s="143"/>
      <c r="Q235" s="143"/>
      <c r="R235" s="143"/>
      <c r="S235" s="143"/>
      <c r="T235" s="143"/>
      <c r="U235" s="143"/>
      <c r="V235" s="143"/>
      <c r="W235" s="143"/>
      <c r="X235" s="143"/>
      <c r="Y235" s="143"/>
      <c r="Z235" s="143"/>
      <c r="AA235" s="143"/>
      <c r="AB235" s="143"/>
      <c r="AC235" s="143"/>
    </row>
    <row r="236" customFormat="false" ht="15.75" hidden="false" customHeight="true" outlineLevel="0" collapsed="false">
      <c r="B236" s="178"/>
      <c r="J236" s="143"/>
      <c r="K236" s="143"/>
      <c r="L236" s="143"/>
      <c r="M236" s="143"/>
      <c r="N236" s="143"/>
      <c r="O236" s="143"/>
      <c r="P236" s="143"/>
      <c r="Q236" s="143"/>
      <c r="R236" s="143"/>
      <c r="S236" s="143"/>
      <c r="T236" s="143"/>
      <c r="U236" s="143"/>
      <c r="V236" s="143"/>
      <c r="W236" s="143"/>
      <c r="X236" s="143"/>
      <c r="Y236" s="143"/>
      <c r="Z236" s="143"/>
      <c r="AA236" s="143"/>
      <c r="AB236" s="143"/>
      <c r="AC236" s="143"/>
    </row>
    <row r="237" customFormat="false" ht="15.75" hidden="false" customHeight="true" outlineLevel="0" collapsed="false">
      <c r="B237" s="178"/>
      <c r="J237" s="143"/>
      <c r="K237" s="143"/>
      <c r="L237" s="143"/>
      <c r="M237" s="143"/>
      <c r="N237" s="143"/>
      <c r="O237" s="143"/>
      <c r="P237" s="143"/>
      <c r="Q237" s="143"/>
      <c r="R237" s="143"/>
      <c r="S237" s="143"/>
      <c r="T237" s="143"/>
      <c r="U237" s="143"/>
      <c r="V237" s="143"/>
      <c r="W237" s="143"/>
      <c r="X237" s="143"/>
      <c r="Y237" s="143"/>
      <c r="Z237" s="143"/>
      <c r="AA237" s="143"/>
      <c r="AB237" s="143"/>
      <c r="AC237" s="143"/>
    </row>
    <row r="238" customFormat="false" ht="15.75" hidden="false" customHeight="true" outlineLevel="0" collapsed="false">
      <c r="B238" s="178"/>
      <c r="J238" s="143"/>
      <c r="K238" s="143"/>
      <c r="L238" s="143"/>
      <c r="M238" s="143"/>
      <c r="N238" s="143"/>
      <c r="O238" s="143"/>
      <c r="P238" s="143"/>
      <c r="Q238" s="143"/>
      <c r="R238" s="143"/>
      <c r="S238" s="143"/>
      <c r="T238" s="143"/>
      <c r="U238" s="143"/>
      <c r="V238" s="143"/>
      <c r="W238" s="143"/>
      <c r="X238" s="143"/>
      <c r="Y238" s="143"/>
      <c r="Z238" s="143"/>
      <c r="AA238" s="143"/>
      <c r="AB238" s="143"/>
      <c r="AC238" s="143"/>
    </row>
    <row r="239" customFormat="false" ht="15.75" hidden="false" customHeight="true" outlineLevel="0" collapsed="false">
      <c r="B239" s="178"/>
      <c r="J239" s="143"/>
      <c r="K239" s="143"/>
      <c r="L239" s="143"/>
      <c r="M239" s="143"/>
      <c r="N239" s="143"/>
      <c r="O239" s="143"/>
      <c r="P239" s="143"/>
      <c r="Q239" s="143"/>
      <c r="R239" s="143"/>
      <c r="S239" s="143"/>
      <c r="T239" s="143"/>
      <c r="U239" s="143"/>
      <c r="V239" s="143"/>
      <c r="W239" s="143"/>
      <c r="X239" s="143"/>
      <c r="Y239" s="143"/>
      <c r="Z239" s="143"/>
      <c r="AA239" s="143"/>
      <c r="AB239" s="143"/>
      <c r="AC239" s="143"/>
    </row>
    <row r="240" customFormat="false" ht="15.75" hidden="false" customHeight="true" outlineLevel="0" collapsed="false">
      <c r="B240" s="178"/>
      <c r="J240" s="143"/>
      <c r="K240" s="143"/>
      <c r="L240" s="143"/>
      <c r="M240" s="143"/>
      <c r="N240" s="143"/>
      <c r="O240" s="143"/>
      <c r="P240" s="143"/>
      <c r="Q240" s="143"/>
      <c r="R240" s="143"/>
      <c r="S240" s="143"/>
      <c r="T240" s="143"/>
      <c r="U240" s="143"/>
      <c r="V240" s="143"/>
      <c r="W240" s="143"/>
      <c r="X240" s="143"/>
      <c r="Y240" s="143"/>
      <c r="Z240" s="143"/>
      <c r="AA240" s="143"/>
      <c r="AB240" s="143"/>
      <c r="AC240" s="143"/>
    </row>
    <row r="241" customFormat="false" ht="15.75" hidden="false" customHeight="true" outlineLevel="0" collapsed="false">
      <c r="B241" s="178"/>
      <c r="J241" s="143"/>
      <c r="K241" s="143"/>
      <c r="L241" s="143"/>
      <c r="M241" s="143"/>
      <c r="N241" s="143"/>
      <c r="O241" s="143"/>
      <c r="P241" s="143"/>
      <c r="Q241" s="143"/>
      <c r="R241" s="143"/>
      <c r="S241" s="143"/>
      <c r="T241" s="143"/>
      <c r="U241" s="143"/>
      <c r="V241" s="143"/>
      <c r="W241" s="143"/>
      <c r="X241" s="143"/>
      <c r="Y241" s="143"/>
      <c r="Z241" s="143"/>
      <c r="AA241" s="143"/>
      <c r="AB241" s="143"/>
      <c r="AC241" s="143"/>
    </row>
    <row r="242" customFormat="false" ht="15.75" hidden="false" customHeight="true" outlineLevel="0" collapsed="false">
      <c r="B242" s="178"/>
      <c r="J242" s="143"/>
      <c r="K242" s="143"/>
      <c r="L242" s="143"/>
      <c r="M242" s="143"/>
      <c r="N242" s="143"/>
      <c r="O242" s="143"/>
      <c r="P242" s="143"/>
      <c r="Q242" s="143"/>
      <c r="R242" s="143"/>
      <c r="S242" s="143"/>
      <c r="T242" s="143"/>
      <c r="U242" s="143"/>
      <c r="V242" s="143"/>
      <c r="W242" s="143"/>
      <c r="X242" s="143"/>
      <c r="Y242" s="143"/>
      <c r="Z242" s="143"/>
      <c r="AA242" s="143"/>
      <c r="AB242" s="143"/>
      <c r="AC242" s="143"/>
    </row>
    <row r="243" customFormat="false" ht="15.75" hidden="false" customHeight="true" outlineLevel="0" collapsed="false">
      <c r="B243" s="178"/>
      <c r="J243" s="143"/>
      <c r="K243" s="143"/>
      <c r="L243" s="143"/>
      <c r="M243" s="143"/>
      <c r="N243" s="143"/>
      <c r="O243" s="143"/>
      <c r="P243" s="143"/>
      <c r="Q243" s="143"/>
      <c r="R243" s="143"/>
      <c r="S243" s="143"/>
      <c r="T243" s="143"/>
      <c r="U243" s="143"/>
      <c r="V243" s="143"/>
      <c r="W243" s="143"/>
      <c r="X243" s="143"/>
      <c r="Y243" s="143"/>
      <c r="Z243" s="143"/>
      <c r="AA243" s="143"/>
      <c r="AB243" s="143"/>
      <c r="AC243" s="143"/>
    </row>
    <row r="244" customFormat="false" ht="15.75" hidden="false" customHeight="true" outlineLevel="0" collapsed="false">
      <c r="B244" s="178"/>
      <c r="J244" s="143"/>
      <c r="K244" s="143"/>
      <c r="L244" s="143"/>
      <c r="M244" s="143"/>
      <c r="N244" s="143"/>
      <c r="O244" s="143"/>
      <c r="P244" s="143"/>
      <c r="Q244" s="143"/>
      <c r="R244" s="143"/>
      <c r="S244" s="143"/>
      <c r="T244" s="143"/>
      <c r="U244" s="143"/>
      <c r="V244" s="143"/>
      <c r="W244" s="143"/>
      <c r="X244" s="143"/>
      <c r="Y244" s="143"/>
      <c r="Z244" s="143"/>
      <c r="AA244" s="143"/>
      <c r="AB244" s="143"/>
      <c r="AC244" s="143"/>
    </row>
    <row r="245" customFormat="false" ht="15.75" hidden="false" customHeight="true" outlineLevel="0" collapsed="false">
      <c r="B245" s="178"/>
      <c r="J245" s="143"/>
      <c r="K245" s="143"/>
      <c r="L245" s="143"/>
      <c r="M245" s="143"/>
      <c r="N245" s="143"/>
      <c r="O245" s="143"/>
      <c r="P245" s="143"/>
      <c r="Q245" s="143"/>
      <c r="R245" s="143"/>
      <c r="S245" s="143"/>
      <c r="T245" s="143"/>
      <c r="U245" s="143"/>
      <c r="V245" s="143"/>
      <c r="W245" s="143"/>
      <c r="X245" s="143"/>
      <c r="Y245" s="143"/>
      <c r="Z245" s="143"/>
      <c r="AA245" s="143"/>
      <c r="AB245" s="143"/>
      <c r="AC245" s="143"/>
    </row>
    <row r="246" customFormat="false" ht="15.75" hidden="false" customHeight="true" outlineLevel="0" collapsed="false">
      <c r="B246" s="178"/>
      <c r="J246" s="143"/>
      <c r="K246" s="143"/>
      <c r="L246" s="143"/>
      <c r="M246" s="143"/>
      <c r="N246" s="143"/>
      <c r="O246" s="143"/>
      <c r="P246" s="143"/>
      <c r="Q246" s="143"/>
      <c r="R246" s="143"/>
      <c r="S246" s="143"/>
      <c r="T246" s="143"/>
      <c r="U246" s="143"/>
      <c r="V246" s="143"/>
      <c r="W246" s="143"/>
      <c r="X246" s="143"/>
      <c r="Y246" s="143"/>
      <c r="Z246" s="143"/>
      <c r="AA246" s="143"/>
      <c r="AB246" s="143"/>
      <c r="AC246" s="143"/>
    </row>
    <row r="247" customFormat="false" ht="15.75" hidden="false" customHeight="true" outlineLevel="0" collapsed="false">
      <c r="B247" s="178"/>
      <c r="J247" s="143"/>
      <c r="K247" s="143"/>
      <c r="L247" s="143"/>
      <c r="M247" s="143"/>
      <c r="N247" s="143"/>
      <c r="O247" s="143"/>
      <c r="P247" s="143"/>
      <c r="Q247" s="143"/>
      <c r="R247" s="143"/>
      <c r="S247" s="143"/>
      <c r="T247" s="143"/>
      <c r="U247" s="143"/>
      <c r="V247" s="143"/>
      <c r="W247" s="143"/>
      <c r="X247" s="143"/>
      <c r="Y247" s="143"/>
      <c r="Z247" s="143"/>
      <c r="AA247" s="143"/>
      <c r="AB247" s="143"/>
      <c r="AC247" s="143"/>
    </row>
    <row r="248" customFormat="false" ht="15.75" hidden="false" customHeight="true" outlineLevel="0" collapsed="false">
      <c r="B248" s="178"/>
      <c r="J248" s="143"/>
      <c r="K248" s="143"/>
      <c r="L248" s="143"/>
      <c r="M248" s="143"/>
      <c r="N248" s="143"/>
      <c r="O248" s="143"/>
      <c r="P248" s="143"/>
      <c r="Q248" s="143"/>
      <c r="R248" s="143"/>
      <c r="S248" s="143"/>
      <c r="T248" s="143"/>
      <c r="U248" s="143"/>
      <c r="V248" s="143"/>
      <c r="W248" s="143"/>
      <c r="X248" s="143"/>
      <c r="Y248" s="143"/>
      <c r="Z248" s="143"/>
      <c r="AA248" s="143"/>
      <c r="AB248" s="143"/>
      <c r="AC248" s="143"/>
    </row>
    <row r="249" customFormat="false" ht="15.75" hidden="false" customHeight="true" outlineLevel="0" collapsed="false">
      <c r="B249" s="178"/>
      <c r="J249" s="143"/>
      <c r="K249" s="143"/>
      <c r="L249" s="143"/>
      <c r="M249" s="143"/>
      <c r="N249" s="143"/>
      <c r="O249" s="143"/>
      <c r="P249" s="143"/>
      <c r="Q249" s="143"/>
      <c r="R249" s="143"/>
      <c r="S249" s="143"/>
      <c r="T249" s="143"/>
      <c r="U249" s="143"/>
      <c r="V249" s="143"/>
      <c r="W249" s="143"/>
      <c r="X249" s="143"/>
      <c r="Y249" s="143"/>
      <c r="Z249" s="143"/>
      <c r="AA249" s="143"/>
      <c r="AB249" s="143"/>
      <c r="AC249" s="143"/>
    </row>
    <row r="250" customFormat="false" ht="15.75" hidden="false" customHeight="true" outlineLevel="0" collapsed="false">
      <c r="B250" s="178"/>
      <c r="J250" s="143"/>
      <c r="K250" s="143"/>
      <c r="L250" s="143"/>
      <c r="M250" s="143"/>
      <c r="N250" s="143"/>
      <c r="O250" s="143"/>
      <c r="P250" s="143"/>
      <c r="Q250" s="143"/>
      <c r="R250" s="143"/>
      <c r="S250" s="143"/>
      <c r="T250" s="143"/>
      <c r="U250" s="143"/>
      <c r="V250" s="143"/>
      <c r="W250" s="143"/>
      <c r="X250" s="143"/>
      <c r="Y250" s="143"/>
      <c r="Z250" s="143"/>
      <c r="AA250" s="143"/>
      <c r="AB250" s="143"/>
      <c r="AC250" s="143"/>
    </row>
    <row r="251" customFormat="false" ht="15.75" hidden="false" customHeight="true" outlineLevel="0" collapsed="false">
      <c r="B251" s="178"/>
      <c r="J251" s="143"/>
      <c r="K251" s="143"/>
      <c r="L251" s="143"/>
      <c r="M251" s="143"/>
      <c r="N251" s="143"/>
      <c r="O251" s="143"/>
      <c r="P251" s="143"/>
      <c r="Q251" s="143"/>
      <c r="R251" s="143"/>
      <c r="S251" s="143"/>
      <c r="T251" s="143"/>
      <c r="U251" s="143"/>
      <c r="V251" s="143"/>
      <c r="W251" s="143"/>
      <c r="X251" s="143"/>
      <c r="Y251" s="143"/>
      <c r="Z251" s="143"/>
      <c r="AA251" s="143"/>
      <c r="AB251" s="143"/>
      <c r="AC251" s="143"/>
    </row>
    <row r="252" customFormat="false" ht="15.75" hidden="false" customHeight="true" outlineLevel="0" collapsed="false">
      <c r="B252" s="178"/>
      <c r="J252" s="143"/>
      <c r="K252" s="143"/>
      <c r="L252" s="143"/>
      <c r="M252" s="143"/>
      <c r="N252" s="143"/>
      <c r="O252" s="143"/>
      <c r="P252" s="143"/>
      <c r="Q252" s="143"/>
      <c r="R252" s="143"/>
      <c r="S252" s="143"/>
      <c r="T252" s="143"/>
      <c r="U252" s="143"/>
      <c r="V252" s="143"/>
      <c r="W252" s="143"/>
      <c r="X252" s="143"/>
      <c r="Y252" s="143"/>
      <c r="Z252" s="143"/>
      <c r="AA252" s="143"/>
      <c r="AB252" s="143"/>
      <c r="AC252" s="143"/>
    </row>
    <row r="253" customFormat="false" ht="15.75" hidden="false" customHeight="true" outlineLevel="0" collapsed="false">
      <c r="B253" s="178"/>
      <c r="J253" s="143"/>
      <c r="K253" s="143"/>
      <c r="L253" s="143"/>
      <c r="M253" s="143"/>
      <c r="N253" s="143"/>
      <c r="O253" s="143"/>
      <c r="P253" s="143"/>
      <c r="Q253" s="143"/>
      <c r="R253" s="143"/>
      <c r="S253" s="143"/>
      <c r="T253" s="143"/>
      <c r="U253" s="143"/>
      <c r="V253" s="143"/>
      <c r="W253" s="143"/>
      <c r="X253" s="143"/>
      <c r="Y253" s="143"/>
      <c r="Z253" s="143"/>
      <c r="AA253" s="143"/>
      <c r="AB253" s="143"/>
      <c r="AC253" s="143"/>
    </row>
    <row r="254" customFormat="false" ht="15.75" hidden="false" customHeight="true" outlineLevel="0" collapsed="false">
      <c r="B254" s="178"/>
      <c r="J254" s="143"/>
      <c r="K254" s="143"/>
      <c r="L254" s="143"/>
      <c r="M254" s="143"/>
      <c r="N254" s="143"/>
      <c r="O254" s="143"/>
      <c r="P254" s="143"/>
      <c r="Q254" s="143"/>
      <c r="R254" s="143"/>
      <c r="S254" s="143"/>
      <c r="T254" s="143"/>
      <c r="U254" s="143"/>
      <c r="V254" s="143"/>
      <c r="W254" s="143"/>
      <c r="X254" s="143"/>
      <c r="Y254" s="143"/>
      <c r="Z254" s="143"/>
      <c r="AA254" s="143"/>
      <c r="AB254" s="143"/>
      <c r="AC254" s="143"/>
    </row>
    <row r="255" customFormat="false" ht="15.75" hidden="false" customHeight="true" outlineLevel="0" collapsed="false">
      <c r="B255" s="178"/>
      <c r="J255" s="143"/>
      <c r="K255" s="143"/>
      <c r="L255" s="143"/>
      <c r="M255" s="143"/>
      <c r="N255" s="143"/>
      <c r="O255" s="143"/>
      <c r="P255" s="143"/>
      <c r="Q255" s="143"/>
      <c r="R255" s="143"/>
      <c r="S255" s="143"/>
      <c r="T255" s="143"/>
      <c r="U255" s="143"/>
      <c r="V255" s="143"/>
      <c r="W255" s="143"/>
      <c r="X255" s="143"/>
      <c r="Y255" s="143"/>
      <c r="Z255" s="143"/>
      <c r="AA255" s="143"/>
      <c r="AB255" s="143"/>
      <c r="AC255" s="143"/>
    </row>
    <row r="256" customFormat="false" ht="15.75" hidden="false" customHeight="true" outlineLevel="0" collapsed="false">
      <c r="B256" s="178"/>
      <c r="J256" s="143"/>
      <c r="K256" s="143"/>
      <c r="L256" s="143"/>
      <c r="M256" s="143"/>
      <c r="N256" s="143"/>
      <c r="O256" s="143"/>
      <c r="P256" s="143"/>
      <c r="Q256" s="143"/>
      <c r="R256" s="143"/>
      <c r="S256" s="143"/>
      <c r="T256" s="143"/>
      <c r="U256" s="143"/>
      <c r="V256" s="143"/>
      <c r="W256" s="143"/>
      <c r="X256" s="143"/>
      <c r="Y256" s="143"/>
      <c r="Z256" s="143"/>
      <c r="AA256" s="143"/>
      <c r="AB256" s="143"/>
      <c r="AC256" s="143"/>
    </row>
    <row r="257" customFormat="false" ht="15.75" hidden="false" customHeight="true" outlineLevel="0" collapsed="false">
      <c r="B257" s="178"/>
      <c r="J257" s="143"/>
      <c r="K257" s="143"/>
      <c r="L257" s="143"/>
      <c r="M257" s="143"/>
      <c r="N257" s="143"/>
      <c r="O257" s="143"/>
      <c r="P257" s="143"/>
      <c r="Q257" s="143"/>
      <c r="R257" s="143"/>
      <c r="S257" s="143"/>
      <c r="T257" s="143"/>
      <c r="U257" s="143"/>
      <c r="V257" s="143"/>
      <c r="W257" s="143"/>
      <c r="X257" s="143"/>
      <c r="Y257" s="143"/>
      <c r="Z257" s="143"/>
      <c r="AA257" s="143"/>
      <c r="AB257" s="143"/>
      <c r="AC257" s="143"/>
    </row>
    <row r="258" customFormat="false" ht="15.75" hidden="false" customHeight="true" outlineLevel="0" collapsed="false">
      <c r="B258" s="178"/>
      <c r="J258" s="143"/>
      <c r="K258" s="143"/>
      <c r="L258" s="143"/>
      <c r="M258" s="143"/>
      <c r="N258" s="143"/>
      <c r="O258" s="143"/>
      <c r="P258" s="143"/>
      <c r="Q258" s="143"/>
      <c r="R258" s="143"/>
      <c r="S258" s="143"/>
      <c r="T258" s="143"/>
      <c r="U258" s="143"/>
      <c r="V258" s="143"/>
      <c r="W258" s="143"/>
      <c r="X258" s="143"/>
      <c r="Y258" s="143"/>
      <c r="Z258" s="143"/>
      <c r="AA258" s="143"/>
      <c r="AB258" s="143"/>
      <c r="AC258" s="143"/>
    </row>
    <row r="259" customFormat="false" ht="15.75" hidden="false" customHeight="true" outlineLevel="0" collapsed="false">
      <c r="B259" s="178"/>
      <c r="J259" s="143"/>
      <c r="K259" s="143"/>
      <c r="L259" s="143"/>
      <c r="M259" s="143"/>
      <c r="N259" s="143"/>
      <c r="O259" s="143"/>
      <c r="P259" s="143"/>
      <c r="Q259" s="143"/>
      <c r="R259" s="143"/>
      <c r="S259" s="143"/>
      <c r="T259" s="143"/>
      <c r="U259" s="143"/>
      <c r="V259" s="143"/>
      <c r="W259" s="143"/>
      <c r="X259" s="143"/>
      <c r="Y259" s="143"/>
      <c r="Z259" s="143"/>
      <c r="AA259" s="143"/>
      <c r="AB259" s="143"/>
      <c r="AC259" s="143"/>
    </row>
    <row r="260" customFormat="false" ht="15.75" hidden="false" customHeight="true" outlineLevel="0" collapsed="false">
      <c r="B260" s="178"/>
      <c r="J260" s="143"/>
      <c r="K260" s="143"/>
      <c r="L260" s="143"/>
      <c r="M260" s="143"/>
      <c r="N260" s="143"/>
      <c r="O260" s="143"/>
      <c r="P260" s="143"/>
      <c r="Q260" s="143"/>
      <c r="R260" s="143"/>
      <c r="S260" s="143"/>
      <c r="T260" s="143"/>
      <c r="U260" s="143"/>
      <c r="V260" s="143"/>
      <c r="W260" s="143"/>
      <c r="X260" s="143"/>
      <c r="Y260" s="143"/>
      <c r="Z260" s="143"/>
      <c r="AA260" s="143"/>
      <c r="AB260" s="143"/>
      <c r="AC260" s="143"/>
    </row>
    <row r="261" customFormat="false" ht="15.75" hidden="false" customHeight="true" outlineLevel="0" collapsed="false">
      <c r="B261" s="178"/>
      <c r="J261" s="143"/>
      <c r="K261" s="143"/>
      <c r="L261" s="143"/>
      <c r="M261" s="143"/>
      <c r="N261" s="143"/>
      <c r="O261" s="143"/>
      <c r="P261" s="143"/>
      <c r="Q261" s="143"/>
      <c r="R261" s="143"/>
      <c r="S261" s="143"/>
      <c r="T261" s="143"/>
      <c r="U261" s="143"/>
      <c r="V261" s="143"/>
      <c r="W261" s="143"/>
      <c r="X261" s="143"/>
      <c r="Y261" s="143"/>
      <c r="Z261" s="143"/>
      <c r="AA261" s="143"/>
      <c r="AB261" s="143"/>
      <c r="AC261" s="143"/>
    </row>
    <row r="262" customFormat="false" ht="15.75" hidden="false" customHeight="true" outlineLevel="0" collapsed="false">
      <c r="B262" s="178"/>
      <c r="J262" s="143"/>
      <c r="K262" s="143"/>
      <c r="L262" s="143"/>
      <c r="M262" s="143"/>
      <c r="N262" s="143"/>
      <c r="O262" s="143"/>
      <c r="P262" s="143"/>
      <c r="Q262" s="143"/>
      <c r="R262" s="143"/>
      <c r="S262" s="143"/>
      <c r="T262" s="143"/>
      <c r="U262" s="143"/>
      <c r="V262" s="143"/>
      <c r="W262" s="143"/>
      <c r="X262" s="143"/>
      <c r="Y262" s="143"/>
      <c r="Z262" s="143"/>
      <c r="AA262" s="143"/>
      <c r="AB262" s="143"/>
      <c r="AC262" s="143"/>
    </row>
    <row r="263" customFormat="false" ht="15.75" hidden="false" customHeight="true" outlineLevel="0" collapsed="false">
      <c r="B263" s="178"/>
      <c r="J263" s="143"/>
      <c r="K263" s="143"/>
      <c r="L263" s="143"/>
      <c r="M263" s="143"/>
      <c r="N263" s="143"/>
      <c r="O263" s="143"/>
      <c r="P263" s="143"/>
      <c r="Q263" s="143"/>
      <c r="R263" s="143"/>
      <c r="S263" s="143"/>
      <c r="T263" s="143"/>
      <c r="U263" s="143"/>
      <c r="V263" s="143"/>
      <c r="W263" s="143"/>
      <c r="X263" s="143"/>
      <c r="Y263" s="143"/>
      <c r="Z263" s="143"/>
      <c r="AA263" s="143"/>
      <c r="AB263" s="143"/>
      <c r="AC263" s="143"/>
    </row>
    <row r="264" customFormat="false" ht="15.75" hidden="false" customHeight="true" outlineLevel="0" collapsed="false">
      <c r="B264" s="178"/>
      <c r="J264" s="143"/>
      <c r="K264" s="143"/>
      <c r="L264" s="143"/>
      <c r="M264" s="143"/>
      <c r="N264" s="143"/>
      <c r="O264" s="143"/>
      <c r="P264" s="143"/>
      <c r="Q264" s="143"/>
      <c r="R264" s="143"/>
      <c r="S264" s="143"/>
      <c r="T264" s="143"/>
      <c r="U264" s="143"/>
      <c r="V264" s="143"/>
      <c r="W264" s="143"/>
      <c r="X264" s="143"/>
      <c r="Y264" s="143"/>
      <c r="Z264" s="143"/>
      <c r="AA264" s="143"/>
      <c r="AB264" s="143"/>
      <c r="AC264" s="143"/>
    </row>
    <row r="265" customFormat="false" ht="15.75" hidden="false" customHeight="true" outlineLevel="0" collapsed="false">
      <c r="B265" s="178"/>
      <c r="J265" s="143"/>
      <c r="K265" s="143"/>
      <c r="L265" s="143"/>
      <c r="M265" s="143"/>
      <c r="N265" s="143"/>
      <c r="O265" s="143"/>
      <c r="P265" s="143"/>
      <c r="Q265" s="143"/>
      <c r="R265" s="143"/>
      <c r="S265" s="143"/>
      <c r="T265" s="143"/>
      <c r="U265" s="143"/>
      <c r="V265" s="143"/>
      <c r="W265" s="143"/>
      <c r="X265" s="143"/>
      <c r="Y265" s="143"/>
      <c r="Z265" s="143"/>
      <c r="AA265" s="143"/>
      <c r="AB265" s="143"/>
      <c r="AC265" s="143"/>
    </row>
    <row r="266" customFormat="false" ht="15.75" hidden="false" customHeight="true" outlineLevel="0" collapsed="false">
      <c r="B266" s="178"/>
      <c r="J266" s="143"/>
      <c r="K266" s="143"/>
      <c r="L266" s="143"/>
      <c r="M266" s="143"/>
      <c r="N266" s="143"/>
      <c r="O266" s="143"/>
      <c r="P266" s="143"/>
      <c r="Q266" s="143"/>
      <c r="R266" s="143"/>
      <c r="S266" s="143"/>
      <c r="T266" s="143"/>
      <c r="U266" s="143"/>
      <c r="V266" s="143"/>
      <c r="W266" s="143"/>
      <c r="X266" s="143"/>
      <c r="Y266" s="143"/>
      <c r="Z266" s="143"/>
      <c r="AA266" s="143"/>
      <c r="AB266" s="143"/>
      <c r="AC266" s="143"/>
    </row>
    <row r="267" customFormat="false" ht="15.75" hidden="false" customHeight="true" outlineLevel="0" collapsed="false">
      <c r="B267" s="178"/>
      <c r="J267" s="143"/>
      <c r="K267" s="143"/>
      <c r="L267" s="143"/>
      <c r="M267" s="143"/>
      <c r="N267" s="143"/>
      <c r="O267" s="143"/>
      <c r="P267" s="143"/>
      <c r="Q267" s="143"/>
      <c r="R267" s="143"/>
      <c r="S267" s="143"/>
      <c r="T267" s="143"/>
      <c r="U267" s="143"/>
      <c r="V267" s="143"/>
      <c r="W267" s="143"/>
      <c r="X267" s="143"/>
      <c r="Y267" s="143"/>
      <c r="Z267" s="143"/>
      <c r="AA267" s="143"/>
      <c r="AB267" s="143"/>
      <c r="AC267" s="143"/>
    </row>
    <row r="268" customFormat="false" ht="15.75" hidden="false" customHeight="true" outlineLevel="0" collapsed="false">
      <c r="B268" s="178"/>
      <c r="J268" s="143"/>
      <c r="K268" s="143"/>
      <c r="L268" s="143"/>
      <c r="M268" s="143"/>
      <c r="N268" s="143"/>
      <c r="O268" s="143"/>
      <c r="P268" s="143"/>
      <c r="Q268" s="143"/>
      <c r="R268" s="143"/>
      <c r="S268" s="143"/>
      <c r="T268" s="143"/>
      <c r="U268" s="143"/>
      <c r="V268" s="143"/>
      <c r="W268" s="143"/>
      <c r="X268" s="143"/>
      <c r="Y268" s="143"/>
      <c r="Z268" s="143"/>
      <c r="AA268" s="143"/>
      <c r="AB268" s="143"/>
      <c r="AC268" s="143"/>
    </row>
    <row r="269" customFormat="false" ht="15.75" hidden="false" customHeight="true" outlineLevel="0" collapsed="false">
      <c r="B269" s="178"/>
      <c r="J269" s="143"/>
      <c r="K269" s="143"/>
      <c r="L269" s="143"/>
      <c r="M269" s="143"/>
      <c r="N269" s="143"/>
      <c r="O269" s="143"/>
      <c r="P269" s="143"/>
      <c r="Q269" s="143"/>
      <c r="R269" s="143"/>
      <c r="S269" s="143"/>
      <c r="T269" s="143"/>
      <c r="U269" s="143"/>
      <c r="V269" s="143"/>
      <c r="W269" s="143"/>
      <c r="X269" s="143"/>
      <c r="Y269" s="143"/>
      <c r="Z269" s="143"/>
      <c r="AA269" s="143"/>
      <c r="AB269" s="143"/>
      <c r="AC269" s="143"/>
    </row>
    <row r="270" customFormat="false" ht="15.75" hidden="false" customHeight="true" outlineLevel="0" collapsed="false">
      <c r="B270" s="178"/>
      <c r="J270" s="143"/>
      <c r="K270" s="143"/>
      <c r="L270" s="143"/>
      <c r="M270" s="143"/>
      <c r="N270" s="143"/>
      <c r="O270" s="143"/>
      <c r="P270" s="143"/>
      <c r="Q270" s="143"/>
      <c r="R270" s="143"/>
      <c r="S270" s="143"/>
      <c r="T270" s="143"/>
      <c r="U270" s="143"/>
      <c r="V270" s="143"/>
      <c r="W270" s="143"/>
      <c r="X270" s="143"/>
      <c r="Y270" s="143"/>
      <c r="Z270" s="143"/>
      <c r="AA270" s="143"/>
      <c r="AB270" s="143"/>
      <c r="AC270" s="143"/>
    </row>
    <row r="271" customFormat="false" ht="15.75" hidden="false" customHeight="true" outlineLevel="0" collapsed="false">
      <c r="B271" s="178"/>
      <c r="J271" s="143"/>
      <c r="K271" s="143"/>
      <c r="L271" s="143"/>
      <c r="M271" s="143"/>
      <c r="N271" s="143"/>
      <c r="O271" s="143"/>
      <c r="P271" s="143"/>
      <c r="Q271" s="143"/>
      <c r="R271" s="143"/>
      <c r="S271" s="143"/>
      <c r="T271" s="143"/>
      <c r="U271" s="143"/>
      <c r="V271" s="143"/>
      <c r="W271" s="143"/>
      <c r="X271" s="143"/>
      <c r="Y271" s="143"/>
      <c r="Z271" s="143"/>
      <c r="AA271" s="143"/>
      <c r="AB271" s="143"/>
      <c r="AC271" s="143"/>
    </row>
    <row r="272" customFormat="false" ht="15.75" hidden="false" customHeight="true" outlineLevel="0" collapsed="false">
      <c r="B272" s="178"/>
      <c r="J272" s="143"/>
      <c r="K272" s="143"/>
      <c r="L272" s="143"/>
      <c r="M272" s="143"/>
      <c r="N272" s="143"/>
      <c r="O272" s="143"/>
      <c r="P272" s="143"/>
      <c r="Q272" s="143"/>
      <c r="R272" s="143"/>
      <c r="S272" s="143"/>
      <c r="T272" s="143"/>
      <c r="U272" s="143"/>
      <c r="V272" s="143"/>
      <c r="W272" s="143"/>
      <c r="X272" s="143"/>
      <c r="Y272" s="143"/>
      <c r="Z272" s="143"/>
      <c r="AA272" s="143"/>
      <c r="AB272" s="143"/>
      <c r="AC272" s="143"/>
    </row>
    <row r="273" customFormat="false" ht="15.75" hidden="false" customHeight="true" outlineLevel="0" collapsed="false">
      <c r="B273" s="178"/>
      <c r="J273" s="143"/>
      <c r="K273" s="143"/>
      <c r="L273" s="143"/>
      <c r="M273" s="143"/>
      <c r="N273" s="143"/>
      <c r="O273" s="143"/>
      <c r="P273" s="143"/>
      <c r="Q273" s="143"/>
      <c r="R273" s="143"/>
      <c r="S273" s="143"/>
      <c r="T273" s="143"/>
      <c r="U273" s="143"/>
      <c r="V273" s="143"/>
      <c r="W273" s="143"/>
      <c r="X273" s="143"/>
      <c r="Y273" s="143"/>
      <c r="Z273" s="143"/>
      <c r="AA273" s="143"/>
      <c r="AB273" s="143"/>
      <c r="AC273" s="143"/>
    </row>
    <row r="274" customFormat="false" ht="15.75" hidden="false" customHeight="true" outlineLevel="0" collapsed="false">
      <c r="B274" s="178"/>
      <c r="J274" s="143"/>
      <c r="K274" s="143"/>
      <c r="L274" s="143"/>
      <c r="M274" s="143"/>
      <c r="N274" s="143"/>
      <c r="O274" s="143"/>
      <c r="P274" s="143"/>
      <c r="Q274" s="143"/>
      <c r="R274" s="143"/>
      <c r="S274" s="143"/>
      <c r="T274" s="143"/>
      <c r="U274" s="143"/>
      <c r="V274" s="143"/>
      <c r="W274" s="143"/>
      <c r="X274" s="143"/>
      <c r="Y274" s="143"/>
      <c r="Z274" s="143"/>
      <c r="AA274" s="143"/>
      <c r="AB274" s="143"/>
      <c r="AC274" s="143"/>
    </row>
    <row r="275" customFormat="false" ht="15.75" hidden="false" customHeight="true" outlineLevel="0" collapsed="false">
      <c r="B275" s="178"/>
      <c r="J275" s="143"/>
      <c r="K275" s="143"/>
      <c r="L275" s="143"/>
      <c r="M275" s="143"/>
      <c r="N275" s="143"/>
      <c r="O275" s="143"/>
      <c r="P275" s="143"/>
      <c r="Q275" s="143"/>
      <c r="R275" s="143"/>
      <c r="S275" s="143"/>
      <c r="T275" s="143"/>
      <c r="U275" s="143"/>
      <c r="V275" s="143"/>
      <c r="W275" s="143"/>
      <c r="X275" s="143"/>
      <c r="Y275" s="143"/>
      <c r="Z275" s="143"/>
      <c r="AA275" s="143"/>
      <c r="AB275" s="143"/>
      <c r="AC275" s="143"/>
    </row>
    <row r="276" customFormat="false" ht="15.75" hidden="false" customHeight="true" outlineLevel="0" collapsed="false">
      <c r="B276" s="178"/>
      <c r="J276" s="143"/>
      <c r="K276" s="143"/>
      <c r="L276" s="143"/>
      <c r="M276" s="143"/>
      <c r="N276" s="143"/>
      <c r="O276" s="143"/>
      <c r="P276" s="143"/>
      <c r="Q276" s="143"/>
      <c r="R276" s="143"/>
      <c r="S276" s="143"/>
      <c r="T276" s="143"/>
      <c r="U276" s="143"/>
      <c r="V276" s="143"/>
      <c r="W276" s="143"/>
      <c r="X276" s="143"/>
      <c r="Y276" s="143"/>
      <c r="Z276" s="143"/>
      <c r="AA276" s="143"/>
      <c r="AB276" s="143"/>
      <c r="AC276" s="143"/>
    </row>
    <row r="277" customFormat="false" ht="15.75" hidden="false" customHeight="true" outlineLevel="0" collapsed="false">
      <c r="B277" s="178"/>
      <c r="J277" s="143"/>
      <c r="K277" s="143"/>
      <c r="L277" s="143"/>
      <c r="M277" s="143"/>
      <c r="N277" s="143"/>
      <c r="O277" s="143"/>
      <c r="P277" s="143"/>
      <c r="Q277" s="143"/>
      <c r="R277" s="143"/>
      <c r="S277" s="143"/>
      <c r="T277" s="143"/>
      <c r="U277" s="143"/>
      <c r="V277" s="143"/>
      <c r="W277" s="143"/>
      <c r="X277" s="143"/>
      <c r="Y277" s="143"/>
      <c r="Z277" s="143"/>
      <c r="AA277" s="143"/>
      <c r="AB277" s="143"/>
      <c r="AC277" s="143"/>
    </row>
    <row r="278" customFormat="false" ht="15.75" hidden="false" customHeight="true" outlineLevel="0" collapsed="false">
      <c r="B278" s="178"/>
      <c r="J278" s="143"/>
      <c r="K278" s="143"/>
      <c r="L278" s="143"/>
      <c r="M278" s="143"/>
      <c r="N278" s="143"/>
      <c r="O278" s="143"/>
      <c r="P278" s="143"/>
      <c r="Q278" s="143"/>
      <c r="R278" s="143"/>
      <c r="S278" s="143"/>
      <c r="T278" s="143"/>
      <c r="U278" s="143"/>
      <c r="V278" s="143"/>
      <c r="W278" s="143"/>
      <c r="X278" s="143"/>
      <c r="Y278" s="143"/>
      <c r="Z278" s="143"/>
      <c r="AA278" s="143"/>
      <c r="AB278" s="143"/>
      <c r="AC278" s="143"/>
    </row>
    <row r="279" customFormat="false" ht="15.75" hidden="false" customHeight="true" outlineLevel="0" collapsed="false">
      <c r="B279" s="178"/>
      <c r="J279" s="143"/>
      <c r="K279" s="143"/>
      <c r="L279" s="143"/>
      <c r="M279" s="143"/>
      <c r="N279" s="143"/>
      <c r="O279" s="143"/>
      <c r="P279" s="143"/>
      <c r="Q279" s="143"/>
      <c r="R279" s="143"/>
      <c r="S279" s="143"/>
      <c r="T279" s="143"/>
      <c r="U279" s="143"/>
      <c r="V279" s="143"/>
      <c r="W279" s="143"/>
      <c r="X279" s="143"/>
      <c r="Y279" s="143"/>
      <c r="Z279" s="143"/>
      <c r="AA279" s="143"/>
      <c r="AB279" s="143"/>
      <c r="AC279" s="143"/>
    </row>
    <row r="280" customFormat="false" ht="15.75" hidden="false" customHeight="true" outlineLevel="0" collapsed="false">
      <c r="B280" s="178"/>
      <c r="J280" s="143"/>
      <c r="K280" s="143"/>
      <c r="L280" s="143"/>
      <c r="M280" s="143"/>
      <c r="N280" s="143"/>
      <c r="O280" s="143"/>
      <c r="P280" s="143"/>
      <c r="Q280" s="143"/>
      <c r="R280" s="143"/>
      <c r="S280" s="143"/>
      <c r="T280" s="143"/>
      <c r="U280" s="143"/>
      <c r="V280" s="143"/>
      <c r="W280" s="143"/>
      <c r="X280" s="143"/>
      <c r="Y280" s="143"/>
      <c r="Z280" s="143"/>
      <c r="AA280" s="143"/>
      <c r="AB280" s="143"/>
      <c r="AC280" s="143"/>
    </row>
    <row r="281" customFormat="false" ht="15.75" hidden="false" customHeight="true" outlineLevel="0" collapsed="false">
      <c r="B281" s="178"/>
      <c r="J281" s="143"/>
      <c r="K281" s="143"/>
      <c r="L281" s="143"/>
      <c r="M281" s="143"/>
      <c r="N281" s="143"/>
      <c r="O281" s="143"/>
      <c r="P281" s="143"/>
      <c r="Q281" s="143"/>
      <c r="R281" s="143"/>
      <c r="S281" s="143"/>
      <c r="T281" s="143"/>
      <c r="U281" s="143"/>
      <c r="V281" s="143"/>
      <c r="W281" s="143"/>
      <c r="X281" s="143"/>
      <c r="Y281" s="143"/>
      <c r="Z281" s="143"/>
      <c r="AA281" s="143"/>
      <c r="AB281" s="143"/>
      <c r="AC281" s="143"/>
    </row>
    <row r="282" customFormat="false" ht="15.75" hidden="false" customHeight="true" outlineLevel="0" collapsed="false">
      <c r="B282" s="178"/>
      <c r="J282" s="143"/>
      <c r="K282" s="143"/>
      <c r="L282" s="143"/>
      <c r="M282" s="143"/>
      <c r="N282" s="143"/>
      <c r="O282" s="143"/>
      <c r="P282" s="143"/>
      <c r="Q282" s="143"/>
      <c r="R282" s="143"/>
      <c r="S282" s="143"/>
      <c r="T282" s="143"/>
      <c r="U282" s="143"/>
      <c r="V282" s="143"/>
      <c r="W282" s="143"/>
      <c r="X282" s="143"/>
      <c r="Y282" s="143"/>
      <c r="Z282" s="143"/>
      <c r="AA282" s="143"/>
      <c r="AB282" s="143"/>
      <c r="AC282" s="143"/>
    </row>
    <row r="283" customFormat="false" ht="15.75" hidden="false" customHeight="true" outlineLevel="0" collapsed="false">
      <c r="B283" s="178"/>
      <c r="J283" s="143"/>
      <c r="K283" s="143"/>
      <c r="L283" s="143"/>
      <c r="M283" s="143"/>
      <c r="N283" s="143"/>
      <c r="O283" s="143"/>
      <c r="P283" s="143"/>
      <c r="Q283" s="143"/>
      <c r="R283" s="143"/>
      <c r="S283" s="143"/>
      <c r="T283" s="143"/>
      <c r="U283" s="143"/>
      <c r="V283" s="143"/>
      <c r="W283" s="143"/>
      <c r="X283" s="143"/>
      <c r="Y283" s="143"/>
      <c r="Z283" s="143"/>
      <c r="AA283" s="143"/>
      <c r="AB283" s="143"/>
      <c r="AC283" s="143"/>
    </row>
    <row r="284" customFormat="false" ht="15.75" hidden="false" customHeight="true" outlineLevel="0" collapsed="false">
      <c r="B284" s="178"/>
      <c r="J284" s="143"/>
      <c r="K284" s="143"/>
      <c r="L284" s="143"/>
      <c r="M284" s="143"/>
      <c r="N284" s="143"/>
      <c r="O284" s="143"/>
      <c r="P284" s="143"/>
      <c r="Q284" s="143"/>
      <c r="R284" s="143"/>
      <c r="S284" s="143"/>
      <c r="T284" s="143"/>
      <c r="U284" s="143"/>
      <c r="V284" s="143"/>
      <c r="W284" s="143"/>
      <c r="X284" s="143"/>
      <c r="Y284" s="143"/>
      <c r="Z284" s="143"/>
      <c r="AA284" s="143"/>
      <c r="AB284" s="143"/>
      <c r="AC284" s="143"/>
    </row>
    <row r="285" customFormat="false" ht="15.75" hidden="false" customHeight="true" outlineLevel="0" collapsed="false">
      <c r="B285" s="178"/>
      <c r="J285" s="143"/>
      <c r="K285" s="143"/>
      <c r="L285" s="143"/>
      <c r="M285" s="143"/>
      <c r="N285" s="143"/>
      <c r="O285" s="143"/>
      <c r="P285" s="143"/>
      <c r="Q285" s="143"/>
      <c r="R285" s="143"/>
      <c r="S285" s="143"/>
      <c r="T285" s="143"/>
      <c r="U285" s="143"/>
      <c r="V285" s="143"/>
      <c r="W285" s="143"/>
      <c r="X285" s="143"/>
      <c r="Y285" s="143"/>
      <c r="Z285" s="143"/>
      <c r="AA285" s="143"/>
      <c r="AB285" s="143"/>
      <c r="AC285" s="143"/>
    </row>
    <row r="286" customFormat="false" ht="15.75" hidden="false" customHeight="true" outlineLevel="0" collapsed="false">
      <c r="B286" s="178"/>
      <c r="J286" s="143"/>
      <c r="K286" s="143"/>
      <c r="L286" s="143"/>
      <c r="M286" s="143"/>
      <c r="N286" s="143"/>
      <c r="O286" s="143"/>
      <c r="P286" s="143"/>
      <c r="Q286" s="143"/>
      <c r="R286" s="143"/>
      <c r="S286" s="143"/>
      <c r="T286" s="143"/>
      <c r="U286" s="143"/>
      <c r="V286" s="143"/>
      <c r="W286" s="143"/>
      <c r="X286" s="143"/>
      <c r="Y286" s="143"/>
      <c r="Z286" s="143"/>
      <c r="AA286" s="143"/>
      <c r="AB286" s="143"/>
      <c r="AC286" s="143"/>
    </row>
    <row r="287" customFormat="false" ht="15.75" hidden="false" customHeight="true" outlineLevel="0" collapsed="false">
      <c r="B287" s="178"/>
      <c r="J287" s="143"/>
      <c r="K287" s="143"/>
      <c r="L287" s="143"/>
      <c r="M287" s="143"/>
      <c r="N287" s="143"/>
      <c r="O287" s="143"/>
      <c r="P287" s="143"/>
      <c r="Q287" s="143"/>
      <c r="R287" s="143"/>
      <c r="S287" s="143"/>
      <c r="T287" s="143"/>
      <c r="U287" s="143"/>
      <c r="V287" s="143"/>
      <c r="W287" s="143"/>
      <c r="X287" s="143"/>
      <c r="Y287" s="143"/>
      <c r="Z287" s="143"/>
      <c r="AA287" s="143"/>
      <c r="AB287" s="143"/>
      <c r="AC287" s="143"/>
    </row>
    <row r="288" customFormat="false" ht="15.75" hidden="false" customHeight="true" outlineLevel="0" collapsed="false">
      <c r="B288" s="178"/>
      <c r="J288" s="143"/>
      <c r="K288" s="143"/>
      <c r="L288" s="143"/>
      <c r="M288" s="143"/>
      <c r="N288" s="143"/>
      <c r="O288" s="143"/>
      <c r="P288" s="143"/>
      <c r="Q288" s="143"/>
      <c r="R288" s="143"/>
      <c r="S288" s="143"/>
      <c r="T288" s="143"/>
      <c r="U288" s="143"/>
      <c r="V288" s="143"/>
      <c r="W288" s="143"/>
      <c r="X288" s="143"/>
      <c r="Y288" s="143"/>
      <c r="Z288" s="143"/>
      <c r="AA288" s="143"/>
      <c r="AB288" s="143"/>
      <c r="AC288" s="143"/>
    </row>
    <row r="289" customFormat="false" ht="15.75" hidden="false" customHeight="true" outlineLevel="0" collapsed="false">
      <c r="B289" s="178"/>
      <c r="J289" s="143"/>
      <c r="K289" s="143"/>
      <c r="L289" s="143"/>
      <c r="M289" s="143"/>
      <c r="N289" s="143"/>
      <c r="O289" s="143"/>
      <c r="P289" s="143"/>
      <c r="Q289" s="143"/>
      <c r="R289" s="143"/>
      <c r="S289" s="143"/>
      <c r="T289" s="143"/>
      <c r="U289" s="143"/>
      <c r="V289" s="143"/>
      <c r="W289" s="143"/>
      <c r="X289" s="143"/>
      <c r="Y289" s="143"/>
      <c r="Z289" s="143"/>
      <c r="AA289" s="143"/>
      <c r="AB289" s="143"/>
      <c r="AC289" s="143"/>
    </row>
    <row r="290" customFormat="false" ht="15.75" hidden="false" customHeight="true" outlineLevel="0" collapsed="false">
      <c r="B290" s="178"/>
      <c r="J290" s="143"/>
      <c r="K290" s="143"/>
      <c r="L290" s="143"/>
      <c r="M290" s="143"/>
      <c r="N290" s="143"/>
      <c r="O290" s="143"/>
      <c r="P290" s="143"/>
      <c r="Q290" s="143"/>
      <c r="R290" s="143"/>
      <c r="S290" s="143"/>
      <c r="T290" s="143"/>
      <c r="U290" s="143"/>
      <c r="V290" s="143"/>
      <c r="W290" s="143"/>
      <c r="X290" s="143"/>
      <c r="Y290" s="143"/>
      <c r="Z290" s="143"/>
      <c r="AA290" s="143"/>
      <c r="AB290" s="143"/>
      <c r="AC290" s="143"/>
    </row>
    <row r="291" customFormat="false" ht="15.75" hidden="false" customHeight="true" outlineLevel="0" collapsed="false">
      <c r="B291" s="178"/>
      <c r="J291" s="143"/>
      <c r="K291" s="143"/>
      <c r="L291" s="143"/>
      <c r="M291" s="143"/>
      <c r="N291" s="143"/>
      <c r="O291" s="143"/>
      <c r="P291" s="143"/>
      <c r="Q291" s="143"/>
      <c r="R291" s="143"/>
      <c r="S291" s="143"/>
      <c r="T291" s="143"/>
      <c r="U291" s="143"/>
      <c r="V291" s="143"/>
      <c r="W291" s="143"/>
      <c r="X291" s="143"/>
      <c r="Y291" s="143"/>
      <c r="Z291" s="143"/>
      <c r="AA291" s="143"/>
      <c r="AB291" s="143"/>
      <c r="AC291" s="143"/>
    </row>
    <row r="292" customFormat="false" ht="15.75" hidden="false" customHeight="true" outlineLevel="0" collapsed="false">
      <c r="B292" s="178"/>
      <c r="J292" s="143"/>
      <c r="K292" s="143"/>
      <c r="L292" s="143"/>
      <c r="M292" s="143"/>
      <c r="N292" s="143"/>
      <c r="O292" s="143"/>
      <c r="P292" s="143"/>
      <c r="Q292" s="143"/>
      <c r="R292" s="143"/>
      <c r="S292" s="143"/>
      <c r="T292" s="143"/>
      <c r="U292" s="143"/>
      <c r="V292" s="143"/>
      <c r="W292" s="143"/>
      <c r="X292" s="143"/>
      <c r="Y292" s="143"/>
      <c r="Z292" s="143"/>
      <c r="AA292" s="143"/>
      <c r="AB292" s="143"/>
      <c r="AC292" s="143"/>
    </row>
    <row r="293" customFormat="false" ht="15.75" hidden="false" customHeight="true" outlineLevel="0" collapsed="false">
      <c r="B293" s="178"/>
      <c r="J293" s="143"/>
      <c r="K293" s="143"/>
      <c r="L293" s="143"/>
      <c r="M293" s="143"/>
      <c r="N293" s="143"/>
      <c r="O293" s="143"/>
      <c r="P293" s="143"/>
      <c r="Q293" s="143"/>
      <c r="R293" s="143"/>
      <c r="S293" s="143"/>
      <c r="T293" s="143"/>
      <c r="U293" s="143"/>
      <c r="V293" s="143"/>
      <c r="W293" s="143"/>
      <c r="X293" s="143"/>
      <c r="Y293" s="143"/>
      <c r="Z293" s="143"/>
      <c r="AA293" s="143"/>
      <c r="AB293" s="143"/>
      <c r="AC293" s="143"/>
    </row>
    <row r="294" customFormat="false" ht="15.75" hidden="false" customHeight="true" outlineLevel="0" collapsed="false">
      <c r="B294" s="178"/>
      <c r="J294" s="143"/>
      <c r="K294" s="143"/>
      <c r="L294" s="143"/>
      <c r="M294" s="143"/>
      <c r="N294" s="143"/>
      <c r="O294" s="143"/>
      <c r="P294" s="143"/>
      <c r="Q294" s="143"/>
      <c r="R294" s="143"/>
      <c r="S294" s="143"/>
      <c r="T294" s="143"/>
      <c r="U294" s="143"/>
      <c r="V294" s="143"/>
      <c r="W294" s="143"/>
      <c r="X294" s="143"/>
      <c r="Y294" s="143"/>
      <c r="Z294" s="143"/>
      <c r="AA294" s="143"/>
      <c r="AB294" s="143"/>
      <c r="AC294" s="143"/>
    </row>
    <row r="295" customFormat="false" ht="15.75" hidden="false" customHeight="true" outlineLevel="0" collapsed="false">
      <c r="B295" s="178"/>
      <c r="J295" s="143"/>
      <c r="K295" s="143"/>
      <c r="L295" s="143"/>
      <c r="M295" s="143"/>
      <c r="N295" s="143"/>
      <c r="O295" s="143"/>
      <c r="P295" s="143"/>
      <c r="Q295" s="143"/>
      <c r="R295" s="143"/>
      <c r="S295" s="143"/>
      <c r="T295" s="143"/>
      <c r="U295" s="143"/>
      <c r="V295" s="143"/>
      <c r="W295" s="143"/>
      <c r="X295" s="143"/>
      <c r="Y295" s="143"/>
      <c r="Z295" s="143"/>
      <c r="AA295" s="143"/>
      <c r="AB295" s="143"/>
      <c r="AC295" s="143"/>
    </row>
    <row r="296" customFormat="false" ht="15.75" hidden="false" customHeight="true" outlineLevel="0" collapsed="false">
      <c r="B296" s="178"/>
      <c r="J296" s="143"/>
      <c r="K296" s="143"/>
      <c r="L296" s="143"/>
      <c r="M296" s="143"/>
      <c r="N296" s="143"/>
      <c r="O296" s="143"/>
      <c r="P296" s="143"/>
      <c r="Q296" s="143"/>
      <c r="R296" s="143"/>
      <c r="S296" s="143"/>
      <c r="T296" s="143"/>
      <c r="U296" s="143"/>
      <c r="V296" s="143"/>
      <c r="W296" s="143"/>
      <c r="X296" s="143"/>
      <c r="Y296" s="143"/>
      <c r="Z296" s="143"/>
      <c r="AA296" s="143"/>
      <c r="AB296" s="143"/>
      <c r="AC296" s="143"/>
    </row>
    <row r="297" customFormat="false" ht="15.75" hidden="false" customHeight="true" outlineLevel="0" collapsed="false">
      <c r="B297" s="178"/>
      <c r="J297" s="143"/>
      <c r="K297" s="143"/>
      <c r="L297" s="143"/>
      <c r="M297" s="143"/>
      <c r="N297" s="143"/>
      <c r="O297" s="143"/>
      <c r="P297" s="143"/>
      <c r="Q297" s="143"/>
      <c r="R297" s="143"/>
      <c r="S297" s="143"/>
      <c r="T297" s="143"/>
      <c r="U297" s="143"/>
      <c r="V297" s="143"/>
      <c r="W297" s="143"/>
      <c r="X297" s="143"/>
      <c r="Y297" s="143"/>
      <c r="Z297" s="143"/>
      <c r="AA297" s="143"/>
      <c r="AB297" s="143"/>
      <c r="AC297" s="143"/>
    </row>
    <row r="298" customFormat="false" ht="15.75" hidden="false" customHeight="true" outlineLevel="0" collapsed="false">
      <c r="B298" s="178"/>
      <c r="J298" s="143"/>
      <c r="K298" s="143"/>
      <c r="L298" s="143"/>
      <c r="M298" s="143"/>
      <c r="N298" s="143"/>
      <c r="O298" s="143"/>
      <c r="P298" s="143"/>
      <c r="Q298" s="143"/>
      <c r="R298" s="143"/>
      <c r="S298" s="143"/>
      <c r="T298" s="143"/>
      <c r="U298" s="143"/>
      <c r="V298" s="143"/>
      <c r="W298" s="143"/>
      <c r="X298" s="143"/>
      <c r="Y298" s="143"/>
      <c r="Z298" s="143"/>
      <c r="AA298" s="143"/>
      <c r="AB298" s="143"/>
      <c r="AC298" s="143"/>
    </row>
    <row r="299" customFormat="false" ht="15.75" hidden="false" customHeight="true" outlineLevel="0" collapsed="false">
      <c r="B299" s="178"/>
      <c r="J299" s="143"/>
      <c r="K299" s="143"/>
      <c r="L299" s="143"/>
      <c r="M299" s="143"/>
      <c r="N299" s="143"/>
      <c r="O299" s="143"/>
      <c r="P299" s="143"/>
      <c r="Q299" s="143"/>
      <c r="R299" s="143"/>
      <c r="S299" s="143"/>
      <c r="T299" s="143"/>
      <c r="U299" s="143"/>
      <c r="V299" s="143"/>
      <c r="W299" s="143"/>
      <c r="X299" s="143"/>
      <c r="Y299" s="143"/>
      <c r="Z299" s="143"/>
      <c r="AA299" s="143"/>
      <c r="AB299" s="143"/>
      <c r="AC299" s="143"/>
    </row>
    <row r="300" customFormat="false" ht="15.75" hidden="false" customHeight="true" outlineLevel="0" collapsed="false">
      <c r="B300" s="178"/>
      <c r="J300" s="143"/>
      <c r="K300" s="143"/>
      <c r="L300" s="143"/>
      <c r="M300" s="143"/>
      <c r="N300" s="143"/>
      <c r="O300" s="143"/>
      <c r="P300" s="143"/>
      <c r="Q300" s="143"/>
      <c r="R300" s="143"/>
      <c r="S300" s="143"/>
      <c r="T300" s="143"/>
      <c r="U300" s="143"/>
      <c r="V300" s="143"/>
      <c r="W300" s="143"/>
      <c r="X300" s="143"/>
      <c r="Y300" s="143"/>
      <c r="Z300" s="143"/>
      <c r="AA300" s="143"/>
      <c r="AB300" s="143"/>
      <c r="AC300" s="143"/>
    </row>
    <row r="301" customFormat="false" ht="15.75" hidden="false" customHeight="true" outlineLevel="0" collapsed="false">
      <c r="B301" s="178"/>
      <c r="J301" s="143"/>
      <c r="K301" s="143"/>
      <c r="L301" s="143"/>
      <c r="M301" s="143"/>
      <c r="N301" s="143"/>
      <c r="O301" s="143"/>
      <c r="P301" s="143"/>
      <c r="Q301" s="143"/>
      <c r="R301" s="143"/>
      <c r="S301" s="143"/>
      <c r="T301" s="143"/>
      <c r="U301" s="143"/>
      <c r="V301" s="143"/>
      <c r="W301" s="143"/>
      <c r="X301" s="143"/>
      <c r="Y301" s="143"/>
      <c r="Z301" s="143"/>
      <c r="AA301" s="143"/>
      <c r="AB301" s="143"/>
      <c r="AC301" s="143"/>
    </row>
    <row r="302" customFormat="false" ht="15.75" hidden="false" customHeight="true" outlineLevel="0" collapsed="false">
      <c r="B302" s="178"/>
      <c r="J302" s="143"/>
      <c r="K302" s="143"/>
      <c r="L302" s="143"/>
      <c r="M302" s="143"/>
      <c r="N302" s="143"/>
      <c r="O302" s="143"/>
      <c r="P302" s="143"/>
      <c r="Q302" s="143"/>
      <c r="R302" s="143"/>
      <c r="S302" s="143"/>
      <c r="T302" s="143"/>
      <c r="U302" s="143"/>
      <c r="V302" s="143"/>
      <c r="W302" s="143"/>
      <c r="X302" s="143"/>
      <c r="Y302" s="143"/>
      <c r="Z302" s="143"/>
      <c r="AA302" s="143"/>
      <c r="AB302" s="143"/>
      <c r="AC302" s="143"/>
    </row>
    <row r="303" customFormat="false" ht="15.75" hidden="false" customHeight="true" outlineLevel="0" collapsed="false">
      <c r="B303" s="178"/>
      <c r="J303" s="143"/>
      <c r="K303" s="143"/>
      <c r="L303" s="143"/>
      <c r="M303" s="143"/>
      <c r="N303" s="143"/>
      <c r="O303" s="143"/>
      <c r="P303" s="143"/>
      <c r="Q303" s="143"/>
      <c r="R303" s="143"/>
      <c r="S303" s="143"/>
      <c r="T303" s="143"/>
      <c r="U303" s="143"/>
      <c r="V303" s="143"/>
      <c r="W303" s="143"/>
      <c r="X303" s="143"/>
      <c r="Y303" s="143"/>
      <c r="Z303" s="143"/>
      <c r="AA303" s="143"/>
      <c r="AB303" s="143"/>
      <c r="AC303" s="143"/>
    </row>
    <row r="304" customFormat="false" ht="15.75" hidden="false" customHeight="true" outlineLevel="0" collapsed="false">
      <c r="B304" s="178"/>
      <c r="J304" s="143"/>
      <c r="K304" s="143"/>
      <c r="L304" s="143"/>
      <c r="M304" s="143"/>
      <c r="N304" s="143"/>
      <c r="O304" s="143"/>
      <c r="P304" s="143"/>
      <c r="Q304" s="143"/>
      <c r="R304" s="143"/>
      <c r="S304" s="143"/>
      <c r="T304" s="143"/>
      <c r="U304" s="143"/>
      <c r="V304" s="143"/>
      <c r="W304" s="143"/>
      <c r="X304" s="143"/>
      <c r="Y304" s="143"/>
      <c r="Z304" s="143"/>
      <c r="AA304" s="143"/>
      <c r="AB304" s="143"/>
      <c r="AC304" s="143"/>
    </row>
    <row r="305" customFormat="false" ht="15.75" hidden="false" customHeight="true" outlineLevel="0" collapsed="false">
      <c r="B305" s="178"/>
      <c r="J305" s="143"/>
      <c r="K305" s="143"/>
      <c r="L305" s="143"/>
      <c r="M305" s="143"/>
      <c r="N305" s="143"/>
      <c r="O305" s="143"/>
      <c r="P305" s="143"/>
      <c r="Q305" s="143"/>
      <c r="R305" s="143"/>
      <c r="S305" s="143"/>
      <c r="T305" s="143"/>
      <c r="U305" s="143"/>
      <c r="V305" s="143"/>
      <c r="W305" s="143"/>
      <c r="X305" s="143"/>
      <c r="Y305" s="143"/>
      <c r="Z305" s="143"/>
      <c r="AA305" s="143"/>
      <c r="AB305" s="143"/>
      <c r="AC305" s="143"/>
    </row>
    <row r="306" customFormat="false" ht="15.75" hidden="false" customHeight="true" outlineLevel="0" collapsed="false">
      <c r="B306" s="178"/>
      <c r="J306" s="143"/>
      <c r="K306" s="143"/>
      <c r="L306" s="143"/>
      <c r="M306" s="143"/>
      <c r="N306" s="143"/>
      <c r="O306" s="143"/>
      <c r="P306" s="143"/>
      <c r="Q306" s="143"/>
      <c r="R306" s="143"/>
      <c r="S306" s="143"/>
      <c r="T306" s="143"/>
      <c r="U306" s="143"/>
      <c r="V306" s="143"/>
      <c r="W306" s="143"/>
      <c r="X306" s="143"/>
      <c r="Y306" s="143"/>
      <c r="Z306" s="143"/>
      <c r="AA306" s="143"/>
      <c r="AB306" s="143"/>
      <c r="AC306" s="143"/>
    </row>
    <row r="307" customFormat="false" ht="15.75" hidden="false" customHeight="true" outlineLevel="0" collapsed="false">
      <c r="B307" s="178"/>
      <c r="J307" s="143"/>
      <c r="K307" s="143"/>
      <c r="L307" s="143"/>
      <c r="M307" s="143"/>
      <c r="N307" s="143"/>
      <c r="O307" s="143"/>
      <c r="P307" s="143"/>
      <c r="Q307" s="143"/>
      <c r="R307" s="143"/>
      <c r="S307" s="143"/>
      <c r="T307" s="143"/>
      <c r="U307" s="143"/>
      <c r="V307" s="143"/>
      <c r="W307" s="143"/>
      <c r="X307" s="143"/>
      <c r="Y307" s="143"/>
      <c r="Z307" s="143"/>
      <c r="AA307" s="143"/>
      <c r="AB307" s="143"/>
      <c r="AC307" s="143"/>
    </row>
    <row r="308" customFormat="false" ht="15.75" hidden="false" customHeight="true" outlineLevel="0" collapsed="false">
      <c r="B308" s="178"/>
      <c r="J308" s="143"/>
      <c r="K308" s="143"/>
      <c r="L308" s="143"/>
      <c r="M308" s="143"/>
      <c r="N308" s="143"/>
      <c r="O308" s="143"/>
      <c r="P308" s="143"/>
      <c r="Q308" s="143"/>
      <c r="R308" s="143"/>
      <c r="S308" s="143"/>
      <c r="T308" s="143"/>
      <c r="U308" s="143"/>
      <c r="V308" s="143"/>
      <c r="W308" s="143"/>
      <c r="X308" s="143"/>
      <c r="Y308" s="143"/>
      <c r="Z308" s="143"/>
      <c r="AA308" s="143"/>
      <c r="AB308" s="143"/>
      <c r="AC308" s="143"/>
    </row>
    <row r="309" customFormat="false" ht="15.75" hidden="false" customHeight="true" outlineLevel="0" collapsed="false">
      <c r="B309" s="178"/>
      <c r="J309" s="143"/>
      <c r="K309" s="143"/>
      <c r="L309" s="143"/>
      <c r="M309" s="143"/>
      <c r="N309" s="143"/>
      <c r="O309" s="143"/>
      <c r="P309" s="143"/>
      <c r="Q309" s="143"/>
      <c r="R309" s="143"/>
      <c r="S309" s="143"/>
      <c r="T309" s="143"/>
      <c r="U309" s="143"/>
      <c r="V309" s="143"/>
      <c r="W309" s="143"/>
      <c r="X309" s="143"/>
      <c r="Y309" s="143"/>
      <c r="Z309" s="143"/>
      <c r="AA309" s="143"/>
      <c r="AB309" s="143"/>
      <c r="AC309" s="143"/>
    </row>
    <row r="310" customFormat="false" ht="15.75" hidden="false" customHeight="true" outlineLevel="0" collapsed="false">
      <c r="B310" s="178"/>
      <c r="J310" s="143"/>
      <c r="K310" s="143"/>
      <c r="L310" s="143"/>
      <c r="M310" s="143"/>
      <c r="N310" s="143"/>
      <c r="O310" s="143"/>
      <c r="P310" s="143"/>
      <c r="Q310" s="143"/>
      <c r="R310" s="143"/>
      <c r="S310" s="143"/>
      <c r="T310" s="143"/>
      <c r="U310" s="143"/>
      <c r="V310" s="143"/>
      <c r="W310" s="143"/>
      <c r="X310" s="143"/>
      <c r="Y310" s="143"/>
      <c r="Z310" s="143"/>
      <c r="AA310" s="143"/>
      <c r="AB310" s="143"/>
      <c r="AC310" s="143"/>
    </row>
    <row r="311" customFormat="false" ht="15.75" hidden="false" customHeight="true" outlineLevel="0" collapsed="false">
      <c r="B311" s="178"/>
      <c r="J311" s="143"/>
      <c r="K311" s="143"/>
      <c r="L311" s="143"/>
      <c r="M311" s="143"/>
      <c r="N311" s="143"/>
      <c r="O311" s="143"/>
      <c r="P311" s="143"/>
      <c r="Q311" s="143"/>
      <c r="R311" s="143"/>
      <c r="S311" s="143"/>
      <c r="T311" s="143"/>
      <c r="U311" s="143"/>
      <c r="V311" s="143"/>
      <c r="W311" s="143"/>
      <c r="X311" s="143"/>
      <c r="Y311" s="143"/>
      <c r="Z311" s="143"/>
      <c r="AA311" s="143"/>
      <c r="AB311" s="143"/>
      <c r="AC311" s="143"/>
    </row>
    <row r="312" customFormat="false" ht="15.75" hidden="false" customHeight="true" outlineLevel="0" collapsed="false">
      <c r="B312" s="178"/>
      <c r="J312" s="143"/>
      <c r="K312" s="143"/>
      <c r="L312" s="143"/>
      <c r="M312" s="143"/>
      <c r="N312" s="143"/>
      <c r="O312" s="143"/>
      <c r="P312" s="143"/>
      <c r="Q312" s="143"/>
      <c r="R312" s="143"/>
      <c r="S312" s="143"/>
      <c r="T312" s="143"/>
      <c r="U312" s="143"/>
      <c r="V312" s="143"/>
      <c r="W312" s="143"/>
      <c r="X312" s="143"/>
      <c r="Y312" s="143"/>
      <c r="Z312" s="143"/>
      <c r="AA312" s="143"/>
      <c r="AB312" s="143"/>
      <c r="AC312" s="143"/>
    </row>
    <row r="313" customFormat="false" ht="15.75" hidden="false" customHeight="true" outlineLevel="0" collapsed="false">
      <c r="B313" s="178"/>
      <c r="J313" s="143"/>
      <c r="K313" s="143"/>
      <c r="L313" s="143"/>
      <c r="M313" s="143"/>
      <c r="N313" s="143"/>
      <c r="O313" s="143"/>
      <c r="P313" s="143"/>
      <c r="Q313" s="143"/>
      <c r="R313" s="143"/>
      <c r="S313" s="143"/>
      <c r="T313" s="143"/>
      <c r="U313" s="143"/>
      <c r="V313" s="143"/>
      <c r="W313" s="143"/>
      <c r="X313" s="143"/>
      <c r="Y313" s="143"/>
      <c r="Z313" s="143"/>
      <c r="AA313" s="143"/>
      <c r="AB313" s="143"/>
      <c r="AC313" s="143"/>
    </row>
    <row r="314" customFormat="false" ht="15.75" hidden="false" customHeight="true" outlineLevel="0" collapsed="false">
      <c r="B314" s="178"/>
      <c r="J314" s="143"/>
      <c r="K314" s="143"/>
      <c r="L314" s="143"/>
      <c r="M314" s="143"/>
      <c r="N314" s="143"/>
      <c r="O314" s="143"/>
      <c r="P314" s="143"/>
      <c r="Q314" s="143"/>
      <c r="R314" s="143"/>
      <c r="S314" s="143"/>
      <c r="T314" s="143"/>
      <c r="U314" s="143"/>
      <c r="V314" s="143"/>
      <c r="W314" s="143"/>
      <c r="X314" s="143"/>
      <c r="Y314" s="143"/>
      <c r="Z314" s="143"/>
      <c r="AA314" s="143"/>
      <c r="AB314" s="143"/>
      <c r="AC314" s="143"/>
    </row>
    <row r="315" customFormat="false" ht="15.75" hidden="false" customHeight="true" outlineLevel="0" collapsed="false">
      <c r="B315" s="178"/>
      <c r="J315" s="143"/>
      <c r="K315" s="143"/>
      <c r="L315" s="143"/>
      <c r="M315" s="143"/>
      <c r="N315" s="143"/>
      <c r="O315" s="143"/>
      <c r="P315" s="143"/>
      <c r="Q315" s="143"/>
      <c r="R315" s="143"/>
      <c r="S315" s="143"/>
      <c r="T315" s="143"/>
      <c r="U315" s="143"/>
      <c r="V315" s="143"/>
      <c r="W315" s="143"/>
      <c r="X315" s="143"/>
      <c r="Y315" s="143"/>
      <c r="Z315" s="143"/>
      <c r="AA315" s="143"/>
      <c r="AB315" s="143"/>
      <c r="AC315" s="143"/>
    </row>
    <row r="316" customFormat="false" ht="15.75" hidden="false" customHeight="true" outlineLevel="0" collapsed="false">
      <c r="B316" s="178"/>
      <c r="J316" s="143"/>
      <c r="K316" s="143"/>
      <c r="L316" s="143"/>
      <c r="M316" s="143"/>
      <c r="N316" s="143"/>
      <c r="O316" s="143"/>
      <c r="P316" s="143"/>
      <c r="Q316" s="143"/>
      <c r="R316" s="143"/>
      <c r="S316" s="143"/>
      <c r="T316" s="143"/>
      <c r="U316" s="143"/>
      <c r="V316" s="143"/>
      <c r="W316" s="143"/>
      <c r="X316" s="143"/>
      <c r="Y316" s="143"/>
      <c r="Z316" s="143"/>
      <c r="AA316" s="143"/>
      <c r="AB316" s="143"/>
      <c r="AC316" s="143"/>
    </row>
    <row r="317" customFormat="false" ht="15.75" hidden="false" customHeight="true" outlineLevel="0" collapsed="false">
      <c r="B317" s="178"/>
      <c r="J317" s="143"/>
      <c r="K317" s="143"/>
      <c r="L317" s="143"/>
      <c r="M317" s="143"/>
      <c r="N317" s="143"/>
      <c r="O317" s="143"/>
      <c r="P317" s="143"/>
      <c r="Q317" s="143"/>
      <c r="R317" s="143"/>
      <c r="S317" s="143"/>
      <c r="T317" s="143"/>
      <c r="U317" s="143"/>
      <c r="V317" s="143"/>
      <c r="W317" s="143"/>
      <c r="X317" s="143"/>
      <c r="Y317" s="143"/>
      <c r="Z317" s="143"/>
      <c r="AA317" s="143"/>
      <c r="AB317" s="143"/>
      <c r="AC317" s="143"/>
    </row>
    <row r="318" customFormat="false" ht="15.75" hidden="false" customHeight="true" outlineLevel="0" collapsed="false">
      <c r="B318" s="178"/>
      <c r="J318" s="143"/>
      <c r="K318" s="143"/>
      <c r="L318" s="143"/>
      <c r="M318" s="143"/>
      <c r="N318" s="143"/>
      <c r="O318" s="143"/>
      <c r="P318" s="143"/>
      <c r="Q318" s="143"/>
      <c r="R318" s="143"/>
      <c r="S318" s="143"/>
      <c r="T318" s="143"/>
      <c r="U318" s="143"/>
      <c r="V318" s="143"/>
      <c r="W318" s="143"/>
      <c r="X318" s="143"/>
      <c r="Y318" s="143"/>
      <c r="Z318" s="143"/>
      <c r="AA318" s="143"/>
      <c r="AB318" s="143"/>
      <c r="AC318" s="143"/>
    </row>
    <row r="319" customFormat="false" ht="15.75" hidden="false" customHeight="true" outlineLevel="0" collapsed="false">
      <c r="B319" s="178"/>
      <c r="J319" s="143"/>
      <c r="K319" s="143"/>
      <c r="L319" s="143"/>
      <c r="M319" s="143"/>
      <c r="N319" s="143"/>
      <c r="O319" s="143"/>
      <c r="P319" s="143"/>
      <c r="Q319" s="143"/>
      <c r="R319" s="143"/>
      <c r="S319" s="143"/>
      <c r="T319" s="143"/>
      <c r="U319" s="143"/>
      <c r="V319" s="143"/>
      <c r="W319" s="143"/>
      <c r="X319" s="143"/>
      <c r="Y319" s="143"/>
      <c r="Z319" s="143"/>
      <c r="AA319" s="143"/>
      <c r="AB319" s="143"/>
      <c r="AC319" s="143"/>
    </row>
    <row r="320" customFormat="false" ht="15.75" hidden="false" customHeight="true" outlineLevel="0" collapsed="false">
      <c r="B320" s="178"/>
      <c r="J320" s="143"/>
      <c r="K320" s="143"/>
      <c r="L320" s="143"/>
      <c r="M320" s="143"/>
      <c r="N320" s="143"/>
      <c r="O320" s="143"/>
      <c r="P320" s="143"/>
      <c r="Q320" s="143"/>
      <c r="R320" s="143"/>
      <c r="S320" s="143"/>
      <c r="T320" s="143"/>
      <c r="U320" s="143"/>
      <c r="V320" s="143"/>
      <c r="W320" s="143"/>
      <c r="X320" s="143"/>
      <c r="Y320" s="143"/>
      <c r="Z320" s="143"/>
      <c r="AA320" s="143"/>
      <c r="AB320" s="143"/>
      <c r="AC320" s="143"/>
    </row>
    <row r="321" customFormat="false" ht="15.75" hidden="false" customHeight="true" outlineLevel="0" collapsed="false">
      <c r="B321" s="178"/>
      <c r="J321" s="143"/>
      <c r="K321" s="143"/>
      <c r="L321" s="143"/>
      <c r="M321" s="143"/>
      <c r="N321" s="143"/>
      <c r="O321" s="143"/>
      <c r="P321" s="143"/>
      <c r="Q321" s="143"/>
      <c r="R321" s="143"/>
      <c r="S321" s="143"/>
      <c r="T321" s="143"/>
      <c r="U321" s="143"/>
      <c r="V321" s="143"/>
      <c r="W321" s="143"/>
      <c r="X321" s="143"/>
      <c r="Y321" s="143"/>
      <c r="Z321" s="143"/>
      <c r="AA321" s="143"/>
      <c r="AB321" s="143"/>
      <c r="AC321" s="143"/>
    </row>
    <row r="322" customFormat="false" ht="15.75" hidden="false" customHeight="true" outlineLevel="0" collapsed="false">
      <c r="B322" s="178"/>
      <c r="J322" s="143"/>
      <c r="K322" s="143"/>
      <c r="L322" s="143"/>
      <c r="M322" s="143"/>
      <c r="N322" s="143"/>
      <c r="O322" s="143"/>
      <c r="P322" s="143"/>
      <c r="Q322" s="143"/>
      <c r="R322" s="143"/>
      <c r="S322" s="143"/>
      <c r="T322" s="143"/>
      <c r="U322" s="143"/>
      <c r="V322" s="143"/>
      <c r="W322" s="143"/>
      <c r="X322" s="143"/>
      <c r="Y322" s="143"/>
      <c r="Z322" s="143"/>
      <c r="AA322" s="143"/>
      <c r="AB322" s="143"/>
      <c r="AC322" s="143"/>
    </row>
    <row r="323" customFormat="false" ht="15.75" hidden="false" customHeight="true" outlineLevel="0" collapsed="false">
      <c r="B323" s="178"/>
      <c r="J323" s="143"/>
      <c r="K323" s="143"/>
      <c r="L323" s="143"/>
      <c r="M323" s="143"/>
      <c r="N323" s="143"/>
      <c r="O323" s="143"/>
      <c r="P323" s="143"/>
      <c r="Q323" s="143"/>
      <c r="R323" s="143"/>
      <c r="S323" s="143"/>
      <c r="T323" s="143"/>
      <c r="U323" s="143"/>
      <c r="V323" s="143"/>
      <c r="W323" s="143"/>
      <c r="X323" s="143"/>
      <c r="Y323" s="143"/>
      <c r="Z323" s="143"/>
      <c r="AA323" s="143"/>
      <c r="AB323" s="143"/>
      <c r="AC323" s="143"/>
    </row>
    <row r="324" customFormat="false" ht="15.75" hidden="false" customHeight="true" outlineLevel="0" collapsed="false">
      <c r="B324" s="178"/>
      <c r="J324" s="143"/>
      <c r="K324" s="143"/>
      <c r="L324" s="143"/>
      <c r="M324" s="143"/>
      <c r="N324" s="143"/>
      <c r="O324" s="143"/>
      <c r="P324" s="143"/>
      <c r="Q324" s="143"/>
      <c r="R324" s="143"/>
      <c r="S324" s="143"/>
      <c r="T324" s="143"/>
      <c r="U324" s="143"/>
      <c r="V324" s="143"/>
      <c r="W324" s="143"/>
      <c r="X324" s="143"/>
      <c r="Y324" s="143"/>
      <c r="Z324" s="143"/>
      <c r="AA324" s="143"/>
      <c r="AB324" s="143"/>
      <c r="AC324" s="143"/>
    </row>
    <row r="325" customFormat="false" ht="15.75" hidden="false" customHeight="true" outlineLevel="0" collapsed="false">
      <c r="B325" s="178"/>
      <c r="J325" s="143"/>
      <c r="K325" s="143"/>
      <c r="L325" s="143"/>
      <c r="M325" s="143"/>
      <c r="N325" s="143"/>
      <c r="O325" s="143"/>
      <c r="P325" s="143"/>
      <c r="Q325" s="143"/>
      <c r="R325" s="143"/>
      <c r="S325" s="143"/>
      <c r="T325" s="143"/>
      <c r="U325" s="143"/>
      <c r="V325" s="143"/>
      <c r="W325" s="143"/>
      <c r="X325" s="143"/>
      <c r="Y325" s="143"/>
      <c r="Z325" s="143"/>
      <c r="AA325" s="143"/>
      <c r="AB325" s="143"/>
      <c r="AC325" s="143"/>
    </row>
    <row r="326" customFormat="false" ht="15.75" hidden="false" customHeight="true" outlineLevel="0" collapsed="false">
      <c r="B326" s="178"/>
      <c r="J326" s="143"/>
      <c r="K326" s="143"/>
      <c r="L326" s="143"/>
      <c r="M326" s="143"/>
      <c r="N326" s="143"/>
      <c r="O326" s="143"/>
      <c r="P326" s="143"/>
      <c r="Q326" s="143"/>
      <c r="R326" s="143"/>
      <c r="S326" s="143"/>
      <c r="T326" s="143"/>
      <c r="U326" s="143"/>
      <c r="V326" s="143"/>
      <c r="W326" s="143"/>
      <c r="X326" s="143"/>
      <c r="Y326" s="143"/>
      <c r="Z326" s="143"/>
      <c r="AA326" s="143"/>
      <c r="AB326" s="143"/>
      <c r="AC326" s="143"/>
    </row>
    <row r="327" customFormat="false" ht="15.75" hidden="false" customHeight="true" outlineLevel="0" collapsed="false">
      <c r="B327" s="178"/>
      <c r="J327" s="143"/>
      <c r="K327" s="143"/>
      <c r="L327" s="143"/>
      <c r="M327" s="143"/>
      <c r="N327" s="143"/>
      <c r="O327" s="143"/>
      <c r="P327" s="143"/>
      <c r="Q327" s="143"/>
      <c r="R327" s="143"/>
      <c r="S327" s="143"/>
      <c r="T327" s="143"/>
      <c r="U327" s="143"/>
      <c r="V327" s="143"/>
      <c r="W327" s="143"/>
      <c r="X327" s="143"/>
      <c r="Y327" s="143"/>
      <c r="Z327" s="143"/>
      <c r="AA327" s="143"/>
      <c r="AB327" s="143"/>
      <c r="AC327" s="143"/>
    </row>
    <row r="328" customFormat="false" ht="15.75" hidden="false" customHeight="true" outlineLevel="0" collapsed="false">
      <c r="B328" s="178"/>
      <c r="J328" s="143"/>
      <c r="K328" s="143"/>
      <c r="L328" s="143"/>
      <c r="M328" s="143"/>
      <c r="N328" s="143"/>
      <c r="O328" s="143"/>
      <c r="P328" s="143"/>
      <c r="Q328" s="143"/>
      <c r="R328" s="143"/>
      <c r="S328" s="143"/>
      <c r="T328" s="143"/>
      <c r="U328" s="143"/>
      <c r="V328" s="143"/>
      <c r="W328" s="143"/>
      <c r="X328" s="143"/>
      <c r="Y328" s="143"/>
      <c r="Z328" s="143"/>
      <c r="AA328" s="143"/>
      <c r="AB328" s="143"/>
      <c r="AC328" s="143"/>
    </row>
    <row r="329" customFormat="false" ht="15.75" hidden="false" customHeight="true" outlineLevel="0" collapsed="false">
      <c r="B329" s="178"/>
      <c r="J329" s="143"/>
      <c r="K329" s="143"/>
      <c r="L329" s="143"/>
      <c r="M329" s="143"/>
      <c r="N329" s="143"/>
      <c r="O329" s="143"/>
      <c r="P329" s="143"/>
      <c r="Q329" s="143"/>
      <c r="R329" s="143"/>
      <c r="S329" s="143"/>
      <c r="T329" s="143"/>
      <c r="U329" s="143"/>
      <c r="V329" s="143"/>
      <c r="W329" s="143"/>
      <c r="X329" s="143"/>
      <c r="Y329" s="143"/>
      <c r="Z329" s="143"/>
      <c r="AA329" s="143"/>
      <c r="AB329" s="143"/>
      <c r="AC329" s="143"/>
    </row>
    <row r="330" customFormat="false" ht="15.75" hidden="false" customHeight="true" outlineLevel="0" collapsed="false">
      <c r="B330" s="178"/>
      <c r="J330" s="143"/>
      <c r="K330" s="143"/>
      <c r="L330" s="143"/>
      <c r="M330" s="143"/>
      <c r="N330" s="143"/>
      <c r="O330" s="143"/>
      <c r="P330" s="143"/>
      <c r="Q330" s="143"/>
      <c r="R330" s="143"/>
      <c r="S330" s="143"/>
      <c r="T330" s="143"/>
      <c r="U330" s="143"/>
      <c r="V330" s="143"/>
      <c r="W330" s="143"/>
      <c r="X330" s="143"/>
      <c r="Y330" s="143"/>
      <c r="Z330" s="143"/>
      <c r="AA330" s="143"/>
      <c r="AB330" s="143"/>
      <c r="AC330" s="143"/>
    </row>
    <row r="331" customFormat="false" ht="15.75" hidden="false" customHeight="true" outlineLevel="0" collapsed="false">
      <c r="B331" s="178"/>
      <c r="J331" s="143"/>
      <c r="K331" s="143"/>
      <c r="L331" s="143"/>
      <c r="M331" s="143"/>
      <c r="N331" s="143"/>
      <c r="O331" s="143"/>
      <c r="P331" s="143"/>
      <c r="Q331" s="143"/>
      <c r="R331" s="143"/>
      <c r="S331" s="143"/>
      <c r="T331" s="143"/>
      <c r="U331" s="143"/>
      <c r="V331" s="143"/>
      <c r="W331" s="143"/>
      <c r="X331" s="143"/>
      <c r="Y331" s="143"/>
      <c r="Z331" s="143"/>
      <c r="AA331" s="143"/>
      <c r="AB331" s="143"/>
      <c r="AC331" s="143"/>
    </row>
    <row r="332" customFormat="false" ht="15.75" hidden="false" customHeight="true" outlineLevel="0" collapsed="false">
      <c r="B332" s="178"/>
      <c r="J332" s="143"/>
      <c r="K332" s="143"/>
      <c r="L332" s="143"/>
      <c r="M332" s="143"/>
      <c r="N332" s="143"/>
      <c r="O332" s="143"/>
      <c r="P332" s="143"/>
      <c r="Q332" s="143"/>
      <c r="R332" s="143"/>
      <c r="S332" s="143"/>
      <c r="T332" s="143"/>
      <c r="U332" s="143"/>
      <c r="V332" s="143"/>
      <c r="W332" s="143"/>
      <c r="X332" s="143"/>
      <c r="Y332" s="143"/>
      <c r="Z332" s="143"/>
      <c r="AA332" s="143"/>
      <c r="AB332" s="143"/>
      <c r="AC332" s="143"/>
    </row>
    <row r="333" customFormat="false" ht="15.75" hidden="false" customHeight="true" outlineLevel="0" collapsed="false">
      <c r="B333" s="178"/>
      <c r="J333" s="143"/>
      <c r="K333" s="143"/>
      <c r="L333" s="143"/>
      <c r="M333" s="143"/>
      <c r="N333" s="143"/>
      <c r="O333" s="143"/>
      <c r="P333" s="143"/>
      <c r="Q333" s="143"/>
      <c r="R333" s="143"/>
      <c r="S333" s="143"/>
      <c r="T333" s="143"/>
      <c r="U333" s="143"/>
      <c r="V333" s="143"/>
      <c r="W333" s="143"/>
      <c r="X333" s="143"/>
      <c r="Y333" s="143"/>
      <c r="Z333" s="143"/>
      <c r="AA333" s="143"/>
      <c r="AB333" s="143"/>
      <c r="AC333" s="143"/>
    </row>
    <row r="334" customFormat="false" ht="15.75" hidden="false" customHeight="true" outlineLevel="0" collapsed="false">
      <c r="B334" s="178"/>
      <c r="J334" s="143"/>
      <c r="K334" s="143"/>
      <c r="L334" s="143"/>
      <c r="M334" s="143"/>
      <c r="N334" s="143"/>
      <c r="O334" s="143"/>
      <c r="P334" s="143"/>
      <c r="Q334" s="143"/>
      <c r="R334" s="143"/>
      <c r="S334" s="143"/>
      <c r="T334" s="143"/>
      <c r="U334" s="143"/>
      <c r="V334" s="143"/>
      <c r="W334" s="143"/>
      <c r="X334" s="143"/>
      <c r="Y334" s="143"/>
      <c r="Z334" s="143"/>
      <c r="AA334" s="143"/>
      <c r="AB334" s="143"/>
      <c r="AC334" s="143"/>
    </row>
    <row r="335" customFormat="false" ht="15.75" hidden="false" customHeight="true" outlineLevel="0" collapsed="false">
      <c r="B335" s="178"/>
      <c r="J335" s="143"/>
      <c r="K335" s="143"/>
      <c r="L335" s="143"/>
      <c r="M335" s="143"/>
      <c r="N335" s="143"/>
      <c r="O335" s="143"/>
      <c r="P335" s="143"/>
      <c r="Q335" s="143"/>
      <c r="R335" s="143"/>
      <c r="S335" s="143"/>
      <c r="T335" s="143"/>
      <c r="U335" s="143"/>
      <c r="V335" s="143"/>
      <c r="W335" s="143"/>
      <c r="X335" s="143"/>
      <c r="Y335" s="143"/>
      <c r="Z335" s="143"/>
      <c r="AA335" s="143"/>
      <c r="AB335" s="143"/>
      <c r="AC335" s="143"/>
    </row>
    <row r="336" customFormat="false" ht="15.75" hidden="false" customHeight="true" outlineLevel="0" collapsed="false">
      <c r="B336" s="178"/>
      <c r="J336" s="143"/>
      <c r="K336" s="143"/>
      <c r="L336" s="143"/>
      <c r="M336" s="143"/>
      <c r="N336" s="143"/>
      <c r="O336" s="143"/>
      <c r="P336" s="143"/>
      <c r="Q336" s="143"/>
      <c r="R336" s="143"/>
      <c r="S336" s="143"/>
      <c r="T336" s="143"/>
      <c r="U336" s="143"/>
      <c r="V336" s="143"/>
      <c r="W336" s="143"/>
      <c r="X336" s="143"/>
      <c r="Y336" s="143"/>
      <c r="Z336" s="143"/>
      <c r="AA336" s="143"/>
      <c r="AB336" s="143"/>
      <c r="AC336" s="143"/>
    </row>
    <row r="337" customFormat="false" ht="15.75" hidden="false" customHeight="true" outlineLevel="0" collapsed="false">
      <c r="B337" s="178"/>
      <c r="J337" s="143"/>
      <c r="K337" s="143"/>
      <c r="L337" s="143"/>
      <c r="M337" s="143"/>
      <c r="N337" s="143"/>
      <c r="O337" s="143"/>
      <c r="P337" s="143"/>
      <c r="Q337" s="143"/>
      <c r="R337" s="143"/>
      <c r="S337" s="143"/>
      <c r="T337" s="143"/>
      <c r="U337" s="143"/>
      <c r="V337" s="143"/>
      <c r="W337" s="143"/>
      <c r="X337" s="143"/>
      <c r="Y337" s="143"/>
      <c r="Z337" s="143"/>
      <c r="AA337" s="143"/>
      <c r="AB337" s="143"/>
      <c r="AC337" s="143"/>
    </row>
    <row r="338" customFormat="false" ht="15.75" hidden="false" customHeight="true" outlineLevel="0" collapsed="false">
      <c r="B338" s="178"/>
      <c r="J338" s="143"/>
      <c r="K338" s="143"/>
      <c r="L338" s="143"/>
      <c r="M338" s="143"/>
      <c r="N338" s="143"/>
      <c r="O338" s="143"/>
      <c r="P338" s="143"/>
      <c r="Q338" s="143"/>
      <c r="R338" s="143"/>
      <c r="S338" s="143"/>
      <c r="T338" s="143"/>
      <c r="U338" s="143"/>
      <c r="V338" s="143"/>
      <c r="W338" s="143"/>
      <c r="X338" s="143"/>
      <c r="Y338" s="143"/>
      <c r="Z338" s="143"/>
      <c r="AA338" s="143"/>
      <c r="AB338" s="143"/>
      <c r="AC338" s="143"/>
    </row>
    <row r="339" customFormat="false" ht="15.75" hidden="false" customHeight="true" outlineLevel="0" collapsed="false">
      <c r="B339" s="178"/>
      <c r="J339" s="143"/>
      <c r="K339" s="143"/>
      <c r="L339" s="143"/>
      <c r="M339" s="143"/>
      <c r="N339" s="143"/>
      <c r="O339" s="143"/>
      <c r="P339" s="143"/>
      <c r="Q339" s="143"/>
      <c r="R339" s="143"/>
      <c r="S339" s="143"/>
      <c r="T339" s="143"/>
      <c r="U339" s="143"/>
      <c r="V339" s="143"/>
      <c r="W339" s="143"/>
      <c r="X339" s="143"/>
      <c r="Y339" s="143"/>
      <c r="Z339" s="143"/>
      <c r="AA339" s="143"/>
      <c r="AB339" s="143"/>
      <c r="AC339" s="143"/>
    </row>
    <row r="340" customFormat="false" ht="15.75" hidden="false" customHeight="true" outlineLevel="0" collapsed="false">
      <c r="B340" s="178"/>
      <c r="J340" s="143"/>
      <c r="K340" s="143"/>
      <c r="L340" s="143"/>
      <c r="M340" s="143"/>
      <c r="N340" s="143"/>
      <c r="O340" s="143"/>
      <c r="P340" s="143"/>
      <c r="Q340" s="143"/>
      <c r="R340" s="143"/>
      <c r="S340" s="143"/>
      <c r="T340" s="143"/>
      <c r="U340" s="143"/>
      <c r="V340" s="143"/>
      <c r="W340" s="143"/>
      <c r="X340" s="143"/>
      <c r="Y340" s="143"/>
      <c r="Z340" s="143"/>
      <c r="AA340" s="143"/>
      <c r="AB340" s="143"/>
      <c r="AC340" s="143"/>
    </row>
    <row r="341" customFormat="false" ht="15.75" hidden="false" customHeight="true" outlineLevel="0" collapsed="false">
      <c r="B341" s="178"/>
      <c r="J341" s="143"/>
      <c r="K341" s="143"/>
      <c r="L341" s="143"/>
      <c r="M341" s="143"/>
      <c r="N341" s="143"/>
      <c r="O341" s="143"/>
      <c r="P341" s="143"/>
      <c r="Q341" s="143"/>
      <c r="R341" s="143"/>
      <c r="S341" s="143"/>
      <c r="T341" s="143"/>
      <c r="U341" s="143"/>
      <c r="V341" s="143"/>
      <c r="W341" s="143"/>
      <c r="X341" s="143"/>
      <c r="Y341" s="143"/>
      <c r="Z341" s="143"/>
      <c r="AA341" s="143"/>
      <c r="AB341" s="143"/>
      <c r="AC341" s="143"/>
    </row>
    <row r="342" customFormat="false" ht="15.75" hidden="false" customHeight="true" outlineLevel="0" collapsed="false">
      <c r="B342" s="178"/>
      <c r="J342" s="143"/>
      <c r="K342" s="143"/>
      <c r="L342" s="143"/>
      <c r="M342" s="143"/>
      <c r="N342" s="143"/>
      <c r="O342" s="143"/>
      <c r="P342" s="143"/>
      <c r="Q342" s="143"/>
      <c r="R342" s="143"/>
      <c r="S342" s="143"/>
      <c r="T342" s="143"/>
      <c r="U342" s="143"/>
      <c r="V342" s="143"/>
      <c r="W342" s="143"/>
      <c r="X342" s="143"/>
      <c r="Y342" s="143"/>
      <c r="Z342" s="143"/>
      <c r="AA342" s="143"/>
      <c r="AB342" s="143"/>
      <c r="AC342" s="143"/>
    </row>
    <row r="343" customFormat="false" ht="15.75" hidden="false" customHeight="true" outlineLevel="0" collapsed="false">
      <c r="B343" s="178"/>
      <c r="J343" s="143"/>
      <c r="K343" s="143"/>
      <c r="L343" s="143"/>
      <c r="M343" s="143"/>
      <c r="N343" s="143"/>
      <c r="O343" s="143"/>
      <c r="P343" s="143"/>
      <c r="Q343" s="143"/>
      <c r="R343" s="143"/>
      <c r="S343" s="143"/>
      <c r="T343" s="143"/>
      <c r="U343" s="143"/>
      <c r="V343" s="143"/>
      <c r="W343" s="143"/>
      <c r="X343" s="143"/>
      <c r="Y343" s="143"/>
      <c r="Z343" s="143"/>
      <c r="AA343" s="143"/>
      <c r="AB343" s="143"/>
      <c r="AC343" s="143"/>
    </row>
    <row r="344" customFormat="false" ht="15.75" hidden="false" customHeight="true" outlineLevel="0" collapsed="false">
      <c r="B344" s="178"/>
      <c r="J344" s="143"/>
      <c r="K344" s="143"/>
      <c r="L344" s="143"/>
      <c r="M344" s="143"/>
      <c r="N344" s="143"/>
      <c r="O344" s="143"/>
      <c r="P344" s="143"/>
      <c r="Q344" s="143"/>
      <c r="R344" s="143"/>
      <c r="S344" s="143"/>
      <c r="T344" s="143"/>
      <c r="U344" s="143"/>
      <c r="V344" s="143"/>
      <c r="W344" s="143"/>
      <c r="X344" s="143"/>
      <c r="Y344" s="143"/>
      <c r="Z344" s="143"/>
      <c r="AA344" s="143"/>
      <c r="AB344" s="143"/>
      <c r="AC344" s="143"/>
    </row>
    <row r="345" customFormat="false" ht="15.75" hidden="false" customHeight="true" outlineLevel="0" collapsed="false">
      <c r="B345" s="178"/>
      <c r="J345" s="143"/>
      <c r="K345" s="143"/>
      <c r="L345" s="143"/>
      <c r="M345" s="143"/>
      <c r="N345" s="143"/>
      <c r="O345" s="143"/>
      <c r="P345" s="143"/>
      <c r="Q345" s="143"/>
      <c r="R345" s="143"/>
      <c r="S345" s="143"/>
      <c r="T345" s="143"/>
      <c r="U345" s="143"/>
      <c r="V345" s="143"/>
      <c r="W345" s="143"/>
      <c r="X345" s="143"/>
      <c r="Y345" s="143"/>
      <c r="Z345" s="143"/>
      <c r="AA345" s="143"/>
      <c r="AB345" s="143"/>
      <c r="AC345" s="143"/>
    </row>
    <row r="346" customFormat="false" ht="15.75" hidden="false" customHeight="true" outlineLevel="0" collapsed="false">
      <c r="B346" s="178"/>
      <c r="J346" s="143"/>
      <c r="K346" s="143"/>
      <c r="L346" s="143"/>
      <c r="M346" s="143"/>
      <c r="N346" s="143"/>
      <c r="O346" s="143"/>
      <c r="P346" s="143"/>
      <c r="Q346" s="143"/>
      <c r="R346" s="143"/>
      <c r="S346" s="143"/>
      <c r="T346" s="143"/>
      <c r="U346" s="143"/>
      <c r="V346" s="143"/>
      <c r="W346" s="143"/>
      <c r="X346" s="143"/>
      <c r="Y346" s="143"/>
      <c r="Z346" s="143"/>
      <c r="AA346" s="143"/>
      <c r="AB346" s="143"/>
      <c r="AC346" s="143"/>
    </row>
    <row r="347" customFormat="false" ht="15.75" hidden="false" customHeight="true" outlineLevel="0" collapsed="false">
      <c r="B347" s="178"/>
      <c r="J347" s="143"/>
      <c r="K347" s="143"/>
      <c r="L347" s="143"/>
      <c r="M347" s="143"/>
      <c r="N347" s="143"/>
      <c r="O347" s="143"/>
      <c r="P347" s="143"/>
      <c r="Q347" s="143"/>
      <c r="R347" s="143"/>
      <c r="S347" s="143"/>
      <c r="T347" s="143"/>
      <c r="U347" s="143"/>
      <c r="V347" s="143"/>
      <c r="W347" s="143"/>
      <c r="X347" s="143"/>
      <c r="Y347" s="143"/>
      <c r="Z347" s="143"/>
      <c r="AA347" s="143"/>
      <c r="AB347" s="143"/>
      <c r="AC347" s="143"/>
    </row>
    <row r="348" customFormat="false" ht="15.75" hidden="false" customHeight="true" outlineLevel="0" collapsed="false">
      <c r="B348" s="178"/>
      <c r="J348" s="143"/>
      <c r="K348" s="143"/>
      <c r="L348" s="143"/>
      <c r="M348" s="143"/>
      <c r="N348" s="143"/>
      <c r="O348" s="143"/>
      <c r="P348" s="143"/>
      <c r="Q348" s="143"/>
      <c r="R348" s="143"/>
      <c r="S348" s="143"/>
      <c r="T348" s="143"/>
      <c r="U348" s="143"/>
      <c r="V348" s="143"/>
      <c r="W348" s="143"/>
      <c r="X348" s="143"/>
      <c r="Y348" s="143"/>
      <c r="Z348" s="143"/>
      <c r="AA348" s="143"/>
      <c r="AB348" s="143"/>
      <c r="AC348" s="143"/>
    </row>
    <row r="349" customFormat="false" ht="15.75" hidden="false" customHeight="true" outlineLevel="0" collapsed="false">
      <c r="B349" s="178"/>
      <c r="J349" s="143"/>
      <c r="K349" s="143"/>
      <c r="L349" s="143"/>
      <c r="M349" s="143"/>
      <c r="N349" s="143"/>
      <c r="O349" s="143"/>
      <c r="P349" s="143"/>
      <c r="Q349" s="143"/>
      <c r="R349" s="143"/>
      <c r="S349" s="143"/>
      <c r="T349" s="143"/>
      <c r="U349" s="143"/>
      <c r="V349" s="143"/>
      <c r="W349" s="143"/>
      <c r="X349" s="143"/>
      <c r="Y349" s="143"/>
      <c r="Z349" s="143"/>
      <c r="AA349" s="143"/>
      <c r="AB349" s="143"/>
      <c r="AC349" s="143"/>
    </row>
    <row r="350" customFormat="false" ht="15.75" hidden="false" customHeight="true" outlineLevel="0" collapsed="false">
      <c r="B350" s="178"/>
      <c r="J350" s="143"/>
      <c r="K350" s="143"/>
      <c r="L350" s="143"/>
      <c r="M350" s="143"/>
      <c r="N350" s="143"/>
      <c r="O350" s="143"/>
      <c r="P350" s="143"/>
      <c r="Q350" s="143"/>
      <c r="R350" s="143"/>
      <c r="S350" s="143"/>
      <c r="T350" s="143"/>
      <c r="U350" s="143"/>
      <c r="V350" s="143"/>
      <c r="W350" s="143"/>
      <c r="X350" s="143"/>
      <c r="Y350" s="143"/>
      <c r="Z350" s="143"/>
      <c r="AA350" s="143"/>
      <c r="AB350" s="143"/>
      <c r="AC350" s="143"/>
    </row>
    <row r="351" customFormat="false" ht="15.75" hidden="false" customHeight="true" outlineLevel="0" collapsed="false">
      <c r="B351" s="178"/>
      <c r="J351" s="143"/>
      <c r="K351" s="143"/>
      <c r="L351" s="143"/>
      <c r="M351" s="143"/>
      <c r="N351" s="143"/>
      <c r="O351" s="143"/>
      <c r="P351" s="143"/>
      <c r="Q351" s="143"/>
      <c r="R351" s="143"/>
      <c r="S351" s="143"/>
      <c r="T351" s="143"/>
      <c r="U351" s="143"/>
      <c r="V351" s="143"/>
      <c r="W351" s="143"/>
      <c r="X351" s="143"/>
      <c r="Y351" s="143"/>
      <c r="Z351" s="143"/>
      <c r="AA351" s="143"/>
      <c r="AB351" s="143"/>
      <c r="AC351" s="143"/>
    </row>
    <row r="352" customFormat="false" ht="15.75" hidden="false" customHeight="true" outlineLevel="0" collapsed="false">
      <c r="B352" s="178"/>
      <c r="J352" s="143"/>
      <c r="K352" s="143"/>
      <c r="L352" s="143"/>
      <c r="M352" s="143"/>
      <c r="N352" s="143"/>
      <c r="O352" s="143"/>
      <c r="P352" s="143"/>
      <c r="Q352" s="143"/>
      <c r="R352" s="143"/>
      <c r="S352" s="143"/>
      <c r="T352" s="143"/>
      <c r="U352" s="143"/>
      <c r="V352" s="143"/>
      <c r="W352" s="143"/>
      <c r="X352" s="143"/>
      <c r="Y352" s="143"/>
      <c r="Z352" s="143"/>
      <c r="AA352" s="143"/>
      <c r="AB352" s="143"/>
      <c r="AC352" s="143"/>
    </row>
    <row r="353" customFormat="false" ht="15.75" hidden="false" customHeight="true" outlineLevel="0" collapsed="false">
      <c r="B353" s="178"/>
      <c r="J353" s="143"/>
      <c r="K353" s="143"/>
      <c r="L353" s="143"/>
      <c r="M353" s="143"/>
      <c r="N353" s="143"/>
      <c r="O353" s="143"/>
      <c r="P353" s="143"/>
      <c r="Q353" s="143"/>
      <c r="R353" s="143"/>
      <c r="S353" s="143"/>
      <c r="T353" s="143"/>
      <c r="U353" s="143"/>
      <c r="V353" s="143"/>
      <c r="W353" s="143"/>
      <c r="X353" s="143"/>
      <c r="Y353" s="143"/>
      <c r="Z353" s="143"/>
      <c r="AA353" s="143"/>
      <c r="AB353" s="143"/>
      <c r="AC353" s="143"/>
    </row>
    <row r="354" customFormat="false" ht="15.75" hidden="false" customHeight="true" outlineLevel="0" collapsed="false">
      <c r="B354" s="178"/>
      <c r="J354" s="143"/>
      <c r="K354" s="143"/>
      <c r="L354" s="143"/>
      <c r="M354" s="143"/>
      <c r="N354" s="143"/>
      <c r="O354" s="143"/>
      <c r="P354" s="143"/>
      <c r="Q354" s="143"/>
      <c r="R354" s="143"/>
      <c r="S354" s="143"/>
      <c r="T354" s="143"/>
      <c r="U354" s="143"/>
      <c r="V354" s="143"/>
      <c r="W354" s="143"/>
      <c r="X354" s="143"/>
      <c r="Y354" s="143"/>
      <c r="Z354" s="143"/>
      <c r="AA354" s="143"/>
      <c r="AB354" s="143"/>
      <c r="AC354" s="143"/>
    </row>
    <row r="355" customFormat="false" ht="15.75" hidden="false" customHeight="true" outlineLevel="0" collapsed="false">
      <c r="B355" s="178"/>
      <c r="J355" s="143"/>
      <c r="K355" s="143"/>
      <c r="L355" s="143"/>
      <c r="M355" s="143"/>
      <c r="N355" s="143"/>
      <c r="O355" s="143"/>
      <c r="P355" s="143"/>
      <c r="Q355" s="143"/>
      <c r="R355" s="143"/>
      <c r="S355" s="143"/>
      <c r="T355" s="143"/>
      <c r="U355" s="143"/>
      <c r="V355" s="143"/>
      <c r="W355" s="143"/>
      <c r="X355" s="143"/>
      <c r="Y355" s="143"/>
      <c r="Z355" s="143"/>
      <c r="AA355" s="143"/>
      <c r="AB355" s="143"/>
      <c r="AC355" s="143"/>
    </row>
    <row r="356" customFormat="false" ht="15.75" hidden="false" customHeight="true" outlineLevel="0" collapsed="false">
      <c r="B356" s="178"/>
      <c r="J356" s="143"/>
      <c r="K356" s="143"/>
      <c r="L356" s="143"/>
      <c r="M356" s="143"/>
      <c r="N356" s="143"/>
      <c r="O356" s="143"/>
      <c r="P356" s="143"/>
      <c r="Q356" s="143"/>
      <c r="R356" s="143"/>
      <c r="S356" s="143"/>
      <c r="T356" s="143"/>
      <c r="U356" s="143"/>
      <c r="V356" s="143"/>
      <c r="W356" s="143"/>
      <c r="X356" s="143"/>
      <c r="Y356" s="143"/>
      <c r="Z356" s="143"/>
      <c r="AA356" s="143"/>
      <c r="AB356" s="143"/>
      <c r="AC356" s="143"/>
    </row>
    <row r="357" customFormat="false" ht="15.75" hidden="false" customHeight="true" outlineLevel="0" collapsed="false">
      <c r="B357" s="178"/>
      <c r="J357" s="143"/>
      <c r="K357" s="143"/>
      <c r="L357" s="143"/>
      <c r="M357" s="143"/>
      <c r="N357" s="143"/>
      <c r="O357" s="143"/>
      <c r="P357" s="143"/>
      <c r="Q357" s="143"/>
      <c r="R357" s="143"/>
      <c r="S357" s="143"/>
      <c r="T357" s="143"/>
      <c r="U357" s="143"/>
      <c r="V357" s="143"/>
      <c r="W357" s="143"/>
      <c r="X357" s="143"/>
      <c r="Y357" s="143"/>
      <c r="Z357" s="143"/>
      <c r="AA357" s="143"/>
      <c r="AB357" s="143"/>
      <c r="AC357" s="143"/>
    </row>
    <row r="358" customFormat="false" ht="15.75" hidden="false" customHeight="true" outlineLevel="0" collapsed="false">
      <c r="B358" s="178"/>
      <c r="J358" s="143"/>
      <c r="K358" s="143"/>
      <c r="L358" s="143"/>
      <c r="M358" s="143"/>
      <c r="N358" s="143"/>
      <c r="O358" s="143"/>
      <c r="P358" s="143"/>
      <c r="Q358" s="143"/>
      <c r="R358" s="143"/>
      <c r="S358" s="143"/>
      <c r="T358" s="143"/>
      <c r="U358" s="143"/>
      <c r="V358" s="143"/>
      <c r="W358" s="143"/>
      <c r="X358" s="143"/>
      <c r="Y358" s="143"/>
      <c r="Z358" s="143"/>
      <c r="AA358" s="143"/>
      <c r="AB358" s="143"/>
      <c r="AC358" s="143"/>
    </row>
    <row r="359" customFormat="false" ht="15.75" hidden="false" customHeight="true" outlineLevel="0" collapsed="false">
      <c r="B359" s="178"/>
      <c r="J359" s="143"/>
      <c r="K359" s="143"/>
      <c r="L359" s="143"/>
      <c r="M359" s="143"/>
      <c r="N359" s="143"/>
      <c r="O359" s="143"/>
      <c r="P359" s="143"/>
      <c r="Q359" s="143"/>
      <c r="R359" s="143"/>
      <c r="S359" s="143"/>
      <c r="T359" s="143"/>
      <c r="U359" s="143"/>
      <c r="V359" s="143"/>
      <c r="W359" s="143"/>
      <c r="X359" s="143"/>
      <c r="Y359" s="143"/>
      <c r="Z359" s="143"/>
      <c r="AA359" s="143"/>
      <c r="AB359" s="143"/>
      <c r="AC359" s="143"/>
    </row>
    <row r="360" customFormat="false" ht="15.75" hidden="false" customHeight="true" outlineLevel="0" collapsed="false">
      <c r="B360" s="178"/>
      <c r="J360" s="143"/>
      <c r="K360" s="143"/>
      <c r="L360" s="143"/>
      <c r="M360" s="143"/>
      <c r="N360" s="143"/>
      <c r="O360" s="143"/>
      <c r="P360" s="143"/>
      <c r="Q360" s="143"/>
      <c r="R360" s="143"/>
      <c r="S360" s="143"/>
      <c r="T360" s="143"/>
      <c r="U360" s="143"/>
      <c r="V360" s="143"/>
      <c r="W360" s="143"/>
      <c r="X360" s="143"/>
      <c r="Y360" s="143"/>
      <c r="Z360" s="143"/>
      <c r="AA360" s="143"/>
      <c r="AB360" s="143"/>
      <c r="AC360" s="143"/>
    </row>
    <row r="361" customFormat="false" ht="15.75" hidden="false" customHeight="true" outlineLevel="0" collapsed="false">
      <c r="B361" s="178"/>
    </row>
    <row r="362" customFormat="false" ht="15.75" hidden="false" customHeight="true" outlineLevel="0" collapsed="false">
      <c r="B362" s="178"/>
    </row>
    <row r="363" customFormat="false" ht="15.75" hidden="false" customHeight="true" outlineLevel="0" collapsed="false">
      <c r="B363" s="178"/>
    </row>
    <row r="364" customFormat="false" ht="15.75" hidden="false" customHeight="true" outlineLevel="0" collapsed="false">
      <c r="B364" s="178"/>
    </row>
    <row r="365" customFormat="false" ht="15.75" hidden="false" customHeight="true" outlineLevel="0" collapsed="false">
      <c r="B365" s="178"/>
    </row>
    <row r="366" customFormat="false" ht="15.75" hidden="false" customHeight="true" outlineLevel="0" collapsed="false">
      <c r="B366" s="178"/>
    </row>
    <row r="367" customFormat="false" ht="15.75" hidden="false" customHeight="true" outlineLevel="0" collapsed="false">
      <c r="B367" s="178"/>
    </row>
    <row r="368" customFormat="false" ht="15.75" hidden="false" customHeight="true" outlineLevel="0" collapsed="false">
      <c r="B368" s="178"/>
    </row>
    <row r="369" customFormat="false" ht="15.75" hidden="false" customHeight="true" outlineLevel="0" collapsed="false">
      <c r="B369" s="178"/>
    </row>
    <row r="370" customFormat="false" ht="15.75" hidden="false" customHeight="true" outlineLevel="0" collapsed="false">
      <c r="B370" s="178"/>
    </row>
    <row r="371" customFormat="false" ht="15.75" hidden="false" customHeight="true" outlineLevel="0" collapsed="false">
      <c r="B371" s="178"/>
    </row>
    <row r="372" customFormat="false" ht="15.75" hidden="false" customHeight="true" outlineLevel="0" collapsed="false">
      <c r="B372" s="178"/>
    </row>
    <row r="373" customFormat="false" ht="15.75" hidden="false" customHeight="true" outlineLevel="0" collapsed="false">
      <c r="B373" s="178"/>
    </row>
    <row r="374" customFormat="false" ht="15.75" hidden="false" customHeight="true" outlineLevel="0" collapsed="false">
      <c r="B374" s="178"/>
    </row>
    <row r="375" customFormat="false" ht="15.75" hidden="false" customHeight="true" outlineLevel="0" collapsed="false">
      <c r="B375" s="178"/>
    </row>
    <row r="376" customFormat="false" ht="15.75" hidden="false" customHeight="true" outlineLevel="0" collapsed="false">
      <c r="B376" s="178"/>
    </row>
    <row r="377" customFormat="false" ht="15.75" hidden="false" customHeight="true" outlineLevel="0" collapsed="false">
      <c r="B377" s="178"/>
    </row>
    <row r="378" customFormat="false" ht="15.75" hidden="false" customHeight="true" outlineLevel="0" collapsed="false">
      <c r="B378" s="178"/>
    </row>
    <row r="379" customFormat="false" ht="15.75" hidden="false" customHeight="true" outlineLevel="0" collapsed="false">
      <c r="B379" s="178"/>
    </row>
    <row r="380" customFormat="false" ht="15.75" hidden="false" customHeight="true" outlineLevel="0" collapsed="false">
      <c r="B380" s="178"/>
    </row>
    <row r="381" customFormat="false" ht="15.75" hidden="false" customHeight="true" outlineLevel="0" collapsed="false">
      <c r="B381" s="178"/>
    </row>
    <row r="382" customFormat="false" ht="15.75" hidden="false" customHeight="true" outlineLevel="0" collapsed="false">
      <c r="B382" s="178"/>
    </row>
    <row r="383" customFormat="false" ht="15.75" hidden="false" customHeight="true" outlineLevel="0" collapsed="false">
      <c r="B383" s="178"/>
    </row>
    <row r="384" customFormat="false" ht="15.75" hidden="false" customHeight="true" outlineLevel="0" collapsed="false">
      <c r="B384" s="178"/>
    </row>
    <row r="385" customFormat="false" ht="15.75" hidden="false" customHeight="true" outlineLevel="0" collapsed="false">
      <c r="B385" s="178"/>
    </row>
    <row r="386" customFormat="false" ht="15.75" hidden="false" customHeight="true" outlineLevel="0" collapsed="false">
      <c r="B386" s="178"/>
    </row>
    <row r="387" customFormat="false" ht="15.75" hidden="false" customHeight="true" outlineLevel="0" collapsed="false">
      <c r="B387" s="178"/>
    </row>
    <row r="388" customFormat="false" ht="15.75" hidden="false" customHeight="true" outlineLevel="0" collapsed="false">
      <c r="B388" s="178"/>
    </row>
    <row r="389" customFormat="false" ht="15.75" hidden="false" customHeight="true" outlineLevel="0" collapsed="false">
      <c r="B389" s="178"/>
    </row>
    <row r="390" customFormat="false" ht="15.75" hidden="false" customHeight="true" outlineLevel="0" collapsed="false">
      <c r="B390" s="178"/>
    </row>
    <row r="391" customFormat="false" ht="15.75" hidden="false" customHeight="true" outlineLevel="0" collapsed="false">
      <c r="B391" s="178"/>
    </row>
    <row r="392" customFormat="false" ht="15.75" hidden="false" customHeight="true" outlineLevel="0" collapsed="false">
      <c r="B392" s="178"/>
    </row>
    <row r="393" customFormat="false" ht="15.75" hidden="false" customHeight="true" outlineLevel="0" collapsed="false">
      <c r="B393" s="178"/>
    </row>
    <row r="394" customFormat="false" ht="15.75" hidden="false" customHeight="true" outlineLevel="0" collapsed="false">
      <c r="B394" s="178"/>
    </row>
    <row r="395" customFormat="false" ht="15.75" hidden="false" customHeight="true" outlineLevel="0" collapsed="false">
      <c r="B395" s="178"/>
    </row>
    <row r="396" customFormat="false" ht="15.75" hidden="false" customHeight="true" outlineLevel="0" collapsed="false">
      <c r="B396" s="178"/>
    </row>
    <row r="397" customFormat="false" ht="15.75" hidden="false" customHeight="true" outlineLevel="0" collapsed="false">
      <c r="B397" s="178"/>
    </row>
    <row r="398" customFormat="false" ht="15.75" hidden="false" customHeight="true" outlineLevel="0" collapsed="false">
      <c r="B398" s="178"/>
    </row>
    <row r="399" customFormat="false" ht="15.75" hidden="false" customHeight="true" outlineLevel="0" collapsed="false">
      <c r="B399" s="178"/>
    </row>
    <row r="400" customFormat="false" ht="15.75" hidden="false" customHeight="true" outlineLevel="0" collapsed="false">
      <c r="B400" s="178"/>
    </row>
    <row r="401" customFormat="false" ht="15.75" hidden="false" customHeight="true" outlineLevel="0" collapsed="false">
      <c r="B401" s="178"/>
    </row>
    <row r="402" customFormat="false" ht="15.75" hidden="false" customHeight="true" outlineLevel="0" collapsed="false">
      <c r="B402" s="178"/>
    </row>
    <row r="403" customFormat="false" ht="15.75" hidden="false" customHeight="true" outlineLevel="0" collapsed="false">
      <c r="B403" s="178"/>
    </row>
    <row r="404" customFormat="false" ht="15.75" hidden="false" customHeight="true" outlineLevel="0" collapsed="false">
      <c r="B404" s="178"/>
    </row>
    <row r="405" customFormat="false" ht="15.75" hidden="false" customHeight="true" outlineLevel="0" collapsed="false">
      <c r="B405" s="178"/>
    </row>
    <row r="406" customFormat="false" ht="15.75" hidden="false" customHeight="true" outlineLevel="0" collapsed="false">
      <c r="B406" s="178"/>
    </row>
    <row r="407" customFormat="false" ht="15.75" hidden="false" customHeight="true" outlineLevel="0" collapsed="false">
      <c r="B407" s="178"/>
    </row>
    <row r="408" customFormat="false" ht="15.75" hidden="false" customHeight="true" outlineLevel="0" collapsed="false">
      <c r="B408" s="178"/>
    </row>
    <row r="409" customFormat="false" ht="15.75" hidden="false" customHeight="true" outlineLevel="0" collapsed="false">
      <c r="B409" s="178"/>
    </row>
    <row r="410" customFormat="false" ht="15.75" hidden="false" customHeight="true" outlineLevel="0" collapsed="false">
      <c r="B410" s="178"/>
    </row>
    <row r="411" customFormat="false" ht="15.75" hidden="false" customHeight="true" outlineLevel="0" collapsed="false">
      <c r="B411" s="178"/>
    </row>
    <row r="412" customFormat="false" ht="15.75" hidden="false" customHeight="true" outlineLevel="0" collapsed="false">
      <c r="B412" s="178"/>
    </row>
    <row r="413" customFormat="false" ht="15.75" hidden="false" customHeight="true" outlineLevel="0" collapsed="false">
      <c r="B413" s="178"/>
    </row>
    <row r="414" customFormat="false" ht="15.75" hidden="false" customHeight="true" outlineLevel="0" collapsed="false">
      <c r="B414" s="178"/>
    </row>
    <row r="415" customFormat="false" ht="15.75" hidden="false" customHeight="true" outlineLevel="0" collapsed="false">
      <c r="B415" s="178"/>
    </row>
    <row r="416" customFormat="false" ht="15.75" hidden="false" customHeight="true" outlineLevel="0" collapsed="false">
      <c r="B416" s="178"/>
    </row>
    <row r="417" customFormat="false" ht="15.75" hidden="false" customHeight="true" outlineLevel="0" collapsed="false">
      <c r="B417" s="178"/>
    </row>
    <row r="418" customFormat="false" ht="15.75" hidden="false" customHeight="true" outlineLevel="0" collapsed="false">
      <c r="B418" s="178"/>
    </row>
    <row r="419" customFormat="false" ht="15.75" hidden="false" customHeight="true" outlineLevel="0" collapsed="false">
      <c r="B419" s="178"/>
    </row>
    <row r="420" customFormat="false" ht="15.75" hidden="false" customHeight="true" outlineLevel="0" collapsed="false">
      <c r="B420" s="178"/>
    </row>
    <row r="421" customFormat="false" ht="15.75" hidden="false" customHeight="true" outlineLevel="0" collapsed="false">
      <c r="B421" s="178"/>
    </row>
    <row r="422" customFormat="false" ht="15.75" hidden="false" customHeight="true" outlineLevel="0" collapsed="false">
      <c r="B422" s="178"/>
    </row>
    <row r="423" customFormat="false" ht="15.75" hidden="false" customHeight="true" outlineLevel="0" collapsed="false">
      <c r="B423" s="178"/>
    </row>
    <row r="424" customFormat="false" ht="15.75" hidden="false" customHeight="true" outlineLevel="0" collapsed="false">
      <c r="B424" s="178"/>
    </row>
    <row r="425" customFormat="false" ht="15.75" hidden="false" customHeight="true" outlineLevel="0" collapsed="false">
      <c r="B425" s="178"/>
    </row>
    <row r="426" customFormat="false" ht="15.75" hidden="false" customHeight="true" outlineLevel="0" collapsed="false">
      <c r="B426" s="178"/>
    </row>
    <row r="427" customFormat="false" ht="15.75" hidden="false" customHeight="true" outlineLevel="0" collapsed="false">
      <c r="B427" s="178"/>
    </row>
    <row r="428" customFormat="false" ht="15.75" hidden="false" customHeight="true" outlineLevel="0" collapsed="false">
      <c r="B428" s="178"/>
    </row>
    <row r="429" customFormat="false" ht="15.75" hidden="false" customHeight="true" outlineLevel="0" collapsed="false">
      <c r="B429" s="178"/>
    </row>
    <row r="430" customFormat="false" ht="15.75" hidden="false" customHeight="true" outlineLevel="0" collapsed="false">
      <c r="B430" s="178"/>
    </row>
    <row r="431" customFormat="false" ht="15.75" hidden="false" customHeight="true" outlineLevel="0" collapsed="false">
      <c r="B431" s="178"/>
    </row>
    <row r="432" customFormat="false" ht="15.75" hidden="false" customHeight="true" outlineLevel="0" collapsed="false">
      <c r="B432" s="178"/>
    </row>
    <row r="433" customFormat="false" ht="15.75" hidden="false" customHeight="true" outlineLevel="0" collapsed="false">
      <c r="B433" s="178"/>
    </row>
    <row r="434" customFormat="false" ht="15.75" hidden="false" customHeight="true" outlineLevel="0" collapsed="false">
      <c r="B434" s="178"/>
    </row>
    <row r="435" customFormat="false" ht="15.75" hidden="false" customHeight="true" outlineLevel="0" collapsed="false">
      <c r="B435" s="178"/>
    </row>
    <row r="436" customFormat="false" ht="15.75" hidden="false" customHeight="true" outlineLevel="0" collapsed="false">
      <c r="B436" s="178"/>
    </row>
    <row r="437" customFormat="false" ht="15.75" hidden="false" customHeight="true" outlineLevel="0" collapsed="false">
      <c r="B437" s="178"/>
    </row>
    <row r="438" customFormat="false" ht="15.75" hidden="false" customHeight="true" outlineLevel="0" collapsed="false">
      <c r="B438" s="178"/>
    </row>
    <row r="439" customFormat="false" ht="15.75" hidden="false" customHeight="true" outlineLevel="0" collapsed="false">
      <c r="B439" s="178"/>
    </row>
    <row r="440" customFormat="false" ht="15.75" hidden="false" customHeight="true" outlineLevel="0" collapsed="false">
      <c r="B440" s="178"/>
    </row>
    <row r="441" customFormat="false" ht="15.75" hidden="false" customHeight="true" outlineLevel="0" collapsed="false">
      <c r="B441" s="178"/>
    </row>
    <row r="442" customFormat="false" ht="15.75" hidden="false" customHeight="true" outlineLevel="0" collapsed="false">
      <c r="B442" s="178"/>
    </row>
    <row r="443" customFormat="false" ht="15.75" hidden="false" customHeight="true" outlineLevel="0" collapsed="false">
      <c r="B443" s="178"/>
    </row>
    <row r="444" customFormat="false" ht="15.75" hidden="false" customHeight="true" outlineLevel="0" collapsed="false">
      <c r="B444" s="178"/>
    </row>
    <row r="445" customFormat="false" ht="15.75" hidden="false" customHeight="true" outlineLevel="0" collapsed="false">
      <c r="B445" s="178"/>
    </row>
    <row r="446" customFormat="false" ht="15.75" hidden="false" customHeight="true" outlineLevel="0" collapsed="false">
      <c r="B446" s="178"/>
    </row>
    <row r="447" customFormat="false" ht="15.75" hidden="false" customHeight="true" outlineLevel="0" collapsed="false">
      <c r="B447" s="178"/>
    </row>
    <row r="448" customFormat="false" ht="15.75" hidden="false" customHeight="true" outlineLevel="0" collapsed="false">
      <c r="B448" s="178"/>
    </row>
    <row r="449" customFormat="false" ht="15.75" hidden="false" customHeight="true" outlineLevel="0" collapsed="false">
      <c r="B449" s="178"/>
    </row>
    <row r="450" customFormat="false" ht="15.75" hidden="false" customHeight="true" outlineLevel="0" collapsed="false">
      <c r="B450" s="178"/>
    </row>
    <row r="451" customFormat="false" ht="15.75" hidden="false" customHeight="true" outlineLevel="0" collapsed="false">
      <c r="B451" s="178"/>
    </row>
    <row r="452" customFormat="false" ht="15.75" hidden="false" customHeight="true" outlineLevel="0" collapsed="false">
      <c r="B452" s="178"/>
    </row>
    <row r="453" customFormat="false" ht="15.75" hidden="false" customHeight="true" outlineLevel="0" collapsed="false">
      <c r="B453" s="178"/>
    </row>
    <row r="454" customFormat="false" ht="15.75" hidden="false" customHeight="true" outlineLevel="0" collapsed="false">
      <c r="B454" s="178"/>
    </row>
    <row r="455" customFormat="false" ht="15.75" hidden="false" customHeight="true" outlineLevel="0" collapsed="false">
      <c r="B455" s="178"/>
    </row>
    <row r="456" customFormat="false" ht="15.75" hidden="false" customHeight="true" outlineLevel="0" collapsed="false">
      <c r="B456" s="178"/>
    </row>
    <row r="457" customFormat="false" ht="15.75" hidden="false" customHeight="true" outlineLevel="0" collapsed="false">
      <c r="B457" s="178"/>
    </row>
    <row r="458" customFormat="false" ht="15.75" hidden="false" customHeight="true" outlineLevel="0" collapsed="false">
      <c r="B458" s="178"/>
    </row>
    <row r="459" customFormat="false" ht="15.75" hidden="false" customHeight="true" outlineLevel="0" collapsed="false">
      <c r="B459" s="178"/>
    </row>
    <row r="460" customFormat="false" ht="15.75" hidden="false" customHeight="true" outlineLevel="0" collapsed="false">
      <c r="B460" s="178"/>
    </row>
    <row r="461" customFormat="false" ht="15.75" hidden="false" customHeight="true" outlineLevel="0" collapsed="false">
      <c r="B461" s="178"/>
    </row>
    <row r="462" customFormat="false" ht="15.75" hidden="false" customHeight="true" outlineLevel="0" collapsed="false">
      <c r="B462" s="178"/>
    </row>
    <row r="463" customFormat="false" ht="15.75" hidden="false" customHeight="true" outlineLevel="0" collapsed="false">
      <c r="B463" s="178"/>
    </row>
    <row r="464" customFormat="false" ht="15.75" hidden="false" customHeight="true" outlineLevel="0" collapsed="false">
      <c r="B464" s="178"/>
    </row>
    <row r="465" customFormat="false" ht="15.75" hidden="false" customHeight="true" outlineLevel="0" collapsed="false">
      <c r="B465" s="178"/>
    </row>
    <row r="466" customFormat="false" ht="15.75" hidden="false" customHeight="true" outlineLevel="0" collapsed="false">
      <c r="B466" s="178"/>
    </row>
    <row r="467" customFormat="false" ht="15.75" hidden="false" customHeight="true" outlineLevel="0" collapsed="false">
      <c r="B467" s="178"/>
    </row>
    <row r="468" customFormat="false" ht="15.75" hidden="false" customHeight="true" outlineLevel="0" collapsed="false">
      <c r="B468" s="178"/>
    </row>
    <row r="469" customFormat="false" ht="15.75" hidden="false" customHeight="true" outlineLevel="0" collapsed="false">
      <c r="B469" s="178"/>
    </row>
    <row r="470" customFormat="false" ht="15.75" hidden="false" customHeight="true" outlineLevel="0" collapsed="false">
      <c r="B470" s="178"/>
    </row>
    <row r="471" customFormat="false" ht="15.75" hidden="false" customHeight="true" outlineLevel="0" collapsed="false">
      <c r="B471" s="178"/>
    </row>
    <row r="472" customFormat="false" ht="15.75" hidden="false" customHeight="true" outlineLevel="0" collapsed="false">
      <c r="B472" s="178"/>
    </row>
    <row r="473" customFormat="false" ht="15.75" hidden="false" customHeight="true" outlineLevel="0" collapsed="false">
      <c r="B473" s="178"/>
    </row>
    <row r="474" customFormat="false" ht="15.75" hidden="false" customHeight="true" outlineLevel="0" collapsed="false">
      <c r="B474" s="178"/>
    </row>
    <row r="475" customFormat="false" ht="15.75" hidden="false" customHeight="true" outlineLevel="0" collapsed="false">
      <c r="B475" s="178"/>
    </row>
    <row r="476" customFormat="false" ht="15.75" hidden="false" customHeight="true" outlineLevel="0" collapsed="false">
      <c r="B476" s="178"/>
    </row>
    <row r="477" customFormat="false" ht="15.75" hidden="false" customHeight="true" outlineLevel="0" collapsed="false">
      <c r="B477" s="178"/>
    </row>
    <row r="478" customFormat="false" ht="15.75" hidden="false" customHeight="true" outlineLevel="0" collapsed="false">
      <c r="B478" s="178"/>
    </row>
    <row r="479" customFormat="false" ht="15.75" hidden="false" customHeight="true" outlineLevel="0" collapsed="false">
      <c r="B479" s="178"/>
    </row>
    <row r="480" customFormat="false" ht="15.75" hidden="false" customHeight="true" outlineLevel="0" collapsed="false">
      <c r="B480" s="178"/>
    </row>
    <row r="481" customFormat="false" ht="15.75" hidden="false" customHeight="true" outlineLevel="0" collapsed="false">
      <c r="B481" s="178"/>
    </row>
    <row r="482" customFormat="false" ht="15.75" hidden="false" customHeight="true" outlineLevel="0" collapsed="false">
      <c r="B482" s="178"/>
    </row>
    <row r="483" customFormat="false" ht="15.75" hidden="false" customHeight="true" outlineLevel="0" collapsed="false">
      <c r="B483" s="178"/>
    </row>
    <row r="484" customFormat="false" ht="15.75" hidden="false" customHeight="true" outlineLevel="0" collapsed="false">
      <c r="B484" s="178"/>
    </row>
    <row r="485" customFormat="false" ht="15.75" hidden="false" customHeight="true" outlineLevel="0" collapsed="false">
      <c r="B485" s="178"/>
    </row>
    <row r="486" customFormat="false" ht="15.75" hidden="false" customHeight="true" outlineLevel="0" collapsed="false">
      <c r="B486" s="178"/>
    </row>
    <row r="487" customFormat="false" ht="15.75" hidden="false" customHeight="true" outlineLevel="0" collapsed="false">
      <c r="B487" s="178"/>
    </row>
    <row r="488" customFormat="false" ht="15.75" hidden="false" customHeight="true" outlineLevel="0" collapsed="false">
      <c r="B488" s="178"/>
    </row>
    <row r="489" customFormat="false" ht="15.75" hidden="false" customHeight="true" outlineLevel="0" collapsed="false">
      <c r="B489" s="178"/>
    </row>
    <row r="490" customFormat="false" ht="15.75" hidden="false" customHeight="true" outlineLevel="0" collapsed="false">
      <c r="B490" s="178"/>
    </row>
    <row r="491" customFormat="false" ht="15.75" hidden="false" customHeight="true" outlineLevel="0" collapsed="false">
      <c r="B491" s="178"/>
    </row>
    <row r="492" customFormat="false" ht="15.75" hidden="false" customHeight="true" outlineLevel="0" collapsed="false">
      <c r="B492" s="178"/>
    </row>
    <row r="493" customFormat="false" ht="15.75" hidden="false" customHeight="true" outlineLevel="0" collapsed="false">
      <c r="B493" s="178"/>
    </row>
    <row r="494" customFormat="false" ht="15.75" hidden="false" customHeight="true" outlineLevel="0" collapsed="false">
      <c r="B494" s="178"/>
    </row>
    <row r="495" customFormat="false" ht="15.75" hidden="false" customHeight="true" outlineLevel="0" collapsed="false">
      <c r="B495" s="178"/>
    </row>
    <row r="496" customFormat="false" ht="15.75" hidden="false" customHeight="true" outlineLevel="0" collapsed="false">
      <c r="B496" s="178"/>
    </row>
    <row r="497" customFormat="false" ht="15.75" hidden="false" customHeight="true" outlineLevel="0" collapsed="false">
      <c r="B497" s="178"/>
    </row>
    <row r="498" customFormat="false" ht="15.75" hidden="false" customHeight="true" outlineLevel="0" collapsed="false">
      <c r="B498" s="178"/>
    </row>
    <row r="499" customFormat="false" ht="15.75" hidden="false" customHeight="true" outlineLevel="0" collapsed="false">
      <c r="B499" s="178"/>
    </row>
    <row r="500" customFormat="false" ht="15.75" hidden="false" customHeight="true" outlineLevel="0" collapsed="false">
      <c r="B500" s="178"/>
    </row>
    <row r="501" customFormat="false" ht="15.75" hidden="false" customHeight="true" outlineLevel="0" collapsed="false">
      <c r="B501" s="178"/>
    </row>
    <row r="502" customFormat="false" ht="15.75" hidden="false" customHeight="true" outlineLevel="0" collapsed="false">
      <c r="B502" s="178"/>
    </row>
    <row r="503" customFormat="false" ht="15.75" hidden="false" customHeight="true" outlineLevel="0" collapsed="false">
      <c r="B503" s="178"/>
    </row>
    <row r="504" customFormat="false" ht="15.75" hidden="false" customHeight="true" outlineLevel="0" collapsed="false">
      <c r="B504" s="178"/>
    </row>
    <row r="505" customFormat="false" ht="15.75" hidden="false" customHeight="true" outlineLevel="0" collapsed="false">
      <c r="B505" s="178"/>
    </row>
    <row r="506" customFormat="false" ht="15.75" hidden="false" customHeight="true" outlineLevel="0" collapsed="false">
      <c r="B506" s="178"/>
    </row>
    <row r="507" customFormat="false" ht="15.75" hidden="false" customHeight="true" outlineLevel="0" collapsed="false">
      <c r="B507" s="178"/>
    </row>
    <row r="508" customFormat="false" ht="15.75" hidden="false" customHeight="true" outlineLevel="0" collapsed="false">
      <c r="B508" s="178"/>
    </row>
    <row r="509" customFormat="false" ht="15.75" hidden="false" customHeight="true" outlineLevel="0" collapsed="false">
      <c r="B509" s="178"/>
    </row>
    <row r="510" customFormat="false" ht="15.75" hidden="false" customHeight="true" outlineLevel="0" collapsed="false">
      <c r="B510" s="178"/>
    </row>
    <row r="511" customFormat="false" ht="15.75" hidden="false" customHeight="true" outlineLevel="0" collapsed="false">
      <c r="B511" s="178"/>
    </row>
    <row r="512" customFormat="false" ht="15.75" hidden="false" customHeight="true" outlineLevel="0" collapsed="false">
      <c r="B512" s="178"/>
    </row>
    <row r="513" customFormat="false" ht="15.75" hidden="false" customHeight="true" outlineLevel="0" collapsed="false">
      <c r="B513" s="178"/>
    </row>
    <row r="514" customFormat="false" ht="15.75" hidden="false" customHeight="true" outlineLevel="0" collapsed="false">
      <c r="B514" s="178"/>
    </row>
    <row r="515" customFormat="false" ht="15.75" hidden="false" customHeight="true" outlineLevel="0" collapsed="false">
      <c r="B515" s="178"/>
    </row>
    <row r="516" customFormat="false" ht="15.75" hidden="false" customHeight="true" outlineLevel="0" collapsed="false">
      <c r="B516" s="178"/>
    </row>
    <row r="517" customFormat="false" ht="15.75" hidden="false" customHeight="true" outlineLevel="0" collapsed="false">
      <c r="B517" s="178"/>
    </row>
    <row r="518" customFormat="false" ht="15.75" hidden="false" customHeight="true" outlineLevel="0" collapsed="false">
      <c r="B518" s="178"/>
    </row>
    <row r="519" customFormat="false" ht="15.75" hidden="false" customHeight="true" outlineLevel="0" collapsed="false">
      <c r="B519" s="178"/>
    </row>
    <row r="520" customFormat="false" ht="15.75" hidden="false" customHeight="true" outlineLevel="0" collapsed="false">
      <c r="B520" s="178"/>
    </row>
    <row r="521" customFormat="false" ht="15.75" hidden="false" customHeight="true" outlineLevel="0" collapsed="false">
      <c r="B521" s="178"/>
    </row>
    <row r="522" customFormat="false" ht="15.75" hidden="false" customHeight="true" outlineLevel="0" collapsed="false">
      <c r="B522" s="178"/>
    </row>
    <row r="523" customFormat="false" ht="15.75" hidden="false" customHeight="true" outlineLevel="0" collapsed="false">
      <c r="B523" s="178"/>
    </row>
    <row r="524" customFormat="false" ht="15.75" hidden="false" customHeight="true" outlineLevel="0" collapsed="false">
      <c r="B524" s="178"/>
    </row>
    <row r="525" customFormat="false" ht="15.75" hidden="false" customHeight="true" outlineLevel="0" collapsed="false">
      <c r="B525" s="178"/>
    </row>
    <row r="526" customFormat="false" ht="15.75" hidden="false" customHeight="true" outlineLevel="0" collapsed="false">
      <c r="B526" s="178"/>
    </row>
    <row r="527" customFormat="false" ht="15.75" hidden="false" customHeight="true" outlineLevel="0" collapsed="false">
      <c r="B527" s="178"/>
    </row>
    <row r="528" customFormat="false" ht="15.75" hidden="false" customHeight="true" outlineLevel="0" collapsed="false">
      <c r="B528" s="178"/>
    </row>
    <row r="529" customFormat="false" ht="15.75" hidden="false" customHeight="true" outlineLevel="0" collapsed="false">
      <c r="B529" s="178"/>
    </row>
    <row r="530" customFormat="false" ht="15.75" hidden="false" customHeight="true" outlineLevel="0" collapsed="false">
      <c r="B530" s="178"/>
    </row>
    <row r="531" customFormat="false" ht="15.75" hidden="false" customHeight="true" outlineLevel="0" collapsed="false">
      <c r="B531" s="178"/>
    </row>
    <row r="532" customFormat="false" ht="15.75" hidden="false" customHeight="true" outlineLevel="0" collapsed="false">
      <c r="B532" s="178"/>
    </row>
    <row r="533" customFormat="false" ht="15.75" hidden="false" customHeight="true" outlineLevel="0" collapsed="false">
      <c r="B533" s="178"/>
    </row>
    <row r="534" customFormat="false" ht="15.75" hidden="false" customHeight="true" outlineLevel="0" collapsed="false">
      <c r="B534" s="178"/>
    </row>
    <row r="535" customFormat="false" ht="15.75" hidden="false" customHeight="true" outlineLevel="0" collapsed="false">
      <c r="B535" s="178"/>
    </row>
    <row r="536" customFormat="false" ht="15.75" hidden="false" customHeight="true" outlineLevel="0" collapsed="false">
      <c r="B536" s="178"/>
    </row>
    <row r="537" customFormat="false" ht="15.75" hidden="false" customHeight="true" outlineLevel="0" collapsed="false">
      <c r="B537" s="178"/>
    </row>
    <row r="538" customFormat="false" ht="15.75" hidden="false" customHeight="true" outlineLevel="0" collapsed="false">
      <c r="B538" s="178"/>
    </row>
    <row r="539" customFormat="false" ht="15.75" hidden="false" customHeight="true" outlineLevel="0" collapsed="false">
      <c r="B539" s="178"/>
    </row>
    <row r="540" customFormat="false" ht="15.75" hidden="false" customHeight="true" outlineLevel="0" collapsed="false">
      <c r="B540" s="178"/>
    </row>
    <row r="541" customFormat="false" ht="15.75" hidden="false" customHeight="true" outlineLevel="0" collapsed="false">
      <c r="B541" s="178"/>
    </row>
    <row r="542" customFormat="false" ht="15.75" hidden="false" customHeight="true" outlineLevel="0" collapsed="false">
      <c r="B542" s="178"/>
    </row>
    <row r="543" customFormat="false" ht="15.75" hidden="false" customHeight="true" outlineLevel="0" collapsed="false">
      <c r="B543" s="178"/>
    </row>
    <row r="544" customFormat="false" ht="15.75" hidden="false" customHeight="true" outlineLevel="0" collapsed="false">
      <c r="B544" s="178"/>
    </row>
    <row r="545" customFormat="false" ht="15.75" hidden="false" customHeight="true" outlineLevel="0" collapsed="false">
      <c r="B545" s="178"/>
    </row>
    <row r="546" customFormat="false" ht="15.75" hidden="false" customHeight="true" outlineLevel="0" collapsed="false">
      <c r="B546" s="178"/>
    </row>
    <row r="547" customFormat="false" ht="15.75" hidden="false" customHeight="true" outlineLevel="0" collapsed="false">
      <c r="B547" s="178"/>
    </row>
    <row r="548" customFormat="false" ht="15.75" hidden="false" customHeight="true" outlineLevel="0" collapsed="false">
      <c r="B548" s="178"/>
    </row>
    <row r="549" customFormat="false" ht="15.75" hidden="false" customHeight="true" outlineLevel="0" collapsed="false">
      <c r="B549" s="178"/>
    </row>
    <row r="550" customFormat="false" ht="15.75" hidden="false" customHeight="true" outlineLevel="0" collapsed="false">
      <c r="B550" s="178"/>
    </row>
    <row r="551" customFormat="false" ht="15.75" hidden="false" customHeight="true" outlineLevel="0" collapsed="false">
      <c r="B551" s="178"/>
    </row>
    <row r="552" customFormat="false" ht="15.75" hidden="false" customHeight="true" outlineLevel="0" collapsed="false">
      <c r="B552" s="178"/>
    </row>
    <row r="553" customFormat="false" ht="15.75" hidden="false" customHeight="true" outlineLevel="0" collapsed="false">
      <c r="B553" s="178"/>
    </row>
    <row r="554" customFormat="false" ht="15.75" hidden="false" customHeight="true" outlineLevel="0" collapsed="false">
      <c r="B554" s="178"/>
    </row>
    <row r="555" customFormat="false" ht="15.75" hidden="false" customHeight="true" outlineLevel="0" collapsed="false">
      <c r="B555" s="178"/>
    </row>
    <row r="556" customFormat="false" ht="15.75" hidden="false" customHeight="true" outlineLevel="0" collapsed="false">
      <c r="B556" s="178"/>
    </row>
    <row r="557" customFormat="false" ht="15.75" hidden="false" customHeight="true" outlineLevel="0" collapsed="false">
      <c r="B557" s="178"/>
    </row>
    <row r="558" customFormat="false" ht="15.75" hidden="false" customHeight="true" outlineLevel="0" collapsed="false">
      <c r="B558" s="178"/>
    </row>
    <row r="559" customFormat="false" ht="15.75" hidden="false" customHeight="true" outlineLevel="0" collapsed="false">
      <c r="B559" s="178"/>
    </row>
    <row r="560" customFormat="false" ht="15.75" hidden="false" customHeight="true" outlineLevel="0" collapsed="false">
      <c r="B560" s="178"/>
    </row>
    <row r="561" customFormat="false" ht="15.75" hidden="false" customHeight="true" outlineLevel="0" collapsed="false">
      <c r="B561" s="178"/>
    </row>
    <row r="562" customFormat="false" ht="15.75" hidden="false" customHeight="true" outlineLevel="0" collapsed="false">
      <c r="B562" s="178"/>
    </row>
    <row r="563" customFormat="false" ht="15.75" hidden="false" customHeight="true" outlineLevel="0" collapsed="false">
      <c r="B563" s="178"/>
    </row>
    <row r="564" customFormat="false" ht="15.75" hidden="false" customHeight="true" outlineLevel="0" collapsed="false">
      <c r="B564" s="178"/>
    </row>
    <row r="565" customFormat="false" ht="15.75" hidden="false" customHeight="true" outlineLevel="0" collapsed="false">
      <c r="B565" s="178"/>
    </row>
    <row r="566" customFormat="false" ht="15.75" hidden="false" customHeight="true" outlineLevel="0" collapsed="false">
      <c r="B566" s="178"/>
    </row>
    <row r="567" customFormat="false" ht="15.75" hidden="false" customHeight="true" outlineLevel="0" collapsed="false">
      <c r="B567" s="178"/>
    </row>
    <row r="568" customFormat="false" ht="15.75" hidden="false" customHeight="true" outlineLevel="0" collapsed="false">
      <c r="B568" s="178"/>
    </row>
    <row r="569" customFormat="false" ht="15.75" hidden="false" customHeight="true" outlineLevel="0" collapsed="false">
      <c r="B569" s="178"/>
    </row>
    <row r="570" customFormat="false" ht="15.75" hidden="false" customHeight="true" outlineLevel="0" collapsed="false">
      <c r="B570" s="178"/>
    </row>
    <row r="571" customFormat="false" ht="15.75" hidden="false" customHeight="true" outlineLevel="0" collapsed="false">
      <c r="B571" s="178"/>
    </row>
    <row r="572" customFormat="false" ht="15.75" hidden="false" customHeight="true" outlineLevel="0" collapsed="false">
      <c r="B572" s="178"/>
    </row>
    <row r="573" customFormat="false" ht="15.75" hidden="false" customHeight="true" outlineLevel="0" collapsed="false">
      <c r="B573" s="178"/>
    </row>
    <row r="574" customFormat="false" ht="15.75" hidden="false" customHeight="true" outlineLevel="0" collapsed="false">
      <c r="B574" s="178"/>
    </row>
    <row r="575" customFormat="false" ht="15.75" hidden="false" customHeight="true" outlineLevel="0" collapsed="false">
      <c r="B575" s="178"/>
    </row>
    <row r="576" customFormat="false" ht="15.75" hidden="false" customHeight="true" outlineLevel="0" collapsed="false">
      <c r="B576" s="178"/>
    </row>
    <row r="577" customFormat="false" ht="15.75" hidden="false" customHeight="true" outlineLevel="0" collapsed="false">
      <c r="B577" s="178"/>
    </row>
    <row r="578" customFormat="false" ht="15.75" hidden="false" customHeight="true" outlineLevel="0" collapsed="false">
      <c r="B578" s="178"/>
    </row>
    <row r="579" customFormat="false" ht="15.75" hidden="false" customHeight="true" outlineLevel="0" collapsed="false">
      <c r="B579" s="178"/>
    </row>
    <row r="580" customFormat="false" ht="15.75" hidden="false" customHeight="true" outlineLevel="0" collapsed="false">
      <c r="B580" s="178"/>
    </row>
    <row r="581" customFormat="false" ht="15.75" hidden="false" customHeight="true" outlineLevel="0" collapsed="false">
      <c r="B581" s="178"/>
    </row>
    <row r="582" customFormat="false" ht="15.75" hidden="false" customHeight="true" outlineLevel="0" collapsed="false">
      <c r="B582" s="178"/>
    </row>
    <row r="583" customFormat="false" ht="15.75" hidden="false" customHeight="true" outlineLevel="0" collapsed="false">
      <c r="B583" s="178"/>
    </row>
    <row r="584" customFormat="false" ht="15.75" hidden="false" customHeight="true" outlineLevel="0" collapsed="false">
      <c r="B584" s="178"/>
    </row>
    <row r="585" customFormat="false" ht="15.75" hidden="false" customHeight="true" outlineLevel="0" collapsed="false">
      <c r="B585" s="178"/>
    </row>
    <row r="586" customFormat="false" ht="15.75" hidden="false" customHeight="true" outlineLevel="0" collapsed="false">
      <c r="B586" s="178"/>
    </row>
    <row r="587" customFormat="false" ht="15.75" hidden="false" customHeight="true" outlineLevel="0" collapsed="false">
      <c r="B587" s="178"/>
    </row>
    <row r="588" customFormat="false" ht="15.75" hidden="false" customHeight="true" outlineLevel="0" collapsed="false">
      <c r="B588" s="178"/>
    </row>
    <row r="589" customFormat="false" ht="15.75" hidden="false" customHeight="true" outlineLevel="0" collapsed="false">
      <c r="B589" s="178"/>
    </row>
    <row r="590" customFormat="false" ht="15.75" hidden="false" customHeight="true" outlineLevel="0" collapsed="false">
      <c r="B590" s="178"/>
    </row>
    <row r="591" customFormat="false" ht="15.75" hidden="false" customHeight="true" outlineLevel="0" collapsed="false">
      <c r="B591" s="178"/>
    </row>
    <row r="592" customFormat="false" ht="15.75" hidden="false" customHeight="true" outlineLevel="0" collapsed="false">
      <c r="B592" s="178"/>
    </row>
    <row r="593" customFormat="false" ht="15.75" hidden="false" customHeight="true" outlineLevel="0" collapsed="false">
      <c r="B593" s="178"/>
    </row>
    <row r="594" customFormat="false" ht="15.75" hidden="false" customHeight="true" outlineLevel="0" collapsed="false">
      <c r="B594" s="178"/>
    </row>
    <row r="595" customFormat="false" ht="15.75" hidden="false" customHeight="true" outlineLevel="0" collapsed="false">
      <c r="B595" s="178"/>
    </row>
    <row r="596" customFormat="false" ht="15.75" hidden="false" customHeight="true" outlineLevel="0" collapsed="false">
      <c r="B596" s="178"/>
    </row>
    <row r="597" customFormat="false" ht="15.75" hidden="false" customHeight="true" outlineLevel="0" collapsed="false">
      <c r="B597" s="178"/>
    </row>
    <row r="598" customFormat="false" ht="15.75" hidden="false" customHeight="true" outlineLevel="0" collapsed="false">
      <c r="B598" s="178"/>
    </row>
    <row r="599" customFormat="false" ht="15.75" hidden="false" customHeight="true" outlineLevel="0" collapsed="false">
      <c r="B599" s="178"/>
    </row>
    <row r="600" customFormat="false" ht="15.75" hidden="false" customHeight="true" outlineLevel="0" collapsed="false">
      <c r="B600" s="178"/>
    </row>
    <row r="601" customFormat="false" ht="15.75" hidden="false" customHeight="true" outlineLevel="0" collapsed="false">
      <c r="B601" s="178"/>
    </row>
    <row r="602" customFormat="false" ht="15.75" hidden="false" customHeight="true" outlineLevel="0" collapsed="false">
      <c r="B602" s="178"/>
    </row>
    <row r="603" customFormat="false" ht="15.75" hidden="false" customHeight="true" outlineLevel="0" collapsed="false">
      <c r="B603" s="178"/>
    </row>
    <row r="604" customFormat="false" ht="15.75" hidden="false" customHeight="true" outlineLevel="0" collapsed="false">
      <c r="B604" s="178"/>
    </row>
    <row r="605" customFormat="false" ht="15.75" hidden="false" customHeight="true" outlineLevel="0" collapsed="false">
      <c r="B605" s="178"/>
    </row>
    <row r="606" customFormat="false" ht="15.75" hidden="false" customHeight="true" outlineLevel="0" collapsed="false">
      <c r="B606" s="178"/>
    </row>
    <row r="607" customFormat="false" ht="15.75" hidden="false" customHeight="true" outlineLevel="0" collapsed="false">
      <c r="B607" s="178"/>
    </row>
    <row r="608" customFormat="false" ht="15.75" hidden="false" customHeight="true" outlineLevel="0" collapsed="false">
      <c r="B608" s="178"/>
    </row>
    <row r="609" customFormat="false" ht="15.75" hidden="false" customHeight="true" outlineLevel="0" collapsed="false">
      <c r="B609" s="178"/>
    </row>
    <row r="610" customFormat="false" ht="15.75" hidden="false" customHeight="true" outlineLevel="0" collapsed="false">
      <c r="B610" s="178"/>
    </row>
    <row r="611" customFormat="false" ht="15.75" hidden="false" customHeight="true" outlineLevel="0" collapsed="false">
      <c r="B611" s="178"/>
    </row>
    <row r="612" customFormat="false" ht="15.75" hidden="false" customHeight="true" outlineLevel="0" collapsed="false">
      <c r="B612" s="178"/>
    </row>
    <row r="613" customFormat="false" ht="15.75" hidden="false" customHeight="true" outlineLevel="0" collapsed="false">
      <c r="B613" s="178"/>
    </row>
    <row r="614" customFormat="false" ht="15.75" hidden="false" customHeight="true" outlineLevel="0" collapsed="false">
      <c r="B614" s="178"/>
    </row>
    <row r="615" customFormat="false" ht="15.75" hidden="false" customHeight="true" outlineLevel="0" collapsed="false">
      <c r="B615" s="178"/>
    </row>
    <row r="616" customFormat="false" ht="15.75" hidden="false" customHeight="true" outlineLevel="0" collapsed="false">
      <c r="B616" s="178"/>
    </row>
    <row r="617" customFormat="false" ht="15.75" hidden="false" customHeight="true" outlineLevel="0" collapsed="false">
      <c r="B617" s="178"/>
    </row>
    <row r="618" customFormat="false" ht="15.75" hidden="false" customHeight="true" outlineLevel="0" collapsed="false">
      <c r="B618" s="178"/>
    </row>
    <row r="619" customFormat="false" ht="15.75" hidden="false" customHeight="true" outlineLevel="0" collapsed="false">
      <c r="B619" s="178"/>
    </row>
    <row r="620" customFormat="false" ht="15.75" hidden="false" customHeight="true" outlineLevel="0" collapsed="false">
      <c r="B620" s="178"/>
    </row>
    <row r="621" customFormat="false" ht="15.75" hidden="false" customHeight="true" outlineLevel="0" collapsed="false">
      <c r="B621" s="178"/>
    </row>
    <row r="622" customFormat="false" ht="15.75" hidden="false" customHeight="true" outlineLevel="0" collapsed="false">
      <c r="B622" s="178"/>
    </row>
    <row r="623" customFormat="false" ht="15.75" hidden="false" customHeight="true" outlineLevel="0" collapsed="false">
      <c r="B623" s="178"/>
    </row>
    <row r="624" customFormat="false" ht="15.75" hidden="false" customHeight="true" outlineLevel="0" collapsed="false">
      <c r="B624" s="178"/>
    </row>
    <row r="625" customFormat="false" ht="15.75" hidden="false" customHeight="true" outlineLevel="0" collapsed="false">
      <c r="B625" s="178"/>
    </row>
    <row r="626" customFormat="false" ht="15.75" hidden="false" customHeight="true" outlineLevel="0" collapsed="false">
      <c r="B626" s="178"/>
    </row>
    <row r="627" customFormat="false" ht="15.75" hidden="false" customHeight="true" outlineLevel="0" collapsed="false">
      <c r="B627" s="178"/>
    </row>
    <row r="628" customFormat="false" ht="15.75" hidden="false" customHeight="true" outlineLevel="0" collapsed="false">
      <c r="B628" s="178"/>
    </row>
    <row r="629" customFormat="false" ht="15.75" hidden="false" customHeight="true" outlineLevel="0" collapsed="false">
      <c r="B629" s="178"/>
    </row>
    <row r="630" customFormat="false" ht="15.75" hidden="false" customHeight="true" outlineLevel="0" collapsed="false">
      <c r="B630" s="178"/>
    </row>
    <row r="631" customFormat="false" ht="15.75" hidden="false" customHeight="true" outlineLevel="0" collapsed="false">
      <c r="B631" s="178"/>
    </row>
    <row r="632" customFormat="false" ht="15.75" hidden="false" customHeight="true" outlineLevel="0" collapsed="false">
      <c r="B632" s="178"/>
    </row>
    <row r="633" customFormat="false" ht="15.75" hidden="false" customHeight="true" outlineLevel="0" collapsed="false">
      <c r="B633" s="178"/>
    </row>
    <row r="634" customFormat="false" ht="15.75" hidden="false" customHeight="true" outlineLevel="0" collapsed="false">
      <c r="B634" s="178"/>
    </row>
    <row r="635" customFormat="false" ht="15.75" hidden="false" customHeight="true" outlineLevel="0" collapsed="false">
      <c r="B635" s="178"/>
    </row>
    <row r="636" customFormat="false" ht="15.75" hidden="false" customHeight="true" outlineLevel="0" collapsed="false">
      <c r="B636" s="178"/>
    </row>
    <row r="637" customFormat="false" ht="15.75" hidden="false" customHeight="true" outlineLevel="0" collapsed="false">
      <c r="B637" s="178"/>
    </row>
    <row r="638" customFormat="false" ht="15.75" hidden="false" customHeight="true" outlineLevel="0" collapsed="false">
      <c r="B638" s="178"/>
    </row>
    <row r="639" customFormat="false" ht="15.75" hidden="false" customHeight="true" outlineLevel="0" collapsed="false">
      <c r="B639" s="178"/>
    </row>
    <row r="640" customFormat="false" ht="15.75" hidden="false" customHeight="true" outlineLevel="0" collapsed="false">
      <c r="B640" s="178"/>
    </row>
    <row r="641" customFormat="false" ht="15.75" hidden="false" customHeight="true" outlineLevel="0" collapsed="false">
      <c r="B641" s="178"/>
    </row>
    <row r="642" customFormat="false" ht="15.75" hidden="false" customHeight="true" outlineLevel="0" collapsed="false">
      <c r="B642" s="178"/>
    </row>
    <row r="643" customFormat="false" ht="15.75" hidden="false" customHeight="true" outlineLevel="0" collapsed="false">
      <c r="B643" s="178"/>
    </row>
    <row r="644" customFormat="false" ht="15.75" hidden="false" customHeight="true" outlineLevel="0" collapsed="false">
      <c r="B644" s="178"/>
    </row>
    <row r="645" customFormat="false" ht="15.75" hidden="false" customHeight="true" outlineLevel="0" collapsed="false">
      <c r="B645" s="178"/>
    </row>
    <row r="646" customFormat="false" ht="15.75" hidden="false" customHeight="true" outlineLevel="0" collapsed="false">
      <c r="B646" s="178"/>
    </row>
    <row r="647" customFormat="false" ht="15.75" hidden="false" customHeight="true" outlineLevel="0" collapsed="false">
      <c r="B647" s="178"/>
    </row>
    <row r="648" customFormat="false" ht="15.75" hidden="false" customHeight="true" outlineLevel="0" collapsed="false">
      <c r="B648" s="178"/>
    </row>
    <row r="649" customFormat="false" ht="15.75" hidden="false" customHeight="true" outlineLevel="0" collapsed="false">
      <c r="B649" s="178"/>
    </row>
    <row r="650" customFormat="false" ht="15.75" hidden="false" customHeight="true" outlineLevel="0" collapsed="false">
      <c r="B650" s="178"/>
    </row>
    <row r="651" customFormat="false" ht="15.75" hidden="false" customHeight="true" outlineLevel="0" collapsed="false">
      <c r="B651" s="178"/>
    </row>
    <row r="652" customFormat="false" ht="15.75" hidden="false" customHeight="true" outlineLevel="0" collapsed="false">
      <c r="B652" s="178"/>
    </row>
    <row r="653" customFormat="false" ht="15.75" hidden="false" customHeight="true" outlineLevel="0" collapsed="false">
      <c r="B653" s="178"/>
    </row>
    <row r="654" customFormat="false" ht="15.75" hidden="false" customHeight="true" outlineLevel="0" collapsed="false">
      <c r="B654" s="178"/>
    </row>
    <row r="655" customFormat="false" ht="15.75" hidden="false" customHeight="true" outlineLevel="0" collapsed="false">
      <c r="B655" s="178"/>
    </row>
    <row r="656" customFormat="false" ht="15.75" hidden="false" customHeight="true" outlineLevel="0" collapsed="false">
      <c r="B656" s="178"/>
    </row>
    <row r="657" customFormat="false" ht="15.75" hidden="false" customHeight="true" outlineLevel="0" collapsed="false">
      <c r="B657" s="178"/>
    </row>
    <row r="658" customFormat="false" ht="15.75" hidden="false" customHeight="true" outlineLevel="0" collapsed="false">
      <c r="B658" s="178"/>
    </row>
    <row r="659" customFormat="false" ht="15.75" hidden="false" customHeight="true" outlineLevel="0" collapsed="false">
      <c r="B659" s="178"/>
    </row>
    <row r="660" customFormat="false" ht="15.75" hidden="false" customHeight="true" outlineLevel="0" collapsed="false">
      <c r="B660" s="178"/>
    </row>
    <row r="661" customFormat="false" ht="15.75" hidden="false" customHeight="true" outlineLevel="0" collapsed="false">
      <c r="B661" s="178"/>
    </row>
    <row r="662" customFormat="false" ht="15.75" hidden="false" customHeight="true" outlineLevel="0" collapsed="false">
      <c r="B662" s="178"/>
    </row>
    <row r="663" customFormat="false" ht="15.75" hidden="false" customHeight="true" outlineLevel="0" collapsed="false">
      <c r="B663" s="178"/>
    </row>
    <row r="664" customFormat="false" ht="15.75" hidden="false" customHeight="true" outlineLevel="0" collapsed="false">
      <c r="B664" s="178"/>
    </row>
    <row r="665" customFormat="false" ht="15.75" hidden="false" customHeight="true" outlineLevel="0" collapsed="false">
      <c r="B665" s="178"/>
    </row>
    <row r="666" customFormat="false" ht="15.75" hidden="false" customHeight="true" outlineLevel="0" collapsed="false">
      <c r="B666" s="178"/>
    </row>
    <row r="667" customFormat="false" ht="15.75" hidden="false" customHeight="true" outlineLevel="0" collapsed="false">
      <c r="B667" s="178"/>
    </row>
    <row r="668" customFormat="false" ht="15.75" hidden="false" customHeight="true" outlineLevel="0" collapsed="false">
      <c r="B668" s="178"/>
    </row>
    <row r="669" customFormat="false" ht="15.75" hidden="false" customHeight="true" outlineLevel="0" collapsed="false">
      <c r="B669" s="178"/>
    </row>
    <row r="670" customFormat="false" ht="15.75" hidden="false" customHeight="true" outlineLevel="0" collapsed="false">
      <c r="B670" s="178"/>
    </row>
    <row r="671" customFormat="false" ht="15.75" hidden="false" customHeight="true" outlineLevel="0" collapsed="false">
      <c r="B671" s="178"/>
    </row>
    <row r="672" customFormat="false" ht="15.75" hidden="false" customHeight="true" outlineLevel="0" collapsed="false">
      <c r="B672" s="178"/>
    </row>
    <row r="673" customFormat="false" ht="15.75" hidden="false" customHeight="true" outlineLevel="0" collapsed="false">
      <c r="B673" s="178"/>
    </row>
    <row r="674" customFormat="false" ht="15.75" hidden="false" customHeight="true" outlineLevel="0" collapsed="false">
      <c r="B674" s="178"/>
    </row>
    <row r="675" customFormat="false" ht="15.75" hidden="false" customHeight="true" outlineLevel="0" collapsed="false">
      <c r="B675" s="178"/>
    </row>
    <row r="676" customFormat="false" ht="15.75" hidden="false" customHeight="true" outlineLevel="0" collapsed="false">
      <c r="B676" s="178"/>
    </row>
    <row r="677" customFormat="false" ht="15.75" hidden="false" customHeight="true" outlineLevel="0" collapsed="false">
      <c r="B677" s="178"/>
    </row>
    <row r="678" customFormat="false" ht="15.75" hidden="false" customHeight="true" outlineLevel="0" collapsed="false">
      <c r="B678" s="178"/>
    </row>
    <row r="679" customFormat="false" ht="15.75" hidden="false" customHeight="true" outlineLevel="0" collapsed="false">
      <c r="B679" s="178"/>
    </row>
    <row r="680" customFormat="false" ht="15.75" hidden="false" customHeight="true" outlineLevel="0" collapsed="false">
      <c r="B680" s="178"/>
    </row>
    <row r="681" customFormat="false" ht="15.75" hidden="false" customHeight="true" outlineLevel="0" collapsed="false">
      <c r="B681" s="178"/>
    </row>
    <row r="682" customFormat="false" ht="15.75" hidden="false" customHeight="true" outlineLevel="0" collapsed="false">
      <c r="B682" s="178"/>
    </row>
    <row r="683" customFormat="false" ht="15.75" hidden="false" customHeight="true" outlineLevel="0" collapsed="false">
      <c r="B683" s="178"/>
    </row>
    <row r="684" customFormat="false" ht="15.75" hidden="false" customHeight="true" outlineLevel="0" collapsed="false">
      <c r="B684" s="178"/>
    </row>
    <row r="685" customFormat="false" ht="15.75" hidden="false" customHeight="true" outlineLevel="0" collapsed="false">
      <c r="B685" s="178"/>
    </row>
    <row r="686" customFormat="false" ht="15.75" hidden="false" customHeight="true" outlineLevel="0" collapsed="false">
      <c r="B686" s="178"/>
    </row>
    <row r="687" customFormat="false" ht="15.75" hidden="false" customHeight="true" outlineLevel="0" collapsed="false">
      <c r="B687" s="178"/>
    </row>
    <row r="688" customFormat="false" ht="15.75" hidden="false" customHeight="true" outlineLevel="0" collapsed="false">
      <c r="B688" s="178"/>
    </row>
    <row r="689" customFormat="false" ht="15.75" hidden="false" customHeight="true" outlineLevel="0" collapsed="false">
      <c r="B689" s="178"/>
    </row>
    <row r="690" customFormat="false" ht="15.75" hidden="false" customHeight="true" outlineLevel="0" collapsed="false">
      <c r="B690" s="178"/>
    </row>
    <row r="691" customFormat="false" ht="15.75" hidden="false" customHeight="true" outlineLevel="0" collapsed="false">
      <c r="B691" s="178"/>
    </row>
    <row r="692" customFormat="false" ht="15.75" hidden="false" customHeight="true" outlineLevel="0" collapsed="false">
      <c r="B692" s="178"/>
    </row>
    <row r="693" customFormat="false" ht="15.75" hidden="false" customHeight="true" outlineLevel="0" collapsed="false">
      <c r="B693" s="178"/>
    </row>
    <row r="694" customFormat="false" ht="15.75" hidden="false" customHeight="true" outlineLevel="0" collapsed="false">
      <c r="B694" s="178"/>
    </row>
    <row r="695" customFormat="false" ht="15.75" hidden="false" customHeight="true" outlineLevel="0" collapsed="false">
      <c r="B695" s="178"/>
    </row>
    <row r="696" customFormat="false" ht="15.75" hidden="false" customHeight="true" outlineLevel="0" collapsed="false">
      <c r="B696" s="178"/>
    </row>
    <row r="697" customFormat="false" ht="15.75" hidden="false" customHeight="true" outlineLevel="0" collapsed="false">
      <c r="B697" s="178"/>
    </row>
    <row r="698" customFormat="false" ht="15.75" hidden="false" customHeight="true" outlineLevel="0" collapsed="false">
      <c r="B698" s="178"/>
    </row>
    <row r="699" customFormat="false" ht="15.75" hidden="false" customHeight="true" outlineLevel="0" collapsed="false">
      <c r="B699" s="178"/>
    </row>
    <row r="700" customFormat="false" ht="15.75" hidden="false" customHeight="true" outlineLevel="0" collapsed="false">
      <c r="B700" s="178"/>
    </row>
    <row r="701" customFormat="false" ht="15.75" hidden="false" customHeight="true" outlineLevel="0" collapsed="false">
      <c r="B701" s="178"/>
    </row>
    <row r="702" customFormat="false" ht="15.75" hidden="false" customHeight="true" outlineLevel="0" collapsed="false">
      <c r="B702" s="178"/>
    </row>
    <row r="703" customFormat="false" ht="15.75" hidden="false" customHeight="true" outlineLevel="0" collapsed="false">
      <c r="B703" s="178"/>
    </row>
    <row r="704" customFormat="false" ht="15.75" hidden="false" customHeight="true" outlineLevel="0" collapsed="false">
      <c r="B704" s="178"/>
    </row>
    <row r="705" customFormat="false" ht="15.75" hidden="false" customHeight="true" outlineLevel="0" collapsed="false">
      <c r="B705" s="178"/>
    </row>
    <row r="706" customFormat="false" ht="15.75" hidden="false" customHeight="true" outlineLevel="0" collapsed="false">
      <c r="B706" s="178"/>
    </row>
    <row r="707" customFormat="false" ht="15.75" hidden="false" customHeight="true" outlineLevel="0" collapsed="false">
      <c r="B707" s="178"/>
    </row>
    <row r="708" customFormat="false" ht="15.75" hidden="false" customHeight="true" outlineLevel="0" collapsed="false">
      <c r="B708" s="178"/>
    </row>
    <row r="709" customFormat="false" ht="15.75" hidden="false" customHeight="true" outlineLevel="0" collapsed="false">
      <c r="B709" s="178"/>
    </row>
    <row r="710" customFormat="false" ht="15.75" hidden="false" customHeight="true" outlineLevel="0" collapsed="false">
      <c r="B710" s="178"/>
    </row>
    <row r="711" customFormat="false" ht="15.75" hidden="false" customHeight="true" outlineLevel="0" collapsed="false">
      <c r="B711" s="178"/>
    </row>
    <row r="712" customFormat="false" ht="15.75" hidden="false" customHeight="true" outlineLevel="0" collapsed="false">
      <c r="B712" s="178"/>
    </row>
    <row r="713" customFormat="false" ht="15.75" hidden="false" customHeight="true" outlineLevel="0" collapsed="false">
      <c r="B713" s="178"/>
    </row>
    <row r="714" customFormat="false" ht="15.75" hidden="false" customHeight="true" outlineLevel="0" collapsed="false">
      <c r="B714" s="178"/>
    </row>
    <row r="715" customFormat="false" ht="15.75" hidden="false" customHeight="true" outlineLevel="0" collapsed="false">
      <c r="B715" s="178"/>
    </row>
    <row r="716" customFormat="false" ht="15.75" hidden="false" customHeight="true" outlineLevel="0" collapsed="false">
      <c r="B716" s="178"/>
    </row>
    <row r="717" customFormat="false" ht="15.75" hidden="false" customHeight="true" outlineLevel="0" collapsed="false">
      <c r="B717" s="178"/>
    </row>
    <row r="718" customFormat="false" ht="15.75" hidden="false" customHeight="true" outlineLevel="0" collapsed="false">
      <c r="B718" s="178"/>
    </row>
    <row r="719" customFormat="false" ht="15.75" hidden="false" customHeight="true" outlineLevel="0" collapsed="false">
      <c r="B719" s="178"/>
    </row>
    <row r="720" customFormat="false" ht="15.75" hidden="false" customHeight="true" outlineLevel="0" collapsed="false">
      <c r="B720" s="178"/>
    </row>
    <row r="721" customFormat="false" ht="15.75" hidden="false" customHeight="true" outlineLevel="0" collapsed="false">
      <c r="B721" s="178"/>
    </row>
    <row r="722" customFormat="false" ht="15.75" hidden="false" customHeight="true" outlineLevel="0" collapsed="false">
      <c r="B722" s="178"/>
    </row>
    <row r="723" customFormat="false" ht="15.75" hidden="false" customHeight="true" outlineLevel="0" collapsed="false">
      <c r="B723" s="178"/>
    </row>
    <row r="724" customFormat="false" ht="15.75" hidden="false" customHeight="true" outlineLevel="0" collapsed="false">
      <c r="B724" s="178"/>
    </row>
    <row r="725" customFormat="false" ht="15.75" hidden="false" customHeight="true" outlineLevel="0" collapsed="false">
      <c r="B725" s="178"/>
    </row>
    <row r="726" customFormat="false" ht="15.75" hidden="false" customHeight="true" outlineLevel="0" collapsed="false">
      <c r="B726" s="178"/>
    </row>
    <row r="727" customFormat="false" ht="15.75" hidden="false" customHeight="true" outlineLevel="0" collapsed="false">
      <c r="B727" s="178"/>
    </row>
    <row r="728" customFormat="false" ht="15.75" hidden="false" customHeight="true" outlineLevel="0" collapsed="false">
      <c r="B728" s="178"/>
    </row>
    <row r="729" customFormat="false" ht="15.75" hidden="false" customHeight="true" outlineLevel="0" collapsed="false">
      <c r="B729" s="178"/>
    </row>
    <row r="730" customFormat="false" ht="15.75" hidden="false" customHeight="true" outlineLevel="0" collapsed="false">
      <c r="B730" s="178"/>
    </row>
    <row r="731" customFormat="false" ht="15.75" hidden="false" customHeight="true" outlineLevel="0" collapsed="false">
      <c r="B731" s="178"/>
    </row>
    <row r="732" customFormat="false" ht="15.75" hidden="false" customHeight="true" outlineLevel="0" collapsed="false">
      <c r="B732" s="178"/>
    </row>
    <row r="733" customFormat="false" ht="15.75" hidden="false" customHeight="true" outlineLevel="0" collapsed="false">
      <c r="B733" s="178"/>
    </row>
    <row r="734" customFormat="false" ht="15.75" hidden="false" customHeight="true" outlineLevel="0" collapsed="false">
      <c r="B734" s="178"/>
    </row>
    <row r="735" customFormat="false" ht="15.75" hidden="false" customHeight="true" outlineLevel="0" collapsed="false">
      <c r="B735" s="178"/>
    </row>
    <row r="736" customFormat="false" ht="15.75" hidden="false" customHeight="true" outlineLevel="0" collapsed="false">
      <c r="B736" s="178"/>
    </row>
    <row r="737" customFormat="false" ht="15.75" hidden="false" customHeight="true" outlineLevel="0" collapsed="false">
      <c r="B737" s="178"/>
    </row>
    <row r="738" customFormat="false" ht="15.75" hidden="false" customHeight="true" outlineLevel="0" collapsed="false">
      <c r="B738" s="178"/>
    </row>
    <row r="739" customFormat="false" ht="15.75" hidden="false" customHeight="true" outlineLevel="0" collapsed="false">
      <c r="B739" s="178"/>
    </row>
    <row r="740" customFormat="false" ht="15.75" hidden="false" customHeight="true" outlineLevel="0" collapsed="false">
      <c r="B740" s="178"/>
    </row>
    <row r="741" customFormat="false" ht="15.75" hidden="false" customHeight="true" outlineLevel="0" collapsed="false">
      <c r="B741" s="178"/>
    </row>
    <row r="742" customFormat="false" ht="15.75" hidden="false" customHeight="true" outlineLevel="0" collapsed="false">
      <c r="B742" s="178"/>
    </row>
    <row r="743" customFormat="false" ht="15.75" hidden="false" customHeight="true" outlineLevel="0" collapsed="false">
      <c r="B743" s="178"/>
    </row>
    <row r="744" customFormat="false" ht="15.75" hidden="false" customHeight="true" outlineLevel="0" collapsed="false">
      <c r="B744" s="178"/>
    </row>
    <row r="745" customFormat="false" ht="15.75" hidden="false" customHeight="true" outlineLevel="0" collapsed="false">
      <c r="B745" s="178"/>
    </row>
    <row r="746" customFormat="false" ht="15.75" hidden="false" customHeight="true" outlineLevel="0" collapsed="false">
      <c r="B746" s="178"/>
    </row>
    <row r="747" customFormat="false" ht="15.75" hidden="false" customHeight="true" outlineLevel="0" collapsed="false">
      <c r="B747" s="178"/>
    </row>
    <row r="748" customFormat="false" ht="15.75" hidden="false" customHeight="true" outlineLevel="0" collapsed="false">
      <c r="B748" s="178"/>
    </row>
    <row r="749" customFormat="false" ht="15.75" hidden="false" customHeight="true" outlineLevel="0" collapsed="false">
      <c r="B749" s="178"/>
    </row>
    <row r="750" customFormat="false" ht="15.75" hidden="false" customHeight="true" outlineLevel="0" collapsed="false">
      <c r="B750" s="178"/>
    </row>
    <row r="751" customFormat="false" ht="15.75" hidden="false" customHeight="true" outlineLevel="0" collapsed="false">
      <c r="B751" s="178"/>
    </row>
    <row r="752" customFormat="false" ht="15.75" hidden="false" customHeight="true" outlineLevel="0" collapsed="false">
      <c r="B752" s="178"/>
    </row>
    <row r="753" customFormat="false" ht="15.75" hidden="false" customHeight="true" outlineLevel="0" collapsed="false">
      <c r="B753" s="178"/>
    </row>
    <row r="754" customFormat="false" ht="15.75" hidden="false" customHeight="true" outlineLevel="0" collapsed="false">
      <c r="B754" s="178"/>
    </row>
    <row r="755" customFormat="false" ht="15.75" hidden="false" customHeight="true" outlineLevel="0" collapsed="false">
      <c r="B755" s="178"/>
    </row>
    <row r="756" customFormat="false" ht="15.75" hidden="false" customHeight="true" outlineLevel="0" collapsed="false">
      <c r="B756" s="178"/>
    </row>
    <row r="757" customFormat="false" ht="15.75" hidden="false" customHeight="true" outlineLevel="0" collapsed="false">
      <c r="B757" s="178"/>
    </row>
    <row r="758" customFormat="false" ht="15.75" hidden="false" customHeight="true" outlineLevel="0" collapsed="false">
      <c r="B758" s="178"/>
    </row>
    <row r="759" customFormat="false" ht="15.75" hidden="false" customHeight="true" outlineLevel="0" collapsed="false">
      <c r="B759" s="178"/>
    </row>
    <row r="760" customFormat="false" ht="15.75" hidden="false" customHeight="true" outlineLevel="0" collapsed="false">
      <c r="B760" s="178"/>
    </row>
    <row r="761" customFormat="false" ht="15.75" hidden="false" customHeight="true" outlineLevel="0" collapsed="false">
      <c r="B761" s="178"/>
    </row>
    <row r="762" customFormat="false" ht="15.75" hidden="false" customHeight="true" outlineLevel="0" collapsed="false">
      <c r="B762" s="178"/>
    </row>
    <row r="763" customFormat="false" ht="15.75" hidden="false" customHeight="true" outlineLevel="0" collapsed="false">
      <c r="B763" s="178"/>
    </row>
    <row r="764" customFormat="false" ht="15.75" hidden="false" customHeight="true" outlineLevel="0" collapsed="false">
      <c r="B764" s="178"/>
    </row>
    <row r="765" customFormat="false" ht="15.75" hidden="false" customHeight="true" outlineLevel="0" collapsed="false">
      <c r="B765" s="178"/>
    </row>
    <row r="766" customFormat="false" ht="15.75" hidden="false" customHeight="true" outlineLevel="0" collapsed="false">
      <c r="B766" s="178"/>
    </row>
    <row r="767" customFormat="false" ht="15.75" hidden="false" customHeight="true" outlineLevel="0" collapsed="false">
      <c r="B767" s="178"/>
    </row>
    <row r="768" customFormat="false" ht="15.75" hidden="false" customHeight="true" outlineLevel="0" collapsed="false">
      <c r="B768" s="178"/>
    </row>
    <row r="769" customFormat="false" ht="15.75" hidden="false" customHeight="true" outlineLevel="0" collapsed="false">
      <c r="B769" s="178"/>
    </row>
    <row r="770" customFormat="false" ht="15.75" hidden="false" customHeight="true" outlineLevel="0" collapsed="false">
      <c r="B770" s="178"/>
    </row>
    <row r="771" customFormat="false" ht="15.75" hidden="false" customHeight="true" outlineLevel="0" collapsed="false">
      <c r="B771" s="178"/>
    </row>
    <row r="772" customFormat="false" ht="15.75" hidden="false" customHeight="true" outlineLevel="0" collapsed="false">
      <c r="B772" s="178"/>
    </row>
    <row r="773" customFormat="false" ht="15.75" hidden="false" customHeight="true" outlineLevel="0" collapsed="false">
      <c r="B773" s="178"/>
    </row>
    <row r="774" customFormat="false" ht="15.75" hidden="false" customHeight="true" outlineLevel="0" collapsed="false">
      <c r="B774" s="178"/>
    </row>
    <row r="775" customFormat="false" ht="15.75" hidden="false" customHeight="true" outlineLevel="0" collapsed="false">
      <c r="B775" s="178"/>
    </row>
    <row r="776" customFormat="false" ht="15.75" hidden="false" customHeight="true" outlineLevel="0" collapsed="false">
      <c r="B776" s="178"/>
    </row>
    <row r="777" customFormat="false" ht="15.75" hidden="false" customHeight="true" outlineLevel="0" collapsed="false">
      <c r="B777" s="178"/>
    </row>
    <row r="778" customFormat="false" ht="15.75" hidden="false" customHeight="true" outlineLevel="0" collapsed="false">
      <c r="B778" s="178"/>
    </row>
    <row r="779" customFormat="false" ht="15.75" hidden="false" customHeight="true" outlineLevel="0" collapsed="false">
      <c r="B779" s="178"/>
    </row>
    <row r="780" customFormat="false" ht="15.75" hidden="false" customHeight="true" outlineLevel="0" collapsed="false">
      <c r="B780" s="178"/>
    </row>
    <row r="781" customFormat="false" ht="15.75" hidden="false" customHeight="true" outlineLevel="0" collapsed="false">
      <c r="B781" s="178"/>
    </row>
    <row r="782" customFormat="false" ht="15.75" hidden="false" customHeight="true" outlineLevel="0" collapsed="false">
      <c r="B782" s="178"/>
    </row>
    <row r="783" customFormat="false" ht="15.75" hidden="false" customHeight="true" outlineLevel="0" collapsed="false">
      <c r="B783" s="178"/>
    </row>
    <row r="784" customFormat="false" ht="15.75" hidden="false" customHeight="true" outlineLevel="0" collapsed="false">
      <c r="B784" s="178"/>
    </row>
    <row r="785" customFormat="false" ht="15.75" hidden="false" customHeight="true" outlineLevel="0" collapsed="false">
      <c r="B785" s="178"/>
    </row>
    <row r="786" customFormat="false" ht="15.75" hidden="false" customHeight="true" outlineLevel="0" collapsed="false">
      <c r="B786" s="178"/>
    </row>
    <row r="787" customFormat="false" ht="15.75" hidden="false" customHeight="true" outlineLevel="0" collapsed="false">
      <c r="B787" s="178"/>
    </row>
    <row r="788" customFormat="false" ht="15.75" hidden="false" customHeight="true" outlineLevel="0" collapsed="false">
      <c r="B788" s="178"/>
    </row>
    <row r="789" customFormat="false" ht="15.75" hidden="false" customHeight="true" outlineLevel="0" collapsed="false">
      <c r="B789" s="178"/>
    </row>
    <row r="790" customFormat="false" ht="15.75" hidden="false" customHeight="true" outlineLevel="0" collapsed="false">
      <c r="B790" s="178"/>
    </row>
    <row r="791" customFormat="false" ht="15.75" hidden="false" customHeight="true" outlineLevel="0" collapsed="false">
      <c r="B791" s="178"/>
    </row>
    <row r="792" customFormat="false" ht="15.75" hidden="false" customHeight="true" outlineLevel="0" collapsed="false">
      <c r="B792" s="178"/>
    </row>
    <row r="793" customFormat="false" ht="15.75" hidden="false" customHeight="true" outlineLevel="0" collapsed="false">
      <c r="B793" s="178"/>
    </row>
    <row r="794" customFormat="false" ht="15.75" hidden="false" customHeight="true" outlineLevel="0" collapsed="false">
      <c r="B794" s="178"/>
    </row>
    <row r="795" customFormat="false" ht="15.75" hidden="false" customHeight="true" outlineLevel="0" collapsed="false">
      <c r="B795" s="178"/>
    </row>
    <row r="796" customFormat="false" ht="15.75" hidden="false" customHeight="true" outlineLevel="0" collapsed="false">
      <c r="B796" s="178"/>
    </row>
    <row r="797" customFormat="false" ht="15.75" hidden="false" customHeight="true" outlineLevel="0" collapsed="false">
      <c r="B797" s="178"/>
    </row>
    <row r="798" customFormat="false" ht="15.75" hidden="false" customHeight="true" outlineLevel="0" collapsed="false">
      <c r="B798" s="178"/>
    </row>
    <row r="799" customFormat="false" ht="15.75" hidden="false" customHeight="true" outlineLevel="0" collapsed="false">
      <c r="B799" s="178"/>
    </row>
    <row r="800" customFormat="false" ht="15.75" hidden="false" customHeight="true" outlineLevel="0" collapsed="false">
      <c r="B800" s="178"/>
    </row>
    <row r="801" customFormat="false" ht="15.75" hidden="false" customHeight="true" outlineLevel="0" collapsed="false">
      <c r="B801" s="178"/>
    </row>
    <row r="802" customFormat="false" ht="15.75" hidden="false" customHeight="true" outlineLevel="0" collapsed="false">
      <c r="B802" s="178"/>
    </row>
    <row r="803" customFormat="false" ht="15.75" hidden="false" customHeight="true" outlineLevel="0" collapsed="false">
      <c r="B803" s="178"/>
    </row>
    <row r="804" customFormat="false" ht="15.75" hidden="false" customHeight="true" outlineLevel="0" collapsed="false">
      <c r="B804" s="178"/>
    </row>
    <row r="805" customFormat="false" ht="15.75" hidden="false" customHeight="true" outlineLevel="0" collapsed="false">
      <c r="B805" s="178"/>
    </row>
    <row r="806" customFormat="false" ht="15.75" hidden="false" customHeight="true" outlineLevel="0" collapsed="false">
      <c r="B806" s="178"/>
    </row>
    <row r="807" customFormat="false" ht="15.75" hidden="false" customHeight="true" outlineLevel="0" collapsed="false">
      <c r="B807" s="178"/>
    </row>
    <row r="808" customFormat="false" ht="15.75" hidden="false" customHeight="true" outlineLevel="0" collapsed="false">
      <c r="B808" s="178"/>
    </row>
    <row r="809" customFormat="false" ht="15.75" hidden="false" customHeight="true" outlineLevel="0" collapsed="false">
      <c r="B809" s="178"/>
    </row>
    <row r="810" customFormat="false" ht="15.75" hidden="false" customHeight="true" outlineLevel="0" collapsed="false">
      <c r="B810" s="178"/>
    </row>
    <row r="811" customFormat="false" ht="15.75" hidden="false" customHeight="true" outlineLevel="0" collapsed="false">
      <c r="B811" s="178"/>
    </row>
    <row r="812" customFormat="false" ht="15.75" hidden="false" customHeight="true" outlineLevel="0" collapsed="false">
      <c r="B812" s="178"/>
    </row>
    <row r="813" customFormat="false" ht="15.75" hidden="false" customHeight="true" outlineLevel="0" collapsed="false">
      <c r="B813" s="178"/>
    </row>
    <row r="814" customFormat="false" ht="15.75" hidden="false" customHeight="true" outlineLevel="0" collapsed="false">
      <c r="B814" s="178"/>
    </row>
    <row r="815" customFormat="false" ht="15.75" hidden="false" customHeight="true" outlineLevel="0" collapsed="false">
      <c r="B815" s="178"/>
    </row>
    <row r="816" customFormat="false" ht="15.75" hidden="false" customHeight="true" outlineLevel="0" collapsed="false">
      <c r="B816" s="178"/>
    </row>
    <row r="817" customFormat="false" ht="15.75" hidden="false" customHeight="true" outlineLevel="0" collapsed="false">
      <c r="B817" s="178"/>
    </row>
    <row r="818" customFormat="false" ht="15.75" hidden="false" customHeight="true" outlineLevel="0" collapsed="false">
      <c r="B818" s="178"/>
    </row>
    <row r="819" customFormat="false" ht="15.75" hidden="false" customHeight="true" outlineLevel="0" collapsed="false">
      <c r="B819" s="178"/>
    </row>
    <row r="820" customFormat="false" ht="15.75" hidden="false" customHeight="true" outlineLevel="0" collapsed="false">
      <c r="B820" s="178"/>
    </row>
    <row r="821" customFormat="false" ht="15.75" hidden="false" customHeight="true" outlineLevel="0" collapsed="false">
      <c r="B821" s="178"/>
    </row>
    <row r="822" customFormat="false" ht="15.75" hidden="false" customHeight="true" outlineLevel="0" collapsed="false">
      <c r="B822" s="178"/>
    </row>
    <row r="823" customFormat="false" ht="15.75" hidden="false" customHeight="true" outlineLevel="0" collapsed="false">
      <c r="B823" s="178"/>
    </row>
    <row r="824" customFormat="false" ht="15.75" hidden="false" customHeight="true" outlineLevel="0" collapsed="false">
      <c r="B824" s="178"/>
    </row>
    <row r="825" customFormat="false" ht="15.75" hidden="false" customHeight="true" outlineLevel="0" collapsed="false">
      <c r="B825" s="178"/>
    </row>
    <row r="826" customFormat="false" ht="15.75" hidden="false" customHeight="true" outlineLevel="0" collapsed="false">
      <c r="B826" s="178"/>
    </row>
    <row r="827" customFormat="false" ht="15.75" hidden="false" customHeight="true" outlineLevel="0" collapsed="false">
      <c r="B827" s="178"/>
    </row>
    <row r="828" customFormat="false" ht="15.75" hidden="false" customHeight="true" outlineLevel="0" collapsed="false">
      <c r="B828" s="178"/>
    </row>
    <row r="829" customFormat="false" ht="15.75" hidden="false" customHeight="true" outlineLevel="0" collapsed="false">
      <c r="B829" s="178"/>
    </row>
    <row r="830" customFormat="false" ht="15.75" hidden="false" customHeight="true" outlineLevel="0" collapsed="false">
      <c r="B830" s="178"/>
    </row>
    <row r="831" customFormat="false" ht="15.75" hidden="false" customHeight="true" outlineLevel="0" collapsed="false">
      <c r="B831" s="178"/>
    </row>
    <row r="832" customFormat="false" ht="15.75" hidden="false" customHeight="true" outlineLevel="0" collapsed="false">
      <c r="B832" s="178"/>
    </row>
    <row r="833" customFormat="false" ht="15.75" hidden="false" customHeight="true" outlineLevel="0" collapsed="false">
      <c r="B833" s="178"/>
    </row>
    <row r="834" customFormat="false" ht="15.75" hidden="false" customHeight="true" outlineLevel="0" collapsed="false">
      <c r="B834" s="178"/>
    </row>
    <row r="835" customFormat="false" ht="15.75" hidden="false" customHeight="true" outlineLevel="0" collapsed="false">
      <c r="B835" s="178"/>
    </row>
    <row r="836" customFormat="false" ht="15.75" hidden="false" customHeight="true" outlineLevel="0" collapsed="false">
      <c r="B836" s="178"/>
    </row>
    <row r="837" customFormat="false" ht="15.75" hidden="false" customHeight="true" outlineLevel="0" collapsed="false">
      <c r="B837" s="178"/>
    </row>
    <row r="838" customFormat="false" ht="15.75" hidden="false" customHeight="true" outlineLevel="0" collapsed="false">
      <c r="B838" s="178"/>
    </row>
    <row r="839" customFormat="false" ht="15.75" hidden="false" customHeight="true" outlineLevel="0" collapsed="false">
      <c r="B839" s="178"/>
    </row>
    <row r="840" customFormat="false" ht="15.75" hidden="false" customHeight="true" outlineLevel="0" collapsed="false">
      <c r="B840" s="178"/>
    </row>
    <row r="841" customFormat="false" ht="15.75" hidden="false" customHeight="true" outlineLevel="0" collapsed="false">
      <c r="B841" s="178"/>
    </row>
    <row r="842" customFormat="false" ht="15.75" hidden="false" customHeight="true" outlineLevel="0" collapsed="false">
      <c r="B842" s="178"/>
    </row>
    <row r="843" customFormat="false" ht="15.75" hidden="false" customHeight="true" outlineLevel="0" collapsed="false">
      <c r="B843" s="178"/>
    </row>
    <row r="844" customFormat="false" ht="15.75" hidden="false" customHeight="true" outlineLevel="0" collapsed="false">
      <c r="B844" s="178"/>
    </row>
    <row r="845" customFormat="false" ht="15.75" hidden="false" customHeight="true" outlineLevel="0" collapsed="false">
      <c r="B845" s="178"/>
    </row>
    <row r="846" customFormat="false" ht="15.75" hidden="false" customHeight="true" outlineLevel="0" collapsed="false">
      <c r="B846" s="178"/>
    </row>
    <row r="847" customFormat="false" ht="15.75" hidden="false" customHeight="true" outlineLevel="0" collapsed="false">
      <c r="B847" s="178"/>
    </row>
    <row r="848" customFormat="false" ht="15.75" hidden="false" customHeight="true" outlineLevel="0" collapsed="false">
      <c r="B848" s="178"/>
    </row>
    <row r="849" customFormat="false" ht="15.75" hidden="false" customHeight="true" outlineLevel="0" collapsed="false">
      <c r="B849" s="178"/>
    </row>
    <row r="850" customFormat="false" ht="15.75" hidden="false" customHeight="true" outlineLevel="0" collapsed="false">
      <c r="B850" s="178"/>
    </row>
    <row r="851" customFormat="false" ht="15.75" hidden="false" customHeight="true" outlineLevel="0" collapsed="false">
      <c r="B851" s="178"/>
    </row>
    <row r="852" customFormat="false" ht="15.75" hidden="false" customHeight="true" outlineLevel="0" collapsed="false">
      <c r="B852" s="178"/>
    </row>
    <row r="853" customFormat="false" ht="15.75" hidden="false" customHeight="true" outlineLevel="0" collapsed="false">
      <c r="B853" s="178"/>
    </row>
    <row r="854" customFormat="false" ht="15.75" hidden="false" customHeight="true" outlineLevel="0" collapsed="false">
      <c r="B854" s="178"/>
    </row>
    <row r="855" customFormat="false" ht="15.75" hidden="false" customHeight="true" outlineLevel="0" collapsed="false">
      <c r="B855" s="178"/>
    </row>
    <row r="856" customFormat="false" ht="15.75" hidden="false" customHeight="true" outlineLevel="0" collapsed="false">
      <c r="B856" s="178"/>
    </row>
    <row r="857" customFormat="false" ht="15.75" hidden="false" customHeight="true" outlineLevel="0" collapsed="false">
      <c r="B857" s="178"/>
    </row>
    <row r="858" customFormat="false" ht="15.75" hidden="false" customHeight="true" outlineLevel="0" collapsed="false">
      <c r="B858" s="178"/>
    </row>
    <row r="859" customFormat="false" ht="15.75" hidden="false" customHeight="true" outlineLevel="0" collapsed="false">
      <c r="B859" s="178"/>
    </row>
    <row r="860" customFormat="false" ht="15.75" hidden="false" customHeight="true" outlineLevel="0" collapsed="false">
      <c r="B860" s="178"/>
    </row>
    <row r="861" customFormat="false" ht="15.75" hidden="false" customHeight="true" outlineLevel="0" collapsed="false">
      <c r="B861" s="178"/>
    </row>
    <row r="862" customFormat="false" ht="15.75" hidden="false" customHeight="true" outlineLevel="0" collapsed="false">
      <c r="B862" s="178"/>
    </row>
    <row r="863" customFormat="false" ht="15.75" hidden="false" customHeight="true" outlineLevel="0" collapsed="false">
      <c r="B863" s="178"/>
    </row>
    <row r="864" customFormat="false" ht="15.75" hidden="false" customHeight="true" outlineLevel="0" collapsed="false">
      <c r="B864" s="178"/>
    </row>
    <row r="865" customFormat="false" ht="15.75" hidden="false" customHeight="true" outlineLevel="0" collapsed="false">
      <c r="B865" s="178"/>
    </row>
    <row r="866" customFormat="false" ht="15.75" hidden="false" customHeight="true" outlineLevel="0" collapsed="false">
      <c r="B866" s="178"/>
    </row>
    <row r="867" customFormat="false" ht="15.75" hidden="false" customHeight="true" outlineLevel="0" collapsed="false">
      <c r="B867" s="178"/>
    </row>
    <row r="868" customFormat="false" ht="15.75" hidden="false" customHeight="true" outlineLevel="0" collapsed="false">
      <c r="B868" s="178"/>
    </row>
    <row r="869" customFormat="false" ht="15.75" hidden="false" customHeight="true" outlineLevel="0" collapsed="false">
      <c r="B869" s="178"/>
    </row>
    <row r="870" customFormat="false" ht="15.75" hidden="false" customHeight="true" outlineLevel="0" collapsed="false">
      <c r="B870" s="178"/>
    </row>
    <row r="871" customFormat="false" ht="15.75" hidden="false" customHeight="true" outlineLevel="0" collapsed="false">
      <c r="B871" s="178"/>
    </row>
    <row r="872" customFormat="false" ht="15.75" hidden="false" customHeight="true" outlineLevel="0" collapsed="false">
      <c r="B872" s="178"/>
    </row>
    <row r="873" customFormat="false" ht="15.75" hidden="false" customHeight="true" outlineLevel="0" collapsed="false">
      <c r="B873" s="178"/>
    </row>
    <row r="874" customFormat="false" ht="15.75" hidden="false" customHeight="true" outlineLevel="0" collapsed="false">
      <c r="B874" s="178"/>
    </row>
    <row r="875" customFormat="false" ht="15.75" hidden="false" customHeight="true" outlineLevel="0" collapsed="false">
      <c r="B875" s="178"/>
    </row>
    <row r="876" customFormat="false" ht="15.75" hidden="false" customHeight="true" outlineLevel="0" collapsed="false">
      <c r="B876" s="178"/>
    </row>
    <row r="877" customFormat="false" ht="15.75" hidden="false" customHeight="true" outlineLevel="0" collapsed="false">
      <c r="B877" s="178"/>
    </row>
    <row r="878" customFormat="false" ht="15.75" hidden="false" customHeight="true" outlineLevel="0" collapsed="false">
      <c r="B878" s="178"/>
    </row>
    <row r="879" customFormat="false" ht="15.75" hidden="false" customHeight="true" outlineLevel="0" collapsed="false">
      <c r="B879" s="178"/>
    </row>
    <row r="880" customFormat="false" ht="15.75" hidden="false" customHeight="true" outlineLevel="0" collapsed="false">
      <c r="B880" s="178"/>
    </row>
    <row r="881" customFormat="false" ht="15.75" hidden="false" customHeight="true" outlineLevel="0" collapsed="false">
      <c r="B881" s="178"/>
    </row>
    <row r="882" customFormat="false" ht="15.75" hidden="false" customHeight="true" outlineLevel="0" collapsed="false">
      <c r="B882" s="178"/>
    </row>
    <row r="883" customFormat="false" ht="15.75" hidden="false" customHeight="true" outlineLevel="0" collapsed="false">
      <c r="B883" s="178"/>
    </row>
    <row r="884" customFormat="false" ht="15.75" hidden="false" customHeight="true" outlineLevel="0" collapsed="false">
      <c r="B884" s="178"/>
    </row>
    <row r="885" customFormat="false" ht="15.75" hidden="false" customHeight="true" outlineLevel="0" collapsed="false">
      <c r="B885" s="178"/>
    </row>
    <row r="886" customFormat="false" ht="15.75" hidden="false" customHeight="true" outlineLevel="0" collapsed="false">
      <c r="B886" s="178"/>
    </row>
    <row r="887" customFormat="false" ht="15.75" hidden="false" customHeight="true" outlineLevel="0" collapsed="false">
      <c r="B887" s="178"/>
    </row>
    <row r="888" customFormat="false" ht="15.75" hidden="false" customHeight="true" outlineLevel="0" collapsed="false">
      <c r="B888" s="178"/>
    </row>
    <row r="889" customFormat="false" ht="15.75" hidden="false" customHeight="true" outlineLevel="0" collapsed="false">
      <c r="B889" s="178"/>
    </row>
    <row r="890" customFormat="false" ht="15.75" hidden="false" customHeight="true" outlineLevel="0" collapsed="false">
      <c r="B890" s="178"/>
    </row>
    <row r="891" customFormat="false" ht="15.75" hidden="false" customHeight="true" outlineLevel="0" collapsed="false">
      <c r="B891" s="178"/>
    </row>
    <row r="892" customFormat="false" ht="15.75" hidden="false" customHeight="true" outlineLevel="0" collapsed="false">
      <c r="B892" s="178"/>
    </row>
    <row r="893" customFormat="false" ht="15.75" hidden="false" customHeight="true" outlineLevel="0" collapsed="false">
      <c r="B893" s="178"/>
    </row>
    <row r="894" customFormat="false" ht="15.75" hidden="false" customHeight="true" outlineLevel="0" collapsed="false">
      <c r="B894" s="178"/>
    </row>
    <row r="895" customFormat="false" ht="15.75" hidden="false" customHeight="true" outlineLevel="0" collapsed="false">
      <c r="B895" s="178"/>
    </row>
    <row r="896" customFormat="false" ht="15.75" hidden="false" customHeight="true" outlineLevel="0" collapsed="false">
      <c r="B896" s="178"/>
    </row>
    <row r="897" customFormat="false" ht="15.75" hidden="false" customHeight="true" outlineLevel="0" collapsed="false">
      <c r="B897" s="178"/>
    </row>
    <row r="898" customFormat="false" ht="15.75" hidden="false" customHeight="true" outlineLevel="0" collapsed="false">
      <c r="B898" s="178"/>
    </row>
    <row r="899" customFormat="false" ht="15.75" hidden="false" customHeight="true" outlineLevel="0" collapsed="false">
      <c r="B899" s="178"/>
    </row>
    <row r="900" customFormat="false" ht="15.75" hidden="false" customHeight="true" outlineLevel="0" collapsed="false">
      <c r="B900" s="178"/>
    </row>
    <row r="901" customFormat="false" ht="15.75" hidden="false" customHeight="true" outlineLevel="0" collapsed="false">
      <c r="B901" s="178"/>
    </row>
    <row r="902" customFormat="false" ht="15.75" hidden="false" customHeight="true" outlineLevel="0" collapsed="false">
      <c r="B902" s="178"/>
    </row>
    <row r="903" customFormat="false" ht="15.75" hidden="false" customHeight="true" outlineLevel="0" collapsed="false">
      <c r="B903" s="178"/>
    </row>
    <row r="904" customFormat="false" ht="15.75" hidden="false" customHeight="true" outlineLevel="0" collapsed="false">
      <c r="B904" s="178"/>
    </row>
    <row r="905" customFormat="false" ht="15.75" hidden="false" customHeight="true" outlineLevel="0" collapsed="false">
      <c r="B905" s="178"/>
    </row>
    <row r="906" customFormat="false" ht="15.75" hidden="false" customHeight="true" outlineLevel="0" collapsed="false">
      <c r="B906" s="178"/>
    </row>
    <row r="907" customFormat="false" ht="15.75" hidden="false" customHeight="true" outlineLevel="0" collapsed="false">
      <c r="B907" s="178"/>
    </row>
    <row r="908" customFormat="false" ht="15.75" hidden="false" customHeight="true" outlineLevel="0" collapsed="false">
      <c r="B908" s="178"/>
    </row>
    <row r="909" customFormat="false" ht="15.75" hidden="false" customHeight="true" outlineLevel="0" collapsed="false">
      <c r="B909" s="178"/>
    </row>
    <row r="910" customFormat="false" ht="15.75" hidden="false" customHeight="true" outlineLevel="0" collapsed="false">
      <c r="B910" s="178"/>
    </row>
    <row r="911" customFormat="false" ht="15.75" hidden="false" customHeight="true" outlineLevel="0" collapsed="false">
      <c r="B911" s="178"/>
    </row>
    <row r="912" customFormat="false" ht="15.75" hidden="false" customHeight="true" outlineLevel="0" collapsed="false">
      <c r="B912" s="178"/>
    </row>
    <row r="913" customFormat="false" ht="15.75" hidden="false" customHeight="true" outlineLevel="0" collapsed="false">
      <c r="B913" s="178"/>
    </row>
    <row r="914" customFormat="false" ht="15.75" hidden="false" customHeight="true" outlineLevel="0" collapsed="false">
      <c r="B914" s="178"/>
    </row>
    <row r="915" customFormat="false" ht="15.75" hidden="false" customHeight="true" outlineLevel="0" collapsed="false">
      <c r="B915" s="178"/>
    </row>
    <row r="916" customFormat="false" ht="15.75" hidden="false" customHeight="true" outlineLevel="0" collapsed="false">
      <c r="B916" s="178"/>
    </row>
    <row r="917" customFormat="false" ht="15.75" hidden="false" customHeight="true" outlineLevel="0" collapsed="false">
      <c r="B917" s="178"/>
    </row>
    <row r="918" customFormat="false" ht="15.75" hidden="false" customHeight="true" outlineLevel="0" collapsed="false">
      <c r="B918" s="178"/>
    </row>
    <row r="919" customFormat="false" ht="15.75" hidden="false" customHeight="true" outlineLevel="0" collapsed="false">
      <c r="B919" s="178"/>
    </row>
    <row r="920" customFormat="false" ht="15.75" hidden="false" customHeight="true" outlineLevel="0" collapsed="false">
      <c r="B920" s="178"/>
    </row>
    <row r="921" customFormat="false" ht="15.75" hidden="false" customHeight="true" outlineLevel="0" collapsed="false">
      <c r="B921" s="178"/>
    </row>
    <row r="922" customFormat="false" ht="15.75" hidden="false" customHeight="true" outlineLevel="0" collapsed="false">
      <c r="B922" s="178"/>
    </row>
    <row r="923" customFormat="false" ht="15.75" hidden="false" customHeight="true" outlineLevel="0" collapsed="false">
      <c r="B923" s="178"/>
    </row>
    <row r="924" customFormat="false" ht="15.75" hidden="false" customHeight="true" outlineLevel="0" collapsed="false">
      <c r="B924" s="178"/>
    </row>
    <row r="925" customFormat="false" ht="15.75" hidden="false" customHeight="true" outlineLevel="0" collapsed="false">
      <c r="B925" s="178"/>
    </row>
    <row r="926" customFormat="false" ht="15.75" hidden="false" customHeight="true" outlineLevel="0" collapsed="false">
      <c r="B926" s="178"/>
    </row>
    <row r="927" customFormat="false" ht="15.75" hidden="false" customHeight="true" outlineLevel="0" collapsed="false">
      <c r="B927" s="178"/>
    </row>
    <row r="928" customFormat="false" ht="15.75" hidden="false" customHeight="true" outlineLevel="0" collapsed="false">
      <c r="B928" s="178"/>
    </row>
    <row r="929" customFormat="false" ht="15.75" hidden="false" customHeight="true" outlineLevel="0" collapsed="false">
      <c r="B929" s="178"/>
    </row>
    <row r="930" customFormat="false" ht="15.75" hidden="false" customHeight="true" outlineLevel="0" collapsed="false">
      <c r="B930" s="178"/>
    </row>
    <row r="931" customFormat="false" ht="15.75" hidden="false" customHeight="true" outlineLevel="0" collapsed="false">
      <c r="B931" s="178"/>
    </row>
    <row r="932" customFormat="false" ht="15.75" hidden="false" customHeight="true" outlineLevel="0" collapsed="false">
      <c r="B932" s="178"/>
    </row>
    <row r="933" customFormat="false" ht="15.75" hidden="false" customHeight="true" outlineLevel="0" collapsed="false">
      <c r="B933" s="178"/>
    </row>
    <row r="934" customFormat="false" ht="15.75" hidden="false" customHeight="true" outlineLevel="0" collapsed="false">
      <c r="B934" s="178"/>
    </row>
    <row r="935" customFormat="false" ht="15.75" hidden="false" customHeight="true" outlineLevel="0" collapsed="false">
      <c r="B935" s="178"/>
    </row>
    <row r="936" customFormat="false" ht="15.75" hidden="false" customHeight="true" outlineLevel="0" collapsed="false">
      <c r="B936" s="178"/>
    </row>
    <row r="937" customFormat="false" ht="15.75" hidden="false" customHeight="true" outlineLevel="0" collapsed="false">
      <c r="B937" s="178"/>
    </row>
    <row r="938" customFormat="false" ht="15.75" hidden="false" customHeight="true" outlineLevel="0" collapsed="false">
      <c r="B938" s="178"/>
    </row>
    <row r="939" customFormat="false" ht="15.75" hidden="false" customHeight="true" outlineLevel="0" collapsed="false">
      <c r="B939" s="178"/>
    </row>
    <row r="940" customFormat="false" ht="15.75" hidden="false" customHeight="true" outlineLevel="0" collapsed="false">
      <c r="B940" s="178"/>
    </row>
    <row r="941" customFormat="false" ht="15.75" hidden="false" customHeight="true" outlineLevel="0" collapsed="false">
      <c r="B941" s="178"/>
    </row>
    <row r="942" customFormat="false" ht="15.75" hidden="false" customHeight="true" outlineLevel="0" collapsed="false">
      <c r="B942" s="178"/>
    </row>
    <row r="943" customFormat="false" ht="15.75" hidden="false" customHeight="true" outlineLevel="0" collapsed="false">
      <c r="B943" s="178"/>
    </row>
    <row r="944" customFormat="false" ht="15.75" hidden="false" customHeight="true" outlineLevel="0" collapsed="false">
      <c r="B944" s="178"/>
    </row>
    <row r="945" customFormat="false" ht="15.75" hidden="false" customHeight="true" outlineLevel="0" collapsed="false">
      <c r="B945" s="178"/>
    </row>
    <row r="946" customFormat="false" ht="15.75" hidden="false" customHeight="true" outlineLevel="0" collapsed="false">
      <c r="B946" s="178"/>
    </row>
    <row r="947" customFormat="false" ht="15.75" hidden="false" customHeight="true" outlineLevel="0" collapsed="false">
      <c r="B947" s="178"/>
    </row>
    <row r="948" customFormat="false" ht="15.75" hidden="false" customHeight="true" outlineLevel="0" collapsed="false">
      <c r="B948" s="178"/>
    </row>
    <row r="949" customFormat="false" ht="15.75" hidden="false" customHeight="true" outlineLevel="0" collapsed="false">
      <c r="B949" s="178"/>
    </row>
    <row r="950" customFormat="false" ht="15.75" hidden="false" customHeight="true" outlineLevel="0" collapsed="false">
      <c r="B950" s="178"/>
    </row>
    <row r="951" customFormat="false" ht="15.75" hidden="false" customHeight="true" outlineLevel="0" collapsed="false">
      <c r="B951" s="178"/>
    </row>
    <row r="952" customFormat="false" ht="15.75" hidden="false" customHeight="true" outlineLevel="0" collapsed="false">
      <c r="B952" s="178"/>
    </row>
    <row r="953" customFormat="false" ht="15.75" hidden="false" customHeight="true" outlineLevel="0" collapsed="false">
      <c r="B953" s="178"/>
    </row>
    <row r="954" customFormat="false" ht="15.75" hidden="false" customHeight="true" outlineLevel="0" collapsed="false">
      <c r="B954" s="178"/>
    </row>
    <row r="955" customFormat="false" ht="15.75" hidden="false" customHeight="true" outlineLevel="0" collapsed="false">
      <c r="B955" s="178"/>
    </row>
    <row r="956" customFormat="false" ht="15.75" hidden="false" customHeight="true" outlineLevel="0" collapsed="false">
      <c r="B956" s="178"/>
    </row>
    <row r="957" customFormat="false" ht="15.75" hidden="false" customHeight="true" outlineLevel="0" collapsed="false">
      <c r="B957" s="178"/>
    </row>
    <row r="958" customFormat="false" ht="15.75" hidden="false" customHeight="true" outlineLevel="0" collapsed="false">
      <c r="B958" s="178"/>
    </row>
    <row r="959" customFormat="false" ht="15.75" hidden="false" customHeight="true" outlineLevel="0" collapsed="false">
      <c r="B959" s="178"/>
    </row>
    <row r="960" customFormat="false" ht="15.75" hidden="false" customHeight="true" outlineLevel="0" collapsed="false">
      <c r="B960" s="178"/>
    </row>
    <row r="961" customFormat="false" ht="15.75" hidden="false" customHeight="true" outlineLevel="0" collapsed="false">
      <c r="B961" s="178"/>
    </row>
    <row r="962" customFormat="false" ht="15.75" hidden="false" customHeight="true" outlineLevel="0" collapsed="false">
      <c r="B962" s="178"/>
    </row>
    <row r="963" customFormat="false" ht="15.75" hidden="false" customHeight="true" outlineLevel="0" collapsed="false">
      <c r="B963" s="178"/>
    </row>
    <row r="964" customFormat="false" ht="15.75" hidden="false" customHeight="true" outlineLevel="0" collapsed="false">
      <c r="B964" s="178"/>
    </row>
    <row r="965" customFormat="false" ht="15.75" hidden="false" customHeight="true" outlineLevel="0" collapsed="false">
      <c r="B965" s="178"/>
    </row>
    <row r="966" customFormat="false" ht="15.75" hidden="false" customHeight="true" outlineLevel="0" collapsed="false">
      <c r="B966" s="178"/>
    </row>
    <row r="967" customFormat="false" ht="15.75" hidden="false" customHeight="true" outlineLevel="0" collapsed="false">
      <c r="B967" s="178"/>
    </row>
    <row r="968" customFormat="false" ht="15.75" hidden="false" customHeight="true" outlineLevel="0" collapsed="false">
      <c r="B968" s="178"/>
    </row>
    <row r="969" customFormat="false" ht="15.75" hidden="false" customHeight="true" outlineLevel="0" collapsed="false">
      <c r="B969" s="178"/>
    </row>
    <row r="970" customFormat="false" ht="15.75" hidden="false" customHeight="true" outlineLevel="0" collapsed="false">
      <c r="B970" s="178"/>
    </row>
    <row r="971" customFormat="false" ht="15.75" hidden="false" customHeight="true" outlineLevel="0" collapsed="false">
      <c r="B971" s="178"/>
    </row>
    <row r="972" customFormat="false" ht="15.75" hidden="false" customHeight="true" outlineLevel="0" collapsed="false">
      <c r="B972" s="178"/>
    </row>
    <row r="973" customFormat="false" ht="15.75" hidden="false" customHeight="true" outlineLevel="0" collapsed="false">
      <c r="B973" s="178"/>
    </row>
    <row r="974" customFormat="false" ht="15.75" hidden="false" customHeight="true" outlineLevel="0" collapsed="false">
      <c r="B974" s="178"/>
    </row>
    <row r="975" customFormat="false" ht="15.75" hidden="false" customHeight="true" outlineLevel="0" collapsed="false">
      <c r="B975" s="178"/>
    </row>
    <row r="976" customFormat="false" ht="15.75" hidden="false" customHeight="true" outlineLevel="0" collapsed="false">
      <c r="B976" s="178"/>
    </row>
    <row r="977" customFormat="false" ht="15.75" hidden="false" customHeight="true" outlineLevel="0" collapsed="false">
      <c r="B977" s="178"/>
    </row>
    <row r="978" customFormat="false" ht="15.75" hidden="false" customHeight="true" outlineLevel="0" collapsed="false">
      <c r="B978" s="178"/>
    </row>
    <row r="979" customFormat="false" ht="15.75" hidden="false" customHeight="true" outlineLevel="0" collapsed="false">
      <c r="B979" s="178"/>
    </row>
    <row r="980" customFormat="false" ht="15.75" hidden="false" customHeight="true" outlineLevel="0" collapsed="false">
      <c r="B980" s="178"/>
    </row>
    <row r="981" customFormat="false" ht="15.75" hidden="false" customHeight="true" outlineLevel="0" collapsed="false">
      <c r="B981" s="178"/>
    </row>
    <row r="982" customFormat="false" ht="15.75" hidden="false" customHeight="true" outlineLevel="0" collapsed="false">
      <c r="B982" s="178"/>
    </row>
    <row r="983" customFormat="false" ht="15.75" hidden="false" customHeight="true" outlineLevel="0" collapsed="false">
      <c r="B983" s="178"/>
    </row>
    <row r="984" customFormat="false" ht="15.75" hidden="false" customHeight="true" outlineLevel="0" collapsed="false">
      <c r="B984" s="178"/>
    </row>
    <row r="985" customFormat="false" ht="15.75" hidden="false" customHeight="true" outlineLevel="0" collapsed="false">
      <c r="B985" s="178"/>
    </row>
    <row r="986" customFormat="false" ht="15.75" hidden="false" customHeight="true" outlineLevel="0" collapsed="false">
      <c r="B986" s="178"/>
    </row>
    <row r="987" customFormat="false" ht="15.75" hidden="false" customHeight="true" outlineLevel="0" collapsed="false">
      <c r="B987" s="178"/>
    </row>
    <row r="988" customFormat="false" ht="15.75" hidden="false" customHeight="true" outlineLevel="0" collapsed="false">
      <c r="B988" s="178"/>
    </row>
    <row r="989" customFormat="false" ht="15.75" hidden="false" customHeight="true" outlineLevel="0" collapsed="false">
      <c r="B989" s="178"/>
    </row>
    <row r="990" customFormat="false" ht="15.75" hidden="false" customHeight="true" outlineLevel="0" collapsed="false">
      <c r="B990" s="178"/>
    </row>
    <row r="991" customFormat="false" ht="15.75" hidden="false" customHeight="true" outlineLevel="0" collapsed="false">
      <c r="B991" s="178"/>
    </row>
    <row r="992" customFormat="false" ht="15.75" hidden="false" customHeight="true" outlineLevel="0" collapsed="false">
      <c r="B992" s="178"/>
    </row>
    <row r="993" customFormat="false" ht="15.75" hidden="false" customHeight="true" outlineLevel="0" collapsed="false">
      <c r="B993" s="178"/>
    </row>
    <row r="994" customFormat="false" ht="15.75" hidden="false" customHeight="true" outlineLevel="0" collapsed="false">
      <c r="B994" s="178"/>
    </row>
    <row r="995" customFormat="false" ht="15.75" hidden="false" customHeight="true" outlineLevel="0" collapsed="false">
      <c r="B995" s="178"/>
    </row>
    <row r="996" customFormat="false" ht="15.75" hidden="false" customHeight="true" outlineLevel="0" collapsed="false">
      <c r="B996" s="178"/>
    </row>
    <row r="997" customFormat="false" ht="15.75" hidden="false" customHeight="true" outlineLevel="0" collapsed="false">
      <c r="B997" s="178"/>
    </row>
    <row r="998" customFormat="false" ht="15.75" hidden="false" customHeight="true" outlineLevel="0" collapsed="false">
      <c r="B998" s="178"/>
    </row>
    <row r="999" customFormat="false" ht="15.75" hidden="false" customHeight="true" outlineLevel="0" collapsed="false">
      <c r="B999" s="178"/>
    </row>
    <row r="1000" customFormat="false" ht="15.75" hidden="false" customHeight="true" outlineLevel="0" collapsed="false">
      <c r="B1000" s="178"/>
    </row>
  </sheetData>
  <dataValidations count="6">
    <dataValidation allowBlank="true" operator="between" showDropDown="false" showErrorMessage="true" showInputMessage="false" sqref="F6:F140" type="list">
      <formula1>'Vue densemble'!$A$36:$A$38</formula1>
      <formula2>0</formula2>
    </dataValidation>
    <dataValidation allowBlank="true" operator="between" prompt="Doppelte ID - DIe ID wurde bereits vergeben" showDropDown="false" showErrorMessage="true" showInputMessage="true" sqref="B8:B157" type="custom">
      <formula1>COUNTIF($B:$B,B5)=1</formula1>
      <formula2>0</formula2>
    </dataValidation>
    <dataValidation allowBlank="true" operator="between" showDropDown="false" showErrorMessage="true" showInputMessage="false" sqref="B1 B5 B158 B161:B1000" type="custom">
      <formula1>COUNTIF($A:$A,A158)=1</formula1>
      <formula2>0</formula2>
    </dataValidation>
    <dataValidation allowBlank="true" operator="between" showDropDown="false" showErrorMessage="true" showInputMessage="false" sqref="E6:E120" type="list">
      <formula1>'Vue densemble'!$A$22:$A$31</formula1>
      <formula2>0</formula2>
    </dataValidation>
    <dataValidation allowBlank="true" operator="between" prompt="Doppelte ID - DIe ID wurde bereits vergeben" showDropDown="false" showErrorMessage="true" showInputMessage="true" sqref="B6:B7" type="custom">
      <formula1>COUNTIF($B:$B,B1)=1</formula1>
      <formula2>0</formula2>
    </dataValidation>
    <dataValidation allowBlank="true" operator="greaterThanOrEqual" showDropDown="false" showErrorMessage="true" showInputMessage="false" sqref="G6" type="date">
      <formula1>43723</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15"/>
    <col collapsed="false" customWidth="true" hidden="false" outlineLevel="0" max="2" min="2" style="0" width="25.29"/>
    <col collapsed="false" customWidth="true" hidden="false" outlineLevel="0" max="3" min="3" style="0" width="22.3"/>
    <col collapsed="false" customWidth="true" hidden="false" outlineLevel="0" max="4" min="4" style="0" width="8.86"/>
    <col collapsed="false" customWidth="true" hidden="false" outlineLevel="0" max="5" min="5" style="0" width="14"/>
    <col collapsed="false" customWidth="true" hidden="false" outlineLevel="0" max="6" min="6" style="0" width="14.14"/>
    <col collapsed="false" customWidth="true" hidden="false" outlineLevel="0" max="25" min="7" style="0" width="11"/>
    <col collapsed="false" customWidth="true" hidden="false" outlineLevel="0" max="1025" min="26" style="0" width="14.43"/>
  </cols>
  <sheetData>
    <row r="1" customFormat="false" ht="15.75" hidden="false" customHeight="true" outlineLevel="0" collapsed="false">
      <c r="A1" s="147"/>
      <c r="B1" s="179"/>
      <c r="C1" s="179"/>
      <c r="D1" s="179"/>
      <c r="E1" s="147"/>
    </row>
    <row r="2" customFormat="false" ht="15.75" hidden="false" customHeight="true" outlineLevel="0" collapsed="false">
      <c r="A2" s="180" t="s">
        <v>413</v>
      </c>
      <c r="B2" s="180"/>
      <c r="C2" s="180"/>
      <c r="D2" s="180"/>
      <c r="E2" s="150"/>
    </row>
    <row r="3" customFormat="false" ht="15.75" hidden="false" customHeight="true" outlineLevel="0" collapsed="false">
      <c r="A3" s="181" t="s">
        <v>402</v>
      </c>
      <c r="B3" s="150" t="s">
        <v>414</v>
      </c>
      <c r="C3" s="150" t="s">
        <v>415</v>
      </c>
      <c r="D3" s="150" t="s">
        <v>416</v>
      </c>
      <c r="E3" s="150" t="s">
        <v>417</v>
      </c>
    </row>
    <row r="4" customFormat="false" ht="15.75" hidden="false" customHeight="true" outlineLevel="0" collapsed="false">
      <c r="A4" s="150" t="n">
        <v>0</v>
      </c>
      <c r="B4" s="155" t="n">
        <f aca="false">'Backlog (1)'!$C$160-('Backlog (1)'!$C$160/'Vue densemble'!$E$6*'Auxiliaire - Tableau Burndown'!$A4)</f>
        <v>65</v>
      </c>
      <c r="C4" s="150" t="n">
        <f aca="false">'Backlog (1)'!$C$160</f>
        <v>65</v>
      </c>
      <c r="D4" s="150" t="n">
        <f aca="false">IF('Auxiliaire - Tableau Burndown'!$E4="y",SUMIF('Backlog (1)'!$H$6:$H$159,'Auxiliaire - Tableau Burndown'!$A4,'Backlog (1)'!$C$6:$C$159),#N/A)</f>
        <v>0</v>
      </c>
      <c r="E4" s="150" t="str">
        <f aca="true">IF(NOW()&gt;='Backlog (1)'!$C$1+'Auxiliaire - Tableau Burndown'!$A4,"y","n")</f>
        <v>y</v>
      </c>
    </row>
    <row r="5" customFormat="false" ht="15.75" hidden="false" customHeight="true" outlineLevel="0" collapsed="false">
      <c r="A5" s="150" t="n">
        <v>1</v>
      </c>
      <c r="B5" s="155" t="n">
        <f aca="false">'Backlog (1)'!$C$160-('Backlog (1)'!$C$160/'Vue densemble'!$E$6*'Auxiliaire - Tableau Burndown'!$A5)</f>
        <v>58.5</v>
      </c>
      <c r="C5" s="150" t="n">
        <f aca="false">C4-'Auxiliaire - Tableau Burndown'!$D5</f>
        <v>57</v>
      </c>
      <c r="D5" s="150" t="n">
        <f aca="false">IF('Auxiliaire - Tableau Burndown'!$E5="y",SUMIF('Backlog (1)'!$H$6:$H$159,'Auxiliaire - Tableau Burndown'!$A5,'Backlog (1)'!$C$6:$C$159),#N/A)</f>
        <v>8</v>
      </c>
      <c r="E5" s="150" t="str">
        <f aca="true">IF(NOW()&gt;='Backlog (1)'!$C$1+'Auxiliaire - Tableau Burndown'!$A5,"y","n")</f>
        <v>y</v>
      </c>
    </row>
    <row r="6" customFormat="false" ht="15.75" hidden="false" customHeight="true" outlineLevel="0" collapsed="false">
      <c r="A6" s="150" t="n">
        <v>2</v>
      </c>
      <c r="B6" s="155" t="n">
        <f aca="false">'Backlog (1)'!$C$160-('Backlog (1)'!$C$160/'Vue densemble'!$E$6*'Auxiliaire - Tableau Burndown'!$A6)</f>
        <v>52</v>
      </c>
      <c r="C6" s="150" t="n">
        <f aca="false">C5-'Auxiliaire - Tableau Burndown'!$D6</f>
        <v>53</v>
      </c>
      <c r="D6" s="150" t="n">
        <f aca="false">IF('Auxiliaire - Tableau Burndown'!$E6="y",SUMIF('Backlog (1)'!$H$6:$H$159,'Auxiliaire - Tableau Burndown'!$A6,'Backlog (1)'!$C$6:$C$159),#N/A)</f>
        <v>4</v>
      </c>
      <c r="E6" s="150" t="str">
        <f aca="true">IF(NOW()&gt;='Backlog (1)'!$C$1+'Auxiliaire - Tableau Burndown'!$A6,"y","n")</f>
        <v>y</v>
      </c>
    </row>
    <row r="7" customFormat="false" ht="15.75" hidden="false" customHeight="true" outlineLevel="0" collapsed="false">
      <c r="A7" s="150" t="n">
        <v>3</v>
      </c>
      <c r="B7" s="155" t="n">
        <f aca="false">'Backlog (1)'!$C$160-('Backlog (1)'!$C$160/'Vue densemble'!$E$6*'Auxiliaire - Tableau Burndown'!$A7)</f>
        <v>45.5</v>
      </c>
      <c r="C7" s="150" t="n">
        <f aca="false">C6-'Auxiliaire - Tableau Burndown'!$D7</f>
        <v>50</v>
      </c>
      <c r="D7" s="150" t="n">
        <f aca="false">IF('Auxiliaire - Tableau Burndown'!$E7="y",SUMIF('Backlog (1)'!$H$6:$H$159,'Auxiliaire - Tableau Burndown'!$A7,'Backlog (1)'!$C$6:$C$159),#N/A)</f>
        <v>3</v>
      </c>
      <c r="E7" s="150" t="str">
        <f aca="true">IF(NOW()&gt;='Backlog (1)'!$C$1+'Auxiliaire - Tableau Burndown'!$A7,"y","n")</f>
        <v>y</v>
      </c>
    </row>
    <row r="8" customFormat="false" ht="15.75" hidden="false" customHeight="true" outlineLevel="0" collapsed="false">
      <c r="A8" s="150" t="n">
        <v>4</v>
      </c>
      <c r="B8" s="155" t="n">
        <f aca="false">'Backlog (1)'!$C$160-('Backlog (1)'!$C$160/'Vue densemble'!$E$6*'Auxiliaire - Tableau Burndown'!$A8)</f>
        <v>39</v>
      </c>
      <c r="C8" s="150" t="n">
        <f aca="false">C7-'Auxiliaire - Tableau Burndown'!$D8</f>
        <v>42</v>
      </c>
      <c r="D8" s="150" t="n">
        <f aca="false">IF('Auxiliaire - Tableau Burndown'!$E8="y",SUMIF('Backlog (1)'!$H$6:$H$159,'Auxiliaire - Tableau Burndown'!$A8,'Backlog (1)'!$C$6:$C$159),#N/A)</f>
        <v>8</v>
      </c>
      <c r="E8" s="150" t="str">
        <f aca="true">IF(NOW()&gt;='Backlog (1)'!$C$1+'Auxiliaire - Tableau Burndown'!$A8,"y","n")</f>
        <v>y</v>
      </c>
    </row>
    <row r="9" customFormat="false" ht="15.75" hidden="false" customHeight="true" outlineLevel="0" collapsed="false">
      <c r="A9" s="150" t="n">
        <v>5</v>
      </c>
      <c r="B9" s="155" t="n">
        <f aca="false">'Backlog (1)'!$C$160-('Backlog (1)'!$C$160/'Vue densemble'!$E$6*'Auxiliaire - Tableau Burndown'!$A9)</f>
        <v>32.5</v>
      </c>
      <c r="C9" s="150" t="n">
        <f aca="false">C8-'Auxiliaire - Tableau Burndown'!$D9</f>
        <v>42</v>
      </c>
      <c r="D9" s="150" t="n">
        <f aca="false">IF('Auxiliaire - Tableau Burndown'!$E9="y",SUMIF('Backlog (1)'!$H$6:$H$159,'Auxiliaire - Tableau Burndown'!$A9,'Backlog (1)'!$C$6:$C$159),#N/A)</f>
        <v>0</v>
      </c>
      <c r="E9" s="150" t="str">
        <f aca="true">IF(NOW()&gt;='Backlog (1)'!$C$1+'Auxiliaire - Tableau Burndown'!$A9,"y","n")</f>
        <v>y</v>
      </c>
    </row>
    <row r="10" customFormat="false" ht="15.75" hidden="false" customHeight="true" outlineLevel="0" collapsed="false">
      <c r="A10" s="150" t="n">
        <v>6</v>
      </c>
      <c r="B10" s="155" t="n">
        <f aca="false">'Backlog (1)'!$C$160-('Backlog (1)'!$C$160/'Vue densemble'!$E$6*'Auxiliaire - Tableau Burndown'!$A10)</f>
        <v>26</v>
      </c>
      <c r="C10" s="150" t="n">
        <f aca="false">C9-'Auxiliaire - Tableau Burndown'!$D10</f>
        <v>34</v>
      </c>
      <c r="D10" s="150" t="n">
        <f aca="false">IF('Auxiliaire - Tableau Burndown'!$E10="y",SUMIF('Backlog (1)'!$H$6:$H$159,'Auxiliaire - Tableau Burndown'!$A10,'Backlog (1)'!$C$6:$C$159),#N/A)</f>
        <v>8</v>
      </c>
      <c r="E10" s="150" t="str">
        <f aca="true">IF(NOW()&gt;='Backlog (1)'!$C$1+'Auxiliaire - Tableau Burndown'!$A10,"y","n")</f>
        <v>y</v>
      </c>
    </row>
    <row r="11" customFormat="false" ht="15.75" hidden="false" customHeight="true" outlineLevel="0" collapsed="false">
      <c r="A11" s="150" t="n">
        <v>7</v>
      </c>
      <c r="B11" s="155" t="n">
        <f aca="false">'Backlog (1)'!$C$160-('Backlog (1)'!$C$160/'Vue densemble'!$E$6*'Auxiliaire - Tableau Burndown'!$A11)</f>
        <v>19.5</v>
      </c>
      <c r="C11" s="150" t="n">
        <f aca="false">C10-'Auxiliaire - Tableau Burndown'!$D11</f>
        <v>34</v>
      </c>
      <c r="D11" s="150" t="n">
        <f aca="false">IF('Auxiliaire - Tableau Burndown'!$E11="y",SUMIF('Backlog (1)'!$H$6:$H$159,'Auxiliaire - Tableau Burndown'!$A11,'Backlog (1)'!$C$6:$C$159),#N/A)</f>
        <v>0</v>
      </c>
      <c r="E11" s="150" t="str">
        <f aca="true">IF(NOW()&gt;='Backlog (1)'!$C$1+'Auxiliaire - Tableau Burndown'!$A11,"y","n")</f>
        <v>y</v>
      </c>
    </row>
    <row r="12" customFormat="false" ht="15.75" hidden="false" customHeight="true" outlineLevel="0" collapsed="false">
      <c r="A12" s="150" t="n">
        <v>8</v>
      </c>
      <c r="B12" s="155" t="n">
        <f aca="false">'Backlog (1)'!$C$160-('Backlog (1)'!$C$160/'Vue densemble'!$E$6*'Auxiliaire - Tableau Burndown'!$A12)</f>
        <v>13</v>
      </c>
      <c r="C12" s="150" t="n">
        <f aca="false">C11-'Auxiliaire - Tableau Burndown'!$D12</f>
        <v>21</v>
      </c>
      <c r="D12" s="150" t="n">
        <f aca="false">IF('Auxiliaire - Tableau Burndown'!$E12="y",SUMIF('Backlog (1)'!$H$6:$H$159,'Auxiliaire - Tableau Burndown'!$A12,'Backlog (1)'!$C$6:$C$159),#N/A)</f>
        <v>13</v>
      </c>
      <c r="E12" s="150" t="str">
        <f aca="true">IF(NOW()&gt;='Backlog (1)'!$C$1+'Auxiliaire - Tableau Burndown'!$A12,"y","n")</f>
        <v>y</v>
      </c>
    </row>
    <row r="13" customFormat="false" ht="15.75" hidden="false" customHeight="true" outlineLevel="0" collapsed="false">
      <c r="A13" s="150" t="n">
        <v>9</v>
      </c>
      <c r="B13" s="155" t="n">
        <f aca="false">'Backlog (1)'!$C$160-('Backlog (1)'!$C$160/'Vue densemble'!$E$6*'Auxiliaire - Tableau Burndown'!$A13)</f>
        <v>6.5</v>
      </c>
      <c r="C13" s="150" t="n">
        <f aca="false">C12-'Auxiliaire - Tableau Burndown'!$D13</f>
        <v>21</v>
      </c>
      <c r="D13" s="150" t="n">
        <f aca="false">IF('Auxiliaire - Tableau Burndown'!$E13="y",SUMIF('Backlog (1)'!$H$6:$H$159,'Auxiliaire - Tableau Burndown'!$A13,'Backlog (1)'!$C$6:$C$159),#N/A)</f>
        <v>0</v>
      </c>
      <c r="E13" s="150" t="str">
        <f aca="true">IF(NOW()&gt;='Backlog (1)'!$C$1+'Auxiliaire - Tableau Burndown'!$A13,"y","n")</f>
        <v>y</v>
      </c>
    </row>
    <row r="14" customFormat="false" ht="15.75" hidden="false" customHeight="true" outlineLevel="0" collapsed="false">
      <c r="A14" s="150" t="n">
        <v>10</v>
      </c>
      <c r="B14" s="155" t="n">
        <f aca="false">'Backlog (1)'!$C$160-('Backlog (1)'!$C$160/'Vue densemble'!$E$6*'Auxiliaire - Tableau Burndown'!$A14)</f>
        <v>0</v>
      </c>
      <c r="C14" s="150" t="n">
        <f aca="false">C13-'Auxiliaire - Tableau Burndown'!$D14</f>
        <v>21</v>
      </c>
      <c r="D14" s="150" t="n">
        <f aca="false">IF('Auxiliaire - Tableau Burndown'!$E14="y",SUMIF('Backlog (1)'!$H$6:$H$159,'Auxiliaire - Tableau Burndown'!$A14,'Backlog (1)'!$C$6:$C$159),#N/A)</f>
        <v>0</v>
      </c>
      <c r="E14" s="150" t="str">
        <f aca="true">IF(NOW()&gt;='Backlog (1)'!$C$1+'Auxiliaire - Tableau Burndown'!$A14,"y","n")</f>
        <v>y</v>
      </c>
    </row>
    <row r="15" customFormat="false" ht="15.75" hidden="false" customHeight="true" outlineLevel="0" collapsed="false">
      <c r="A15" s="150" t="s">
        <v>418</v>
      </c>
      <c r="B15" s="155"/>
      <c r="C15" s="150"/>
      <c r="D15" s="150" t="n">
        <f aca="false">SUMIFS('Auxiliaire - Tableau Burndown'!$D$4:$D$14,'Auxiliaire - Tableau Burndown'!$D$4:$D$14,"&lt;&gt;#NV")</f>
        <v>44</v>
      </c>
      <c r="E15" s="150" t="n">
        <f aca="false">SUBTOTAL(103,'Auxiliaire - Tableau Burndown'!$E$4:$E$14)</f>
        <v>11</v>
      </c>
    </row>
    <row r="16" customFormat="false" ht="15.75" hidden="false" customHeight="true" outlineLevel="0" collapsed="false">
      <c r="A16" s="147"/>
      <c r="B16" s="163"/>
      <c r="C16" s="147"/>
      <c r="D16" s="147"/>
      <c r="E16" s="147"/>
      <c r="F16" s="143"/>
      <c r="G16" s="143"/>
      <c r="H16" s="143"/>
      <c r="I16" s="143"/>
      <c r="J16" s="143"/>
      <c r="K16" s="143"/>
      <c r="L16" s="143"/>
      <c r="M16" s="143"/>
      <c r="N16" s="143"/>
      <c r="O16" s="143"/>
      <c r="P16" s="143"/>
      <c r="Q16" s="143"/>
      <c r="R16" s="143"/>
      <c r="S16" s="143"/>
      <c r="T16" s="143"/>
      <c r="U16" s="143"/>
      <c r="V16" s="143"/>
      <c r="W16" s="143"/>
      <c r="X16" s="143"/>
      <c r="Y16" s="143"/>
      <c r="Z16" s="143"/>
    </row>
    <row r="17" customFormat="false" ht="15.75" hidden="false" customHeight="true" outlineLevel="0" collapsed="false">
      <c r="A17" s="147"/>
      <c r="B17" s="163"/>
      <c r="C17" s="147"/>
      <c r="D17" s="147"/>
      <c r="E17" s="147"/>
      <c r="F17" s="143"/>
      <c r="G17" s="143"/>
      <c r="H17" s="143"/>
      <c r="I17" s="143"/>
      <c r="J17" s="143"/>
      <c r="K17" s="143"/>
      <c r="L17" s="143"/>
      <c r="M17" s="143"/>
      <c r="N17" s="143"/>
      <c r="O17" s="143"/>
      <c r="P17" s="143"/>
      <c r="Q17" s="143"/>
      <c r="R17" s="143"/>
      <c r="S17" s="143"/>
      <c r="T17" s="143"/>
      <c r="U17" s="143"/>
      <c r="V17" s="143"/>
      <c r="W17" s="143"/>
      <c r="X17" s="143"/>
      <c r="Y17" s="143"/>
      <c r="Z17" s="143"/>
    </row>
    <row r="18" customFormat="false" ht="15.75" hidden="false" customHeight="true" outlineLevel="0" collapsed="false">
      <c r="A18" s="147"/>
      <c r="B18" s="163"/>
      <c r="C18" s="147"/>
      <c r="D18" s="147"/>
      <c r="E18" s="147"/>
      <c r="F18" s="143"/>
      <c r="G18" s="143"/>
      <c r="H18" s="143"/>
      <c r="I18" s="143"/>
      <c r="J18" s="143"/>
      <c r="K18" s="143"/>
      <c r="L18" s="143"/>
      <c r="M18" s="143"/>
      <c r="N18" s="143"/>
      <c r="O18" s="143"/>
      <c r="P18" s="143"/>
      <c r="Q18" s="143"/>
      <c r="R18" s="143"/>
      <c r="S18" s="143"/>
      <c r="T18" s="143"/>
      <c r="U18" s="143"/>
      <c r="V18" s="143"/>
      <c r="W18" s="143"/>
      <c r="X18" s="143"/>
      <c r="Y18" s="143"/>
      <c r="Z18" s="143"/>
    </row>
    <row r="19" customFormat="false" ht="15.75" hidden="false" customHeight="true" outlineLevel="0" collapsed="false">
      <c r="A19" s="147"/>
      <c r="B19" s="163"/>
      <c r="C19" s="147"/>
      <c r="D19" s="147"/>
      <c r="E19" s="147"/>
      <c r="F19" s="143"/>
      <c r="G19" s="143"/>
      <c r="H19" s="143"/>
      <c r="I19" s="143"/>
      <c r="J19" s="143"/>
      <c r="K19" s="143"/>
      <c r="L19" s="143"/>
      <c r="M19" s="143"/>
      <c r="N19" s="143"/>
      <c r="O19" s="143"/>
      <c r="P19" s="143"/>
      <c r="Q19" s="143"/>
      <c r="R19" s="143"/>
      <c r="S19" s="143"/>
      <c r="T19" s="143"/>
      <c r="U19" s="143"/>
      <c r="V19" s="143"/>
      <c r="W19" s="143"/>
      <c r="X19" s="143"/>
      <c r="Y19" s="143"/>
      <c r="Z19" s="143"/>
    </row>
    <row r="20" customFormat="false" ht="15.75" hidden="false" customHeight="true" outlineLevel="0" collapsed="false">
      <c r="A20" s="147"/>
      <c r="B20" s="163"/>
      <c r="C20" s="147"/>
      <c r="D20" s="147"/>
      <c r="E20" s="147"/>
      <c r="F20" s="143"/>
      <c r="G20" s="143"/>
      <c r="H20" s="143"/>
      <c r="I20" s="143"/>
      <c r="J20" s="143"/>
      <c r="K20" s="143"/>
      <c r="L20" s="143"/>
      <c r="M20" s="143"/>
      <c r="N20" s="143"/>
      <c r="O20" s="143"/>
      <c r="P20" s="143"/>
      <c r="Q20" s="143"/>
      <c r="R20" s="143"/>
      <c r="S20" s="143"/>
      <c r="T20" s="143"/>
      <c r="U20" s="143"/>
      <c r="V20" s="143"/>
      <c r="W20" s="143"/>
      <c r="X20" s="143"/>
      <c r="Y20" s="143"/>
      <c r="Z20" s="143"/>
    </row>
    <row r="21" customFormat="false" ht="15.75" hidden="false" customHeight="true" outlineLevel="0" collapsed="false">
      <c r="A21" s="147"/>
      <c r="B21" s="163"/>
      <c r="C21" s="147"/>
      <c r="D21" s="147"/>
      <c r="E21" s="147"/>
      <c r="F21" s="143"/>
      <c r="G21" s="143"/>
      <c r="H21" s="143"/>
      <c r="I21" s="143"/>
      <c r="J21" s="143"/>
      <c r="K21" s="143"/>
      <c r="L21" s="143"/>
      <c r="M21" s="143"/>
      <c r="N21" s="143"/>
      <c r="O21" s="143"/>
      <c r="P21" s="143"/>
      <c r="Q21" s="143"/>
      <c r="R21" s="143"/>
      <c r="S21" s="143"/>
      <c r="T21" s="143"/>
      <c r="U21" s="143"/>
      <c r="V21" s="143"/>
      <c r="W21" s="143"/>
      <c r="X21" s="143"/>
      <c r="Y21" s="143"/>
      <c r="Z21" s="143"/>
    </row>
    <row r="22" customFormat="false" ht="15.75" hidden="false" customHeight="true" outlineLevel="0" collapsed="false">
      <c r="A22" s="147"/>
      <c r="B22" s="163"/>
      <c r="C22" s="147"/>
      <c r="D22" s="147"/>
      <c r="E22" s="147"/>
      <c r="F22" s="143"/>
      <c r="G22" s="143"/>
      <c r="H22" s="143"/>
      <c r="I22" s="143"/>
      <c r="J22" s="143"/>
      <c r="K22" s="143"/>
      <c r="L22" s="143"/>
      <c r="M22" s="143"/>
      <c r="N22" s="143"/>
      <c r="O22" s="143"/>
      <c r="P22" s="143"/>
      <c r="Q22" s="143"/>
      <c r="R22" s="143"/>
      <c r="S22" s="143"/>
      <c r="T22" s="143"/>
      <c r="U22" s="143"/>
      <c r="V22" s="143"/>
      <c r="W22" s="143"/>
      <c r="X22" s="143"/>
      <c r="Y22" s="143"/>
      <c r="Z22" s="143"/>
    </row>
    <row r="23" customFormat="false" ht="15.75" hidden="false" customHeight="true" outlineLevel="0" collapsed="false">
      <c r="A23" s="147"/>
      <c r="B23" s="163"/>
      <c r="C23" s="147"/>
      <c r="D23" s="147"/>
      <c r="E23" s="147"/>
      <c r="F23" s="143"/>
      <c r="G23" s="143"/>
      <c r="H23" s="143"/>
      <c r="I23" s="143"/>
      <c r="J23" s="143"/>
      <c r="K23" s="143"/>
      <c r="L23" s="143"/>
      <c r="M23" s="143"/>
      <c r="N23" s="143"/>
      <c r="O23" s="143"/>
      <c r="P23" s="143"/>
      <c r="Q23" s="143"/>
      <c r="R23" s="143"/>
      <c r="S23" s="143"/>
      <c r="T23" s="143"/>
      <c r="U23" s="143"/>
      <c r="V23" s="143"/>
      <c r="W23" s="143"/>
      <c r="X23" s="143"/>
      <c r="Y23" s="143"/>
      <c r="Z23" s="143"/>
    </row>
    <row r="24" customFormat="false" ht="15.75" hidden="false" customHeight="true" outlineLevel="0" collapsed="false">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ustomFormat="false" ht="15.75" hidden="false" customHeight="true" outlineLevel="0" collapsed="false">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ustomFormat="false" ht="15.75" hidden="false" customHeight="true" outlineLevel="0" collapsed="false">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ustomFormat="false" ht="15.75" hidden="false" customHeight="true" outlineLevel="0" collapsed="false">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ustomFormat="false" ht="15.75" hidden="false" customHeight="true" outlineLevel="0" collapsed="false">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ustomFormat="false" ht="15.75" hidden="false" customHeight="true" outlineLevel="0" collapsed="false">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ustomFormat="false" ht="15.75" hidden="false" customHeight="true" outlineLevel="0" collapsed="false">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ustomFormat="false" ht="15.75" hidden="false" customHeight="true" outlineLevel="0" collapsed="false">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ustomFormat="false" ht="15.75" hidden="false" customHeight="true" outlineLevel="0" collapsed="false">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ustomFormat="false" ht="15.75" hidden="false" customHeight="true" outlineLevel="0" collapsed="false">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ustomFormat="false" ht="15.75" hidden="false" customHeight="true" outlineLevel="0" collapsed="false">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ustomFormat="false" ht="15.75" hidden="false" customHeight="true" outlineLevel="0" collapsed="false">
      <c r="A35" s="143"/>
      <c r="B35" s="16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ustomFormat="false" ht="15.75" hidden="false" customHeight="true" outlineLevel="0" collapsed="false">
      <c r="A36" s="143"/>
      <c r="B36" s="182"/>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ustomFormat="false" ht="15.75" hidden="false" customHeight="true" outlineLevel="0" collapsed="false">
      <c r="A37" s="143"/>
      <c r="B37" s="16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ustomFormat="false" ht="15.75" hidden="false" customHeight="true" outlineLevel="0" collapsed="false">
      <c r="A38" s="143"/>
      <c r="B38" s="182"/>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ustomFormat="false" ht="15.75" hidden="false" customHeight="true" outlineLevel="0" collapsed="false">
      <c r="A39" s="143"/>
      <c r="B39" s="16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ustomFormat="false" ht="15.75" hidden="false" customHeight="true" outlineLevel="0" collapsed="false">
      <c r="A40" s="143"/>
      <c r="B40" s="182"/>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ustomFormat="false" ht="15.75" hidden="false" customHeight="true" outlineLevel="0" collapsed="false">
      <c r="A41" s="143"/>
      <c r="B41" s="16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ustomFormat="false" ht="15.75" hidden="false" customHeight="true" outlineLevel="0" collapsed="false">
      <c r="A42" s="143"/>
      <c r="B42" s="182"/>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ustomFormat="false" ht="15.75" hidden="false" customHeight="true" outlineLevel="0" collapsed="false">
      <c r="A43" s="143"/>
      <c r="B43" s="16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ustomFormat="false" ht="15.75" hidden="false" customHeight="true" outlineLevel="0" collapsed="false">
      <c r="A44" s="143"/>
      <c r="B44" s="182"/>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ustomFormat="false" ht="15.75" hidden="false" customHeight="true" outlineLevel="0" collapsed="false">
      <c r="A45" s="143"/>
      <c r="B45" s="16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ustomFormat="false" ht="15.75" hidden="false" customHeight="true" outlineLevel="0" collapsed="false">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ustomFormat="false" ht="15.75" hidden="false" customHeight="true" outlineLevel="0" collapsed="false">
      <c r="B47" s="165"/>
    </row>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C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8.14"/>
    <col collapsed="false" customWidth="true" hidden="false" outlineLevel="0" max="2" min="2" style="0" width="24.57"/>
    <col collapsed="false" customWidth="true" hidden="false" outlineLevel="0" max="3" min="3" style="0" width="75.86"/>
    <col collapsed="false" customWidth="true" hidden="false" outlineLevel="0" max="4" min="4" style="0" width="30.71"/>
    <col collapsed="false" customWidth="true" hidden="false" outlineLevel="0" max="1025" min="5" style="0" width="14.43"/>
  </cols>
  <sheetData>
    <row r="1" customFormat="false" ht="15" hidden="false" customHeight="false" outlineLevel="0" collapsed="false">
      <c r="A1" s="12" t="s">
        <v>62</v>
      </c>
      <c r="B1" s="12" t="s">
        <v>63</v>
      </c>
      <c r="C1" s="12" t="s">
        <v>64</v>
      </c>
      <c r="D1" s="12" t="s">
        <v>65</v>
      </c>
    </row>
    <row r="2" customFormat="false" ht="15" hidden="false" customHeight="false" outlineLevel="0" collapsed="false">
      <c r="A2" s="13" t="s">
        <v>66</v>
      </c>
      <c r="B2" s="14" t="n">
        <v>10</v>
      </c>
      <c r="C2" s="13" t="s">
        <v>67</v>
      </c>
      <c r="D2" s="15" t="n">
        <v>3000</v>
      </c>
    </row>
    <row r="3" customFormat="false" ht="15" hidden="false" customHeight="false" outlineLevel="0" collapsed="false">
      <c r="A3" s="13" t="s">
        <v>23</v>
      </c>
      <c r="B3" s="14" t="n">
        <v>3.5</v>
      </c>
      <c r="C3" s="13" t="s">
        <v>68</v>
      </c>
      <c r="D3" s="15" t="n">
        <v>1050</v>
      </c>
    </row>
    <row r="4" customFormat="false" ht="15" hidden="false" customHeight="false" outlineLevel="0" collapsed="false">
      <c r="A4" s="13" t="s">
        <v>41</v>
      </c>
      <c r="B4" s="14" t="n">
        <v>3</v>
      </c>
      <c r="C4" s="13" t="s">
        <v>69</v>
      </c>
      <c r="D4" s="15" t="n">
        <v>900</v>
      </c>
    </row>
    <row r="5" customFormat="false" ht="15" hidden="false" customHeight="false" outlineLevel="0" collapsed="false">
      <c r="A5" s="13" t="s">
        <v>45</v>
      </c>
      <c r="B5" s="14" t="n">
        <v>2</v>
      </c>
      <c r="C5" s="13" t="s">
        <v>67</v>
      </c>
      <c r="D5" s="15" t="n">
        <v>600</v>
      </c>
    </row>
    <row r="6" customFormat="false" ht="15" hidden="false" customHeight="false" outlineLevel="0" collapsed="false">
      <c r="A6" s="13" t="s">
        <v>54</v>
      </c>
      <c r="B6" s="14" t="n">
        <v>1</v>
      </c>
      <c r="C6" s="13" t="s">
        <v>67</v>
      </c>
      <c r="D6" s="15" t="n">
        <v>300</v>
      </c>
    </row>
    <row r="7" customFormat="false" ht="15" hidden="false" customHeight="false" outlineLevel="0" collapsed="false">
      <c r="A7" s="13" t="s">
        <v>19</v>
      </c>
      <c r="B7" s="14" t="n">
        <v>3</v>
      </c>
      <c r="C7" s="13" t="s">
        <v>70</v>
      </c>
      <c r="D7" s="15" t="n">
        <v>1200</v>
      </c>
    </row>
    <row r="8" customFormat="false" ht="15" hidden="false" customHeight="false" outlineLevel="0" collapsed="false">
      <c r="A8" s="13" t="s">
        <v>27</v>
      </c>
      <c r="B8" s="14" t="n">
        <v>2</v>
      </c>
      <c r="C8" s="13" t="s">
        <v>71</v>
      </c>
      <c r="D8" s="15" t="n">
        <v>600</v>
      </c>
    </row>
    <row r="9" customFormat="false" ht="15" hidden="false" customHeight="false" outlineLevel="0" collapsed="false">
      <c r="A9" s="13" t="s">
        <v>32</v>
      </c>
      <c r="B9" s="14" t="n">
        <v>2</v>
      </c>
      <c r="C9" s="13" t="s">
        <v>72</v>
      </c>
      <c r="D9" s="15" t="n">
        <v>600</v>
      </c>
    </row>
    <row r="10" customFormat="false" ht="15" hidden="false" customHeight="false" outlineLevel="0" collapsed="false">
      <c r="A10" s="13" t="s">
        <v>36</v>
      </c>
      <c r="B10" s="14" t="n">
        <v>2</v>
      </c>
      <c r="C10" s="13" t="s">
        <v>73</v>
      </c>
      <c r="D10" s="15" t="n">
        <v>600</v>
      </c>
    </row>
    <row r="11" customFormat="false" ht="15" hidden="false" customHeight="false" outlineLevel="0" collapsed="false">
      <c r="A11" s="13" t="s">
        <v>49</v>
      </c>
      <c r="B11" s="14" t="n">
        <v>0.5</v>
      </c>
      <c r="C11" s="13" t="s">
        <v>74</v>
      </c>
      <c r="D11" s="15" t="n">
        <v>150</v>
      </c>
    </row>
    <row r="12" customFormat="false" ht="15" hidden="false" customHeight="false" outlineLevel="0" collapsed="false">
      <c r="A12" s="13" t="s">
        <v>57</v>
      </c>
      <c r="B12" s="14" t="n">
        <v>0.5</v>
      </c>
      <c r="C12" s="13" t="s">
        <v>74</v>
      </c>
      <c r="D12" s="15" t="n">
        <v>150</v>
      </c>
    </row>
    <row r="13" customFormat="false" ht="15" hidden="false" customHeight="false" outlineLevel="0" collapsed="false">
      <c r="A13" s="13" t="s">
        <v>75</v>
      </c>
      <c r="B13" s="14" t="n">
        <v>1</v>
      </c>
      <c r="C13" s="13" t="s">
        <v>76</v>
      </c>
      <c r="D13" s="15" t="n">
        <v>300</v>
      </c>
    </row>
    <row r="14" customFormat="false" ht="15" hidden="false" customHeight="false" outlineLevel="0" collapsed="false">
      <c r="A14" s="12" t="s">
        <v>77</v>
      </c>
      <c r="B14" s="16" t="n">
        <f aca="false">SUM(B2:B13)</f>
        <v>30.5</v>
      </c>
      <c r="C14" s="13"/>
      <c r="D14" s="15" t="n">
        <f aca="false">SUM(D2:D13)</f>
        <v>9450</v>
      </c>
    </row>
    <row r="15" customFormat="false" ht="15" hidden="false" customHeight="false" outlineLevel="0" collapsed="false">
      <c r="A15" s="12" t="s">
        <v>78</v>
      </c>
      <c r="B15" s="13"/>
      <c r="C15" s="13"/>
      <c r="D15" s="12" t="s">
        <v>79</v>
      </c>
    </row>
    <row r="16" customFormat="false" ht="15" hidden="false" customHeight="false" outlineLevel="0" collapsed="false">
      <c r="A16" s="12" t="s">
        <v>80</v>
      </c>
      <c r="B16" s="14" t="n">
        <f aca="false">0.6*B2+0.6*B3+0.7*B4+0.6*B5+0.6*B6+0.6*B8+0.2*B9+0.4*B10+2</f>
        <v>16.4</v>
      </c>
      <c r="C16" s="13" t="s">
        <v>81</v>
      </c>
      <c r="D16" s="17" t="n">
        <f aca="false">16*300</f>
        <v>4800</v>
      </c>
    </row>
    <row r="17" customFormat="false" ht="15" hidden="false" customHeight="false" outlineLevel="0" collapsed="false">
      <c r="A17" s="12" t="s">
        <v>82</v>
      </c>
      <c r="B17" s="14" t="n">
        <f aca="false">0.4*B2+0.2*B3+0.3*B4+0.4*B5+0.4*B6+0.6*B10+0.7*B13</f>
        <v>8.7</v>
      </c>
      <c r="C17" s="13" t="s">
        <v>83</v>
      </c>
      <c r="D17" s="17" t="n">
        <f aca="false">9*250</f>
        <v>2250</v>
      </c>
    </row>
    <row r="18" customFormat="false" ht="15" hidden="false" customHeight="false" outlineLevel="0" collapsed="false">
      <c r="A18" s="12" t="s">
        <v>84</v>
      </c>
      <c r="B18" s="14" t="n">
        <f aca="false">0.2*B3+B7+0.8*B9</f>
        <v>5.3</v>
      </c>
      <c r="C18" s="13" t="s">
        <v>85</v>
      </c>
      <c r="D18" s="17" t="n">
        <f aca="false">6*400</f>
        <v>2400</v>
      </c>
    </row>
    <row r="19" customFormat="false" ht="15" hidden="false" customHeight="false" outlineLevel="0" collapsed="false">
      <c r="A19" s="13"/>
      <c r="B19" s="13"/>
      <c r="C19" s="13" t="s">
        <v>86</v>
      </c>
      <c r="D19" s="17" t="n">
        <f aca="false">SUM(D16:D18)</f>
        <v>9450</v>
      </c>
    </row>
    <row r="20" customFormat="false" ht="15" hidden="false" customHeight="false" outlineLevel="0" collapsed="false">
      <c r="A20" s="13"/>
      <c r="B20" s="13"/>
      <c r="C20" s="13"/>
      <c r="D20" s="13"/>
    </row>
    <row r="21" customFormat="false" ht="15" hidden="false" customHeight="false" outlineLevel="0" collapsed="false">
      <c r="A21" s="13"/>
      <c r="B21" s="13"/>
      <c r="C21" s="18" t="s">
        <v>87</v>
      </c>
      <c r="D21" s="13"/>
    </row>
    <row r="22" customFormat="false" ht="15" hidden="false" customHeight="false" outlineLevel="0" collapsed="false">
      <c r="A22" s="13"/>
      <c r="B22" s="13"/>
      <c r="C22" s="18" t="s">
        <v>88</v>
      </c>
      <c r="D22" s="13"/>
    </row>
    <row r="23" customFormat="false" ht="15" hidden="false" customHeight="false" outlineLevel="0" collapsed="false">
      <c r="A23" s="13"/>
      <c r="B23" s="13"/>
      <c r="C23" s="18" t="s">
        <v>89</v>
      </c>
      <c r="D23" s="13"/>
    </row>
    <row r="24" customFormat="false" ht="15" hidden="false" customHeight="false" outlineLevel="0" collapsed="false">
      <c r="A24" s="13"/>
      <c r="B24" s="13"/>
      <c r="C24" s="18" t="s">
        <v>90</v>
      </c>
      <c r="D24" s="13"/>
    </row>
    <row r="25" customFormat="false" ht="15" hidden="false" customHeight="false" outlineLevel="0" collapsed="false">
      <c r="A25" s="13"/>
      <c r="B25" s="13"/>
      <c r="C25" s="13"/>
      <c r="D25" s="13"/>
    </row>
    <row r="26" customFormat="false" ht="15" hidden="false" customHeight="false" outlineLevel="0" collapsed="false">
      <c r="A26" s="13"/>
      <c r="B26" s="13"/>
      <c r="C26" s="13"/>
      <c r="D26" s="13"/>
    </row>
    <row r="27" customFormat="false" ht="15" hidden="false" customHeight="false" outlineLevel="0" collapsed="false">
      <c r="A27" s="13"/>
      <c r="B27" s="13"/>
      <c r="C27" s="13"/>
      <c r="D27" s="13"/>
    </row>
    <row r="28" customFormat="false" ht="15" hidden="false" customHeight="false" outlineLevel="0" collapsed="false">
      <c r="A28" s="19" t="s">
        <v>91</v>
      </c>
      <c r="B28" s="20" t="n">
        <f aca="false">0.15*9450</f>
        <v>1417.5</v>
      </c>
      <c r="C28" s="13"/>
      <c r="D28" s="1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9.43"/>
    <col collapsed="false" customWidth="true" hidden="false" outlineLevel="0" max="2" min="2" style="0" width="22.56"/>
    <col collapsed="false" customWidth="true" hidden="false" outlineLevel="0" max="1025" min="3" style="0" width="14.43"/>
  </cols>
  <sheetData>
    <row r="1" customFormat="false" ht="15" hidden="false" customHeight="false" outlineLevel="0" collapsed="false">
      <c r="A1" s="21" t="s">
        <v>92</v>
      </c>
      <c r="B1" s="21"/>
      <c r="C1" s="21"/>
      <c r="D1" s="22"/>
      <c r="E1" s="22"/>
      <c r="F1" s="23"/>
      <c r="G1" s="23"/>
    </row>
    <row r="2" customFormat="false" ht="15" hidden="false" customHeight="false" outlineLevel="0" collapsed="false">
      <c r="A2" s="24" t="s">
        <v>93</v>
      </c>
      <c r="B2" s="24"/>
      <c r="C2" s="24"/>
      <c r="D2" s="22"/>
      <c r="E2" s="22"/>
      <c r="F2" s="23"/>
      <c r="G2" s="23"/>
    </row>
    <row r="3" customFormat="false" ht="15" hidden="false" customHeight="false" outlineLevel="0" collapsed="false">
      <c r="A3" s="25" t="s">
        <v>94</v>
      </c>
      <c r="B3" s="25" t="s">
        <v>95</v>
      </c>
      <c r="C3" s="25" t="s">
        <v>96</v>
      </c>
      <c r="D3" s="25" t="s">
        <v>97</v>
      </c>
      <c r="E3" s="25" t="s">
        <v>98</v>
      </c>
      <c r="F3" s="25" t="s">
        <v>99</v>
      </c>
      <c r="G3" s="25" t="s">
        <v>100</v>
      </c>
    </row>
    <row r="4" customFormat="false" ht="15" hidden="false" customHeight="false" outlineLevel="0" collapsed="false">
      <c r="A4" s="26" t="s">
        <v>101</v>
      </c>
      <c r="B4" s="26" t="s">
        <v>102</v>
      </c>
      <c r="C4" s="22"/>
      <c r="D4" s="26" t="s">
        <v>103</v>
      </c>
      <c r="E4" s="26" t="s">
        <v>104</v>
      </c>
      <c r="F4" s="27" t="n">
        <v>531.49</v>
      </c>
      <c r="G4" s="27" t="n">
        <v>0</v>
      </c>
    </row>
    <row r="5" customFormat="false" ht="15" hidden="false" customHeight="false" outlineLevel="0" collapsed="false">
      <c r="A5" s="26" t="s">
        <v>105</v>
      </c>
      <c r="B5" s="26" t="s">
        <v>106</v>
      </c>
      <c r="C5" s="22"/>
      <c r="D5" s="26" t="s">
        <v>103</v>
      </c>
      <c r="E5" s="26" t="s">
        <v>107</v>
      </c>
      <c r="F5" s="27" t="n">
        <v>44.36</v>
      </c>
      <c r="G5" s="27" t="n">
        <v>0</v>
      </c>
    </row>
    <row r="6" customFormat="false" ht="15" hidden="false" customHeight="false" outlineLevel="0" collapsed="false">
      <c r="A6" s="26" t="s">
        <v>108</v>
      </c>
      <c r="B6" s="26" t="s">
        <v>109</v>
      </c>
      <c r="C6" s="22"/>
      <c r="D6" s="26" t="s">
        <v>103</v>
      </c>
      <c r="E6" s="26" t="s">
        <v>110</v>
      </c>
      <c r="F6" s="27" t="n">
        <v>307</v>
      </c>
      <c r="G6" s="27" t="n">
        <v>0</v>
      </c>
    </row>
    <row r="7" customFormat="false" ht="15" hidden="false" customHeight="false" outlineLevel="0" collapsed="false">
      <c r="A7" s="26" t="s">
        <v>111</v>
      </c>
      <c r="B7" s="26" t="s">
        <v>112</v>
      </c>
      <c r="C7" s="22"/>
      <c r="D7" s="26" t="s">
        <v>103</v>
      </c>
      <c r="E7" s="26" t="s">
        <v>113</v>
      </c>
      <c r="F7" s="27" t="n">
        <v>0</v>
      </c>
      <c r="G7" s="27" t="n">
        <v>0</v>
      </c>
    </row>
    <row r="8" customFormat="false" ht="15" hidden="false" customHeight="false" outlineLevel="0" collapsed="false">
      <c r="A8" s="26" t="s">
        <v>114</v>
      </c>
      <c r="B8" s="26" t="s">
        <v>115</v>
      </c>
      <c r="C8" s="22"/>
      <c r="D8" s="26" t="s">
        <v>103</v>
      </c>
      <c r="E8" s="26" t="s">
        <v>116</v>
      </c>
      <c r="F8" s="27" t="n">
        <v>56.63</v>
      </c>
      <c r="G8" s="27" t="n">
        <v>0</v>
      </c>
    </row>
    <row r="9" customFormat="false" ht="15" hidden="false" customHeight="false" outlineLevel="0" collapsed="false">
      <c r="A9" s="26" t="s">
        <v>117</v>
      </c>
      <c r="B9" s="26" t="s">
        <v>118</v>
      </c>
      <c r="C9" s="22"/>
      <c r="D9" s="26" t="s">
        <v>103</v>
      </c>
      <c r="E9" s="26" t="s">
        <v>119</v>
      </c>
      <c r="F9" s="27" t="n">
        <v>414.6</v>
      </c>
      <c r="G9" s="27" t="n">
        <v>0</v>
      </c>
    </row>
    <row r="10" customFormat="false" ht="15" hidden="false" customHeight="false" outlineLevel="0" collapsed="false">
      <c r="A10" s="26" t="s">
        <v>120</v>
      </c>
      <c r="B10" s="26" t="s">
        <v>121</v>
      </c>
      <c r="C10" s="22"/>
      <c r="D10" s="26" t="s">
        <v>103</v>
      </c>
      <c r="E10" s="26" t="s">
        <v>122</v>
      </c>
      <c r="F10" s="27" t="s">
        <v>123</v>
      </c>
      <c r="G10" s="27" t="n">
        <v>0</v>
      </c>
    </row>
    <row r="11" customFormat="false" ht="15" hidden="false" customHeight="false" outlineLevel="0" collapsed="false">
      <c r="A11" s="26" t="s">
        <v>117</v>
      </c>
      <c r="B11" s="26" t="s">
        <v>124</v>
      </c>
      <c r="C11" s="22"/>
      <c r="D11" s="26" t="s">
        <v>103</v>
      </c>
      <c r="E11" s="26" t="s">
        <v>125</v>
      </c>
      <c r="F11" s="27" t="n">
        <v>514.71</v>
      </c>
      <c r="G11" s="27" t="n">
        <v>0</v>
      </c>
    </row>
    <row r="12" customFormat="false" ht="15" hidden="false" customHeight="false" outlineLevel="0" collapsed="false">
      <c r="A12" s="26" t="s">
        <v>117</v>
      </c>
      <c r="B12" s="26" t="s">
        <v>126</v>
      </c>
      <c r="C12" s="22"/>
      <c r="D12" s="26" t="s">
        <v>103</v>
      </c>
      <c r="E12" s="26" t="s">
        <v>127</v>
      </c>
      <c r="F12" s="27" t="n">
        <v>269.66</v>
      </c>
      <c r="G12" s="27" t="n">
        <v>0</v>
      </c>
    </row>
    <row r="13" customFormat="false" ht="15" hidden="false" customHeight="false" outlineLevel="0" collapsed="false">
      <c r="A13" s="26" t="s">
        <v>128</v>
      </c>
      <c r="B13" s="26" t="s">
        <v>129</v>
      </c>
      <c r="C13" s="22"/>
      <c r="D13" s="26" t="s">
        <v>103</v>
      </c>
      <c r="E13" s="26" t="s">
        <v>130</v>
      </c>
      <c r="F13" s="27" t="n">
        <v>0</v>
      </c>
      <c r="G13" s="27" t="n">
        <v>0</v>
      </c>
    </row>
    <row r="14" customFormat="false" ht="15" hidden="false" customHeight="false" outlineLevel="0" collapsed="false">
      <c r="A14" s="26" t="s">
        <v>114</v>
      </c>
      <c r="B14" s="26" t="s">
        <v>131</v>
      </c>
      <c r="C14" s="22"/>
      <c r="D14" s="26" t="s">
        <v>103</v>
      </c>
      <c r="E14" s="26" t="s">
        <v>132</v>
      </c>
      <c r="F14" s="27" t="n">
        <v>0</v>
      </c>
      <c r="G14" s="27" t="n">
        <v>0</v>
      </c>
    </row>
    <row r="15" customFormat="false" ht="15" hidden="false" customHeight="false" outlineLevel="0" collapsed="false">
      <c r="A15" s="26" t="s">
        <v>114</v>
      </c>
      <c r="B15" s="26" t="s">
        <v>133</v>
      </c>
      <c r="C15" s="22"/>
      <c r="D15" s="26" t="s">
        <v>134</v>
      </c>
      <c r="E15" s="26" t="s">
        <v>135</v>
      </c>
      <c r="F15" s="27" t="s">
        <v>136</v>
      </c>
      <c r="G15" s="27" t="n">
        <v>0</v>
      </c>
    </row>
    <row r="16" customFormat="false" ht="15" hidden="false" customHeight="false" outlineLevel="0" collapsed="false">
      <c r="A16" s="26" t="s">
        <v>137</v>
      </c>
      <c r="B16" s="26" t="s">
        <v>138</v>
      </c>
      <c r="C16" s="22"/>
      <c r="D16" s="22"/>
      <c r="E16" s="26" t="s">
        <v>139</v>
      </c>
      <c r="F16" s="27" t="n">
        <v>507.92</v>
      </c>
      <c r="G16" s="27" t="n">
        <v>0</v>
      </c>
    </row>
    <row r="17" customFormat="false" ht="15" hidden="false" customHeight="false" outlineLevel="0" collapsed="false">
      <c r="A17" s="26" t="s">
        <v>105</v>
      </c>
      <c r="B17" s="26" t="s">
        <v>140</v>
      </c>
      <c r="C17" s="22"/>
      <c r="D17" s="26" t="s">
        <v>141</v>
      </c>
      <c r="E17" s="26" t="s">
        <v>142</v>
      </c>
      <c r="F17" s="27" t="n">
        <v>40.63</v>
      </c>
      <c r="G17" s="27" t="n">
        <v>0</v>
      </c>
    </row>
    <row r="18" customFormat="false" ht="15" hidden="false" customHeight="false" outlineLevel="0" collapsed="false">
      <c r="A18" s="26" t="s">
        <v>143</v>
      </c>
      <c r="B18" s="26" t="s">
        <v>144</v>
      </c>
      <c r="C18" s="22"/>
      <c r="D18" s="26" t="s">
        <v>103</v>
      </c>
      <c r="E18" s="26" t="s">
        <v>145</v>
      </c>
      <c r="F18" s="27" t="n">
        <v>9.23</v>
      </c>
      <c r="G18" s="27" t="n">
        <v>0</v>
      </c>
    </row>
    <row r="19" customFormat="false" ht="15" hidden="false" customHeight="false" outlineLevel="0" collapsed="false">
      <c r="A19" s="26" t="s">
        <v>146</v>
      </c>
      <c r="B19" s="26" t="s">
        <v>147</v>
      </c>
      <c r="C19" s="22"/>
      <c r="D19" s="26" t="s">
        <v>103</v>
      </c>
      <c r="E19" s="26" t="s">
        <v>148</v>
      </c>
      <c r="F19" s="27" t="n">
        <v>0</v>
      </c>
      <c r="G19" s="27" t="n">
        <v>0</v>
      </c>
    </row>
    <row r="20" customFormat="false" ht="15" hidden="false" customHeight="false" outlineLevel="0" collapsed="false">
      <c r="A20" s="26" t="s">
        <v>146</v>
      </c>
      <c r="B20" s="26" t="s">
        <v>149</v>
      </c>
      <c r="C20" s="22"/>
      <c r="D20" s="22"/>
      <c r="E20" s="26" t="s">
        <v>150</v>
      </c>
      <c r="F20" s="27" t="n">
        <v>0</v>
      </c>
      <c r="G20" s="27" t="n">
        <v>0</v>
      </c>
    </row>
    <row r="21" customFormat="false" ht="15" hidden="false" customHeight="false" outlineLevel="0" collapsed="false">
      <c r="A21" s="26" t="s">
        <v>137</v>
      </c>
      <c r="B21" s="26" t="s">
        <v>138</v>
      </c>
      <c r="C21" s="22"/>
      <c r="D21" s="22"/>
      <c r="E21" s="26" t="s">
        <v>139</v>
      </c>
      <c r="F21" s="27" t="n">
        <v>507.92</v>
      </c>
      <c r="G21" s="27" t="n">
        <v>0</v>
      </c>
    </row>
    <row r="22" customFormat="false" ht="15" hidden="false" customHeight="false" outlineLevel="0" collapsed="false">
      <c r="A22" s="26" t="s">
        <v>151</v>
      </c>
      <c r="B22" s="22"/>
      <c r="C22" s="22"/>
      <c r="D22" s="28" t="s">
        <v>151</v>
      </c>
      <c r="E22" s="29"/>
      <c r="F22" s="27" t="n">
        <v>0</v>
      </c>
      <c r="G22" s="27" t="n">
        <v>0</v>
      </c>
    </row>
    <row r="23" customFormat="false" ht="15" hidden="false" customHeight="false" outlineLevel="0" collapsed="false">
      <c r="A23" s="22"/>
      <c r="B23" s="22"/>
      <c r="C23" s="22"/>
      <c r="D23" s="28" t="s">
        <v>152</v>
      </c>
      <c r="E23" s="28" t="s">
        <v>153</v>
      </c>
      <c r="F23" s="30"/>
      <c r="G23" s="30"/>
    </row>
    <row r="24" customFormat="false" ht="15" hidden="false" customHeight="false" outlineLevel="0" collapsed="false">
      <c r="A24" s="22"/>
      <c r="B24" s="22"/>
      <c r="C24" s="22"/>
      <c r="D24" s="28" t="s">
        <v>154</v>
      </c>
      <c r="E24" s="23"/>
      <c r="F24" s="30"/>
      <c r="G24" s="30"/>
    </row>
    <row r="25" customFormat="false" ht="15" hidden="false" customHeight="false" outlineLevel="0" collapsed="false">
      <c r="A25" s="22"/>
      <c r="B25" s="22"/>
      <c r="C25" s="22"/>
      <c r="D25" s="28" t="s">
        <v>155</v>
      </c>
      <c r="E25" s="23"/>
      <c r="F25" s="30"/>
      <c r="G25" s="30"/>
    </row>
    <row r="26" customFormat="false" ht="15" hidden="false" customHeight="false" outlineLevel="0" collapsed="false">
      <c r="A26" s="22"/>
      <c r="B26" s="22"/>
      <c r="C26" s="22"/>
      <c r="D26" s="31" t="s">
        <v>156</v>
      </c>
      <c r="E26" s="29"/>
      <c r="F26" s="32" t="s">
        <v>157</v>
      </c>
      <c r="G26" s="33" t="n">
        <v>0</v>
      </c>
    </row>
    <row r="27" customFormat="false" ht="15" hidden="false" customHeight="false" outlineLevel="0" collapsed="false">
      <c r="A27" s="22"/>
      <c r="B27" s="22"/>
      <c r="C27" s="22"/>
      <c r="D27" s="22"/>
      <c r="E27" s="22"/>
      <c r="F27" s="23"/>
      <c r="G27" s="23"/>
    </row>
    <row r="28" customFormat="false" ht="15" hidden="false" customHeight="false" outlineLevel="0" collapsed="false">
      <c r="A28" s="28" t="s">
        <v>158</v>
      </c>
      <c r="B28" s="22"/>
      <c r="C28" s="22"/>
      <c r="D28" s="22"/>
      <c r="E28" s="22"/>
      <c r="F28" s="23"/>
      <c r="G28" s="23"/>
    </row>
    <row r="29" customFormat="false" ht="15" hidden="false" customHeight="false" outlineLevel="0" collapsed="false">
      <c r="A29" s="34" t="s">
        <v>159</v>
      </c>
      <c r="B29" s="34"/>
      <c r="C29" s="34"/>
      <c r="D29" s="34"/>
      <c r="E29" s="34"/>
      <c r="F29" s="34"/>
      <c r="G29" s="34"/>
    </row>
    <row r="30" customFormat="false" ht="15" hidden="false" customHeight="false" outlineLevel="0" collapsed="false">
      <c r="A30" s="35" t="s">
        <v>160</v>
      </c>
      <c r="B30" s="35"/>
      <c r="C30" s="35"/>
      <c r="D30" s="35"/>
      <c r="E30" s="35"/>
      <c r="F30" s="35"/>
      <c r="G30" s="35"/>
    </row>
    <row r="31" customFormat="false" ht="15" hidden="false" customHeight="false" outlineLevel="0" collapsed="false">
      <c r="A31" s="36"/>
      <c r="B31" s="36"/>
      <c r="C31" s="36"/>
      <c r="D31" s="36"/>
      <c r="E31" s="36"/>
      <c r="F31" s="36"/>
      <c r="G31" s="36"/>
    </row>
    <row r="32" customFormat="false" ht="15" hidden="false" customHeight="false" outlineLevel="0" collapsed="false">
      <c r="A32" s="35" t="s">
        <v>159</v>
      </c>
      <c r="B32" s="35"/>
      <c r="C32" s="35"/>
      <c r="D32" s="35"/>
      <c r="E32" s="35"/>
      <c r="F32" s="35"/>
      <c r="G32" s="35"/>
    </row>
    <row r="33" customFormat="false" ht="15" hidden="false" customHeight="false" outlineLevel="0" collapsed="false">
      <c r="A33" s="35" t="s">
        <v>161</v>
      </c>
      <c r="B33" s="35"/>
      <c r="C33" s="35"/>
      <c r="D33" s="35"/>
      <c r="E33" s="35"/>
      <c r="F33" s="35"/>
      <c r="G33" s="35"/>
    </row>
    <row r="34" customFormat="false" ht="15" hidden="false" customHeight="false" outlineLevel="0" collapsed="false">
      <c r="A34" s="36"/>
      <c r="B34" s="36"/>
      <c r="C34" s="36"/>
      <c r="D34" s="36"/>
      <c r="E34" s="36"/>
      <c r="F34" s="36"/>
      <c r="G34" s="36"/>
    </row>
    <row r="35" customFormat="false" ht="15" hidden="false" customHeight="false" outlineLevel="0" collapsed="false">
      <c r="A35" s="22"/>
      <c r="B35" s="22"/>
      <c r="C35" s="22"/>
      <c r="D35" s="22"/>
      <c r="E35" s="22"/>
      <c r="F35" s="23"/>
      <c r="G35" s="23"/>
    </row>
  </sheetData>
  <mergeCells count="6">
    <mergeCell ref="A1:C1"/>
    <mergeCell ref="A2:C2"/>
    <mergeCell ref="A29:G29"/>
    <mergeCell ref="A30:G30"/>
    <mergeCell ref="A32:G32"/>
    <mergeCell ref="A33:G3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4" min="1" style="0" width="14.43"/>
    <col collapsed="false" customWidth="true" hidden="false" outlineLevel="0" max="5" min="5" style="0" width="63.15"/>
    <col collapsed="false" customWidth="true" hidden="false" outlineLevel="0" max="1025" min="6" style="0" width="14.43"/>
  </cols>
  <sheetData>
    <row r="1" customFormat="false" ht="15" hidden="false" customHeight="false" outlineLevel="0" collapsed="false">
      <c r="A1" s="21" t="s">
        <v>92</v>
      </c>
      <c r="B1" s="21"/>
      <c r="C1" s="21"/>
      <c r="D1" s="22"/>
      <c r="E1" s="22"/>
      <c r="F1" s="23"/>
      <c r="G1" s="23"/>
    </row>
    <row r="2" customFormat="false" ht="15" hidden="false" customHeight="false" outlineLevel="0" collapsed="false">
      <c r="A2" s="24" t="s">
        <v>93</v>
      </c>
      <c r="B2" s="24"/>
      <c r="C2" s="24"/>
      <c r="D2" s="22"/>
      <c r="E2" s="22"/>
      <c r="F2" s="23"/>
      <c r="G2" s="23"/>
    </row>
    <row r="3" customFormat="false" ht="15" hidden="false" customHeight="false" outlineLevel="0" collapsed="false">
      <c r="A3" s="25" t="s">
        <v>94</v>
      </c>
      <c r="B3" s="25" t="s">
        <v>95</v>
      </c>
      <c r="C3" s="25" t="s">
        <v>96</v>
      </c>
      <c r="D3" s="25" t="s">
        <v>97</v>
      </c>
      <c r="E3" s="25" t="s">
        <v>98</v>
      </c>
      <c r="F3" s="25" t="s">
        <v>99</v>
      </c>
      <c r="G3" s="25" t="s">
        <v>100</v>
      </c>
    </row>
    <row r="4" customFormat="false" ht="15" hidden="false" customHeight="false" outlineLevel="0" collapsed="false">
      <c r="A4" s="26" t="s">
        <v>101</v>
      </c>
      <c r="B4" s="26" t="s">
        <v>102</v>
      </c>
      <c r="C4" s="22"/>
      <c r="D4" s="26" t="s">
        <v>103</v>
      </c>
      <c r="E4" s="26" t="s">
        <v>162</v>
      </c>
      <c r="F4" s="37" t="s">
        <v>163</v>
      </c>
      <c r="G4" s="27" t="n">
        <v>0</v>
      </c>
    </row>
    <row r="5" customFormat="false" ht="15" hidden="false" customHeight="false" outlineLevel="0" collapsed="false">
      <c r="A5" s="26" t="s">
        <v>105</v>
      </c>
      <c r="B5" s="26" t="s">
        <v>106</v>
      </c>
      <c r="C5" s="22"/>
      <c r="D5" s="26" t="s">
        <v>103</v>
      </c>
      <c r="E5" s="26" t="s">
        <v>107</v>
      </c>
      <c r="F5" s="27" t="n">
        <v>44.36</v>
      </c>
      <c r="G5" s="27" t="n">
        <v>0</v>
      </c>
    </row>
    <row r="6" customFormat="false" ht="15" hidden="false" customHeight="false" outlineLevel="0" collapsed="false">
      <c r="A6" s="26" t="s">
        <v>108</v>
      </c>
      <c r="B6" s="26" t="s">
        <v>109</v>
      </c>
      <c r="C6" s="22"/>
      <c r="D6" s="26" t="s">
        <v>103</v>
      </c>
      <c r="E6" s="26" t="s">
        <v>110</v>
      </c>
      <c r="F6" s="27" t="n">
        <v>307</v>
      </c>
      <c r="G6" s="27" t="n">
        <v>0</v>
      </c>
    </row>
    <row r="7" customFormat="false" ht="15" hidden="false" customHeight="false" outlineLevel="0" collapsed="false">
      <c r="A7" s="26" t="s">
        <v>111</v>
      </c>
      <c r="B7" s="26" t="s">
        <v>112</v>
      </c>
      <c r="C7" s="22"/>
      <c r="D7" s="26" t="s">
        <v>103</v>
      </c>
      <c r="E7" s="26" t="s">
        <v>113</v>
      </c>
      <c r="F7" s="27" t="n">
        <v>0</v>
      </c>
      <c r="G7" s="27" t="n">
        <v>0</v>
      </c>
    </row>
    <row r="8" customFormat="false" ht="15" hidden="false" customHeight="false" outlineLevel="0" collapsed="false">
      <c r="A8" s="26" t="s">
        <v>114</v>
      </c>
      <c r="B8" s="26" t="s">
        <v>115</v>
      </c>
      <c r="C8" s="22"/>
      <c r="D8" s="26" t="s">
        <v>103</v>
      </c>
      <c r="E8" s="26" t="s">
        <v>116</v>
      </c>
      <c r="F8" s="27" t="n">
        <v>56.63</v>
      </c>
      <c r="G8" s="27" t="n">
        <v>0</v>
      </c>
    </row>
    <row r="9" customFormat="false" ht="15" hidden="false" customHeight="false" outlineLevel="0" collapsed="false">
      <c r="A9" s="26" t="s">
        <v>120</v>
      </c>
      <c r="B9" s="26" t="s">
        <v>164</v>
      </c>
      <c r="C9" s="22"/>
      <c r="D9" s="26" t="s">
        <v>103</v>
      </c>
      <c r="E9" s="26" t="s">
        <v>165</v>
      </c>
      <c r="F9" s="27" t="n">
        <v>137.53</v>
      </c>
      <c r="G9" s="27" t="n">
        <v>0</v>
      </c>
    </row>
    <row r="10" customFormat="false" ht="15" hidden="false" customHeight="false" outlineLevel="0" collapsed="false">
      <c r="A10" s="26" t="s">
        <v>120</v>
      </c>
      <c r="B10" s="26" t="s">
        <v>166</v>
      </c>
      <c r="C10" s="22"/>
      <c r="D10" s="26" t="s">
        <v>103</v>
      </c>
      <c r="E10" s="26" t="s">
        <v>167</v>
      </c>
      <c r="F10" s="27" t="n">
        <v>1.19</v>
      </c>
      <c r="G10" s="27" t="n">
        <v>0</v>
      </c>
    </row>
    <row r="11" customFormat="false" ht="15" hidden="false" customHeight="false" outlineLevel="0" collapsed="false">
      <c r="A11" s="26" t="s">
        <v>120</v>
      </c>
      <c r="B11" s="26" t="s">
        <v>168</v>
      </c>
      <c r="C11" s="22"/>
      <c r="D11" s="26" t="s">
        <v>169</v>
      </c>
      <c r="E11" s="26" t="s">
        <v>170</v>
      </c>
      <c r="F11" s="27" t="n">
        <v>65.39</v>
      </c>
      <c r="G11" s="27" t="n">
        <v>0</v>
      </c>
    </row>
    <row r="12" customFormat="false" ht="15" hidden="false" customHeight="false" outlineLevel="0" collapsed="false">
      <c r="A12" s="26" t="s">
        <v>171</v>
      </c>
      <c r="B12" s="26" t="s">
        <v>172</v>
      </c>
      <c r="C12" s="22"/>
      <c r="D12" s="26" t="s">
        <v>103</v>
      </c>
      <c r="E12" s="26" t="s">
        <v>173</v>
      </c>
      <c r="F12" s="27" t="n">
        <v>0</v>
      </c>
      <c r="G12" s="27" t="n">
        <v>0</v>
      </c>
    </row>
    <row r="13" customFormat="false" ht="15" hidden="false" customHeight="false" outlineLevel="0" collapsed="false">
      <c r="A13" s="26" t="s">
        <v>171</v>
      </c>
      <c r="B13" s="26" t="s">
        <v>174</v>
      </c>
      <c r="C13" s="22"/>
      <c r="D13" s="26" t="s">
        <v>103</v>
      </c>
      <c r="E13" s="26" t="s">
        <v>175</v>
      </c>
      <c r="F13" s="27" t="n">
        <v>842.68</v>
      </c>
      <c r="G13" s="27" t="n">
        <v>0</v>
      </c>
    </row>
    <row r="14" customFormat="false" ht="15" hidden="false" customHeight="false" outlineLevel="0" collapsed="false">
      <c r="A14" s="26" t="s">
        <v>101</v>
      </c>
      <c r="B14" s="26" t="s">
        <v>176</v>
      </c>
      <c r="C14" s="22"/>
      <c r="D14" s="26" t="s">
        <v>103</v>
      </c>
      <c r="E14" s="26" t="s">
        <v>177</v>
      </c>
      <c r="F14" s="37" t="s">
        <v>178</v>
      </c>
      <c r="G14" s="27" t="n">
        <v>0</v>
      </c>
    </row>
    <row r="15" customFormat="false" ht="15" hidden="false" customHeight="false" outlineLevel="0" collapsed="false">
      <c r="A15" s="26" t="s">
        <v>120</v>
      </c>
      <c r="B15" s="26" t="s">
        <v>179</v>
      </c>
      <c r="C15" s="22"/>
      <c r="D15" s="26" t="s">
        <v>180</v>
      </c>
      <c r="E15" s="26" t="s">
        <v>181</v>
      </c>
      <c r="F15" s="27" t="n">
        <v>78.88</v>
      </c>
      <c r="G15" s="27" t="n">
        <v>0</v>
      </c>
    </row>
    <row r="16" customFormat="false" ht="15" hidden="false" customHeight="false" outlineLevel="0" collapsed="false">
      <c r="A16" s="26" t="s">
        <v>182</v>
      </c>
      <c r="B16" s="26" t="s">
        <v>183</v>
      </c>
      <c r="C16" s="22"/>
      <c r="D16" s="26" t="s">
        <v>184</v>
      </c>
      <c r="E16" s="26" t="s">
        <v>185</v>
      </c>
      <c r="F16" s="27" t="n">
        <v>4.62</v>
      </c>
      <c r="G16" s="27" t="n">
        <v>0</v>
      </c>
    </row>
    <row r="17" customFormat="false" ht="15" hidden="false" customHeight="false" outlineLevel="0" collapsed="false">
      <c r="A17" s="26" t="s">
        <v>128</v>
      </c>
      <c r="B17" s="26" t="s">
        <v>129</v>
      </c>
      <c r="C17" s="22"/>
      <c r="D17" s="26" t="s">
        <v>103</v>
      </c>
      <c r="E17" s="26" t="s">
        <v>130</v>
      </c>
      <c r="F17" s="27" t="n">
        <v>0</v>
      </c>
      <c r="G17" s="27" t="n">
        <v>0</v>
      </c>
    </row>
    <row r="18" customFormat="false" ht="15" hidden="false" customHeight="false" outlineLevel="0" collapsed="false">
      <c r="A18" s="26" t="s">
        <v>171</v>
      </c>
      <c r="B18" s="26" t="s">
        <v>186</v>
      </c>
      <c r="C18" s="22"/>
      <c r="D18" s="26" t="s">
        <v>103</v>
      </c>
      <c r="E18" s="26" t="s">
        <v>187</v>
      </c>
      <c r="F18" s="37" t="s">
        <v>188</v>
      </c>
      <c r="G18" s="27" t="n">
        <v>0</v>
      </c>
    </row>
    <row r="19" customFormat="false" ht="15" hidden="false" customHeight="false" outlineLevel="0" collapsed="false">
      <c r="A19" s="26" t="s">
        <v>114</v>
      </c>
      <c r="B19" s="26" t="s">
        <v>115</v>
      </c>
      <c r="C19" s="22"/>
      <c r="D19" s="26" t="s">
        <v>103</v>
      </c>
      <c r="E19" s="26" t="s">
        <v>189</v>
      </c>
      <c r="F19" s="27" t="n">
        <v>0</v>
      </c>
      <c r="G19" s="27" t="n">
        <v>0</v>
      </c>
    </row>
    <row r="20" customFormat="false" ht="15" hidden="false" customHeight="false" outlineLevel="0" collapsed="false">
      <c r="A20" s="26" t="s">
        <v>151</v>
      </c>
      <c r="B20" s="22"/>
      <c r="C20" s="22"/>
      <c r="D20" s="28" t="s">
        <v>151</v>
      </c>
      <c r="E20" s="29"/>
      <c r="F20" s="27" t="n">
        <v>0</v>
      </c>
      <c r="G20" s="27" t="n">
        <v>0</v>
      </c>
    </row>
    <row r="21" customFormat="false" ht="15" hidden="false" customHeight="false" outlineLevel="0" collapsed="false">
      <c r="A21" s="22"/>
      <c r="B21" s="22"/>
      <c r="C21" s="22"/>
      <c r="D21" s="28" t="s">
        <v>152</v>
      </c>
      <c r="E21" s="28" t="s">
        <v>153</v>
      </c>
      <c r="F21" s="23"/>
      <c r="G21" s="23"/>
    </row>
    <row r="22" customFormat="false" ht="15" hidden="false" customHeight="false" outlineLevel="0" collapsed="false">
      <c r="A22" s="22"/>
      <c r="B22" s="22"/>
      <c r="C22" s="22"/>
      <c r="D22" s="28" t="s">
        <v>154</v>
      </c>
      <c r="E22" s="23"/>
      <c r="F22" s="23"/>
      <c r="G22" s="23"/>
    </row>
    <row r="23" customFormat="false" ht="15" hidden="false" customHeight="false" outlineLevel="0" collapsed="false">
      <c r="A23" s="22"/>
      <c r="B23" s="22"/>
      <c r="C23" s="22"/>
      <c r="D23" s="28" t="s">
        <v>155</v>
      </c>
      <c r="E23" s="23"/>
      <c r="F23" s="23"/>
      <c r="G23" s="23"/>
    </row>
    <row r="24" customFormat="false" ht="15" hidden="false" customHeight="false" outlineLevel="0" collapsed="false">
      <c r="A24" s="22"/>
      <c r="B24" s="22"/>
      <c r="C24" s="22"/>
      <c r="D24" s="31" t="s">
        <v>156</v>
      </c>
      <c r="E24" s="29"/>
      <c r="F24" s="32" t="s">
        <v>190</v>
      </c>
      <c r="G24" s="33" t="n">
        <v>0</v>
      </c>
    </row>
    <row r="25" customFormat="false" ht="15" hidden="false" customHeight="false" outlineLevel="0" collapsed="false">
      <c r="A25" s="22"/>
      <c r="B25" s="22"/>
      <c r="C25" s="22"/>
      <c r="D25" s="22"/>
      <c r="E25" s="22"/>
      <c r="F25" s="23"/>
      <c r="G25" s="23"/>
    </row>
    <row r="26" customFormat="false" ht="15" hidden="false" customHeight="false" outlineLevel="0" collapsed="false">
      <c r="A26" s="28" t="s">
        <v>158</v>
      </c>
      <c r="B26" s="22"/>
      <c r="C26" s="22"/>
      <c r="D26" s="22"/>
      <c r="E26" s="22"/>
      <c r="F26" s="23"/>
      <c r="G26" s="23"/>
    </row>
    <row r="27" customFormat="false" ht="15" hidden="false" customHeight="false" outlineLevel="0" collapsed="false">
      <c r="A27" s="35" t="s">
        <v>159</v>
      </c>
      <c r="B27" s="35"/>
      <c r="C27" s="35"/>
      <c r="D27" s="35"/>
      <c r="E27" s="35"/>
      <c r="F27" s="35"/>
      <c r="G27" s="35"/>
    </row>
    <row r="28" customFormat="false" ht="15" hidden="false" customHeight="false" outlineLevel="0" collapsed="false">
      <c r="A28" s="35" t="s">
        <v>191</v>
      </c>
      <c r="B28" s="35"/>
      <c r="C28" s="35"/>
      <c r="D28" s="35"/>
      <c r="E28" s="35"/>
      <c r="F28" s="35"/>
      <c r="G28" s="35"/>
    </row>
    <row r="29" customFormat="false" ht="15" hidden="false" customHeight="false" outlineLevel="0" collapsed="false">
      <c r="A29" s="36"/>
      <c r="B29" s="36"/>
      <c r="C29" s="36"/>
      <c r="D29" s="36"/>
      <c r="E29" s="36"/>
      <c r="F29" s="36"/>
      <c r="G29" s="36"/>
    </row>
  </sheetData>
  <mergeCells count="4">
    <mergeCell ref="A1:C1"/>
    <mergeCell ref="A2:C2"/>
    <mergeCell ref="A27:G27"/>
    <mergeCell ref="A28:G2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24.87"/>
    <col collapsed="false" customWidth="true" hidden="false" outlineLevel="0" max="1025" min="3" style="0" width="14.43"/>
  </cols>
  <sheetData>
    <row r="1" customFormat="false" ht="15" hidden="false" customHeight="false" outlineLevel="0" collapsed="false">
      <c r="A1" s="38" t="s">
        <v>192</v>
      </c>
      <c r="B1" s="38" t="s">
        <v>193</v>
      </c>
      <c r="C1" s="38" t="s">
        <v>194</v>
      </c>
      <c r="D1" s="38" t="s">
        <v>195</v>
      </c>
    </row>
    <row r="2" customFormat="false" ht="15" hidden="false" customHeight="false" outlineLevel="0" collapsed="false">
      <c r="A2" s="6" t="n">
        <v>0</v>
      </c>
      <c r="B2" s="6" t="n">
        <v>0</v>
      </c>
      <c r="C2" s="6" t="n">
        <v>0</v>
      </c>
      <c r="D2" s="39" t="n">
        <f aca="false">-(60594.92+9290.35+9450+1417)</f>
        <v>-80752.27</v>
      </c>
    </row>
    <row r="3" customFormat="false" ht="15" hidden="false" customHeight="false" outlineLevel="0" collapsed="false">
      <c r="A3" s="6" t="n">
        <v>1</v>
      </c>
      <c r="B3" s="6" t="n">
        <v>40000</v>
      </c>
      <c r="C3" s="6" t="n">
        <v>1500</v>
      </c>
      <c r="D3" s="39" t="n">
        <f aca="false">B3-C3+D2</f>
        <v>-42252.27</v>
      </c>
    </row>
    <row r="4" customFormat="false" ht="15" hidden="false" customHeight="false" outlineLevel="0" collapsed="false">
      <c r="A4" s="6" t="n">
        <v>2</v>
      </c>
      <c r="B4" s="6" t="n">
        <v>60000</v>
      </c>
      <c r="C4" s="39" t="n">
        <f aca="false">62000</f>
        <v>62000</v>
      </c>
      <c r="D4" s="39" t="n">
        <f aca="false">B4-C4+D3</f>
        <v>-44252.27</v>
      </c>
    </row>
    <row r="5" customFormat="false" ht="15" hidden="false" customHeight="false" outlineLevel="0" collapsed="false">
      <c r="A5" s="6" t="n">
        <v>3</v>
      </c>
      <c r="B5" s="6" t="n">
        <v>100000</v>
      </c>
      <c r="C5" s="39" t="n">
        <f aca="false">62000</f>
        <v>62000</v>
      </c>
      <c r="D5" s="39" t="n">
        <f aca="false">B5-C5+D4</f>
        <v>-6252.27</v>
      </c>
    </row>
    <row r="6" customFormat="false" ht="15" hidden="false" customHeight="false" outlineLevel="0" collapsed="false">
      <c r="A6" s="6" t="n">
        <v>4</v>
      </c>
      <c r="B6" s="6" t="n">
        <v>200000</v>
      </c>
      <c r="C6" s="39" t="n">
        <f aca="false">62000</f>
        <v>62000</v>
      </c>
      <c r="D6" s="39" t="n">
        <f aca="false">B6-C6+D5</f>
        <v>131747.73</v>
      </c>
    </row>
    <row r="7" customFormat="false" ht="15" hidden="false" customHeight="false" outlineLevel="0" collapsed="false">
      <c r="A7" s="6" t="n">
        <v>5</v>
      </c>
      <c r="B7" s="6" t="n">
        <v>300000</v>
      </c>
      <c r="C7" s="39" t="n">
        <f aca="false">62000</f>
        <v>62000</v>
      </c>
      <c r="D7" s="39" t="n">
        <f aca="false">B7-C7+D6</f>
        <v>369747.73</v>
      </c>
    </row>
    <row r="8" customFormat="false" ht="15" hidden="false" customHeight="false" outlineLevel="0" collapsed="false">
      <c r="A8" s="6" t="n">
        <v>6</v>
      </c>
      <c r="B8" s="6" t="n">
        <v>250000</v>
      </c>
      <c r="C8" s="39" t="n">
        <f aca="false">62000</f>
        <v>62000</v>
      </c>
      <c r="D8" s="39" t="n">
        <f aca="false">B8-C8+D7</f>
        <v>557747.73</v>
      </c>
    </row>
    <row r="9" customFormat="false" ht="15" hidden="false" customHeight="false" outlineLevel="0" collapsed="false">
      <c r="A9" s="6" t="n">
        <v>7</v>
      </c>
      <c r="B9" s="6" t="n">
        <v>350000</v>
      </c>
      <c r="C9" s="39" t="n">
        <f aca="false">62000</f>
        <v>62000</v>
      </c>
      <c r="D9" s="39" t="n">
        <f aca="false">B9-C9+D8</f>
        <v>845747.73</v>
      </c>
    </row>
    <row r="10" customFormat="false" ht="15" hidden="false" customHeight="false" outlineLevel="0" collapsed="false">
      <c r="A10" s="6" t="n">
        <v>8</v>
      </c>
      <c r="B10" s="6" t="n">
        <v>400000</v>
      </c>
      <c r="C10" s="39" t="n">
        <f aca="false">62000</f>
        <v>62000</v>
      </c>
      <c r="D10" s="39" t="n">
        <f aca="false">B10-C10+D9</f>
        <v>1183747.73</v>
      </c>
    </row>
    <row r="11" customFormat="false" ht="15" hidden="false" customHeight="false" outlineLevel="0" collapsed="false">
      <c r="A11" s="6" t="n">
        <v>9</v>
      </c>
      <c r="B11" s="6" t="n">
        <v>350000</v>
      </c>
      <c r="C11" s="39" t="n">
        <f aca="false">62000</f>
        <v>62000</v>
      </c>
      <c r="D11" s="39" t="n">
        <f aca="false">B11-C11+D10</f>
        <v>1471747.73</v>
      </c>
    </row>
    <row r="12" customFormat="false" ht="15" hidden="false" customHeight="false" outlineLevel="0" collapsed="false">
      <c r="A12" s="6" t="n">
        <v>10</v>
      </c>
      <c r="B12" s="6" t="n">
        <v>500000</v>
      </c>
      <c r="C12" s="39" t="n">
        <f aca="false">62000</f>
        <v>62000</v>
      </c>
      <c r="D12" s="39" t="n">
        <f aca="false">B12-C12+D11</f>
        <v>1909747.73</v>
      </c>
    </row>
    <row r="17" customFormat="false" ht="15" hidden="false" customHeight="false" outlineLevel="0" collapsed="false">
      <c r="A17" s="40" t="s">
        <v>196</v>
      </c>
    </row>
    <row r="18" customFormat="false" ht="15" hidden="false" customHeight="false" outlineLevel="0" collapsed="false">
      <c r="A18" s="41" t="n">
        <f aca="false">60594.92+9290.35+9450</f>
        <v>79335.27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4.43"/>
  </cols>
  <sheetData>
    <row r="1" customFormat="false" ht="15" hidden="false" customHeight="false" outlineLevel="0" collapsed="false">
      <c r="A1" s="42" t="s">
        <v>197</v>
      </c>
      <c r="B1" s="43" t="s">
        <v>198</v>
      </c>
      <c r="C1" s="43" t="s">
        <v>199</v>
      </c>
      <c r="D1" s="43" t="s">
        <v>200</v>
      </c>
      <c r="E1" s="43" t="s">
        <v>201</v>
      </c>
      <c r="F1" s="43" t="s">
        <v>202</v>
      </c>
      <c r="G1" s="43" t="s">
        <v>203</v>
      </c>
      <c r="H1" s="43" t="s">
        <v>204</v>
      </c>
    </row>
    <row r="2" customFormat="false" ht="15" hidden="false" customHeight="false" outlineLevel="0" collapsed="false">
      <c r="A2" s="44" t="s">
        <v>205</v>
      </c>
      <c r="B2" s="44" t="s">
        <v>206</v>
      </c>
      <c r="C2" s="44" t="s">
        <v>207</v>
      </c>
      <c r="D2" s="45"/>
      <c r="E2" s="45"/>
      <c r="F2" s="45"/>
      <c r="G2" s="45"/>
      <c r="H2" s="45"/>
    </row>
    <row r="3" customFormat="false" ht="15" hidden="false" customHeight="false" outlineLevel="0" collapsed="false">
      <c r="A3" s="46" t="s">
        <v>208</v>
      </c>
      <c r="B3" s="46" t="s">
        <v>209</v>
      </c>
      <c r="C3" s="46" t="s">
        <v>210</v>
      </c>
      <c r="D3" s="47" t="n">
        <v>3</v>
      </c>
      <c r="E3" s="47" t="n">
        <v>2</v>
      </c>
      <c r="F3" s="47" t="n">
        <v>6</v>
      </c>
      <c r="G3" s="46" t="s">
        <v>211</v>
      </c>
      <c r="H3" s="46" t="s">
        <v>212</v>
      </c>
    </row>
    <row r="4" customFormat="false" ht="15" hidden="false" customHeight="false" outlineLevel="0" collapsed="false">
      <c r="A4" s="46" t="s">
        <v>213</v>
      </c>
      <c r="B4" s="46" t="s">
        <v>214</v>
      </c>
      <c r="C4" s="46" t="s">
        <v>215</v>
      </c>
      <c r="D4" s="47" t="n">
        <v>3</v>
      </c>
      <c r="E4" s="47" t="n">
        <v>1</v>
      </c>
      <c r="F4" s="47" t="n">
        <v>3</v>
      </c>
      <c r="G4" s="46" t="s">
        <v>216</v>
      </c>
      <c r="H4" s="46" t="s">
        <v>217</v>
      </c>
    </row>
    <row r="5" customFormat="false" ht="15" hidden="false" customHeight="false" outlineLevel="0" collapsed="false">
      <c r="A5" s="46" t="s">
        <v>218</v>
      </c>
      <c r="B5" s="46" t="s">
        <v>219</v>
      </c>
      <c r="C5" s="46" t="s">
        <v>220</v>
      </c>
      <c r="D5" s="47" t="n">
        <v>3</v>
      </c>
      <c r="E5" s="47" t="n">
        <v>3</v>
      </c>
      <c r="F5" s="47" t="n">
        <v>9</v>
      </c>
      <c r="G5" s="46" t="s">
        <v>221</v>
      </c>
      <c r="H5" s="46" t="s">
        <v>222</v>
      </c>
    </row>
    <row r="6" customFormat="false" ht="15" hidden="false" customHeight="false" outlineLevel="0" collapsed="false">
      <c r="A6" s="46" t="s">
        <v>223</v>
      </c>
      <c r="B6" s="46" t="s">
        <v>224</v>
      </c>
      <c r="C6" s="46" t="s">
        <v>225</v>
      </c>
      <c r="D6" s="47" t="n">
        <v>1</v>
      </c>
      <c r="E6" s="47" t="n">
        <v>1</v>
      </c>
      <c r="F6" s="47" t="n">
        <v>1</v>
      </c>
      <c r="G6" s="46" t="s">
        <v>226</v>
      </c>
      <c r="H6" s="46" t="s">
        <v>227</v>
      </c>
    </row>
    <row r="7" customFormat="false" ht="15" hidden="false" customHeight="false" outlineLevel="0" collapsed="false">
      <c r="A7" s="46" t="s">
        <v>228</v>
      </c>
      <c r="B7" s="46" t="s">
        <v>229</v>
      </c>
      <c r="C7" s="46" t="s">
        <v>230</v>
      </c>
      <c r="D7" s="47" t="n">
        <v>3</v>
      </c>
      <c r="E7" s="47" t="n">
        <v>3</v>
      </c>
      <c r="F7" s="47" t="n">
        <v>9</v>
      </c>
      <c r="G7" s="46" t="s">
        <v>231</v>
      </c>
      <c r="H7" s="46" t="s">
        <v>232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43"/>
    <col collapsed="false" customWidth="true" hidden="false" outlineLevel="0" max="2" min="2" style="0" width="22.14"/>
    <col collapsed="false" customWidth="true" hidden="false" outlineLevel="0" max="3" min="3" style="0" width="20.29"/>
    <col collapsed="false" customWidth="true" hidden="false" outlineLevel="0" max="4" min="4" style="0" width="19.71"/>
    <col collapsed="false" customWidth="true" hidden="false" outlineLevel="0" max="8" min="5" style="0" width="14.43"/>
    <col collapsed="false" customWidth="true" hidden="false" outlineLevel="0" max="9" min="9" style="0" width="21"/>
    <col collapsed="false" customWidth="true" hidden="false" outlineLevel="0" max="1025" min="10" style="0" width="14.43"/>
  </cols>
  <sheetData>
    <row r="1" customFormat="false" ht="15" hidden="false" customHeight="true" outlineLevel="0" collapsed="false">
      <c r="A1" s="48" t="s">
        <v>233</v>
      </c>
      <c r="B1" s="49" t="s">
        <v>234</v>
      </c>
      <c r="C1" s="22" t="s">
        <v>235</v>
      </c>
      <c r="D1" s="49" t="s">
        <v>236</v>
      </c>
      <c r="E1" s="22" t="s">
        <v>237</v>
      </c>
      <c r="F1" s="49" t="s">
        <v>238</v>
      </c>
      <c r="G1" s="22" t="s">
        <v>239</v>
      </c>
      <c r="H1" s="49" t="s">
        <v>240</v>
      </c>
      <c r="I1" s="50" t="s">
        <v>241</v>
      </c>
      <c r="J1" s="22"/>
      <c r="K1" s="51" t="s">
        <v>242</v>
      </c>
    </row>
    <row r="2" customFormat="false" ht="15" hidden="false" customHeight="false" outlineLevel="0" collapsed="false">
      <c r="A2" s="48"/>
      <c r="B2" s="52" t="s">
        <v>243</v>
      </c>
      <c r="C2" s="53" t="n">
        <v>91320</v>
      </c>
      <c r="D2" s="52" t="s">
        <v>244</v>
      </c>
      <c r="E2" s="53" t="s">
        <v>245</v>
      </c>
      <c r="F2" s="52" t="s">
        <v>246</v>
      </c>
      <c r="G2" s="53"/>
      <c r="H2" s="54"/>
      <c r="I2" s="55"/>
      <c r="J2" s="22"/>
      <c r="K2" s="56" t="s">
        <v>247</v>
      </c>
    </row>
    <row r="3" customFormat="false" ht="15" hidden="false" customHeight="true" outlineLevel="0" collapsed="false">
      <c r="A3" s="57" t="s">
        <v>248</v>
      </c>
      <c r="B3" s="49" t="s">
        <v>234</v>
      </c>
      <c r="C3" s="22"/>
      <c r="D3" s="49" t="s">
        <v>236</v>
      </c>
      <c r="E3" s="22"/>
      <c r="F3" s="49" t="s">
        <v>238</v>
      </c>
      <c r="G3" s="22"/>
      <c r="H3" s="49" t="s">
        <v>240</v>
      </c>
      <c r="I3" s="58"/>
      <c r="J3" s="22"/>
      <c r="K3" s="56" t="s">
        <v>249</v>
      </c>
    </row>
    <row r="4" customFormat="false" ht="15" hidden="false" customHeight="false" outlineLevel="0" collapsed="false">
      <c r="A4" s="57"/>
      <c r="B4" s="49" t="s">
        <v>243</v>
      </c>
      <c r="C4" s="53"/>
      <c r="D4" s="52" t="s">
        <v>244</v>
      </c>
      <c r="E4" s="22"/>
      <c r="F4" s="52" t="s">
        <v>246</v>
      </c>
      <c r="G4" s="53"/>
      <c r="H4" s="54"/>
      <c r="I4" s="55"/>
      <c r="J4" s="22"/>
      <c r="K4" s="56" t="s">
        <v>250</v>
      </c>
    </row>
    <row r="5" customFormat="false" ht="15" hidden="false" customHeight="true" outlineLevel="0" collapsed="false">
      <c r="A5" s="57" t="s">
        <v>251</v>
      </c>
      <c r="B5" s="59" t="s">
        <v>234</v>
      </c>
      <c r="C5" s="22" t="s">
        <v>252</v>
      </c>
      <c r="D5" s="49" t="s">
        <v>236</v>
      </c>
      <c r="E5" s="60" t="s">
        <v>253</v>
      </c>
      <c r="F5" s="49" t="s">
        <v>254</v>
      </c>
      <c r="G5" s="22"/>
      <c r="H5" s="49" t="s">
        <v>238</v>
      </c>
      <c r="I5" s="58" t="s">
        <v>255</v>
      </c>
      <c r="J5" s="22"/>
      <c r="K5" s="22"/>
    </row>
    <row r="6" customFormat="false" ht="15" hidden="false" customHeight="false" outlineLevel="0" collapsed="false">
      <c r="A6" s="57"/>
      <c r="B6" s="52" t="s">
        <v>243</v>
      </c>
      <c r="C6" s="54"/>
      <c r="D6" s="52" t="s">
        <v>244</v>
      </c>
      <c r="E6" s="54"/>
      <c r="F6" s="52" t="s">
        <v>246</v>
      </c>
      <c r="G6" s="54"/>
      <c r="H6" s="52" t="s">
        <v>240</v>
      </c>
      <c r="I6" s="54"/>
      <c r="J6" s="61"/>
      <c r="K6" s="22"/>
    </row>
    <row r="7" customFormat="false" ht="15" hidden="false" customHeight="false" outlineLevel="0" collapsed="false">
      <c r="A7" s="62" t="s">
        <v>256</v>
      </c>
      <c r="B7" s="62"/>
      <c r="C7" s="62"/>
      <c r="D7" s="62"/>
      <c r="E7" s="62" t="s">
        <v>257</v>
      </c>
      <c r="F7" s="62"/>
      <c r="G7" s="62"/>
      <c r="H7" s="63" t="s">
        <v>258</v>
      </c>
      <c r="I7" s="63"/>
      <c r="J7" s="22"/>
      <c r="K7" s="22"/>
    </row>
    <row r="8" customFormat="false" ht="15" hidden="false" customHeight="false" outlineLevel="0" collapsed="false">
      <c r="A8" s="64" t="s">
        <v>259</v>
      </c>
      <c r="B8" s="65" t="s">
        <v>260</v>
      </c>
      <c r="C8" s="64" t="s">
        <v>261</v>
      </c>
      <c r="D8" s="66" t="s">
        <v>262</v>
      </c>
      <c r="E8" s="67"/>
      <c r="F8" s="67"/>
      <c r="G8" s="67"/>
      <c r="H8" s="65" t="s">
        <v>263</v>
      </c>
      <c r="I8" s="65"/>
      <c r="J8" s="22"/>
      <c r="K8" s="22"/>
    </row>
    <row r="9" customFormat="false" ht="15" hidden="false" customHeight="false" outlineLevel="0" collapsed="false">
      <c r="A9" s="68" t="s">
        <v>264</v>
      </c>
      <c r="B9" s="68" t="s">
        <v>265</v>
      </c>
      <c r="C9" s="69" t="n">
        <v>45405</v>
      </c>
      <c r="D9" s="69" t="n">
        <v>45405</v>
      </c>
      <c r="E9" s="70" t="s">
        <v>266</v>
      </c>
      <c r="F9" s="70"/>
      <c r="G9" s="70"/>
      <c r="H9" s="71" t="s">
        <v>267</v>
      </c>
      <c r="I9" s="71"/>
      <c r="J9" s="72"/>
      <c r="K9" s="72"/>
    </row>
    <row r="10" customFormat="false" ht="15" hidden="false" customHeight="false" outlineLevel="0" collapsed="false">
      <c r="A10" s="73" t="s">
        <v>268</v>
      </c>
      <c r="B10" s="68" t="s">
        <v>269</v>
      </c>
      <c r="C10" s="69" t="n">
        <v>45405</v>
      </c>
      <c r="D10" s="69" t="n">
        <v>45405</v>
      </c>
      <c r="E10" s="74" t="s">
        <v>268</v>
      </c>
      <c r="F10" s="74"/>
      <c r="G10" s="74"/>
      <c r="H10" s="75" t="s">
        <v>270</v>
      </c>
      <c r="I10" s="75"/>
      <c r="J10" s="72"/>
      <c r="K10" s="72"/>
    </row>
    <row r="11" customFormat="false" ht="15" hidden="false" customHeight="false" outlineLevel="0" collapsed="false">
      <c r="A11" s="76"/>
      <c r="B11" s="76"/>
      <c r="C11" s="76"/>
      <c r="D11" s="76"/>
      <c r="E11" s="77"/>
      <c r="F11" s="77"/>
      <c r="G11" s="77"/>
      <c r="H11" s="77"/>
      <c r="I11" s="77"/>
      <c r="J11" s="72"/>
      <c r="K11" s="72"/>
    </row>
    <row r="12" customFormat="false" ht="15" hidden="false" customHeight="false" outlineLevel="0" collapsed="false">
      <c r="A12" s="78"/>
      <c r="B12" s="78"/>
      <c r="C12" s="78"/>
      <c r="D12" s="78"/>
      <c r="E12" s="79"/>
      <c r="F12" s="79"/>
      <c r="G12" s="79"/>
      <c r="H12" s="79"/>
      <c r="I12" s="79"/>
      <c r="J12" s="72"/>
      <c r="K12" s="72"/>
    </row>
    <row r="13" customFormat="false" ht="15" hidden="false" customHeight="false" outlineLevel="0" collapsed="false">
      <c r="A13" s="76"/>
      <c r="B13" s="76"/>
      <c r="C13" s="76"/>
      <c r="D13" s="76"/>
      <c r="E13" s="77"/>
      <c r="F13" s="77"/>
      <c r="G13" s="77"/>
      <c r="H13" s="77"/>
      <c r="I13" s="77"/>
      <c r="J13" s="72"/>
      <c r="K13" s="72"/>
    </row>
    <row r="14" customFormat="false" ht="15" hidden="false" customHeight="false" outlineLevel="0" collapsed="false">
      <c r="A14" s="78"/>
      <c r="B14" s="78"/>
      <c r="C14" s="78"/>
      <c r="D14" s="78"/>
      <c r="E14" s="79"/>
      <c r="F14" s="79"/>
      <c r="G14" s="79"/>
      <c r="H14" s="79"/>
      <c r="I14" s="79"/>
      <c r="J14" s="72"/>
      <c r="K14" s="72"/>
    </row>
    <row r="15" customFormat="false" ht="15" hidden="false" customHeight="false" outlineLevel="0" collapsed="false">
      <c r="A15" s="76"/>
      <c r="B15" s="76"/>
      <c r="C15" s="76"/>
      <c r="D15" s="76"/>
      <c r="E15" s="77"/>
      <c r="F15" s="77"/>
      <c r="G15" s="77"/>
      <c r="H15" s="77"/>
      <c r="I15" s="77"/>
      <c r="J15" s="72"/>
      <c r="K15" s="72"/>
    </row>
    <row r="16" customFormat="false" ht="15" hidden="false" customHeight="false" outlineLevel="0" collapsed="false">
      <c r="A16" s="78"/>
      <c r="B16" s="78"/>
      <c r="C16" s="78"/>
      <c r="D16" s="78"/>
      <c r="E16" s="79"/>
      <c r="F16" s="79"/>
      <c r="G16" s="79"/>
      <c r="H16" s="79"/>
      <c r="I16" s="79"/>
      <c r="J16" s="72"/>
      <c r="K16" s="72"/>
    </row>
    <row r="17" customFormat="false" ht="15" hidden="false" customHeight="false" outlineLevel="0" collapsed="false">
      <c r="A17" s="76"/>
      <c r="B17" s="76"/>
      <c r="C17" s="76"/>
      <c r="D17" s="76"/>
      <c r="E17" s="77"/>
      <c r="F17" s="77"/>
      <c r="G17" s="77"/>
      <c r="H17" s="77"/>
      <c r="I17" s="77"/>
      <c r="J17" s="72"/>
      <c r="K17" s="72"/>
    </row>
    <row r="18" customFormat="false" ht="15" hidden="false" customHeight="false" outlineLevel="0" collapsed="false">
      <c r="A18" s="78"/>
      <c r="B18" s="78"/>
      <c r="C18" s="78"/>
      <c r="D18" s="78"/>
      <c r="E18" s="79"/>
      <c r="F18" s="79"/>
      <c r="G18" s="79"/>
      <c r="H18" s="79"/>
      <c r="I18" s="79"/>
      <c r="J18" s="72"/>
      <c r="K18" s="72"/>
    </row>
    <row r="19" customFormat="false" ht="15" hidden="false" customHeight="false" outlineLevel="0" collapsed="false">
      <c r="A19" s="76"/>
      <c r="B19" s="76"/>
      <c r="C19" s="76"/>
      <c r="D19" s="76"/>
      <c r="E19" s="77"/>
      <c r="F19" s="77"/>
      <c r="G19" s="77"/>
      <c r="H19" s="77"/>
      <c r="I19" s="77"/>
      <c r="J19" s="72"/>
      <c r="K19" s="72"/>
    </row>
    <row r="20" customFormat="false" ht="15" hidden="false" customHeight="false" outlineLevel="0" collapsed="false">
      <c r="A20" s="78"/>
      <c r="B20" s="78"/>
      <c r="C20" s="78"/>
      <c r="D20" s="78"/>
      <c r="E20" s="79"/>
      <c r="F20" s="79"/>
      <c r="G20" s="79"/>
      <c r="H20" s="79"/>
      <c r="I20" s="79"/>
      <c r="J20" s="72"/>
      <c r="K20" s="72"/>
    </row>
    <row r="21" customFormat="false" ht="15" hidden="false" customHeight="false" outlineLevel="0" collapsed="false">
      <c r="A21" s="76"/>
      <c r="B21" s="76"/>
      <c r="C21" s="76"/>
      <c r="D21" s="76"/>
      <c r="E21" s="77"/>
      <c r="F21" s="77"/>
      <c r="G21" s="77"/>
      <c r="H21" s="77"/>
      <c r="I21" s="77"/>
      <c r="J21" s="72"/>
      <c r="K21" s="72"/>
    </row>
    <row r="22" customFormat="false" ht="15" hidden="false" customHeight="false" outlineLevel="0" collapsed="false">
      <c r="A22" s="78"/>
      <c r="B22" s="78"/>
      <c r="C22" s="78"/>
      <c r="D22" s="78"/>
      <c r="E22" s="79"/>
      <c r="F22" s="79"/>
      <c r="G22" s="79"/>
      <c r="H22" s="79"/>
      <c r="I22" s="79"/>
      <c r="J22" s="72"/>
      <c r="K22" s="72"/>
    </row>
    <row r="23" customFormat="false" ht="15" hidden="false" customHeight="false" outlineLevel="0" collapsed="false">
      <c r="A23" s="76"/>
      <c r="B23" s="76"/>
      <c r="C23" s="76"/>
      <c r="D23" s="76"/>
      <c r="E23" s="77"/>
      <c r="F23" s="77"/>
      <c r="G23" s="77"/>
      <c r="H23" s="77"/>
      <c r="I23" s="77"/>
      <c r="J23" s="72"/>
      <c r="K23" s="72"/>
    </row>
    <row r="24" customFormat="false" ht="15" hidden="false" customHeight="false" outlineLevel="0" collapsed="false">
      <c r="A24" s="78"/>
      <c r="B24" s="78"/>
      <c r="C24" s="78"/>
      <c r="D24" s="78"/>
      <c r="E24" s="79"/>
      <c r="F24" s="79"/>
      <c r="G24" s="79"/>
      <c r="H24" s="79"/>
      <c r="I24" s="79"/>
      <c r="J24" s="72"/>
      <c r="K24" s="72"/>
    </row>
    <row r="25" customFormat="false" ht="15" hidden="false" customHeight="false" outlineLevel="0" collapsed="false">
      <c r="A25" s="76"/>
      <c r="B25" s="76"/>
      <c r="C25" s="76"/>
      <c r="D25" s="76"/>
      <c r="E25" s="77"/>
      <c r="F25" s="77"/>
      <c r="G25" s="77"/>
      <c r="H25" s="77"/>
      <c r="I25" s="77"/>
      <c r="J25" s="72"/>
      <c r="K25" s="72"/>
    </row>
    <row r="26" customFormat="false" ht="15" hidden="false" customHeight="false" outlineLevel="0" collapsed="false">
      <c r="A26" s="78"/>
      <c r="B26" s="78"/>
      <c r="C26" s="78"/>
      <c r="D26" s="78"/>
      <c r="E26" s="79"/>
      <c r="F26" s="79"/>
      <c r="G26" s="79"/>
      <c r="H26" s="79"/>
      <c r="I26" s="79"/>
      <c r="J26" s="72"/>
      <c r="K26" s="72"/>
    </row>
    <row r="27" customFormat="false" ht="15" hidden="false" customHeight="false" outlineLevel="0" collapsed="false">
      <c r="A27" s="76"/>
      <c r="B27" s="76"/>
      <c r="C27" s="76"/>
      <c r="D27" s="76"/>
      <c r="E27" s="77"/>
      <c r="F27" s="77"/>
      <c r="G27" s="77"/>
      <c r="H27" s="77"/>
      <c r="I27" s="77"/>
      <c r="J27" s="72"/>
      <c r="K27" s="72"/>
    </row>
    <row r="28" customFormat="false" ht="15" hidden="false" customHeight="false" outlineLevel="0" collapsed="false">
      <c r="A28" s="78"/>
      <c r="B28" s="78"/>
      <c r="C28" s="78"/>
      <c r="D28" s="78"/>
      <c r="E28" s="79"/>
      <c r="F28" s="79"/>
      <c r="G28" s="79"/>
      <c r="H28" s="79"/>
      <c r="I28" s="79"/>
      <c r="J28" s="72"/>
      <c r="K28" s="72"/>
    </row>
    <row r="29" customFormat="false" ht="15" hidden="false" customHeight="false" outlineLevel="0" collapsed="false">
      <c r="A29" s="76"/>
      <c r="B29" s="76"/>
      <c r="C29" s="76"/>
      <c r="D29" s="76"/>
      <c r="E29" s="77"/>
      <c r="F29" s="77"/>
      <c r="G29" s="77"/>
      <c r="H29" s="77"/>
      <c r="I29" s="77"/>
      <c r="J29" s="72"/>
      <c r="K29" s="72"/>
    </row>
    <row r="30" customFormat="false" ht="15" hidden="false" customHeight="false" outlineLevel="0" collapsed="false">
      <c r="A30" s="80"/>
      <c r="B30" s="80"/>
      <c r="C30" s="80"/>
      <c r="D30" s="80"/>
      <c r="E30" s="79"/>
      <c r="F30" s="79"/>
      <c r="G30" s="79"/>
      <c r="H30" s="80"/>
      <c r="I30" s="80"/>
      <c r="J30" s="22"/>
      <c r="K30" s="22"/>
    </row>
  </sheetData>
  <mergeCells count="51">
    <mergeCell ref="A1:A2"/>
    <mergeCell ref="A3:A4"/>
    <mergeCell ref="A5:A6"/>
    <mergeCell ref="A7:D7"/>
    <mergeCell ref="E7:G7"/>
    <mergeCell ref="H7:I7"/>
    <mergeCell ref="E8:G8"/>
    <mergeCell ref="H8:I8"/>
    <mergeCell ref="E9:G9"/>
    <mergeCell ref="H9:I9"/>
    <mergeCell ref="E10:G10"/>
    <mergeCell ref="H10:I10"/>
    <mergeCell ref="E11:G11"/>
    <mergeCell ref="H11:I11"/>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H29:I29"/>
    <mergeCell ref="E30:G30"/>
  </mergeCells>
  <hyperlinks>
    <hyperlink ref="I1" r:id="rId1" display="bendoumahosni@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0.43"/>
    <col collapsed="false" customWidth="true" hidden="false" outlineLevel="0" max="2" min="2" style="0" width="18.43"/>
    <col collapsed="false" customWidth="true" hidden="false" outlineLevel="0" max="3" min="3" style="0" width="14.43"/>
    <col collapsed="false" customWidth="true" hidden="false" outlineLevel="0" max="4" min="4" style="0" width="34"/>
    <col collapsed="false" customWidth="true" hidden="false" outlineLevel="0" max="1025" min="5" style="0" width="14.43"/>
  </cols>
  <sheetData>
    <row r="1" customFormat="false" ht="15" hidden="false" customHeight="false" outlineLevel="0" collapsed="false">
      <c r="A1" s="81" t="s">
        <v>271</v>
      </c>
      <c r="B1" s="82"/>
      <c r="C1" s="82"/>
      <c r="D1" s="82"/>
      <c r="E1" s="82"/>
      <c r="F1" s="82"/>
      <c r="G1" s="82"/>
      <c r="H1" s="81" t="s">
        <v>272</v>
      </c>
      <c r="I1" s="23"/>
      <c r="J1" s="51" t="s">
        <v>242</v>
      </c>
      <c r="K1" s="23"/>
      <c r="L1" s="23"/>
      <c r="M1" s="23"/>
      <c r="N1" s="23"/>
      <c r="O1" s="23"/>
      <c r="P1" s="23"/>
      <c r="Q1" s="23"/>
      <c r="R1" s="23"/>
      <c r="S1" s="23"/>
      <c r="T1" s="23"/>
      <c r="U1" s="23"/>
      <c r="V1" s="23"/>
      <c r="W1" s="23"/>
      <c r="X1" s="23"/>
      <c r="Y1" s="23"/>
      <c r="Z1" s="23"/>
    </row>
    <row r="2" customFormat="false" ht="15" hidden="false" customHeight="true" outlineLevel="0" collapsed="false">
      <c r="A2" s="83" t="s">
        <v>273</v>
      </c>
      <c r="B2" s="83"/>
      <c r="C2" s="83"/>
      <c r="D2" s="83"/>
      <c r="E2" s="83"/>
      <c r="F2" s="83"/>
      <c r="G2" s="83"/>
      <c r="H2" s="83"/>
      <c r="I2" s="23"/>
      <c r="J2" s="56" t="s">
        <v>274</v>
      </c>
      <c r="K2" s="23"/>
      <c r="L2" s="23"/>
      <c r="M2" s="23"/>
      <c r="N2" s="23"/>
      <c r="O2" s="23"/>
      <c r="P2" s="23"/>
      <c r="Q2" s="23"/>
      <c r="R2" s="23"/>
      <c r="S2" s="23"/>
      <c r="T2" s="23"/>
      <c r="U2" s="23"/>
      <c r="V2" s="23"/>
      <c r="W2" s="23"/>
      <c r="X2" s="23"/>
      <c r="Y2" s="23"/>
      <c r="Z2" s="23"/>
    </row>
    <row r="3" customFormat="false" ht="15" hidden="false" customHeight="false" outlineLevel="0" collapsed="false">
      <c r="A3" s="84" t="s">
        <v>275</v>
      </c>
      <c r="B3" s="85"/>
      <c r="C3" s="85"/>
      <c r="D3" s="85"/>
      <c r="E3" s="85"/>
      <c r="F3" s="85"/>
      <c r="G3" s="85"/>
      <c r="H3" s="85"/>
      <c r="I3" s="23"/>
      <c r="J3" s="56" t="s">
        <v>247</v>
      </c>
      <c r="K3" s="23"/>
      <c r="L3" s="23"/>
      <c r="M3" s="23"/>
      <c r="N3" s="23"/>
      <c r="O3" s="23"/>
      <c r="P3" s="23"/>
      <c r="Q3" s="23"/>
      <c r="R3" s="23"/>
      <c r="S3" s="23"/>
      <c r="T3" s="23"/>
      <c r="U3" s="23"/>
      <c r="V3" s="23"/>
      <c r="W3" s="23"/>
      <c r="X3" s="23"/>
      <c r="Y3" s="23"/>
      <c r="Z3" s="23"/>
    </row>
    <row r="4" customFormat="false" ht="15" hidden="false" customHeight="false" outlineLevel="0" collapsed="false">
      <c r="A4" s="86" t="s">
        <v>259</v>
      </c>
      <c r="B4" s="74" t="s">
        <v>276</v>
      </c>
      <c r="C4" s="74"/>
      <c r="D4" s="74"/>
      <c r="E4" s="74"/>
      <c r="F4" s="74"/>
      <c r="G4" s="74"/>
      <c r="H4" s="74"/>
      <c r="I4" s="23"/>
      <c r="J4" s="56" t="s">
        <v>277</v>
      </c>
      <c r="K4" s="23"/>
      <c r="L4" s="23"/>
      <c r="M4" s="23"/>
      <c r="N4" s="23"/>
      <c r="O4" s="23"/>
      <c r="P4" s="23"/>
      <c r="Q4" s="23"/>
      <c r="R4" s="23"/>
      <c r="S4" s="23"/>
      <c r="T4" s="23"/>
      <c r="U4" s="23"/>
      <c r="V4" s="23"/>
      <c r="W4" s="23"/>
      <c r="X4" s="23"/>
      <c r="Y4" s="23"/>
      <c r="Z4" s="23"/>
    </row>
    <row r="5" customFormat="false" ht="15" hidden="false" customHeight="false" outlineLevel="0" collapsed="false">
      <c r="A5" s="87" t="s">
        <v>260</v>
      </c>
      <c r="B5" s="88" t="s">
        <v>272</v>
      </c>
      <c r="C5" s="88"/>
      <c r="D5" s="88"/>
      <c r="E5" s="88"/>
      <c r="F5" s="88"/>
      <c r="G5" s="88"/>
      <c r="H5" s="88"/>
      <c r="I5" s="23"/>
      <c r="J5" s="56" t="s">
        <v>278</v>
      </c>
      <c r="K5" s="23"/>
      <c r="L5" s="23"/>
      <c r="M5" s="23"/>
      <c r="N5" s="23"/>
      <c r="O5" s="23"/>
      <c r="P5" s="23"/>
      <c r="Q5" s="23"/>
      <c r="R5" s="23"/>
      <c r="S5" s="23"/>
      <c r="T5" s="23"/>
      <c r="U5" s="23"/>
      <c r="V5" s="23"/>
      <c r="W5" s="23"/>
      <c r="X5" s="23"/>
      <c r="Y5" s="23"/>
      <c r="Z5" s="23"/>
    </row>
    <row r="6" customFormat="false" ht="15" hidden="false" customHeight="false" outlineLevel="0" collapsed="false">
      <c r="A6" s="86" t="s">
        <v>279</v>
      </c>
      <c r="B6" s="89" t="n">
        <v>45406</v>
      </c>
      <c r="C6" s="89"/>
      <c r="D6" s="89"/>
      <c r="E6" s="89"/>
      <c r="F6" s="89"/>
      <c r="G6" s="89"/>
      <c r="H6" s="89"/>
      <c r="I6" s="23"/>
      <c r="J6" s="56" t="s">
        <v>249</v>
      </c>
      <c r="K6" s="23"/>
      <c r="L6" s="23"/>
      <c r="M6" s="23"/>
      <c r="N6" s="23"/>
      <c r="O6" s="23"/>
      <c r="P6" s="23"/>
      <c r="Q6" s="23"/>
      <c r="R6" s="23"/>
      <c r="S6" s="23"/>
      <c r="T6" s="23"/>
      <c r="U6" s="23"/>
      <c r="V6" s="23"/>
      <c r="W6" s="23"/>
      <c r="X6" s="23"/>
      <c r="Y6" s="23"/>
      <c r="Z6" s="23"/>
    </row>
    <row r="7" customFormat="false" ht="15" hidden="false" customHeight="false" outlineLevel="0" collapsed="false">
      <c r="A7" s="90" t="s">
        <v>280</v>
      </c>
      <c r="B7" s="91" t="n">
        <v>45406</v>
      </c>
      <c r="C7" s="91"/>
      <c r="D7" s="91"/>
      <c r="E7" s="91"/>
      <c r="F7" s="91"/>
      <c r="G7" s="91"/>
      <c r="H7" s="91"/>
      <c r="I7" s="23"/>
      <c r="J7" s="56" t="s">
        <v>250</v>
      </c>
      <c r="K7" s="23"/>
      <c r="L7" s="23"/>
      <c r="M7" s="23"/>
      <c r="N7" s="23"/>
      <c r="O7" s="23"/>
      <c r="P7" s="23"/>
      <c r="Q7" s="23"/>
      <c r="R7" s="23"/>
      <c r="S7" s="23"/>
      <c r="T7" s="23"/>
      <c r="U7" s="23"/>
      <c r="V7" s="23"/>
      <c r="W7" s="23"/>
      <c r="X7" s="23"/>
      <c r="Y7" s="23"/>
      <c r="Z7" s="23"/>
    </row>
    <row r="8" customFormat="false" ht="15" hidden="false" customHeight="false" outlineLevel="0" collapsed="false">
      <c r="A8" s="92"/>
      <c r="B8" s="23"/>
      <c r="C8" s="23"/>
      <c r="D8" s="23"/>
      <c r="E8" s="23"/>
      <c r="F8" s="23"/>
      <c r="G8" s="23"/>
      <c r="H8" s="23"/>
      <c r="I8" s="23"/>
      <c r="J8" s="56" t="s">
        <v>281</v>
      </c>
      <c r="K8" s="23"/>
      <c r="L8" s="23"/>
      <c r="M8" s="23"/>
      <c r="N8" s="23"/>
      <c r="O8" s="23"/>
      <c r="P8" s="23"/>
      <c r="Q8" s="23"/>
      <c r="R8" s="23"/>
      <c r="S8" s="23"/>
      <c r="T8" s="23"/>
      <c r="U8" s="23"/>
      <c r="V8" s="23"/>
      <c r="W8" s="23"/>
      <c r="X8" s="23"/>
      <c r="Y8" s="23"/>
      <c r="Z8" s="23"/>
    </row>
    <row r="9" customFormat="false" ht="15" hidden="false" customHeight="false" outlineLevel="0" collapsed="false">
      <c r="A9" s="93" t="s">
        <v>282</v>
      </c>
      <c r="B9" s="63" t="s">
        <v>283</v>
      </c>
      <c r="C9" s="63" t="s">
        <v>284</v>
      </c>
      <c r="D9" s="63" t="s">
        <v>285</v>
      </c>
      <c r="E9" s="63" t="s">
        <v>286</v>
      </c>
      <c r="F9" s="94" t="s">
        <v>287</v>
      </c>
      <c r="G9" s="63" t="s">
        <v>288</v>
      </c>
      <c r="H9" s="63" t="s">
        <v>289</v>
      </c>
      <c r="I9" s="23"/>
      <c r="J9" s="56" t="s">
        <v>290</v>
      </c>
      <c r="K9" s="23"/>
      <c r="L9" s="23"/>
      <c r="M9" s="23"/>
      <c r="N9" s="23"/>
      <c r="O9" s="23"/>
      <c r="P9" s="23"/>
      <c r="Q9" s="23"/>
      <c r="R9" s="23"/>
      <c r="S9" s="23"/>
      <c r="T9" s="23"/>
      <c r="U9" s="23"/>
      <c r="V9" s="23"/>
      <c r="W9" s="23"/>
      <c r="X9" s="23"/>
      <c r="Y9" s="23"/>
      <c r="Z9" s="23"/>
    </row>
    <row r="10" customFormat="false" ht="15" hidden="false" customHeight="false" outlineLevel="0" collapsed="false">
      <c r="A10" s="95" t="s">
        <v>291</v>
      </c>
      <c r="B10" s="96" t="s">
        <v>292</v>
      </c>
      <c r="C10" s="97" t="s">
        <v>293</v>
      </c>
      <c r="D10" s="97" t="n">
        <v>91320</v>
      </c>
      <c r="E10" s="97" t="s">
        <v>294</v>
      </c>
      <c r="F10" s="97" t="s">
        <v>295</v>
      </c>
      <c r="G10" s="98"/>
      <c r="H10" s="99" t="s">
        <v>241</v>
      </c>
      <c r="I10" s="23"/>
      <c r="J10" s="56" t="s">
        <v>296</v>
      </c>
      <c r="K10" s="23"/>
      <c r="L10" s="23"/>
      <c r="M10" s="23"/>
      <c r="N10" s="23"/>
      <c r="O10" s="23"/>
      <c r="P10" s="23"/>
      <c r="Q10" s="23"/>
      <c r="R10" s="23"/>
      <c r="S10" s="23"/>
      <c r="T10" s="23"/>
      <c r="U10" s="23"/>
      <c r="V10" s="23"/>
      <c r="W10" s="23"/>
      <c r="X10" s="23"/>
      <c r="Y10" s="23"/>
      <c r="Z10" s="23"/>
    </row>
    <row r="11" customFormat="false" ht="15" hidden="false" customHeight="false" outlineLevel="0" collapsed="false">
      <c r="A11" s="87" t="s">
        <v>297</v>
      </c>
      <c r="B11" s="100"/>
      <c r="C11" s="101"/>
      <c r="D11" s="101"/>
      <c r="E11" s="101"/>
      <c r="F11" s="101"/>
      <c r="G11" s="101"/>
      <c r="H11" s="77"/>
      <c r="I11" s="23"/>
      <c r="J11" s="56" t="s">
        <v>298</v>
      </c>
      <c r="K11" s="23"/>
      <c r="L11" s="23"/>
      <c r="M11" s="23"/>
      <c r="N11" s="23"/>
      <c r="O11" s="23"/>
      <c r="P11" s="23"/>
      <c r="Q11" s="23"/>
      <c r="R11" s="23"/>
      <c r="S11" s="23"/>
      <c r="T11" s="23"/>
      <c r="U11" s="23"/>
      <c r="V11" s="23"/>
      <c r="W11" s="23"/>
      <c r="X11" s="23"/>
      <c r="Y11" s="23"/>
      <c r="Z11" s="23"/>
    </row>
    <row r="12" customFormat="false" ht="15" hidden="false" customHeight="false" outlineLevel="0" collapsed="false">
      <c r="A12" s="102" t="s">
        <v>299</v>
      </c>
      <c r="B12" s="103"/>
      <c r="C12" s="98"/>
      <c r="D12" s="103"/>
      <c r="E12" s="98"/>
      <c r="F12" s="98"/>
      <c r="G12" s="98"/>
      <c r="H12" s="79"/>
      <c r="I12" s="23"/>
      <c r="J12" s="23"/>
      <c r="K12" s="23"/>
      <c r="L12" s="23"/>
      <c r="M12" s="23"/>
      <c r="N12" s="23"/>
      <c r="O12" s="23"/>
      <c r="P12" s="23"/>
      <c r="Q12" s="23"/>
      <c r="R12" s="23"/>
      <c r="S12" s="23"/>
      <c r="T12" s="23"/>
      <c r="U12" s="23"/>
      <c r="V12" s="23"/>
      <c r="W12" s="23"/>
      <c r="X12" s="23"/>
      <c r="Y12" s="23"/>
      <c r="Z12" s="23"/>
    </row>
    <row r="13" customFormat="false" ht="15" hidden="false" customHeight="false" outlineLevel="0" collapsed="false">
      <c r="A13" s="104" t="s">
        <v>300</v>
      </c>
      <c r="B13" s="105"/>
      <c r="C13" s="101"/>
      <c r="D13" s="100"/>
      <c r="E13" s="101"/>
      <c r="F13" s="101"/>
      <c r="G13" s="101"/>
      <c r="H13" s="77"/>
      <c r="I13" s="23"/>
      <c r="J13" s="23"/>
      <c r="K13" s="23"/>
      <c r="L13" s="23"/>
      <c r="M13" s="23"/>
      <c r="N13" s="23"/>
      <c r="O13" s="23"/>
      <c r="P13" s="23"/>
      <c r="Q13" s="23"/>
      <c r="R13" s="23"/>
      <c r="S13" s="23"/>
      <c r="T13" s="23"/>
      <c r="U13" s="23"/>
      <c r="V13" s="23"/>
      <c r="W13" s="23"/>
      <c r="X13" s="23"/>
      <c r="Y13" s="23"/>
      <c r="Z13" s="23"/>
    </row>
    <row r="14" customFormat="false" ht="15" hidden="false" customHeight="false" outlineLevel="0" collapsed="false">
      <c r="A14" s="95" t="s">
        <v>301</v>
      </c>
      <c r="B14" s="103"/>
      <c r="C14" s="98"/>
      <c r="D14" s="98"/>
      <c r="E14" s="98"/>
      <c r="F14" s="98"/>
      <c r="G14" s="98"/>
      <c r="H14" s="79"/>
      <c r="I14" s="23"/>
      <c r="J14" s="23"/>
      <c r="K14" s="23"/>
      <c r="L14" s="23"/>
      <c r="M14" s="23"/>
      <c r="N14" s="23"/>
      <c r="O14" s="23"/>
      <c r="P14" s="23"/>
      <c r="Q14" s="23"/>
      <c r="R14" s="23"/>
      <c r="S14" s="23"/>
      <c r="T14" s="23"/>
      <c r="U14" s="23"/>
      <c r="V14" s="23"/>
      <c r="W14" s="23"/>
      <c r="X14" s="23"/>
      <c r="Y14" s="23"/>
      <c r="Z14" s="23"/>
    </row>
    <row r="15" customFormat="false" ht="15" hidden="false" customHeight="false" outlineLevel="0" collapsed="false">
      <c r="A15" s="106"/>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customFormat="false" ht="15" hidden="false" customHeight="false" outlineLevel="0" collapsed="false">
      <c r="A16" s="84" t="s">
        <v>302</v>
      </c>
      <c r="B16" s="108"/>
      <c r="C16" s="108"/>
      <c r="D16" s="108"/>
      <c r="E16" s="108"/>
      <c r="F16" s="108"/>
      <c r="G16" s="108"/>
      <c r="H16" s="108"/>
      <c r="I16" s="23"/>
      <c r="J16" s="23"/>
      <c r="K16" s="23"/>
      <c r="L16" s="23"/>
      <c r="M16" s="23"/>
      <c r="N16" s="23"/>
      <c r="O16" s="23"/>
      <c r="P16" s="23"/>
      <c r="Q16" s="23"/>
      <c r="R16" s="23"/>
      <c r="S16" s="23"/>
      <c r="T16" s="23"/>
      <c r="U16" s="23"/>
      <c r="V16" s="23"/>
      <c r="W16" s="23"/>
      <c r="X16" s="23"/>
      <c r="Y16" s="23"/>
      <c r="Z16" s="23"/>
    </row>
    <row r="17" customFormat="false" ht="15" hidden="false" customHeight="false" outlineLevel="0" collapsed="false">
      <c r="A17" s="87" t="s">
        <v>303</v>
      </c>
      <c r="B17" s="70" t="s">
        <v>304</v>
      </c>
      <c r="C17" s="70"/>
      <c r="D17" s="70"/>
      <c r="E17" s="70"/>
      <c r="F17" s="70"/>
      <c r="G17" s="70"/>
      <c r="H17" s="70"/>
      <c r="I17" s="23"/>
      <c r="J17" s="23"/>
      <c r="K17" s="23"/>
      <c r="L17" s="23"/>
      <c r="M17" s="23"/>
      <c r="N17" s="23"/>
      <c r="O17" s="23"/>
      <c r="P17" s="23"/>
      <c r="Q17" s="23"/>
      <c r="R17" s="23"/>
      <c r="S17" s="23"/>
      <c r="T17" s="23"/>
      <c r="U17" s="23"/>
      <c r="V17" s="23"/>
      <c r="W17" s="23"/>
      <c r="X17" s="23"/>
      <c r="Y17" s="23"/>
      <c r="Z17" s="23"/>
    </row>
    <row r="18" customFormat="false" ht="15" hidden="false" customHeight="false" outlineLevel="0" collapsed="false">
      <c r="A18" s="86" t="s">
        <v>305</v>
      </c>
      <c r="B18" s="109" t="s">
        <v>264</v>
      </c>
      <c r="C18" s="109"/>
      <c r="D18" s="109"/>
      <c r="E18" s="109"/>
      <c r="F18" s="109"/>
      <c r="G18" s="109"/>
      <c r="H18" s="109"/>
      <c r="I18" s="23"/>
      <c r="J18" s="23"/>
      <c r="K18" s="23"/>
      <c r="L18" s="23"/>
      <c r="M18" s="23"/>
      <c r="N18" s="23"/>
      <c r="O18" s="23"/>
      <c r="P18" s="23"/>
      <c r="Q18" s="23"/>
      <c r="R18" s="23"/>
      <c r="S18" s="23"/>
      <c r="T18" s="23"/>
      <c r="U18" s="23"/>
      <c r="V18" s="23"/>
      <c r="W18" s="23"/>
      <c r="X18" s="23"/>
      <c r="Y18" s="23"/>
      <c r="Z18" s="23"/>
    </row>
    <row r="19" customFormat="false" ht="15" hidden="false" customHeight="false" outlineLevel="0" collapsed="false">
      <c r="A19" s="86"/>
      <c r="I19" s="23"/>
      <c r="J19" s="23"/>
      <c r="K19" s="23"/>
      <c r="L19" s="23"/>
      <c r="M19" s="23"/>
      <c r="N19" s="23"/>
      <c r="O19" s="23"/>
      <c r="P19" s="23"/>
      <c r="Q19" s="23"/>
      <c r="R19" s="23"/>
      <c r="S19" s="23"/>
      <c r="T19" s="23"/>
      <c r="U19" s="23"/>
      <c r="V19" s="23"/>
      <c r="W19" s="23"/>
      <c r="X19" s="23"/>
      <c r="Y19" s="23"/>
      <c r="Z19" s="23"/>
    </row>
    <row r="20" customFormat="false" ht="15" hidden="false" customHeight="false" outlineLevel="0" collapsed="false">
      <c r="A20" s="90" t="s">
        <v>306</v>
      </c>
      <c r="B20" s="109"/>
      <c r="C20" s="109"/>
      <c r="D20" s="109"/>
      <c r="E20" s="109"/>
      <c r="F20" s="109"/>
      <c r="G20" s="109"/>
      <c r="H20" s="109"/>
      <c r="I20" s="23"/>
      <c r="J20" s="23"/>
      <c r="K20" s="23"/>
      <c r="L20" s="23"/>
      <c r="M20" s="23"/>
      <c r="N20" s="23"/>
      <c r="O20" s="23"/>
      <c r="P20" s="23"/>
      <c r="Q20" s="23"/>
      <c r="R20" s="23"/>
      <c r="S20" s="23"/>
      <c r="T20" s="23"/>
      <c r="U20" s="23"/>
      <c r="V20" s="23"/>
      <c r="W20" s="23"/>
      <c r="X20" s="23"/>
      <c r="Y20" s="23"/>
      <c r="Z20" s="23"/>
    </row>
    <row r="21" customFormat="false" ht="15" hidden="false" customHeight="false" outlineLevel="0" collapsed="false">
      <c r="A21" s="87" t="s">
        <v>307</v>
      </c>
      <c r="B21" s="77"/>
      <c r="C21" s="77"/>
      <c r="D21" s="77"/>
      <c r="E21" s="77"/>
      <c r="F21" s="77"/>
      <c r="G21" s="77"/>
      <c r="H21" s="77"/>
      <c r="I21" s="23"/>
      <c r="J21" s="23"/>
      <c r="K21" s="23"/>
      <c r="L21" s="23"/>
      <c r="M21" s="23"/>
      <c r="N21" s="23"/>
      <c r="O21" s="23"/>
      <c r="P21" s="23"/>
      <c r="Q21" s="23"/>
      <c r="R21" s="23"/>
      <c r="S21" s="23"/>
      <c r="T21" s="23"/>
      <c r="U21" s="23"/>
      <c r="V21" s="23"/>
      <c r="W21" s="23"/>
      <c r="X21" s="23"/>
      <c r="Y21" s="23"/>
      <c r="Z21" s="23"/>
    </row>
    <row r="22" customFormat="false" ht="15" hidden="false" customHeight="false" outlineLevel="0" collapsed="false">
      <c r="A22" s="86" t="s">
        <v>308</v>
      </c>
      <c r="B22" s="79"/>
      <c r="C22" s="79"/>
      <c r="D22" s="79"/>
      <c r="E22" s="79"/>
      <c r="F22" s="79"/>
      <c r="G22" s="79"/>
      <c r="H22" s="79"/>
      <c r="I22" s="23"/>
      <c r="J22" s="23"/>
      <c r="K22" s="23"/>
      <c r="L22" s="23"/>
      <c r="M22" s="23"/>
      <c r="N22" s="23"/>
      <c r="O22" s="23"/>
      <c r="P22" s="23"/>
      <c r="Q22" s="23"/>
      <c r="R22" s="23"/>
      <c r="S22" s="23"/>
      <c r="T22" s="23"/>
      <c r="U22" s="23"/>
      <c r="V22" s="23"/>
      <c r="W22" s="23"/>
      <c r="X22" s="23"/>
      <c r="Y22" s="23"/>
      <c r="Z22" s="23"/>
    </row>
    <row r="23" customFormat="false" ht="15" hidden="false" customHeight="false" outlineLevel="0" collapsed="false">
      <c r="A23" s="92"/>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ustomFormat="false" ht="15" hidden="false" customHeight="false" outlineLevel="0" collapsed="false">
      <c r="A24" s="110" t="s">
        <v>309</v>
      </c>
      <c r="B24" s="111" t="s">
        <v>98</v>
      </c>
      <c r="C24" s="111"/>
      <c r="D24" s="111"/>
      <c r="E24" s="112" t="s">
        <v>310</v>
      </c>
      <c r="F24" s="112"/>
      <c r="G24" s="112"/>
      <c r="H24" s="112"/>
      <c r="I24" s="23"/>
      <c r="J24" s="23"/>
      <c r="K24" s="23"/>
      <c r="L24" s="23"/>
      <c r="M24" s="23"/>
      <c r="N24" s="23"/>
      <c r="O24" s="23"/>
      <c r="P24" s="23"/>
      <c r="Q24" s="23"/>
      <c r="R24" s="23"/>
      <c r="S24" s="23"/>
      <c r="T24" s="23"/>
      <c r="U24" s="23"/>
      <c r="V24" s="23"/>
      <c r="W24" s="23"/>
      <c r="X24" s="23"/>
      <c r="Y24" s="23"/>
      <c r="Z24" s="23"/>
    </row>
    <row r="25" customFormat="false" ht="15" hidden="false" customHeight="false" outlineLevel="0" collapsed="false">
      <c r="A25" s="90" t="s">
        <v>311</v>
      </c>
      <c r="B25" s="113" t="s">
        <v>312</v>
      </c>
      <c r="C25" s="113"/>
      <c r="D25" s="113"/>
      <c r="E25" s="114" t="s">
        <v>313</v>
      </c>
      <c r="F25" s="114"/>
      <c r="G25" s="114"/>
      <c r="H25" s="114"/>
      <c r="I25" s="23"/>
      <c r="J25" s="23"/>
      <c r="K25" s="23"/>
      <c r="L25" s="23"/>
      <c r="M25" s="23"/>
      <c r="N25" s="23"/>
      <c r="O25" s="23"/>
      <c r="P25" s="23"/>
      <c r="Q25" s="23"/>
      <c r="R25" s="23"/>
      <c r="S25" s="23"/>
      <c r="T25" s="23"/>
      <c r="U25" s="23"/>
      <c r="V25" s="23"/>
      <c r="W25" s="23"/>
      <c r="X25" s="23"/>
      <c r="Y25" s="23"/>
      <c r="Z25" s="23"/>
    </row>
    <row r="26" customFormat="false" ht="15" hidden="false" customHeight="false" outlineLevel="0" collapsed="false">
      <c r="A26" s="90" t="s">
        <v>314</v>
      </c>
      <c r="B26" s="98"/>
      <c r="C26" s="98"/>
      <c r="D26" s="98"/>
      <c r="E26" s="115"/>
      <c r="F26" s="115"/>
      <c r="G26" s="115"/>
      <c r="H26" s="115"/>
      <c r="I26" s="23"/>
      <c r="J26" s="23"/>
      <c r="K26" s="23"/>
      <c r="L26" s="23"/>
      <c r="M26" s="23"/>
      <c r="N26" s="23"/>
      <c r="O26" s="23"/>
      <c r="P26" s="23"/>
      <c r="Q26" s="23"/>
      <c r="R26" s="23"/>
      <c r="S26" s="23"/>
      <c r="T26" s="23"/>
      <c r="U26" s="23"/>
      <c r="V26" s="23"/>
      <c r="W26" s="23"/>
      <c r="X26" s="23"/>
      <c r="Y26" s="23"/>
      <c r="Z26" s="23"/>
    </row>
    <row r="27" customFormat="false" ht="15" hidden="false" customHeight="false" outlineLevel="0" collapsed="false">
      <c r="A27" s="90" t="s">
        <v>315</v>
      </c>
      <c r="B27" s="113"/>
      <c r="C27" s="113"/>
      <c r="D27" s="113"/>
      <c r="E27" s="116"/>
      <c r="F27" s="116"/>
      <c r="G27" s="116"/>
      <c r="H27" s="116"/>
      <c r="I27" s="23"/>
      <c r="J27" s="23"/>
      <c r="K27" s="23"/>
      <c r="L27" s="23"/>
      <c r="M27" s="23"/>
      <c r="N27" s="23"/>
      <c r="O27" s="23"/>
      <c r="P27" s="23"/>
      <c r="Q27" s="23"/>
      <c r="R27" s="23"/>
      <c r="S27" s="23"/>
      <c r="T27" s="23"/>
      <c r="U27" s="23"/>
      <c r="V27" s="23"/>
      <c r="W27" s="23"/>
      <c r="X27" s="23"/>
      <c r="Y27" s="23"/>
      <c r="Z27" s="23"/>
    </row>
    <row r="28" customFormat="false" ht="15" hidden="false" customHeight="false" outlineLevel="0" collapsed="false">
      <c r="A28" s="90" t="s">
        <v>316</v>
      </c>
      <c r="B28" s="117" t="s">
        <v>317</v>
      </c>
      <c r="C28" s="117"/>
      <c r="D28" s="117"/>
      <c r="E28" s="109" t="s">
        <v>318</v>
      </c>
      <c r="F28" s="109"/>
      <c r="G28" s="109"/>
      <c r="H28" s="109"/>
      <c r="I28" s="23"/>
      <c r="J28" s="23"/>
      <c r="K28" s="23"/>
      <c r="L28" s="23"/>
      <c r="M28" s="23"/>
      <c r="N28" s="23"/>
      <c r="O28" s="23"/>
      <c r="P28" s="23"/>
      <c r="Q28" s="23"/>
      <c r="R28" s="23"/>
      <c r="S28" s="23"/>
      <c r="T28" s="23"/>
      <c r="U28" s="23"/>
      <c r="V28" s="23"/>
      <c r="W28" s="23"/>
      <c r="X28" s="23"/>
      <c r="Y28" s="23"/>
      <c r="Z28" s="23"/>
    </row>
    <row r="29" customFormat="false" ht="15" hidden="false" customHeight="false" outlineLevel="0" collapsed="false">
      <c r="A29" s="118" t="s">
        <v>319</v>
      </c>
      <c r="B29" s="100"/>
      <c r="C29" s="100"/>
      <c r="D29" s="100"/>
      <c r="E29" s="116"/>
      <c r="F29" s="116"/>
      <c r="G29" s="116"/>
      <c r="H29" s="116"/>
      <c r="I29" s="23"/>
      <c r="J29" s="23"/>
      <c r="K29" s="23"/>
      <c r="L29" s="23"/>
      <c r="M29" s="23"/>
      <c r="N29" s="23"/>
      <c r="O29" s="23"/>
      <c r="P29" s="23"/>
      <c r="Q29" s="23"/>
      <c r="R29" s="23"/>
      <c r="S29" s="23"/>
      <c r="T29" s="23"/>
      <c r="U29" s="23"/>
      <c r="V29" s="23"/>
      <c r="W29" s="23"/>
      <c r="X29" s="23"/>
      <c r="Y29" s="23"/>
      <c r="Z29" s="23"/>
    </row>
    <row r="30" customFormat="false" ht="15" hidden="false" customHeight="false" outlineLevel="0" collapsed="false">
      <c r="A30" s="95" t="s">
        <v>320</v>
      </c>
      <c r="B30" s="98"/>
      <c r="C30" s="98"/>
      <c r="D30" s="98"/>
      <c r="E30" s="115"/>
      <c r="F30" s="115"/>
      <c r="G30" s="115"/>
      <c r="H30" s="115"/>
      <c r="I30" s="23"/>
      <c r="J30" s="23"/>
      <c r="K30" s="23"/>
      <c r="L30" s="23"/>
      <c r="M30" s="23"/>
      <c r="N30" s="23"/>
      <c r="O30" s="23"/>
      <c r="P30" s="23"/>
      <c r="Q30" s="23"/>
      <c r="R30" s="23"/>
      <c r="S30" s="23"/>
      <c r="T30" s="23"/>
      <c r="U30" s="23"/>
      <c r="V30" s="23"/>
      <c r="W30" s="23"/>
      <c r="X30" s="23"/>
      <c r="Y30" s="23"/>
      <c r="Z30" s="23"/>
    </row>
    <row r="31" customFormat="false" ht="15" hidden="false" customHeight="false" outlineLevel="0" collapsed="false">
      <c r="A31" s="106"/>
      <c r="B31" s="107"/>
      <c r="C31" s="107"/>
      <c r="D31" s="107"/>
      <c r="E31" s="107"/>
      <c r="F31" s="107"/>
      <c r="G31" s="107"/>
      <c r="H31" s="107"/>
      <c r="I31" s="23"/>
      <c r="J31" s="23"/>
      <c r="K31" s="23"/>
      <c r="L31" s="23"/>
      <c r="M31" s="23"/>
      <c r="N31" s="23"/>
      <c r="O31" s="23"/>
      <c r="P31" s="23"/>
      <c r="Q31" s="23"/>
      <c r="R31" s="23"/>
      <c r="S31" s="23"/>
      <c r="T31" s="23"/>
      <c r="U31" s="23"/>
      <c r="V31" s="23"/>
      <c r="W31" s="23"/>
      <c r="X31" s="23"/>
      <c r="Y31" s="23"/>
      <c r="Z31" s="23"/>
    </row>
    <row r="32" customFormat="false" ht="15" hidden="false" customHeight="false" outlineLevel="0" collapsed="false">
      <c r="A32" s="119" t="s">
        <v>321</v>
      </c>
      <c r="B32" s="111" t="s">
        <v>98</v>
      </c>
      <c r="C32" s="111"/>
      <c r="D32" s="111"/>
      <c r="E32" s="112" t="s">
        <v>310</v>
      </c>
      <c r="F32" s="112"/>
      <c r="G32" s="112"/>
      <c r="H32" s="112"/>
      <c r="I32" s="23"/>
      <c r="J32" s="23"/>
      <c r="K32" s="23"/>
      <c r="L32" s="23"/>
      <c r="M32" s="23"/>
      <c r="N32" s="23"/>
      <c r="O32" s="23"/>
      <c r="P32" s="23"/>
      <c r="Q32" s="23"/>
      <c r="R32" s="23"/>
      <c r="S32" s="23"/>
      <c r="T32" s="23"/>
      <c r="U32" s="23"/>
      <c r="V32" s="23"/>
      <c r="W32" s="23"/>
      <c r="X32" s="23"/>
      <c r="Y32" s="23"/>
      <c r="Z32" s="23"/>
    </row>
    <row r="33" customFormat="false" ht="15" hidden="false" customHeight="false" outlineLevel="0" collapsed="false">
      <c r="A33" s="90" t="s">
        <v>322</v>
      </c>
      <c r="B33" s="113" t="s">
        <v>323</v>
      </c>
      <c r="C33" s="113"/>
      <c r="D33" s="113"/>
      <c r="E33" s="114" t="s">
        <v>313</v>
      </c>
      <c r="F33" s="114"/>
      <c r="G33" s="114"/>
      <c r="H33" s="114"/>
      <c r="I33" s="23"/>
      <c r="J33" s="23"/>
      <c r="K33" s="23"/>
      <c r="L33" s="23"/>
      <c r="M33" s="23"/>
      <c r="N33" s="23"/>
      <c r="O33" s="23"/>
      <c r="P33" s="23"/>
      <c r="Q33" s="23"/>
      <c r="R33" s="23"/>
      <c r="S33" s="23"/>
      <c r="T33" s="23"/>
      <c r="U33" s="23"/>
      <c r="V33" s="23"/>
      <c r="W33" s="23"/>
      <c r="X33" s="23"/>
      <c r="Y33" s="23"/>
      <c r="Z33" s="23"/>
    </row>
    <row r="34" customFormat="false" ht="15" hidden="false" customHeight="false" outlineLevel="0" collapsed="false">
      <c r="A34" s="90" t="s">
        <v>324</v>
      </c>
      <c r="B34" s="98"/>
      <c r="C34" s="98"/>
      <c r="D34" s="98"/>
      <c r="E34" s="115"/>
      <c r="F34" s="115"/>
      <c r="G34" s="115"/>
      <c r="H34" s="115"/>
      <c r="I34" s="23"/>
      <c r="J34" s="23"/>
      <c r="K34" s="23"/>
      <c r="L34" s="23"/>
      <c r="M34" s="23"/>
      <c r="N34" s="23"/>
      <c r="O34" s="23"/>
      <c r="P34" s="23"/>
      <c r="Q34" s="23"/>
      <c r="R34" s="23"/>
      <c r="S34" s="23"/>
      <c r="T34" s="23"/>
      <c r="U34" s="23"/>
      <c r="V34" s="23"/>
      <c r="W34" s="23"/>
      <c r="X34" s="23"/>
      <c r="Y34" s="23"/>
      <c r="Z34" s="23"/>
    </row>
    <row r="35" customFormat="false" ht="15" hidden="false" customHeight="false" outlineLevel="0" collapsed="false">
      <c r="A35" s="90" t="s">
        <v>325</v>
      </c>
      <c r="B35" s="101"/>
      <c r="C35" s="101"/>
      <c r="D35" s="101"/>
      <c r="E35" s="116"/>
      <c r="F35" s="116"/>
      <c r="G35" s="116"/>
      <c r="H35" s="116"/>
      <c r="I35" s="23"/>
      <c r="J35" s="23"/>
      <c r="K35" s="23"/>
      <c r="L35" s="23"/>
      <c r="M35" s="23"/>
      <c r="N35" s="23"/>
      <c r="O35" s="23"/>
      <c r="P35" s="23"/>
      <c r="Q35" s="23"/>
      <c r="R35" s="23"/>
      <c r="S35" s="23"/>
      <c r="T35" s="23"/>
      <c r="U35" s="23"/>
      <c r="V35" s="23"/>
      <c r="W35" s="23"/>
      <c r="X35" s="23"/>
      <c r="Y35" s="23"/>
      <c r="Z35" s="23"/>
    </row>
    <row r="36" customFormat="false" ht="15" hidden="false" customHeight="false" outlineLevel="0" collapsed="false">
      <c r="A36" s="90" t="s">
        <v>326</v>
      </c>
      <c r="B36" s="98"/>
      <c r="C36" s="98"/>
      <c r="D36" s="98"/>
      <c r="E36" s="115"/>
      <c r="F36" s="115"/>
      <c r="G36" s="115"/>
      <c r="H36" s="115"/>
      <c r="I36" s="23"/>
      <c r="J36" s="23"/>
      <c r="K36" s="23"/>
      <c r="L36" s="23"/>
      <c r="M36" s="23"/>
      <c r="N36" s="23"/>
      <c r="O36" s="23"/>
      <c r="P36" s="23"/>
      <c r="Q36" s="23"/>
      <c r="R36" s="23"/>
      <c r="S36" s="23"/>
      <c r="T36" s="23"/>
      <c r="U36" s="23"/>
      <c r="V36" s="23"/>
      <c r="W36" s="23"/>
      <c r="X36" s="23"/>
      <c r="Y36" s="23"/>
      <c r="Z36" s="23"/>
    </row>
    <row r="37" customFormat="false" ht="15" hidden="false" customHeight="false" outlineLevel="0" collapsed="false">
      <c r="A37" s="90" t="s">
        <v>327</v>
      </c>
      <c r="B37" s="101"/>
      <c r="C37" s="101"/>
      <c r="D37" s="101"/>
      <c r="E37" s="116"/>
      <c r="F37" s="116"/>
      <c r="G37" s="116"/>
      <c r="H37" s="116"/>
      <c r="I37" s="23"/>
      <c r="J37" s="23"/>
      <c r="K37" s="23"/>
      <c r="L37" s="23"/>
      <c r="M37" s="23"/>
      <c r="N37" s="23"/>
      <c r="O37" s="23"/>
      <c r="P37" s="23"/>
      <c r="Q37" s="23"/>
      <c r="R37" s="23"/>
      <c r="S37" s="23"/>
      <c r="T37" s="23"/>
      <c r="U37" s="23"/>
      <c r="V37" s="23"/>
      <c r="W37" s="23"/>
      <c r="X37" s="23"/>
      <c r="Y37" s="23"/>
      <c r="Z37" s="23"/>
    </row>
    <row r="38" customFormat="false" ht="15" hidden="false" customHeight="false" outlineLevel="0" collapsed="false">
      <c r="A38" s="90" t="s">
        <v>328</v>
      </c>
      <c r="B38" s="98"/>
      <c r="C38" s="98"/>
      <c r="D38" s="98"/>
      <c r="E38" s="115"/>
      <c r="F38" s="115"/>
      <c r="G38" s="115"/>
      <c r="H38" s="115"/>
      <c r="I38" s="23"/>
      <c r="J38" s="23"/>
      <c r="K38" s="23"/>
      <c r="L38" s="23"/>
      <c r="M38" s="23"/>
      <c r="N38" s="23"/>
      <c r="O38" s="23"/>
      <c r="P38" s="23"/>
      <c r="Q38" s="23"/>
      <c r="R38" s="23"/>
      <c r="S38" s="23"/>
      <c r="T38" s="23"/>
      <c r="U38" s="23"/>
      <c r="V38" s="23"/>
      <c r="W38" s="23"/>
      <c r="X38" s="23"/>
      <c r="Y38" s="23"/>
      <c r="Z38" s="23"/>
    </row>
    <row r="39" customFormat="false" ht="15" hidden="false" customHeight="false" outlineLevel="0" collapsed="false">
      <c r="A39" s="90" t="s">
        <v>329</v>
      </c>
      <c r="B39" s="101"/>
      <c r="C39" s="101"/>
      <c r="D39" s="101"/>
      <c r="E39" s="116"/>
      <c r="F39" s="116"/>
      <c r="G39" s="116"/>
      <c r="H39" s="116"/>
      <c r="I39" s="23"/>
      <c r="J39" s="23"/>
      <c r="K39" s="23"/>
      <c r="L39" s="23"/>
      <c r="M39" s="23"/>
      <c r="N39" s="23"/>
      <c r="O39" s="23"/>
      <c r="P39" s="23"/>
      <c r="Q39" s="23"/>
      <c r="R39" s="23"/>
      <c r="S39" s="23"/>
      <c r="T39" s="23"/>
      <c r="U39" s="23"/>
      <c r="V39" s="23"/>
      <c r="W39" s="23"/>
      <c r="X39" s="23"/>
      <c r="Y39" s="23"/>
      <c r="Z39" s="23"/>
    </row>
    <row r="40" customFormat="false" ht="15" hidden="false" customHeight="false" outlineLevel="0" collapsed="false">
      <c r="A40" s="90" t="s">
        <v>330</v>
      </c>
      <c r="B40" s="98"/>
      <c r="C40" s="98"/>
      <c r="D40" s="98"/>
      <c r="E40" s="115"/>
      <c r="F40" s="115"/>
      <c r="G40" s="115"/>
      <c r="H40" s="115"/>
      <c r="I40" s="23"/>
      <c r="J40" s="23"/>
      <c r="K40" s="23"/>
      <c r="L40" s="23"/>
      <c r="M40" s="23"/>
      <c r="N40" s="23"/>
      <c r="O40" s="23"/>
      <c r="P40" s="23"/>
      <c r="Q40" s="23"/>
      <c r="R40" s="23"/>
      <c r="S40" s="23"/>
      <c r="T40" s="23"/>
      <c r="U40" s="23"/>
      <c r="V40" s="23"/>
      <c r="W40" s="23"/>
      <c r="X40" s="23"/>
      <c r="Y40" s="23"/>
      <c r="Z40" s="23"/>
    </row>
    <row r="41" customFormat="false" ht="15" hidden="false" customHeight="false" outlineLevel="0" collapsed="false">
      <c r="A41" s="90" t="s">
        <v>331</v>
      </c>
      <c r="B41" s="101"/>
      <c r="C41" s="101"/>
      <c r="D41" s="101"/>
      <c r="E41" s="116"/>
      <c r="F41" s="116"/>
      <c r="G41" s="116"/>
      <c r="H41" s="116"/>
      <c r="I41" s="23"/>
      <c r="J41" s="23"/>
      <c r="K41" s="23"/>
      <c r="L41" s="23"/>
      <c r="M41" s="23"/>
      <c r="N41" s="23"/>
      <c r="O41" s="23"/>
      <c r="P41" s="23"/>
      <c r="Q41" s="23"/>
      <c r="R41" s="23"/>
      <c r="S41" s="23"/>
      <c r="T41" s="23"/>
      <c r="U41" s="23"/>
      <c r="V41" s="23"/>
      <c r="W41" s="23"/>
      <c r="X41" s="23"/>
      <c r="Y41" s="23"/>
      <c r="Z41" s="23"/>
    </row>
    <row r="42" customFormat="false" ht="15" hidden="false" customHeight="false" outlineLevel="0" collapsed="false">
      <c r="A42" s="92"/>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ustomFormat="false" ht="15" hidden="false" customHeight="false" outlineLevel="0" collapsed="false">
      <c r="A43" s="119" t="s">
        <v>332</v>
      </c>
      <c r="B43" s="111" t="s">
        <v>98</v>
      </c>
      <c r="C43" s="111"/>
      <c r="D43" s="111"/>
      <c r="E43" s="120" t="s">
        <v>333</v>
      </c>
      <c r="F43" s="120"/>
      <c r="G43" s="120"/>
      <c r="H43" s="120"/>
      <c r="I43" s="23"/>
      <c r="J43" s="23"/>
      <c r="K43" s="23"/>
      <c r="L43" s="23"/>
      <c r="M43" s="23"/>
      <c r="N43" s="23"/>
      <c r="O43" s="23"/>
      <c r="P43" s="23"/>
      <c r="Q43" s="23"/>
      <c r="R43" s="23"/>
      <c r="S43" s="23"/>
      <c r="T43" s="23"/>
      <c r="U43" s="23"/>
      <c r="V43" s="23"/>
      <c r="W43" s="23"/>
      <c r="X43" s="23"/>
      <c r="Y43" s="23"/>
      <c r="Z43" s="23"/>
    </row>
    <row r="44" customFormat="false" ht="15" hidden="false" customHeight="false" outlineLevel="0" collapsed="false">
      <c r="A44" s="87" t="s">
        <v>334</v>
      </c>
      <c r="B44" s="97" t="s">
        <v>335</v>
      </c>
      <c r="C44" s="97"/>
      <c r="D44" s="97"/>
      <c r="E44" s="121" t="s">
        <v>336</v>
      </c>
      <c r="F44" s="121"/>
      <c r="G44" s="121"/>
      <c r="H44" s="121"/>
      <c r="I44" s="23"/>
      <c r="J44" s="23"/>
      <c r="K44" s="23"/>
      <c r="L44" s="23"/>
      <c r="M44" s="23"/>
      <c r="N44" s="23"/>
      <c r="O44" s="23"/>
      <c r="P44" s="23"/>
      <c r="Q44" s="23"/>
      <c r="R44" s="23"/>
      <c r="S44" s="23"/>
      <c r="T44" s="23"/>
      <c r="U44" s="23"/>
      <c r="V44" s="23"/>
      <c r="W44" s="23"/>
      <c r="X44" s="23"/>
      <c r="Y44" s="23"/>
      <c r="Z44" s="23"/>
    </row>
    <row r="45" customFormat="false" ht="15" hidden="false" customHeight="false" outlineLevel="0" collapsed="false">
      <c r="A45" s="86" t="s">
        <v>337</v>
      </c>
      <c r="B45" s="122"/>
      <c r="C45" s="122"/>
      <c r="D45" s="122"/>
      <c r="E45" s="123"/>
      <c r="F45" s="123"/>
      <c r="G45" s="123"/>
      <c r="H45" s="123"/>
      <c r="I45" s="23"/>
      <c r="J45" s="23"/>
      <c r="K45" s="23"/>
      <c r="L45" s="23"/>
      <c r="M45" s="23"/>
      <c r="N45" s="23"/>
      <c r="O45" s="23"/>
      <c r="P45" s="23"/>
      <c r="Q45" s="23"/>
      <c r="R45" s="23"/>
      <c r="S45" s="23"/>
      <c r="T45" s="23"/>
      <c r="U45" s="23"/>
      <c r="V45" s="23"/>
      <c r="W45" s="23"/>
      <c r="X45" s="23"/>
      <c r="Y45" s="23"/>
      <c r="Z45" s="23"/>
    </row>
    <row r="46" customFormat="false" ht="15" hidden="false" customHeight="false" outlineLevel="0" collapsed="false">
      <c r="A46" s="92"/>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ustomFormat="false" ht="15" hidden="false" customHeight="false" outlineLevel="0" collapsed="false">
      <c r="A47" s="119" t="s">
        <v>338</v>
      </c>
      <c r="B47" s="124" t="s">
        <v>339</v>
      </c>
      <c r="C47" s="124"/>
      <c r="D47" s="124"/>
      <c r="E47" s="125" t="s">
        <v>333</v>
      </c>
      <c r="F47" s="125"/>
      <c r="G47" s="125"/>
      <c r="H47" s="125"/>
      <c r="I47" s="23"/>
      <c r="J47" s="23"/>
      <c r="K47" s="23"/>
      <c r="L47" s="23"/>
      <c r="M47" s="23"/>
      <c r="N47" s="23"/>
      <c r="O47" s="23"/>
      <c r="P47" s="23"/>
      <c r="Q47" s="23"/>
      <c r="R47" s="23"/>
      <c r="S47" s="23"/>
      <c r="T47" s="23"/>
      <c r="U47" s="23"/>
      <c r="V47" s="23"/>
      <c r="W47" s="23"/>
      <c r="X47" s="23"/>
      <c r="Y47" s="23"/>
      <c r="Z47" s="23"/>
    </row>
    <row r="48" customFormat="false" ht="15" hidden="false" customHeight="false" outlineLevel="0" collapsed="false">
      <c r="A48" s="87" t="s">
        <v>340</v>
      </c>
      <c r="B48" s="126" t="s">
        <v>341</v>
      </c>
      <c r="C48" s="126"/>
      <c r="D48" s="126"/>
      <c r="E48" s="109" t="s">
        <v>342</v>
      </c>
      <c r="F48" s="109"/>
      <c r="G48" s="109"/>
      <c r="H48" s="109"/>
      <c r="I48" s="23"/>
      <c r="J48" s="23"/>
      <c r="K48" s="23"/>
      <c r="L48" s="23"/>
      <c r="M48" s="23"/>
      <c r="N48" s="23"/>
      <c r="O48" s="23"/>
      <c r="P48" s="23"/>
      <c r="Q48" s="23"/>
      <c r="R48" s="23"/>
      <c r="S48" s="23"/>
      <c r="T48" s="23"/>
      <c r="U48" s="23"/>
      <c r="V48" s="23"/>
      <c r="W48" s="23"/>
      <c r="X48" s="23"/>
      <c r="Y48" s="23"/>
      <c r="Z48" s="23"/>
    </row>
    <row r="49" customFormat="false" ht="15" hidden="false" customHeight="false" outlineLevel="0" collapsed="false">
      <c r="A49" s="86" t="s">
        <v>343</v>
      </c>
      <c r="B49" s="113" t="s">
        <v>344</v>
      </c>
      <c r="C49" s="113"/>
      <c r="D49" s="113"/>
      <c r="E49" s="114" t="s">
        <v>345</v>
      </c>
      <c r="F49" s="114"/>
      <c r="G49" s="114"/>
      <c r="H49" s="114"/>
      <c r="I49" s="23"/>
      <c r="J49" s="23"/>
      <c r="K49" s="23"/>
      <c r="L49" s="23"/>
      <c r="M49" s="23"/>
      <c r="N49" s="23"/>
      <c r="O49" s="23"/>
      <c r="P49" s="23"/>
      <c r="Q49" s="23"/>
      <c r="R49" s="23"/>
      <c r="S49" s="23"/>
      <c r="T49" s="23"/>
      <c r="U49" s="23"/>
      <c r="V49" s="23"/>
      <c r="W49" s="23"/>
      <c r="X49" s="23"/>
      <c r="Y49" s="23"/>
      <c r="Z49" s="23"/>
    </row>
    <row r="50" customFormat="false" ht="15" hidden="false" customHeight="false" outlineLevel="0" collapsed="false">
      <c r="A50" s="86" t="s">
        <v>346</v>
      </c>
      <c r="B50" s="98"/>
      <c r="C50" s="98"/>
      <c r="D50" s="98"/>
      <c r="E50" s="115"/>
      <c r="F50" s="115"/>
      <c r="G50" s="115"/>
      <c r="H50" s="115"/>
      <c r="I50" s="23"/>
      <c r="J50" s="23"/>
      <c r="K50" s="23"/>
      <c r="L50" s="23"/>
      <c r="M50" s="23"/>
      <c r="N50" s="23"/>
      <c r="O50" s="23"/>
      <c r="P50" s="23"/>
      <c r="Q50" s="23"/>
      <c r="R50" s="23"/>
      <c r="S50" s="23"/>
      <c r="T50" s="23"/>
      <c r="U50" s="23"/>
      <c r="V50" s="23"/>
      <c r="W50" s="23"/>
      <c r="X50" s="23"/>
      <c r="Y50" s="23"/>
      <c r="Z50" s="23"/>
    </row>
    <row r="51" customFormat="false" ht="15" hidden="false" customHeight="false" outlineLevel="0" collapsed="false">
      <c r="A51" s="90" t="s">
        <v>347</v>
      </c>
      <c r="B51" s="101"/>
      <c r="C51" s="101"/>
      <c r="D51" s="101"/>
      <c r="E51" s="116"/>
      <c r="F51" s="116"/>
      <c r="G51" s="116"/>
      <c r="H51" s="116"/>
      <c r="I51" s="23"/>
      <c r="J51" s="23"/>
      <c r="K51" s="23"/>
      <c r="L51" s="23"/>
      <c r="M51" s="23"/>
      <c r="N51" s="23"/>
      <c r="O51" s="23"/>
      <c r="P51" s="23"/>
      <c r="Q51" s="23"/>
      <c r="R51" s="23"/>
      <c r="S51" s="23"/>
      <c r="T51" s="23"/>
      <c r="U51" s="23"/>
      <c r="V51" s="23"/>
      <c r="W51" s="23"/>
      <c r="X51" s="23"/>
      <c r="Y51" s="23"/>
      <c r="Z51" s="23"/>
    </row>
    <row r="52" customFormat="false" ht="15" hidden="false" customHeight="false" outlineLevel="0" collapsed="false">
      <c r="A52" s="92"/>
      <c r="B52" s="127"/>
      <c r="C52" s="127"/>
      <c r="D52" s="127"/>
      <c r="E52" s="23"/>
      <c r="F52" s="23"/>
      <c r="G52" s="23"/>
      <c r="H52" s="23"/>
      <c r="I52" s="23"/>
      <c r="J52" s="23"/>
      <c r="K52" s="23"/>
      <c r="L52" s="23"/>
      <c r="M52" s="23"/>
      <c r="N52" s="23"/>
      <c r="O52" s="23"/>
      <c r="P52" s="23"/>
      <c r="Q52" s="23"/>
      <c r="R52" s="23"/>
      <c r="S52" s="23"/>
      <c r="T52" s="23"/>
      <c r="U52" s="23"/>
      <c r="V52" s="23"/>
      <c r="W52" s="23"/>
      <c r="X52" s="23"/>
      <c r="Y52" s="23"/>
      <c r="Z52" s="23"/>
    </row>
    <row r="53" customFormat="false" ht="15" hidden="false" customHeight="false" outlineLevel="0" collapsed="false">
      <c r="A53" s="119" t="s">
        <v>348</v>
      </c>
      <c r="B53" s="111" t="s">
        <v>349</v>
      </c>
      <c r="C53" s="111"/>
      <c r="D53" s="111"/>
      <c r="E53" s="120" t="s">
        <v>333</v>
      </c>
      <c r="F53" s="120"/>
      <c r="G53" s="120"/>
      <c r="H53" s="120"/>
      <c r="I53" s="23"/>
      <c r="J53" s="23"/>
      <c r="K53" s="23"/>
      <c r="L53" s="23"/>
      <c r="M53" s="23"/>
      <c r="N53" s="23"/>
      <c r="O53" s="23"/>
      <c r="P53" s="23"/>
      <c r="Q53" s="23"/>
      <c r="R53" s="23"/>
      <c r="S53" s="23"/>
      <c r="T53" s="23"/>
      <c r="U53" s="23"/>
      <c r="V53" s="23"/>
      <c r="W53" s="23"/>
      <c r="X53" s="23"/>
      <c r="Y53" s="23"/>
      <c r="Z53" s="23"/>
    </row>
    <row r="54" customFormat="false" ht="15" hidden="false" customHeight="false" outlineLevel="0" collapsed="false">
      <c r="A54" s="90" t="s">
        <v>350</v>
      </c>
      <c r="B54" s="128" t="s">
        <v>351</v>
      </c>
      <c r="C54" s="128"/>
      <c r="D54" s="128"/>
      <c r="E54" s="129"/>
      <c r="F54" s="129"/>
      <c r="G54" s="129"/>
      <c r="H54" s="129"/>
      <c r="I54" s="23"/>
      <c r="J54" s="23"/>
      <c r="K54" s="23"/>
      <c r="L54" s="23"/>
      <c r="M54" s="23"/>
      <c r="N54" s="23"/>
      <c r="O54" s="23"/>
      <c r="P54" s="23"/>
      <c r="Q54" s="23"/>
      <c r="R54" s="23"/>
      <c r="S54" s="23"/>
      <c r="T54" s="23"/>
      <c r="U54" s="23"/>
      <c r="V54" s="23"/>
      <c r="W54" s="23"/>
      <c r="X54" s="23"/>
      <c r="Y54" s="23"/>
      <c r="Z54" s="23"/>
    </row>
    <row r="55" customFormat="false" ht="15" hidden="false" customHeight="false" outlineLevel="0" collapsed="false">
      <c r="A55" s="90" t="s">
        <v>352</v>
      </c>
      <c r="B55" s="117" t="s">
        <v>353</v>
      </c>
      <c r="C55" s="117"/>
      <c r="D55" s="117"/>
      <c r="E55" s="115"/>
      <c r="F55" s="115"/>
      <c r="G55" s="115"/>
      <c r="H55" s="115"/>
      <c r="I55" s="23"/>
      <c r="J55" s="23"/>
      <c r="K55" s="23"/>
      <c r="L55" s="23"/>
      <c r="M55" s="23"/>
      <c r="N55" s="23"/>
      <c r="O55" s="23"/>
      <c r="P55" s="23"/>
      <c r="Q55" s="23"/>
      <c r="R55" s="23"/>
      <c r="S55" s="23"/>
      <c r="T55" s="23"/>
      <c r="U55" s="23"/>
      <c r="V55" s="23"/>
      <c r="W55" s="23"/>
      <c r="X55" s="23"/>
      <c r="Y55" s="23"/>
      <c r="Z55" s="23"/>
    </row>
    <row r="56" customFormat="false" ht="15" hidden="false" customHeight="false" outlineLevel="0" collapsed="false">
      <c r="A56" s="118" t="s">
        <v>354</v>
      </c>
      <c r="B56" s="113" t="s">
        <v>355</v>
      </c>
      <c r="C56" s="113"/>
      <c r="D56" s="113"/>
      <c r="E56" s="116"/>
      <c r="F56" s="116"/>
      <c r="G56" s="116"/>
      <c r="H56" s="116"/>
      <c r="I56" s="23"/>
      <c r="J56" s="23"/>
      <c r="K56" s="23"/>
      <c r="L56" s="23"/>
      <c r="M56" s="23"/>
      <c r="N56" s="23"/>
      <c r="O56" s="23"/>
      <c r="P56" s="23"/>
      <c r="Q56" s="23"/>
      <c r="R56" s="23"/>
      <c r="S56" s="23"/>
      <c r="T56" s="23"/>
      <c r="U56" s="23"/>
      <c r="V56" s="23"/>
      <c r="W56" s="23"/>
      <c r="X56" s="23"/>
      <c r="Y56" s="23"/>
      <c r="Z56" s="23"/>
    </row>
    <row r="57" customFormat="false" ht="15" hidden="false" customHeight="false" outlineLevel="0" collapsed="false">
      <c r="A57" s="92"/>
      <c r="B57" s="130"/>
      <c r="C57" s="131"/>
      <c r="D57" s="131"/>
      <c r="E57" s="132"/>
      <c r="F57" s="132"/>
      <c r="G57" s="132"/>
      <c r="H57" s="132"/>
      <c r="I57" s="23"/>
      <c r="J57" s="23"/>
      <c r="K57" s="23"/>
      <c r="L57" s="23"/>
      <c r="M57" s="23"/>
      <c r="N57" s="23"/>
      <c r="O57" s="23"/>
      <c r="P57" s="23"/>
      <c r="Q57" s="23"/>
      <c r="R57" s="23"/>
      <c r="S57" s="23"/>
      <c r="T57" s="23"/>
      <c r="U57" s="23"/>
      <c r="V57" s="23"/>
      <c r="W57" s="23"/>
      <c r="X57" s="23"/>
      <c r="Y57" s="23"/>
      <c r="Z57" s="23"/>
    </row>
    <row r="58" customFormat="false" ht="15" hidden="false" customHeight="false" outlineLevel="0" collapsed="false">
      <c r="A58" s="133" t="s">
        <v>356</v>
      </c>
      <c r="B58" s="62" t="s">
        <v>357</v>
      </c>
      <c r="C58" s="62" t="s">
        <v>358</v>
      </c>
      <c r="D58" s="62" t="s">
        <v>359</v>
      </c>
      <c r="E58" s="62"/>
      <c r="F58" s="62" t="s">
        <v>360</v>
      </c>
      <c r="G58" s="62"/>
      <c r="H58" s="62"/>
      <c r="I58" s="23"/>
      <c r="J58" s="23"/>
      <c r="K58" s="23"/>
      <c r="L58" s="23"/>
      <c r="M58" s="23"/>
      <c r="N58" s="23"/>
      <c r="O58" s="23"/>
      <c r="P58" s="23"/>
      <c r="Q58" s="23"/>
      <c r="R58" s="23"/>
      <c r="S58" s="23"/>
      <c r="T58" s="23"/>
      <c r="U58" s="23"/>
      <c r="V58" s="23"/>
      <c r="W58" s="23"/>
      <c r="X58" s="23"/>
      <c r="Y58" s="23"/>
      <c r="Z58" s="23"/>
    </row>
    <row r="59" customFormat="false" ht="15" hidden="false" customHeight="false" outlineLevel="0" collapsed="false">
      <c r="A59" s="87" t="s">
        <v>361</v>
      </c>
      <c r="B59" s="134"/>
      <c r="C59" s="135" t="s">
        <v>362</v>
      </c>
      <c r="D59" s="135" t="s">
        <v>362</v>
      </c>
      <c r="E59" s="135"/>
      <c r="F59" s="136"/>
      <c r="G59" s="136"/>
      <c r="H59" s="136"/>
      <c r="I59" s="23"/>
      <c r="J59" s="23"/>
      <c r="K59" s="23"/>
      <c r="L59" s="23"/>
      <c r="M59" s="23"/>
      <c r="N59" s="23"/>
      <c r="O59" s="23"/>
      <c r="P59" s="23"/>
      <c r="Q59" s="23"/>
      <c r="R59" s="23"/>
      <c r="S59" s="23"/>
      <c r="T59" s="23"/>
      <c r="U59" s="23"/>
      <c r="V59" s="23"/>
      <c r="W59" s="23"/>
      <c r="X59" s="23"/>
      <c r="Y59" s="23"/>
      <c r="Z59" s="23"/>
    </row>
    <row r="60" customFormat="false" ht="15" hidden="false" customHeight="false" outlineLevel="0" collapsed="false">
      <c r="A60" s="86" t="s">
        <v>363</v>
      </c>
      <c r="B60" s="137"/>
      <c r="C60" s="138"/>
      <c r="D60" s="98"/>
      <c r="E60" s="98"/>
      <c r="F60" s="139"/>
      <c r="G60" s="139"/>
      <c r="H60" s="139"/>
      <c r="I60" s="23"/>
      <c r="J60" s="23"/>
      <c r="K60" s="23"/>
      <c r="L60" s="23"/>
      <c r="M60" s="23"/>
      <c r="N60" s="23"/>
      <c r="O60" s="23"/>
      <c r="P60" s="23"/>
      <c r="Q60" s="23"/>
      <c r="R60" s="23"/>
      <c r="S60" s="23"/>
      <c r="T60" s="23"/>
      <c r="U60" s="23"/>
      <c r="V60" s="23"/>
      <c r="W60" s="23"/>
      <c r="X60" s="23"/>
      <c r="Y60" s="23"/>
      <c r="Z60" s="23"/>
    </row>
    <row r="61" customFormat="false" ht="15" hidden="false" customHeight="false" outlineLevel="0" collapsed="false">
      <c r="A61" s="87" t="s">
        <v>364</v>
      </c>
      <c r="B61" s="134"/>
      <c r="C61" s="140"/>
      <c r="D61" s="101"/>
      <c r="E61" s="101"/>
      <c r="F61" s="136"/>
      <c r="G61" s="136"/>
      <c r="H61" s="136"/>
      <c r="I61" s="23"/>
      <c r="J61" s="23"/>
      <c r="K61" s="23"/>
      <c r="L61" s="23"/>
      <c r="M61" s="23"/>
      <c r="N61" s="23"/>
      <c r="O61" s="23"/>
      <c r="P61" s="23"/>
      <c r="Q61" s="23"/>
      <c r="R61" s="23"/>
      <c r="S61" s="23"/>
      <c r="T61" s="23"/>
      <c r="U61" s="23"/>
      <c r="V61" s="23"/>
      <c r="W61" s="23"/>
      <c r="X61" s="23"/>
      <c r="Y61" s="23"/>
      <c r="Z61" s="23"/>
    </row>
    <row r="62" customFormat="false" ht="15" hidden="false" customHeight="false" outlineLevel="0" collapsed="false">
      <c r="A62" s="86" t="s">
        <v>365</v>
      </c>
      <c r="B62" s="137"/>
      <c r="C62" s="138"/>
      <c r="D62" s="98"/>
      <c r="E62" s="98"/>
      <c r="F62" s="98"/>
      <c r="G62" s="98"/>
      <c r="H62" s="141"/>
      <c r="I62" s="23"/>
      <c r="J62" s="23"/>
      <c r="K62" s="23"/>
      <c r="L62" s="23"/>
      <c r="M62" s="23"/>
      <c r="N62" s="23"/>
      <c r="O62" s="23"/>
      <c r="P62" s="23"/>
      <c r="Q62" s="23"/>
      <c r="R62" s="23"/>
      <c r="S62" s="23"/>
      <c r="T62" s="23"/>
      <c r="U62" s="23"/>
      <c r="V62" s="23"/>
      <c r="W62" s="23"/>
      <c r="X62" s="23"/>
      <c r="Y62" s="23"/>
      <c r="Z62" s="23"/>
    </row>
  </sheetData>
  <mergeCells count="78">
    <mergeCell ref="A2:H2"/>
    <mergeCell ref="B4:H4"/>
    <mergeCell ref="B5:H5"/>
    <mergeCell ref="B6:H6"/>
    <mergeCell ref="B7:H7"/>
    <mergeCell ref="B17:H17"/>
    <mergeCell ref="B18:H18"/>
    <mergeCell ref="B20:H20"/>
    <mergeCell ref="B21:H21"/>
    <mergeCell ref="B22:H22"/>
    <mergeCell ref="B24:D24"/>
    <mergeCell ref="E24:H24"/>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hyperlinks>
    <hyperlink ref="H10" r:id="rId1" display="bendoumahosni@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29"/>
    <col collapsed="false" customWidth="true" hidden="false" outlineLevel="0" max="2" min="2" style="0" width="22.3"/>
    <col collapsed="false" customWidth="true" hidden="false" outlineLevel="0" max="3" min="3" style="0" width="14.14"/>
    <col collapsed="false" customWidth="true" hidden="false" outlineLevel="0" max="4" min="4" style="0" width="38.14"/>
    <col collapsed="false" customWidth="true" hidden="false" outlineLevel="0" max="5" min="5" style="0" width="16.85"/>
    <col collapsed="false" customWidth="true" hidden="false" outlineLevel="0" max="14" min="6" style="0" width="14.14"/>
    <col collapsed="false" customWidth="true" hidden="false" outlineLevel="0" max="25" min="15" style="0" width="14"/>
    <col collapsed="false" customWidth="true" hidden="false" outlineLevel="0" max="1025" min="26" style="0" width="14.43"/>
  </cols>
  <sheetData>
    <row r="1" customFormat="false" ht="97.5" hidden="false" customHeight="true" outlineLevel="0" collapsed="false">
      <c r="A1" s="142" t="s">
        <v>366</v>
      </c>
      <c r="B1" s="142"/>
      <c r="C1" s="142"/>
      <c r="D1" s="142"/>
      <c r="E1" s="142"/>
      <c r="F1" s="142"/>
      <c r="G1" s="142"/>
      <c r="H1" s="142"/>
      <c r="I1" s="142"/>
      <c r="J1" s="142"/>
      <c r="K1" s="142"/>
      <c r="L1" s="142"/>
      <c r="M1" s="142"/>
      <c r="N1" s="142"/>
      <c r="O1" s="142"/>
      <c r="P1" s="142"/>
      <c r="Q1" s="142"/>
      <c r="R1" s="142"/>
      <c r="S1" s="143"/>
      <c r="T1" s="143"/>
      <c r="U1" s="143"/>
      <c r="V1" s="143"/>
      <c r="W1" s="143"/>
      <c r="X1" s="143"/>
      <c r="Y1" s="143"/>
      <c r="Z1" s="143"/>
    </row>
    <row r="2" customFormat="false" ht="15.75" hidden="false" customHeight="true" outlineLevel="0" collapsed="false">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customFormat="false" ht="15.75" hidden="false" customHeight="true" outlineLevel="0" collapsed="false">
      <c r="A3" s="144" t="s">
        <v>367</v>
      </c>
      <c r="C3" s="143"/>
      <c r="D3" s="145" t="s">
        <v>368</v>
      </c>
      <c r="E3" s="145"/>
      <c r="F3" s="143"/>
      <c r="G3" s="143"/>
      <c r="H3" s="143"/>
      <c r="I3" s="143"/>
      <c r="J3" s="143"/>
      <c r="K3" s="143"/>
      <c r="L3" s="143"/>
      <c r="M3" s="143"/>
      <c r="N3" s="143"/>
      <c r="O3" s="143"/>
      <c r="P3" s="143"/>
      <c r="Q3" s="143"/>
      <c r="R3" s="143"/>
      <c r="S3" s="143"/>
      <c r="T3" s="143"/>
      <c r="U3" s="143"/>
      <c r="V3" s="143"/>
      <c r="W3" s="143"/>
      <c r="X3" s="143"/>
      <c r="Y3" s="143"/>
      <c r="Z3" s="143"/>
    </row>
    <row r="4" customFormat="false" ht="15.75" hidden="false" customHeight="true" outlineLevel="0" collapsed="false">
      <c r="A4" s="146" t="s">
        <v>369</v>
      </c>
      <c r="B4" s="146" t="s">
        <v>370</v>
      </c>
      <c r="C4" s="147"/>
      <c r="D4" s="148"/>
      <c r="E4" s="143"/>
      <c r="F4" s="147"/>
      <c r="G4" s="143"/>
      <c r="H4" s="143"/>
      <c r="I4" s="149"/>
      <c r="J4" s="149"/>
      <c r="K4" s="149"/>
      <c r="L4" s="143"/>
      <c r="M4" s="143"/>
      <c r="N4" s="143"/>
      <c r="O4" s="143"/>
      <c r="P4" s="143"/>
      <c r="Q4" s="143"/>
      <c r="R4" s="143"/>
      <c r="S4" s="143"/>
      <c r="T4" s="143"/>
      <c r="U4" s="143"/>
      <c r="V4" s="143"/>
      <c r="W4" s="143"/>
      <c r="X4" s="143"/>
      <c r="Y4" s="143"/>
      <c r="Z4" s="143"/>
    </row>
    <row r="5" customFormat="false" ht="15.75" hidden="false" customHeight="true" outlineLevel="0" collapsed="false">
      <c r="A5" s="150" t="s">
        <v>371</v>
      </c>
      <c r="B5" s="151" t="n">
        <v>45397</v>
      </c>
      <c r="C5" s="147"/>
      <c r="D5" s="152" t="s">
        <v>372</v>
      </c>
      <c r="E5" s="153" t="n">
        <f aca="false">B5+B6</f>
        <v>45411</v>
      </c>
      <c r="F5" s="147"/>
      <c r="G5" s="143"/>
      <c r="H5" s="143"/>
      <c r="I5" s="143"/>
      <c r="J5" s="154"/>
      <c r="K5" s="154"/>
      <c r="L5" s="143"/>
      <c r="M5" s="143"/>
      <c r="N5" s="143"/>
      <c r="O5" s="143"/>
      <c r="P5" s="143"/>
      <c r="Q5" s="143"/>
      <c r="R5" s="143"/>
      <c r="S5" s="143"/>
      <c r="T5" s="143"/>
      <c r="U5" s="143"/>
      <c r="V5" s="143"/>
      <c r="W5" s="143"/>
      <c r="X5" s="143"/>
      <c r="Y5" s="143"/>
      <c r="Z5" s="143"/>
    </row>
    <row r="6" customFormat="false" ht="15.75" hidden="false" customHeight="true" outlineLevel="0" collapsed="false">
      <c r="A6" s="150" t="s">
        <v>373</v>
      </c>
      <c r="B6" s="155" t="n">
        <v>14</v>
      </c>
      <c r="C6" s="147"/>
      <c r="D6" s="156" t="s">
        <v>374</v>
      </c>
      <c r="E6" s="157" t="n">
        <v>10</v>
      </c>
      <c r="F6" s="147"/>
      <c r="G6" s="143"/>
      <c r="H6" s="143"/>
      <c r="I6" s="143"/>
      <c r="J6" s="154"/>
      <c r="K6" s="154"/>
      <c r="L6" s="143"/>
      <c r="M6" s="143"/>
      <c r="N6" s="143"/>
      <c r="O6" s="143"/>
      <c r="P6" s="143"/>
      <c r="Q6" s="143"/>
      <c r="R6" s="143"/>
      <c r="S6" s="143"/>
      <c r="T6" s="143"/>
      <c r="U6" s="143"/>
      <c r="V6" s="143"/>
      <c r="W6" s="143"/>
      <c r="X6" s="143"/>
      <c r="Y6" s="143"/>
      <c r="Z6" s="143"/>
    </row>
    <row r="7" customFormat="false" ht="15.75" hidden="false" customHeight="true" outlineLevel="0" collapsed="false">
      <c r="A7" s="150" t="s">
        <v>375</v>
      </c>
      <c r="B7" s="155" t="n">
        <v>0</v>
      </c>
      <c r="C7" s="147"/>
      <c r="D7" s="158" t="s">
        <v>376</v>
      </c>
      <c r="E7" s="159" t="n">
        <f aca="false">B8*B9*B10*E6</f>
        <v>180</v>
      </c>
      <c r="F7" s="147"/>
      <c r="G7" s="143"/>
      <c r="H7" s="143"/>
      <c r="I7" s="143"/>
      <c r="J7" s="154"/>
      <c r="K7" s="154"/>
      <c r="L7" s="143"/>
      <c r="M7" s="143"/>
      <c r="N7" s="143"/>
      <c r="O7" s="143"/>
      <c r="P7" s="143"/>
      <c r="Q7" s="143"/>
      <c r="R7" s="143"/>
      <c r="S7" s="143"/>
      <c r="T7" s="143"/>
      <c r="U7" s="143"/>
      <c r="V7" s="143"/>
      <c r="W7" s="143"/>
      <c r="X7" s="143"/>
      <c r="Y7" s="143"/>
      <c r="Z7" s="143"/>
    </row>
    <row r="8" customFormat="false" ht="15.75" hidden="false" customHeight="true" outlineLevel="0" collapsed="false">
      <c r="A8" s="150" t="s">
        <v>377</v>
      </c>
      <c r="B8" s="155" t="n">
        <v>3</v>
      </c>
      <c r="C8" s="147"/>
      <c r="D8" s="158" t="s">
        <v>378</v>
      </c>
      <c r="E8" s="160" t="n">
        <f aca="false">'Backlog (1)'!$C$160</f>
        <v>65</v>
      </c>
      <c r="F8" s="147"/>
      <c r="G8" s="147"/>
      <c r="H8" s="143"/>
      <c r="I8" s="143"/>
      <c r="J8" s="154"/>
      <c r="K8" s="154"/>
      <c r="L8" s="143"/>
      <c r="M8" s="143"/>
      <c r="N8" s="143"/>
      <c r="O8" s="143"/>
      <c r="P8" s="143"/>
      <c r="Q8" s="143"/>
      <c r="R8" s="143"/>
      <c r="S8" s="143"/>
      <c r="T8" s="143"/>
      <c r="U8" s="143"/>
      <c r="V8" s="143"/>
      <c r="W8" s="143"/>
      <c r="X8" s="143"/>
      <c r="Y8" s="143"/>
      <c r="Z8" s="143"/>
    </row>
    <row r="9" customFormat="false" ht="15.75" hidden="false" customHeight="true" outlineLevel="0" collapsed="false">
      <c r="A9" s="150" t="s">
        <v>379</v>
      </c>
      <c r="B9" s="161" t="n">
        <v>0.8</v>
      </c>
      <c r="C9" s="147"/>
      <c r="D9" s="158" t="s">
        <v>380</v>
      </c>
      <c r="E9" s="160" t="n">
        <f aca="false">E8-'Auxiliaire - Tableau Burndown'!$D$15</f>
        <v>21</v>
      </c>
      <c r="F9" s="147"/>
      <c r="G9" s="147"/>
      <c r="H9" s="143"/>
      <c r="I9" s="143"/>
      <c r="J9" s="154"/>
      <c r="K9" s="154"/>
      <c r="L9" s="143"/>
      <c r="M9" s="143"/>
      <c r="N9" s="143"/>
      <c r="O9" s="143"/>
      <c r="P9" s="143"/>
      <c r="Q9" s="143"/>
      <c r="R9" s="143"/>
      <c r="S9" s="143"/>
      <c r="T9" s="143"/>
      <c r="U9" s="143"/>
      <c r="V9" s="143"/>
      <c r="W9" s="143"/>
      <c r="X9" s="143"/>
      <c r="Y9" s="143"/>
      <c r="Z9" s="143"/>
    </row>
    <row r="10" customFormat="false" ht="15.75" hidden="false" customHeight="true" outlineLevel="0" collapsed="false">
      <c r="A10" s="150" t="s">
        <v>381</v>
      </c>
      <c r="B10" s="162" t="n">
        <v>7.5</v>
      </c>
      <c r="C10" s="163"/>
      <c r="D10" s="158" t="s">
        <v>382</v>
      </c>
      <c r="E10" s="160" t="n">
        <f aca="false">COUNTIF('Backlog (1)'!A6:A158,$B$11)</f>
        <v>8</v>
      </c>
      <c r="F10" s="147"/>
      <c r="G10" s="147"/>
      <c r="H10" s="143"/>
      <c r="I10" s="143"/>
      <c r="J10" s="154"/>
      <c r="K10" s="154"/>
      <c r="L10" s="143"/>
      <c r="M10" s="143"/>
      <c r="N10" s="143"/>
      <c r="O10" s="143"/>
      <c r="P10" s="143"/>
      <c r="Q10" s="143"/>
      <c r="R10" s="143"/>
      <c r="S10" s="143"/>
      <c r="T10" s="143"/>
      <c r="U10" s="143"/>
      <c r="V10" s="143"/>
      <c r="W10" s="143"/>
      <c r="X10" s="143"/>
      <c r="Y10" s="143"/>
      <c r="Z10" s="143"/>
    </row>
    <row r="11" customFormat="false" ht="15.75" hidden="false" customHeight="true" outlineLevel="0" collapsed="false">
      <c r="A11" s="13" t="s">
        <v>383</v>
      </c>
      <c r="B11" s="155" t="n">
        <v>1</v>
      </c>
      <c r="C11" s="147"/>
      <c r="D11" s="158" t="s">
        <v>384</v>
      </c>
      <c r="E11" s="160" t="n">
        <f aca="false">COUNT('Backlog (1)'!G6:G158)</f>
        <v>6</v>
      </c>
      <c r="F11" s="147"/>
      <c r="G11" s="147"/>
      <c r="H11" s="143"/>
      <c r="I11" s="143"/>
      <c r="J11" s="154"/>
      <c r="K11" s="154"/>
      <c r="L11" s="143"/>
      <c r="M11" s="143"/>
      <c r="N11" s="143"/>
      <c r="O11" s="143"/>
      <c r="P11" s="143"/>
      <c r="Q11" s="143"/>
      <c r="R11" s="143"/>
      <c r="S11" s="143"/>
      <c r="T11" s="143"/>
      <c r="U11" s="143"/>
      <c r="V11" s="143"/>
      <c r="W11" s="143"/>
      <c r="X11" s="143"/>
      <c r="Y11" s="143"/>
      <c r="Z11" s="143"/>
    </row>
    <row r="12" customFormat="false" ht="15.75" hidden="false" customHeight="true" outlineLevel="0" collapsed="false">
      <c r="A12" s="147"/>
      <c r="B12" s="164"/>
      <c r="C12" s="147"/>
      <c r="D12" s="147"/>
      <c r="E12" s="143"/>
      <c r="F12" s="147"/>
      <c r="G12" s="147"/>
      <c r="H12" s="143"/>
      <c r="I12" s="143"/>
      <c r="J12" s="154"/>
      <c r="K12" s="154"/>
      <c r="L12" s="143"/>
      <c r="M12" s="143"/>
      <c r="N12" s="143"/>
      <c r="O12" s="143"/>
      <c r="P12" s="143"/>
      <c r="Q12" s="143"/>
      <c r="R12" s="143"/>
      <c r="S12" s="143"/>
      <c r="T12" s="143"/>
      <c r="U12" s="143"/>
      <c r="V12" s="143"/>
      <c r="W12" s="143"/>
      <c r="X12" s="143"/>
      <c r="Y12" s="143"/>
      <c r="Z12" s="143"/>
    </row>
    <row r="13" customFormat="false" ht="15.75" hidden="false" customHeight="true" outlineLevel="0" collapsed="false">
      <c r="A13" s="143"/>
      <c r="B13" s="143"/>
      <c r="C13" s="147"/>
      <c r="D13" s="147"/>
      <c r="E13" s="143"/>
      <c r="F13" s="147"/>
      <c r="G13" s="147"/>
      <c r="H13" s="143"/>
      <c r="I13" s="143"/>
      <c r="J13" s="154"/>
      <c r="K13" s="154"/>
      <c r="L13" s="143"/>
      <c r="M13" s="143"/>
      <c r="N13" s="143"/>
      <c r="O13" s="143"/>
      <c r="P13" s="143"/>
      <c r="Q13" s="143"/>
      <c r="R13" s="143"/>
      <c r="S13" s="143"/>
      <c r="T13" s="143"/>
      <c r="U13" s="143"/>
      <c r="V13" s="143"/>
      <c r="W13" s="143"/>
      <c r="X13" s="143"/>
      <c r="Y13" s="143"/>
      <c r="Z13" s="143"/>
    </row>
    <row r="14" customFormat="false" ht="15.75" hidden="false" customHeight="true" outlineLevel="0" collapsed="false">
      <c r="A14" s="143"/>
      <c r="B14" s="143"/>
      <c r="C14" s="147"/>
      <c r="D14" s="147"/>
      <c r="E14" s="143"/>
      <c r="F14" s="147"/>
      <c r="G14" s="147"/>
      <c r="H14" s="143"/>
      <c r="I14" s="143"/>
      <c r="J14" s="154"/>
      <c r="K14" s="154"/>
      <c r="L14" s="143"/>
      <c r="M14" s="143"/>
      <c r="N14" s="143"/>
      <c r="O14" s="143"/>
      <c r="P14" s="143"/>
      <c r="Q14" s="143"/>
      <c r="R14" s="143"/>
      <c r="S14" s="143"/>
      <c r="T14" s="143"/>
      <c r="U14" s="143"/>
      <c r="V14" s="143"/>
      <c r="W14" s="143"/>
      <c r="X14" s="143"/>
      <c r="Y14" s="143"/>
      <c r="Z14" s="143"/>
    </row>
    <row r="15" customFormat="false" ht="15.75" hidden="false" customHeight="true" outlineLevel="0" collapsed="false">
      <c r="A15" s="143"/>
      <c r="B15" s="143"/>
      <c r="C15" s="147"/>
      <c r="D15" s="147"/>
      <c r="E15" s="143"/>
      <c r="F15" s="143"/>
      <c r="G15" s="143"/>
      <c r="H15" s="143"/>
      <c r="I15" s="143"/>
      <c r="J15" s="154"/>
      <c r="K15" s="154"/>
      <c r="L15" s="143"/>
      <c r="M15" s="143"/>
      <c r="N15" s="143"/>
      <c r="O15" s="143"/>
      <c r="P15" s="143"/>
      <c r="Q15" s="143"/>
      <c r="R15" s="143"/>
      <c r="S15" s="143"/>
      <c r="T15" s="143"/>
      <c r="U15" s="143"/>
      <c r="V15" s="143"/>
      <c r="W15" s="143"/>
      <c r="X15" s="143"/>
      <c r="Y15" s="143"/>
      <c r="Z15" s="143"/>
    </row>
    <row r="16" customFormat="false" ht="15.75" hidden="false" customHeight="true" outlineLevel="0" collapsed="false">
      <c r="A16" s="143"/>
      <c r="B16" s="143"/>
      <c r="C16" s="147"/>
      <c r="D16" s="147"/>
      <c r="E16" s="143"/>
      <c r="F16" s="147"/>
      <c r="G16" s="147"/>
      <c r="H16" s="143"/>
      <c r="I16" s="143"/>
      <c r="J16" s="143"/>
      <c r="K16" s="143"/>
      <c r="L16" s="143"/>
      <c r="M16" s="143"/>
      <c r="N16" s="143"/>
      <c r="O16" s="143"/>
      <c r="P16" s="143"/>
      <c r="Q16" s="143"/>
      <c r="R16" s="143"/>
      <c r="S16" s="143"/>
      <c r="T16" s="143"/>
      <c r="U16" s="143"/>
      <c r="V16" s="143"/>
      <c r="W16" s="143"/>
      <c r="X16" s="143"/>
      <c r="Y16" s="143"/>
      <c r="Z16" s="143"/>
    </row>
    <row r="17" customFormat="false" ht="15.75" hidden="false" customHeight="true" outlineLevel="0" collapsed="false">
      <c r="A17" s="147"/>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ustomFormat="false" ht="15.75" hidden="false" customHeight="true" outlineLevel="0" collapsed="false">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customFormat="false" ht="15.75" hidden="false" customHeight="true" outlineLevel="0" collapsed="false">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ustomFormat="false" ht="15.75" hidden="false" customHeight="true" outlineLevel="0" collapsed="false">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ustomFormat="false" ht="15.75" hidden="false" customHeight="true" outlineLevel="0" collapsed="false">
      <c r="A21" s="146" t="s">
        <v>385</v>
      </c>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ustomFormat="false" ht="15.75" hidden="false" customHeight="true" outlineLevel="0" collapsed="false">
      <c r="A22" s="150" t="s">
        <v>386</v>
      </c>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ustomFormat="false" ht="15.75" hidden="false" customHeight="true" outlineLevel="0" collapsed="false">
      <c r="A23" s="150" t="s">
        <v>387</v>
      </c>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ustomFormat="false" ht="15.75" hidden="false" customHeight="true" outlineLevel="0" collapsed="false">
      <c r="A24" s="150" t="s">
        <v>388</v>
      </c>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ustomFormat="false" ht="15.75" hidden="false" customHeight="true" outlineLevel="0" collapsed="false">
      <c r="A25" s="150"/>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ustomFormat="false" ht="15.75" hidden="false" customHeight="true" outlineLevel="0" collapsed="false">
      <c r="A26" s="150"/>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ustomFormat="false" ht="15.75" hidden="false" customHeight="true" outlineLevel="0" collapsed="false">
      <c r="A27" s="150"/>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ustomFormat="false" ht="15.75" hidden="false" customHeight="true" outlineLevel="0" collapsed="false">
      <c r="A28" s="150"/>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ustomFormat="false" ht="15.75" hidden="false" customHeight="true" outlineLevel="0" collapsed="false">
      <c r="A29" s="150"/>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ustomFormat="false" ht="15.75" hidden="false" customHeight="true" outlineLevel="0" collapsed="false">
      <c r="A30" s="150"/>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ustomFormat="false" ht="15.75" hidden="false" customHeight="true" outlineLevel="0" collapsed="false">
      <c r="A31" s="150"/>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ustomFormat="false" ht="15.75" hidden="false" customHeight="true" outlineLevel="0" collapsed="false">
      <c r="A32" s="165"/>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ustomFormat="false" ht="15.75" hidden="false" customHeight="true" outlineLevel="0" collapsed="false">
      <c r="A33" s="150"/>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ustomFormat="false" ht="15.75" hidden="false" customHeight="true" outlineLevel="0" collapsed="false">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ustomFormat="false" ht="15.75" hidden="false" customHeight="true" outlineLevel="0" collapsed="false">
      <c r="A35" s="146" t="s">
        <v>389</v>
      </c>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ustomFormat="false" ht="15.75" hidden="false" customHeight="true" outlineLevel="0" collapsed="false">
      <c r="A36" s="166" t="s">
        <v>390</v>
      </c>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ustomFormat="false" ht="15.75" hidden="false" customHeight="true" outlineLevel="0" collapsed="false">
      <c r="A37" s="166" t="s">
        <v>391</v>
      </c>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ustomFormat="false" ht="15.75" hidden="false" customHeight="true" outlineLevel="0" collapsed="false">
      <c r="A38" s="166" t="s">
        <v>392</v>
      </c>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ustomFormat="false" ht="15.75" hidden="false" customHeight="true" outlineLevel="0" collapsed="false">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ustomFormat="false" ht="15.75" hidden="false" customHeight="true" outlineLevel="0" collapsed="false">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ustomFormat="false" ht="15.75" hidden="false" customHeight="true" outlineLevel="0" collapsed="false">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ustomFormat="false" ht="15.75" hidden="false" customHeight="true" outlineLevel="0" collapsed="false">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ustomFormat="false" ht="15.75" hidden="false" customHeight="true" outlineLevel="0" collapsed="false">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ustomFormat="false" ht="15.75" hidden="false" customHeight="true" outlineLevel="0" collapsed="false">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ustomFormat="false" ht="15.75" hidden="false" customHeight="true" outlineLevel="0" collapsed="false">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ustomFormat="false" ht="15.75" hidden="false" customHeight="true" outlineLevel="0" collapsed="false">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ustomFormat="false" ht="15.75" hidden="false" customHeight="true" outlineLevel="0" collapsed="false">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ustomFormat="false" ht="15.75" hidden="false" customHeight="true" outlineLevel="0" collapsed="false">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ustomFormat="false" ht="15.75" hidden="false" customHeight="true" outlineLevel="0" collapsed="false">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ustomFormat="false" ht="15.75" hidden="false" customHeight="true" outlineLevel="0" collapsed="false">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ustomFormat="false" ht="15.75" hidden="false" customHeight="true" outlineLevel="0" collapsed="false">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ustomFormat="false" ht="15.75" hidden="false" customHeight="true" outlineLevel="0" collapsed="false">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ustomFormat="false" ht="15.75" hidden="false" customHeight="true" outlineLevel="0" collapsed="false">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ustomFormat="false" ht="15.75" hidden="false" customHeight="true" outlineLevel="0" collapsed="false">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ustomFormat="false" ht="15.75" hidden="false" customHeight="true" outlineLevel="0" collapsed="false">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ustomFormat="false" ht="15.75" hidden="false" customHeight="true" outlineLevel="0" collapsed="false">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ustomFormat="false" ht="15.75" hidden="false" customHeight="true" outlineLevel="0" collapsed="false">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ustomFormat="false" ht="15.75" hidden="false" customHeight="true" outlineLevel="0" collapsed="false">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ustomFormat="false" ht="15.75" hidden="false" customHeight="true" outlineLevel="0" collapsed="false">
      <c r="O59" s="143"/>
      <c r="P59" s="143"/>
      <c r="Q59" s="143"/>
      <c r="R59" s="143"/>
      <c r="S59" s="143"/>
      <c r="T59" s="143"/>
      <c r="U59" s="143"/>
      <c r="V59" s="143"/>
      <c r="W59" s="143"/>
      <c r="X59" s="143"/>
      <c r="Y59" s="143"/>
      <c r="Z59" s="143"/>
    </row>
    <row r="60" customFormat="false" ht="15.75" hidden="false" customHeight="true" outlineLevel="0" collapsed="false">
      <c r="O60" s="143"/>
      <c r="P60" s="143"/>
      <c r="Q60" s="143"/>
      <c r="R60" s="143"/>
      <c r="S60" s="143"/>
      <c r="T60" s="143"/>
      <c r="U60" s="143"/>
      <c r="V60" s="143"/>
      <c r="W60" s="143"/>
      <c r="X60" s="143"/>
      <c r="Y60" s="143"/>
      <c r="Z60" s="143"/>
    </row>
    <row r="61" customFormat="false" ht="15.75" hidden="false" customHeight="true" outlineLevel="0" collapsed="false">
      <c r="O61" s="143"/>
      <c r="P61" s="143"/>
      <c r="Q61" s="143"/>
      <c r="R61" s="143"/>
      <c r="S61" s="143"/>
      <c r="T61" s="143"/>
      <c r="U61" s="143"/>
      <c r="V61" s="143"/>
      <c r="W61" s="143"/>
      <c r="X61" s="143"/>
      <c r="Y61" s="143"/>
      <c r="Z61" s="143"/>
    </row>
    <row r="62" customFormat="false" ht="15.75" hidden="false" customHeight="true" outlineLevel="0" collapsed="false">
      <c r="O62" s="143"/>
      <c r="P62" s="143"/>
      <c r="Q62" s="143"/>
      <c r="R62" s="143"/>
      <c r="S62" s="143"/>
      <c r="T62" s="143"/>
      <c r="U62" s="143"/>
      <c r="V62" s="143"/>
      <c r="W62" s="143"/>
      <c r="X62" s="143"/>
      <c r="Y62" s="143"/>
      <c r="Z62" s="143"/>
    </row>
    <row r="63" customFormat="false" ht="15.75" hidden="false" customHeight="true" outlineLevel="0" collapsed="false">
      <c r="O63" s="143"/>
      <c r="P63" s="143"/>
      <c r="Q63" s="143"/>
      <c r="R63" s="143"/>
      <c r="S63" s="143"/>
      <c r="T63" s="143"/>
      <c r="U63" s="143"/>
      <c r="V63" s="143"/>
      <c r="W63" s="143"/>
      <c r="X63" s="143"/>
      <c r="Y63" s="143"/>
      <c r="Z63" s="143"/>
    </row>
    <row r="64" customFormat="false" ht="15.75" hidden="false" customHeight="true" outlineLevel="0" collapsed="false">
      <c r="O64" s="143"/>
      <c r="P64" s="143"/>
      <c r="Q64" s="143"/>
      <c r="R64" s="143"/>
      <c r="S64" s="143"/>
      <c r="T64" s="143"/>
      <c r="U64" s="143"/>
      <c r="V64" s="143"/>
      <c r="W64" s="143"/>
      <c r="X64" s="143"/>
      <c r="Y64" s="143"/>
      <c r="Z64" s="143"/>
    </row>
    <row r="65" customFormat="false" ht="15.75" hidden="false" customHeight="true" outlineLevel="0" collapsed="false">
      <c r="O65" s="143"/>
      <c r="P65" s="143"/>
      <c r="Q65" s="143"/>
      <c r="R65" s="143"/>
      <c r="S65" s="143"/>
      <c r="T65" s="143"/>
      <c r="U65" s="143"/>
      <c r="V65" s="143"/>
      <c r="W65" s="143"/>
      <c r="X65" s="143"/>
      <c r="Y65" s="143"/>
      <c r="Z65" s="143"/>
    </row>
    <row r="66" customFormat="false" ht="15.75" hidden="false" customHeight="true" outlineLevel="0" collapsed="false">
      <c r="O66" s="143"/>
      <c r="P66" s="143"/>
      <c r="Q66" s="143"/>
      <c r="R66" s="143"/>
      <c r="S66" s="143"/>
      <c r="T66" s="143"/>
      <c r="U66" s="143"/>
      <c r="V66" s="143"/>
      <c r="W66" s="143"/>
      <c r="X66" s="143"/>
      <c r="Y66" s="143"/>
      <c r="Z66" s="143"/>
    </row>
    <row r="67" customFormat="false" ht="15.75" hidden="false" customHeight="true" outlineLevel="0" collapsed="false">
      <c r="O67" s="143"/>
      <c r="P67" s="143"/>
      <c r="Q67" s="143"/>
      <c r="R67" s="143"/>
      <c r="S67" s="143"/>
      <c r="T67" s="143"/>
      <c r="U67" s="143"/>
      <c r="V67" s="143"/>
      <c r="W67" s="143"/>
      <c r="X67" s="143"/>
      <c r="Y67" s="143"/>
      <c r="Z67" s="143"/>
    </row>
    <row r="68" customFormat="false" ht="15.75" hidden="false" customHeight="true" outlineLevel="0" collapsed="false">
      <c r="O68" s="143"/>
      <c r="P68" s="143"/>
      <c r="Q68" s="143"/>
      <c r="R68" s="143"/>
      <c r="S68" s="143"/>
      <c r="T68" s="143"/>
      <c r="U68" s="143"/>
      <c r="V68" s="143"/>
      <c r="W68" s="143"/>
      <c r="X68" s="143"/>
      <c r="Y68" s="143"/>
      <c r="Z68" s="143"/>
    </row>
    <row r="69" customFormat="false" ht="15.75" hidden="false" customHeight="true" outlineLevel="0" collapsed="false">
      <c r="O69" s="143"/>
      <c r="P69" s="143"/>
      <c r="Q69" s="143"/>
      <c r="R69" s="143"/>
      <c r="S69" s="143"/>
      <c r="T69" s="143"/>
      <c r="U69" s="143"/>
      <c r="V69" s="143"/>
      <c r="W69" s="143"/>
      <c r="X69" s="143"/>
      <c r="Y69" s="143"/>
      <c r="Z69" s="143"/>
    </row>
    <row r="70" customFormat="false" ht="15.75" hidden="false" customHeight="true" outlineLevel="0" collapsed="false">
      <c r="O70" s="143"/>
      <c r="P70" s="143"/>
      <c r="Q70" s="143"/>
      <c r="R70" s="143"/>
      <c r="S70" s="143"/>
      <c r="T70" s="143"/>
      <c r="U70" s="143"/>
      <c r="V70" s="143"/>
      <c r="W70" s="143"/>
      <c r="X70" s="143"/>
      <c r="Y70" s="143"/>
      <c r="Z70" s="143"/>
    </row>
    <row r="71" customFormat="false" ht="15.75" hidden="false" customHeight="true" outlineLevel="0" collapsed="false">
      <c r="O71" s="143"/>
      <c r="P71" s="143"/>
      <c r="Q71" s="143"/>
      <c r="R71" s="143"/>
      <c r="S71" s="143"/>
      <c r="T71" s="143"/>
      <c r="U71" s="143"/>
      <c r="V71" s="143"/>
      <c r="W71" s="143"/>
      <c r="X71" s="143"/>
      <c r="Y71" s="143"/>
      <c r="Z71" s="143"/>
    </row>
    <row r="72" customFormat="false" ht="15.75" hidden="false" customHeight="true" outlineLevel="0" collapsed="false">
      <c r="O72" s="143"/>
      <c r="P72" s="143"/>
      <c r="Q72" s="143"/>
      <c r="R72" s="143"/>
      <c r="S72" s="143"/>
      <c r="T72" s="143"/>
      <c r="U72" s="143"/>
      <c r="V72" s="143"/>
      <c r="W72" s="143"/>
      <c r="X72" s="143"/>
      <c r="Y72" s="143"/>
      <c r="Z72" s="143"/>
    </row>
    <row r="73" customFormat="false" ht="15.75" hidden="false" customHeight="true" outlineLevel="0" collapsed="false">
      <c r="O73" s="143"/>
      <c r="P73" s="143"/>
      <c r="Q73" s="143"/>
      <c r="R73" s="143"/>
      <c r="S73" s="143"/>
      <c r="T73" s="143"/>
      <c r="U73" s="143"/>
      <c r="V73" s="143"/>
      <c r="W73" s="143"/>
      <c r="X73" s="143"/>
      <c r="Y73" s="143"/>
      <c r="Z73" s="143"/>
    </row>
    <row r="74" customFormat="false" ht="15.75" hidden="false" customHeight="true" outlineLevel="0" collapsed="false">
      <c r="O74" s="143"/>
      <c r="P74" s="143"/>
      <c r="Q74" s="143"/>
      <c r="R74" s="143"/>
      <c r="S74" s="143"/>
      <c r="T74" s="143"/>
      <c r="U74" s="143"/>
      <c r="V74" s="143"/>
      <c r="W74" s="143"/>
      <c r="X74" s="143"/>
      <c r="Y74" s="143"/>
      <c r="Z74" s="143"/>
    </row>
    <row r="75" customFormat="false" ht="15.75" hidden="false" customHeight="true" outlineLevel="0" collapsed="false">
      <c r="O75" s="143"/>
      <c r="P75" s="143"/>
      <c r="Q75" s="143"/>
      <c r="R75" s="143"/>
      <c r="S75" s="143"/>
      <c r="T75" s="143"/>
      <c r="U75" s="143"/>
      <c r="V75" s="143"/>
      <c r="W75" s="143"/>
      <c r="X75" s="143"/>
      <c r="Y75" s="143"/>
      <c r="Z75" s="143"/>
    </row>
    <row r="76" customFormat="false" ht="15.75" hidden="false" customHeight="true" outlineLevel="0" collapsed="false">
      <c r="O76" s="143"/>
      <c r="P76" s="143"/>
      <c r="Q76" s="143"/>
      <c r="R76" s="143"/>
      <c r="S76" s="143"/>
      <c r="T76" s="143"/>
      <c r="U76" s="143"/>
      <c r="V76" s="143"/>
      <c r="W76" s="143"/>
      <c r="X76" s="143"/>
      <c r="Y76" s="143"/>
      <c r="Z76" s="143"/>
    </row>
    <row r="77" customFormat="false" ht="15.75" hidden="false" customHeight="true" outlineLevel="0" collapsed="false">
      <c r="O77" s="143"/>
      <c r="P77" s="143"/>
      <c r="Q77" s="143"/>
      <c r="R77" s="143"/>
      <c r="S77" s="143"/>
      <c r="T77" s="143"/>
      <c r="U77" s="143"/>
      <c r="V77" s="143"/>
      <c r="W77" s="143"/>
      <c r="X77" s="143"/>
      <c r="Y77" s="143"/>
      <c r="Z77" s="143"/>
    </row>
    <row r="78" customFormat="false" ht="15.75" hidden="false" customHeight="true" outlineLevel="0" collapsed="false">
      <c r="O78" s="143"/>
      <c r="P78" s="143"/>
      <c r="Q78" s="143"/>
      <c r="R78" s="143"/>
      <c r="S78" s="143"/>
      <c r="T78" s="143"/>
      <c r="U78" s="143"/>
      <c r="V78" s="143"/>
      <c r="W78" s="143"/>
      <c r="X78" s="143"/>
      <c r="Y78" s="143"/>
      <c r="Z78" s="143"/>
    </row>
    <row r="79" customFormat="false" ht="15.75" hidden="false" customHeight="true" outlineLevel="0" collapsed="false">
      <c r="O79" s="143"/>
      <c r="P79" s="143"/>
      <c r="Q79" s="143"/>
      <c r="R79" s="143"/>
      <c r="S79" s="143"/>
      <c r="T79" s="143"/>
      <c r="U79" s="143"/>
      <c r="V79" s="143"/>
      <c r="W79" s="143"/>
      <c r="X79" s="143"/>
      <c r="Y79" s="143"/>
      <c r="Z79" s="143"/>
    </row>
    <row r="80" customFormat="false" ht="15.75" hidden="false" customHeight="true" outlineLevel="0" collapsed="false">
      <c r="O80" s="143"/>
      <c r="P80" s="143"/>
      <c r="Q80" s="143"/>
      <c r="R80" s="143"/>
      <c r="S80" s="143"/>
      <c r="T80" s="143"/>
      <c r="U80" s="143"/>
      <c r="V80" s="143"/>
      <c r="W80" s="143"/>
      <c r="X80" s="143"/>
      <c r="Y80" s="143"/>
      <c r="Z80" s="143"/>
    </row>
    <row r="81" customFormat="false" ht="15.75" hidden="false" customHeight="true" outlineLevel="0" collapsed="false">
      <c r="O81" s="143"/>
      <c r="P81" s="143"/>
      <c r="Q81" s="143"/>
      <c r="R81" s="143"/>
      <c r="S81" s="143"/>
      <c r="T81" s="143"/>
      <c r="U81" s="143"/>
      <c r="V81" s="143"/>
      <c r="W81" s="143"/>
      <c r="X81" s="143"/>
      <c r="Y81" s="143"/>
      <c r="Z81" s="143"/>
    </row>
    <row r="82" customFormat="false" ht="15.75" hidden="false" customHeight="true" outlineLevel="0" collapsed="false">
      <c r="O82" s="143"/>
      <c r="P82" s="143"/>
      <c r="Q82" s="143"/>
      <c r="R82" s="143"/>
      <c r="S82" s="143"/>
      <c r="T82" s="143"/>
      <c r="U82" s="143"/>
      <c r="V82" s="143"/>
      <c r="W82" s="143"/>
      <c r="X82" s="143"/>
      <c r="Y82" s="143"/>
      <c r="Z82" s="143"/>
    </row>
    <row r="83" customFormat="false" ht="15.75" hidden="false" customHeight="true" outlineLevel="0" collapsed="false">
      <c r="O83" s="143"/>
      <c r="P83" s="143"/>
      <c r="Q83" s="143"/>
      <c r="R83" s="143"/>
      <c r="S83" s="143"/>
      <c r="T83" s="143"/>
      <c r="U83" s="143"/>
      <c r="V83" s="143"/>
      <c r="W83" s="143"/>
      <c r="X83" s="143"/>
      <c r="Y83" s="143"/>
      <c r="Z83" s="143"/>
    </row>
    <row r="84" customFormat="false" ht="15.75" hidden="false" customHeight="true" outlineLevel="0" collapsed="false">
      <c r="O84" s="143"/>
      <c r="P84" s="143"/>
      <c r="Q84" s="143"/>
      <c r="R84" s="143"/>
      <c r="S84" s="143"/>
      <c r="T84" s="143"/>
      <c r="U84" s="143"/>
      <c r="V84" s="143"/>
      <c r="W84" s="143"/>
      <c r="X84" s="143"/>
      <c r="Y84" s="143"/>
      <c r="Z84" s="143"/>
    </row>
    <row r="85" customFormat="false" ht="15.75" hidden="false" customHeight="true" outlineLevel="0" collapsed="false">
      <c r="O85" s="143"/>
      <c r="P85" s="143"/>
      <c r="Q85" s="143"/>
      <c r="R85" s="143"/>
      <c r="S85" s="143"/>
      <c r="T85" s="143"/>
      <c r="U85" s="143"/>
      <c r="V85" s="143"/>
      <c r="W85" s="143"/>
      <c r="X85" s="143"/>
      <c r="Y85" s="143"/>
      <c r="Z85" s="143"/>
    </row>
    <row r="86" customFormat="false" ht="15.75" hidden="false" customHeight="true" outlineLevel="0" collapsed="false">
      <c r="O86" s="143"/>
      <c r="P86" s="143"/>
      <c r="Q86" s="143"/>
      <c r="R86" s="143"/>
      <c r="S86" s="143"/>
      <c r="T86" s="143"/>
      <c r="U86" s="143"/>
      <c r="V86" s="143"/>
      <c r="W86" s="143"/>
      <c r="X86" s="143"/>
      <c r="Y86" s="143"/>
      <c r="Z86" s="143"/>
    </row>
    <row r="87" customFormat="false" ht="15.75" hidden="false" customHeight="true" outlineLevel="0" collapsed="false">
      <c r="O87" s="143"/>
      <c r="P87" s="143"/>
      <c r="Q87" s="143"/>
      <c r="R87" s="143"/>
      <c r="S87" s="143"/>
      <c r="T87" s="143"/>
      <c r="U87" s="143"/>
      <c r="V87" s="143"/>
      <c r="W87" s="143"/>
      <c r="X87" s="143"/>
      <c r="Y87" s="143"/>
      <c r="Z87" s="143"/>
    </row>
    <row r="88" customFormat="false" ht="15.75" hidden="false" customHeight="true" outlineLevel="0" collapsed="false">
      <c r="O88" s="143"/>
      <c r="P88" s="143"/>
      <c r="Q88" s="143"/>
      <c r="R88" s="143"/>
      <c r="S88" s="143"/>
      <c r="T88" s="143"/>
      <c r="U88" s="143"/>
      <c r="V88" s="143"/>
      <c r="W88" s="143"/>
      <c r="X88" s="143"/>
      <c r="Y88" s="143"/>
      <c r="Z88" s="143"/>
    </row>
    <row r="89" customFormat="false" ht="15.75" hidden="false" customHeight="true" outlineLevel="0" collapsed="false">
      <c r="O89" s="143"/>
      <c r="P89" s="143"/>
      <c r="Q89" s="143"/>
      <c r="R89" s="143"/>
      <c r="S89" s="143"/>
      <c r="T89" s="143"/>
      <c r="U89" s="143"/>
      <c r="V89" s="143"/>
      <c r="W89" s="143"/>
      <c r="X89" s="143"/>
      <c r="Y89" s="143"/>
      <c r="Z89" s="143"/>
    </row>
    <row r="90" customFormat="false" ht="15.75" hidden="false" customHeight="true" outlineLevel="0" collapsed="false">
      <c r="O90" s="143"/>
      <c r="P90" s="143"/>
      <c r="Q90" s="143"/>
      <c r="R90" s="143"/>
      <c r="S90" s="143"/>
      <c r="T90" s="143"/>
      <c r="U90" s="143"/>
      <c r="V90" s="143"/>
      <c r="W90" s="143"/>
      <c r="X90" s="143"/>
      <c r="Y90" s="143"/>
      <c r="Z90" s="143"/>
    </row>
    <row r="91" customFormat="false" ht="15.75" hidden="false" customHeight="true" outlineLevel="0" collapsed="false">
      <c r="O91" s="143"/>
      <c r="P91" s="143"/>
      <c r="Q91" s="143"/>
      <c r="R91" s="143"/>
      <c r="S91" s="143"/>
      <c r="T91" s="143"/>
      <c r="U91" s="143"/>
      <c r="V91" s="143"/>
      <c r="W91" s="143"/>
      <c r="X91" s="143"/>
      <c r="Y91" s="143"/>
      <c r="Z91" s="143"/>
    </row>
    <row r="92" customFormat="false" ht="15.75" hidden="false" customHeight="true" outlineLevel="0" collapsed="false">
      <c r="O92" s="143"/>
      <c r="P92" s="143"/>
      <c r="Q92" s="143"/>
      <c r="R92" s="143"/>
      <c r="S92" s="143"/>
      <c r="T92" s="143"/>
      <c r="U92" s="143"/>
      <c r="V92" s="143"/>
      <c r="W92" s="143"/>
      <c r="X92" s="143"/>
      <c r="Y92" s="143"/>
      <c r="Z92" s="143"/>
    </row>
    <row r="93" customFormat="false" ht="15.75" hidden="false" customHeight="true" outlineLevel="0" collapsed="false">
      <c r="O93" s="143"/>
      <c r="P93" s="143"/>
      <c r="Q93" s="143"/>
      <c r="R93" s="143"/>
      <c r="S93" s="143"/>
      <c r="T93" s="143"/>
      <c r="U93" s="143"/>
      <c r="V93" s="143"/>
      <c r="W93" s="143"/>
      <c r="X93" s="143"/>
      <c r="Y93" s="143"/>
      <c r="Z93" s="143"/>
    </row>
    <row r="94" customFormat="false" ht="15.75" hidden="false" customHeight="true" outlineLevel="0" collapsed="false">
      <c r="O94" s="143"/>
      <c r="P94" s="143"/>
      <c r="Q94" s="143"/>
      <c r="R94" s="143"/>
      <c r="S94" s="143"/>
      <c r="T94" s="143"/>
      <c r="U94" s="143"/>
      <c r="V94" s="143"/>
      <c r="W94" s="143"/>
      <c r="X94" s="143"/>
      <c r="Y94" s="143"/>
      <c r="Z94" s="143"/>
    </row>
    <row r="95" customFormat="false" ht="15.75" hidden="false" customHeight="true" outlineLevel="0" collapsed="false">
      <c r="O95" s="143"/>
      <c r="P95" s="143"/>
      <c r="Q95" s="143"/>
      <c r="R95" s="143"/>
      <c r="S95" s="143"/>
      <c r="T95" s="143"/>
      <c r="U95" s="143"/>
      <c r="V95" s="143"/>
      <c r="W95" s="143"/>
      <c r="X95" s="143"/>
      <c r="Y95" s="143"/>
      <c r="Z95" s="143"/>
    </row>
    <row r="96" customFormat="false" ht="15.75" hidden="false" customHeight="true" outlineLevel="0" collapsed="false">
      <c r="O96" s="143"/>
      <c r="P96" s="143"/>
      <c r="Q96" s="143"/>
      <c r="R96" s="143"/>
      <c r="S96" s="143"/>
      <c r="T96" s="143"/>
      <c r="U96" s="143"/>
      <c r="V96" s="143"/>
      <c r="W96" s="143"/>
      <c r="X96" s="143"/>
      <c r="Y96" s="143"/>
      <c r="Z96" s="143"/>
    </row>
    <row r="97" customFormat="false" ht="15.75" hidden="false" customHeight="true" outlineLevel="0" collapsed="false">
      <c r="O97" s="143"/>
      <c r="P97" s="143"/>
      <c r="Q97" s="143"/>
      <c r="R97" s="143"/>
      <c r="S97" s="143"/>
      <c r="T97" s="143"/>
      <c r="U97" s="143"/>
      <c r="V97" s="143"/>
      <c r="W97" s="143"/>
      <c r="X97" s="143"/>
      <c r="Y97" s="143"/>
      <c r="Z97" s="143"/>
    </row>
    <row r="98" customFormat="false" ht="15.75" hidden="false" customHeight="true" outlineLevel="0" collapsed="false">
      <c r="O98" s="143"/>
      <c r="P98" s="143"/>
      <c r="Q98" s="143"/>
      <c r="R98" s="143"/>
      <c r="S98" s="143"/>
      <c r="T98" s="143"/>
      <c r="U98" s="143"/>
      <c r="V98" s="143"/>
      <c r="W98" s="143"/>
      <c r="X98" s="143"/>
      <c r="Y98" s="143"/>
      <c r="Z98" s="143"/>
    </row>
    <row r="99" customFormat="false" ht="15.75" hidden="false" customHeight="true" outlineLevel="0" collapsed="false">
      <c r="O99" s="143"/>
      <c r="P99" s="143"/>
      <c r="Q99" s="143"/>
      <c r="R99" s="143"/>
      <c r="S99" s="143"/>
      <c r="T99" s="143"/>
      <c r="U99" s="143"/>
      <c r="V99" s="143"/>
      <c r="W99" s="143"/>
      <c r="X99" s="143"/>
      <c r="Y99" s="143"/>
      <c r="Z99" s="143"/>
    </row>
    <row r="100" customFormat="false" ht="15.75" hidden="false" customHeight="true" outlineLevel="0" collapsed="false">
      <c r="O100" s="143"/>
      <c r="P100" s="143"/>
      <c r="Q100" s="143"/>
      <c r="R100" s="143"/>
      <c r="S100" s="143"/>
      <c r="T100" s="143"/>
      <c r="U100" s="143"/>
      <c r="V100" s="143"/>
      <c r="W100" s="143"/>
      <c r="X100" s="143"/>
      <c r="Y100" s="143"/>
      <c r="Z100" s="143"/>
    </row>
    <row r="101" customFormat="false" ht="15.75" hidden="false" customHeight="true" outlineLevel="0" collapsed="false">
      <c r="O101" s="143"/>
      <c r="P101" s="143"/>
      <c r="Q101" s="143"/>
      <c r="R101" s="143"/>
      <c r="S101" s="143"/>
      <c r="T101" s="143"/>
      <c r="U101" s="143"/>
      <c r="V101" s="143"/>
      <c r="W101" s="143"/>
      <c r="X101" s="143"/>
      <c r="Y101" s="143"/>
      <c r="Z101" s="143"/>
    </row>
    <row r="102" customFormat="false" ht="15.75" hidden="false" customHeight="true" outlineLevel="0" collapsed="false">
      <c r="O102" s="143"/>
      <c r="P102" s="143"/>
      <c r="Q102" s="143"/>
      <c r="R102" s="143"/>
      <c r="S102" s="143"/>
      <c r="T102" s="143"/>
      <c r="U102" s="143"/>
      <c r="V102" s="143"/>
      <c r="W102" s="143"/>
      <c r="X102" s="143"/>
      <c r="Y102" s="143"/>
      <c r="Z102" s="143"/>
    </row>
    <row r="103" customFormat="false" ht="15.75" hidden="false" customHeight="true" outlineLevel="0" collapsed="false">
      <c r="O103" s="143"/>
      <c r="P103" s="143"/>
      <c r="Q103" s="143"/>
      <c r="R103" s="143"/>
      <c r="S103" s="143"/>
      <c r="T103" s="143"/>
      <c r="U103" s="143"/>
      <c r="V103" s="143"/>
      <c r="W103" s="143"/>
      <c r="X103" s="143"/>
      <c r="Y103" s="143"/>
      <c r="Z103" s="143"/>
    </row>
    <row r="104" customFormat="false" ht="15.75" hidden="false" customHeight="true" outlineLevel="0" collapsed="false">
      <c r="O104" s="143"/>
      <c r="P104" s="143"/>
      <c r="Q104" s="143"/>
      <c r="R104" s="143"/>
      <c r="S104" s="143"/>
      <c r="T104" s="143"/>
      <c r="U104" s="143"/>
      <c r="V104" s="143"/>
      <c r="W104" s="143"/>
      <c r="X104" s="143"/>
      <c r="Y104" s="143"/>
      <c r="Z104" s="143"/>
    </row>
    <row r="105" customFormat="false" ht="15.75" hidden="false" customHeight="true" outlineLevel="0" collapsed="false">
      <c r="O105" s="143"/>
      <c r="P105" s="143"/>
      <c r="Q105" s="143"/>
      <c r="R105" s="143"/>
      <c r="S105" s="143"/>
      <c r="T105" s="143"/>
      <c r="U105" s="143"/>
      <c r="V105" s="143"/>
      <c r="W105" s="143"/>
      <c r="X105" s="143"/>
      <c r="Y105" s="143"/>
      <c r="Z105" s="143"/>
    </row>
    <row r="106" customFormat="false" ht="15.75" hidden="false" customHeight="true" outlineLevel="0" collapsed="false">
      <c r="O106" s="143"/>
      <c r="P106" s="143"/>
      <c r="Q106" s="143"/>
      <c r="R106" s="143"/>
      <c r="S106" s="143"/>
      <c r="T106" s="143"/>
      <c r="U106" s="143"/>
      <c r="V106" s="143"/>
      <c r="W106" s="143"/>
      <c r="X106" s="143"/>
      <c r="Y106" s="143"/>
      <c r="Z106" s="143"/>
    </row>
    <row r="107" customFormat="false" ht="15.75" hidden="false" customHeight="true" outlineLevel="0" collapsed="false">
      <c r="O107" s="143"/>
      <c r="P107" s="143"/>
      <c r="Q107" s="143"/>
      <c r="R107" s="143"/>
      <c r="S107" s="143"/>
      <c r="T107" s="143"/>
      <c r="U107" s="143"/>
      <c r="V107" s="143"/>
      <c r="W107" s="143"/>
      <c r="X107" s="143"/>
      <c r="Y107" s="143"/>
      <c r="Z107" s="143"/>
    </row>
    <row r="108" customFormat="false" ht="15.75" hidden="false" customHeight="true" outlineLevel="0" collapsed="false">
      <c r="O108" s="143"/>
      <c r="P108" s="143"/>
      <c r="Q108" s="143"/>
      <c r="R108" s="143"/>
      <c r="S108" s="143"/>
      <c r="T108" s="143"/>
      <c r="U108" s="143"/>
      <c r="V108" s="143"/>
      <c r="W108" s="143"/>
      <c r="X108" s="143"/>
      <c r="Y108" s="143"/>
      <c r="Z108" s="143"/>
    </row>
    <row r="109" customFormat="false" ht="15.75" hidden="false" customHeight="true" outlineLevel="0" collapsed="false">
      <c r="O109" s="143"/>
      <c r="P109" s="143"/>
      <c r="Q109" s="143"/>
      <c r="R109" s="143"/>
      <c r="S109" s="143"/>
      <c r="T109" s="143"/>
      <c r="U109" s="143"/>
      <c r="V109" s="143"/>
      <c r="W109" s="143"/>
      <c r="X109" s="143"/>
      <c r="Y109" s="143"/>
      <c r="Z109" s="143"/>
    </row>
    <row r="110" customFormat="false" ht="15.75" hidden="false" customHeight="true" outlineLevel="0" collapsed="false">
      <c r="O110" s="143"/>
      <c r="P110" s="143"/>
      <c r="Q110" s="143"/>
      <c r="R110" s="143"/>
      <c r="S110" s="143"/>
      <c r="T110" s="143"/>
      <c r="U110" s="143"/>
      <c r="V110" s="143"/>
      <c r="W110" s="143"/>
      <c r="X110" s="143"/>
      <c r="Y110" s="143"/>
      <c r="Z110" s="143"/>
    </row>
    <row r="111" customFormat="false" ht="15.75" hidden="false" customHeight="true" outlineLevel="0" collapsed="false">
      <c r="O111" s="143"/>
      <c r="P111" s="143"/>
      <c r="Q111" s="143"/>
      <c r="R111" s="143"/>
      <c r="S111" s="143"/>
      <c r="T111" s="143"/>
      <c r="U111" s="143"/>
      <c r="V111" s="143"/>
      <c r="W111" s="143"/>
      <c r="X111" s="143"/>
      <c r="Y111" s="143"/>
      <c r="Z111" s="143"/>
    </row>
    <row r="112" customFormat="false" ht="15.75" hidden="false" customHeight="true" outlineLevel="0" collapsed="false">
      <c r="O112" s="143"/>
      <c r="P112" s="143"/>
      <c r="Q112" s="143"/>
      <c r="R112" s="143"/>
      <c r="S112" s="143"/>
      <c r="T112" s="143"/>
      <c r="U112" s="143"/>
      <c r="V112" s="143"/>
      <c r="W112" s="143"/>
      <c r="X112" s="143"/>
      <c r="Y112" s="143"/>
      <c r="Z112" s="143"/>
    </row>
    <row r="113" customFormat="false" ht="15.75" hidden="false" customHeight="true" outlineLevel="0" collapsed="false">
      <c r="O113" s="143"/>
      <c r="P113" s="143"/>
      <c r="Q113" s="143"/>
      <c r="R113" s="143"/>
      <c r="S113" s="143"/>
      <c r="T113" s="143"/>
      <c r="U113" s="143"/>
      <c r="V113" s="143"/>
      <c r="W113" s="143"/>
      <c r="X113" s="143"/>
      <c r="Y113" s="143"/>
      <c r="Z113" s="143"/>
    </row>
    <row r="114" customFormat="false" ht="15.75" hidden="false" customHeight="true" outlineLevel="0" collapsed="false">
      <c r="O114" s="143"/>
      <c r="P114" s="143"/>
      <c r="Q114" s="143"/>
      <c r="R114" s="143"/>
      <c r="S114" s="143"/>
      <c r="T114" s="143"/>
      <c r="U114" s="143"/>
      <c r="V114" s="143"/>
      <c r="W114" s="143"/>
      <c r="X114" s="143"/>
      <c r="Y114" s="143"/>
      <c r="Z114" s="143"/>
    </row>
    <row r="115" customFormat="false" ht="15.75" hidden="false" customHeight="true" outlineLevel="0" collapsed="false">
      <c r="O115" s="143"/>
      <c r="P115" s="143"/>
      <c r="Q115" s="143"/>
      <c r="R115" s="143"/>
      <c r="S115" s="143"/>
      <c r="T115" s="143"/>
      <c r="U115" s="143"/>
      <c r="V115" s="143"/>
      <c r="W115" s="143"/>
      <c r="X115" s="143"/>
      <c r="Y115" s="143"/>
      <c r="Z115" s="143"/>
    </row>
    <row r="116" customFormat="false" ht="15.75" hidden="false" customHeight="true" outlineLevel="0" collapsed="false">
      <c r="O116" s="143"/>
      <c r="P116" s="143"/>
      <c r="Q116" s="143"/>
      <c r="R116" s="143"/>
      <c r="S116" s="143"/>
      <c r="T116" s="143"/>
      <c r="U116" s="143"/>
      <c r="V116" s="143"/>
      <c r="W116" s="143"/>
      <c r="X116" s="143"/>
      <c r="Y116" s="143"/>
      <c r="Z116" s="143"/>
    </row>
    <row r="117" customFormat="false" ht="15.75" hidden="false" customHeight="true" outlineLevel="0" collapsed="false">
      <c r="O117" s="143"/>
      <c r="P117" s="143"/>
      <c r="Q117" s="143"/>
      <c r="R117" s="143"/>
      <c r="S117" s="143"/>
      <c r="T117" s="143"/>
      <c r="U117" s="143"/>
      <c r="V117" s="143"/>
      <c r="W117" s="143"/>
      <c r="X117" s="143"/>
      <c r="Y117" s="143"/>
      <c r="Z117" s="143"/>
    </row>
    <row r="118" customFormat="false" ht="15.75" hidden="false" customHeight="true" outlineLevel="0" collapsed="false">
      <c r="O118" s="143"/>
      <c r="P118" s="143"/>
      <c r="Q118" s="143"/>
      <c r="R118" s="143"/>
      <c r="S118" s="143"/>
      <c r="T118" s="143"/>
      <c r="U118" s="143"/>
      <c r="V118" s="143"/>
      <c r="W118" s="143"/>
      <c r="X118" s="143"/>
      <c r="Y118" s="143"/>
      <c r="Z118" s="143"/>
    </row>
    <row r="119" customFormat="false" ht="15.75" hidden="false" customHeight="true" outlineLevel="0" collapsed="false">
      <c r="O119" s="143"/>
      <c r="P119" s="143"/>
      <c r="Q119" s="143"/>
      <c r="R119" s="143"/>
      <c r="S119" s="143"/>
      <c r="T119" s="143"/>
      <c r="U119" s="143"/>
      <c r="V119" s="143"/>
      <c r="W119" s="143"/>
      <c r="X119" s="143"/>
      <c r="Y119" s="143"/>
      <c r="Z119" s="143"/>
    </row>
    <row r="120" customFormat="false" ht="15.75" hidden="false" customHeight="true" outlineLevel="0" collapsed="false">
      <c r="O120" s="143"/>
      <c r="P120" s="143"/>
      <c r="Q120" s="143"/>
      <c r="R120" s="143"/>
      <c r="S120" s="143"/>
      <c r="T120" s="143"/>
      <c r="U120" s="143"/>
      <c r="V120" s="143"/>
      <c r="W120" s="143"/>
      <c r="X120" s="143"/>
      <c r="Y120" s="143"/>
      <c r="Z120" s="143"/>
    </row>
    <row r="121" customFormat="false" ht="15.75" hidden="false" customHeight="true" outlineLevel="0" collapsed="false">
      <c r="O121" s="143"/>
      <c r="P121" s="143"/>
      <c r="Q121" s="143"/>
      <c r="R121" s="143"/>
      <c r="S121" s="143"/>
      <c r="T121" s="143"/>
      <c r="U121" s="143"/>
      <c r="V121" s="143"/>
      <c r="W121" s="143"/>
      <c r="X121" s="143"/>
      <c r="Y121" s="143"/>
      <c r="Z121" s="143"/>
    </row>
    <row r="122" customFormat="false" ht="15.75" hidden="false" customHeight="true" outlineLevel="0" collapsed="false">
      <c r="O122" s="143"/>
      <c r="P122" s="143"/>
      <c r="Q122" s="143"/>
      <c r="R122" s="143"/>
      <c r="S122" s="143"/>
      <c r="T122" s="143"/>
      <c r="U122" s="143"/>
      <c r="V122" s="143"/>
      <c r="W122" s="143"/>
      <c r="X122" s="143"/>
      <c r="Y122" s="143"/>
      <c r="Z122" s="143"/>
    </row>
    <row r="123" customFormat="false" ht="15.75" hidden="false" customHeight="true" outlineLevel="0" collapsed="false">
      <c r="O123" s="143"/>
      <c r="P123" s="143"/>
      <c r="Q123" s="143"/>
      <c r="R123" s="143"/>
      <c r="S123" s="143"/>
      <c r="T123" s="143"/>
      <c r="U123" s="143"/>
      <c r="V123" s="143"/>
      <c r="W123" s="143"/>
      <c r="X123" s="143"/>
      <c r="Y123" s="143"/>
      <c r="Z123" s="143"/>
    </row>
    <row r="124" customFormat="false" ht="15.75" hidden="false" customHeight="true" outlineLevel="0" collapsed="false">
      <c r="O124" s="143"/>
      <c r="P124" s="143"/>
      <c r="Q124" s="143"/>
      <c r="R124" s="143"/>
      <c r="S124" s="143"/>
      <c r="T124" s="143"/>
      <c r="U124" s="143"/>
      <c r="V124" s="143"/>
      <c r="W124" s="143"/>
      <c r="X124" s="143"/>
      <c r="Y124" s="143"/>
      <c r="Z124" s="143"/>
    </row>
    <row r="125" customFormat="false" ht="15.75" hidden="false" customHeight="true" outlineLevel="0" collapsed="false">
      <c r="O125" s="143"/>
      <c r="P125" s="143"/>
      <c r="Q125" s="143"/>
      <c r="R125" s="143"/>
      <c r="S125" s="143"/>
      <c r="T125" s="143"/>
      <c r="U125" s="143"/>
      <c r="V125" s="143"/>
      <c r="W125" s="143"/>
      <c r="X125" s="143"/>
      <c r="Y125" s="143"/>
      <c r="Z125" s="143"/>
    </row>
    <row r="126" customFormat="false" ht="15.75" hidden="false" customHeight="true" outlineLevel="0" collapsed="false">
      <c r="O126" s="143"/>
      <c r="P126" s="143"/>
      <c r="Q126" s="143"/>
      <c r="R126" s="143"/>
      <c r="S126" s="143"/>
      <c r="T126" s="143"/>
      <c r="U126" s="143"/>
      <c r="V126" s="143"/>
      <c r="W126" s="143"/>
      <c r="X126" s="143"/>
      <c r="Y126" s="143"/>
      <c r="Z126" s="143"/>
    </row>
    <row r="127" customFormat="false" ht="15.75" hidden="false" customHeight="true" outlineLevel="0" collapsed="false">
      <c r="O127" s="143"/>
      <c r="P127" s="143"/>
      <c r="Q127" s="143"/>
      <c r="R127" s="143"/>
      <c r="S127" s="143"/>
      <c r="T127" s="143"/>
      <c r="U127" s="143"/>
      <c r="V127" s="143"/>
      <c r="W127" s="143"/>
      <c r="X127" s="143"/>
      <c r="Y127" s="143"/>
      <c r="Z127" s="143"/>
    </row>
    <row r="128" customFormat="false" ht="15.75" hidden="false" customHeight="true" outlineLevel="0" collapsed="false">
      <c r="O128" s="143"/>
      <c r="P128" s="143"/>
      <c r="Q128" s="143"/>
      <c r="R128" s="143"/>
      <c r="S128" s="143"/>
      <c r="T128" s="143"/>
      <c r="U128" s="143"/>
      <c r="V128" s="143"/>
      <c r="W128" s="143"/>
      <c r="X128" s="143"/>
      <c r="Y128" s="143"/>
      <c r="Z128" s="143"/>
    </row>
    <row r="129" customFormat="false" ht="15.75" hidden="false" customHeight="true" outlineLevel="0" collapsed="false">
      <c r="O129" s="143"/>
      <c r="P129" s="143"/>
      <c r="Q129" s="143"/>
      <c r="R129" s="143"/>
      <c r="S129" s="143"/>
      <c r="T129" s="143"/>
      <c r="U129" s="143"/>
      <c r="V129" s="143"/>
      <c r="W129" s="143"/>
      <c r="X129" s="143"/>
      <c r="Y129" s="143"/>
      <c r="Z129" s="143"/>
    </row>
    <row r="130" customFormat="false" ht="15.75" hidden="false" customHeight="true" outlineLevel="0" collapsed="false">
      <c r="O130" s="143"/>
      <c r="P130" s="143"/>
      <c r="Q130" s="143"/>
      <c r="R130" s="143"/>
      <c r="S130" s="143"/>
      <c r="T130" s="143"/>
      <c r="U130" s="143"/>
      <c r="V130" s="143"/>
      <c r="W130" s="143"/>
      <c r="X130" s="143"/>
      <c r="Y130" s="143"/>
      <c r="Z130" s="143"/>
    </row>
    <row r="131" customFormat="false" ht="15.75" hidden="false" customHeight="true" outlineLevel="0" collapsed="false">
      <c r="O131" s="143"/>
      <c r="P131" s="143"/>
      <c r="Q131" s="143"/>
      <c r="R131" s="143"/>
      <c r="S131" s="143"/>
      <c r="T131" s="143"/>
      <c r="U131" s="143"/>
      <c r="V131" s="143"/>
      <c r="W131" s="143"/>
      <c r="X131" s="143"/>
      <c r="Y131" s="143"/>
      <c r="Z131" s="143"/>
    </row>
    <row r="132" customFormat="false" ht="15.75" hidden="false" customHeight="true" outlineLevel="0" collapsed="false">
      <c r="O132" s="143"/>
      <c r="P132" s="143"/>
      <c r="Q132" s="143"/>
      <c r="R132" s="143"/>
      <c r="S132" s="143"/>
      <c r="T132" s="143"/>
      <c r="U132" s="143"/>
      <c r="V132" s="143"/>
      <c r="W132" s="143"/>
      <c r="X132" s="143"/>
      <c r="Y132" s="143"/>
      <c r="Z132" s="143"/>
    </row>
    <row r="133" customFormat="false" ht="15.75" hidden="false" customHeight="true" outlineLevel="0" collapsed="false">
      <c r="O133" s="143"/>
      <c r="P133" s="143"/>
      <c r="Q133" s="143"/>
      <c r="R133" s="143"/>
      <c r="S133" s="143"/>
      <c r="T133" s="143"/>
      <c r="U133" s="143"/>
      <c r="V133" s="143"/>
      <c r="W133" s="143"/>
      <c r="X133" s="143"/>
      <c r="Y133" s="143"/>
      <c r="Z133" s="143"/>
    </row>
    <row r="134" customFormat="false" ht="15.75" hidden="false" customHeight="true" outlineLevel="0" collapsed="false">
      <c r="O134" s="143"/>
      <c r="P134" s="143"/>
      <c r="Q134" s="143"/>
      <c r="R134" s="143"/>
      <c r="S134" s="143"/>
      <c r="T134" s="143"/>
      <c r="U134" s="143"/>
      <c r="V134" s="143"/>
      <c r="W134" s="143"/>
      <c r="X134" s="143"/>
      <c r="Y134" s="143"/>
      <c r="Z134" s="143"/>
    </row>
    <row r="135" customFormat="false" ht="15.75" hidden="false" customHeight="true" outlineLevel="0" collapsed="false">
      <c r="O135" s="143"/>
      <c r="P135" s="143"/>
      <c r="Q135" s="143"/>
      <c r="R135" s="143"/>
      <c r="S135" s="143"/>
      <c r="T135" s="143"/>
      <c r="U135" s="143"/>
      <c r="V135" s="143"/>
      <c r="W135" s="143"/>
      <c r="X135" s="143"/>
      <c r="Y135" s="143"/>
      <c r="Z135" s="143"/>
    </row>
    <row r="136" customFormat="false" ht="15.75" hidden="false" customHeight="true" outlineLevel="0" collapsed="false">
      <c r="O136" s="143"/>
      <c r="P136" s="143"/>
      <c r="Q136" s="143"/>
      <c r="R136" s="143"/>
      <c r="S136" s="143"/>
      <c r="T136" s="143"/>
      <c r="U136" s="143"/>
      <c r="V136" s="143"/>
      <c r="W136" s="143"/>
      <c r="X136" s="143"/>
      <c r="Y136" s="143"/>
      <c r="Z136" s="143"/>
    </row>
    <row r="137" customFormat="false" ht="15.75" hidden="false" customHeight="true" outlineLevel="0" collapsed="false">
      <c r="O137" s="143"/>
      <c r="P137" s="143"/>
      <c r="Q137" s="143"/>
      <c r="R137" s="143"/>
      <c r="S137" s="143"/>
      <c r="T137" s="143"/>
      <c r="U137" s="143"/>
      <c r="V137" s="143"/>
      <c r="W137" s="143"/>
      <c r="X137" s="143"/>
      <c r="Y137" s="143"/>
      <c r="Z137" s="143"/>
    </row>
    <row r="138" customFormat="false" ht="15.75" hidden="false" customHeight="true" outlineLevel="0" collapsed="false">
      <c r="O138" s="143"/>
      <c r="P138" s="143"/>
      <c r="Q138" s="143"/>
      <c r="R138" s="143"/>
      <c r="S138" s="143"/>
      <c r="T138" s="143"/>
      <c r="U138" s="143"/>
      <c r="V138" s="143"/>
      <c r="W138" s="143"/>
      <c r="X138" s="143"/>
      <c r="Y138" s="143"/>
      <c r="Z138" s="143"/>
    </row>
    <row r="139" customFormat="false" ht="15.75" hidden="false" customHeight="true" outlineLevel="0" collapsed="false">
      <c r="O139" s="143"/>
      <c r="P139" s="143"/>
      <c r="Q139" s="143"/>
      <c r="R139" s="143"/>
      <c r="S139" s="143"/>
      <c r="T139" s="143"/>
      <c r="U139" s="143"/>
      <c r="V139" s="143"/>
      <c r="W139" s="143"/>
      <c r="X139" s="143"/>
      <c r="Y139" s="143"/>
      <c r="Z139" s="143"/>
    </row>
    <row r="140" customFormat="false" ht="15.75" hidden="false" customHeight="true" outlineLevel="0" collapsed="false">
      <c r="O140" s="143"/>
      <c r="P140" s="143"/>
      <c r="Q140" s="143"/>
      <c r="R140" s="143"/>
      <c r="S140" s="143"/>
      <c r="T140" s="143"/>
      <c r="U140" s="143"/>
      <c r="V140" s="143"/>
      <c r="W140" s="143"/>
      <c r="X140" s="143"/>
      <c r="Y140" s="143"/>
      <c r="Z140" s="143"/>
    </row>
    <row r="141" customFormat="false" ht="15.75" hidden="false" customHeight="true" outlineLevel="0" collapsed="false">
      <c r="O141" s="143"/>
      <c r="P141" s="143"/>
      <c r="Q141" s="143"/>
      <c r="R141" s="143"/>
      <c r="S141" s="143"/>
      <c r="T141" s="143"/>
      <c r="U141" s="143"/>
      <c r="V141" s="143"/>
      <c r="W141" s="143"/>
      <c r="X141" s="143"/>
      <c r="Y141" s="143"/>
      <c r="Z141" s="143"/>
    </row>
    <row r="142" customFormat="false" ht="15.75" hidden="false" customHeight="true" outlineLevel="0" collapsed="false">
      <c r="O142" s="143"/>
      <c r="P142" s="143"/>
      <c r="Q142" s="143"/>
      <c r="R142" s="143"/>
      <c r="S142" s="143"/>
      <c r="T142" s="143"/>
      <c r="U142" s="143"/>
      <c r="V142" s="143"/>
      <c r="W142" s="143"/>
      <c r="X142" s="143"/>
      <c r="Y142" s="143"/>
      <c r="Z142" s="143"/>
    </row>
    <row r="143" customFormat="false" ht="15.75" hidden="false" customHeight="true" outlineLevel="0" collapsed="false">
      <c r="O143" s="143"/>
      <c r="P143" s="143"/>
      <c r="Q143" s="143"/>
      <c r="R143" s="143"/>
      <c r="S143" s="143"/>
      <c r="T143" s="143"/>
      <c r="U143" s="143"/>
      <c r="V143" s="143"/>
      <c r="W143" s="143"/>
      <c r="X143" s="143"/>
      <c r="Y143" s="143"/>
      <c r="Z143" s="143"/>
    </row>
    <row r="144" customFormat="false" ht="15.75" hidden="false" customHeight="true" outlineLevel="0" collapsed="false">
      <c r="O144" s="143"/>
      <c r="P144" s="143"/>
      <c r="Q144" s="143"/>
      <c r="R144" s="143"/>
      <c r="S144" s="143"/>
      <c r="T144" s="143"/>
      <c r="U144" s="143"/>
      <c r="V144" s="143"/>
      <c r="W144" s="143"/>
      <c r="X144" s="143"/>
      <c r="Y144" s="143"/>
      <c r="Z144" s="143"/>
    </row>
    <row r="145" customFormat="false" ht="15.75" hidden="false" customHeight="true" outlineLevel="0" collapsed="false">
      <c r="O145" s="143"/>
      <c r="P145" s="143"/>
      <c r="Q145" s="143"/>
      <c r="R145" s="143"/>
      <c r="S145" s="143"/>
      <c r="T145" s="143"/>
      <c r="U145" s="143"/>
      <c r="V145" s="143"/>
      <c r="W145" s="143"/>
      <c r="X145" s="143"/>
      <c r="Y145" s="143"/>
      <c r="Z145" s="143"/>
    </row>
    <row r="146" customFormat="false" ht="15.75" hidden="false" customHeight="true" outlineLevel="0" collapsed="false">
      <c r="O146" s="143"/>
      <c r="P146" s="143"/>
      <c r="Q146" s="143"/>
      <c r="R146" s="143"/>
      <c r="S146" s="143"/>
      <c r="T146" s="143"/>
      <c r="U146" s="143"/>
      <c r="V146" s="143"/>
      <c r="W146" s="143"/>
      <c r="X146" s="143"/>
      <c r="Y146" s="143"/>
      <c r="Z146" s="143"/>
    </row>
    <row r="147" customFormat="false" ht="15.75" hidden="false" customHeight="true" outlineLevel="0" collapsed="false">
      <c r="O147" s="143"/>
      <c r="P147" s="143"/>
      <c r="Q147" s="143"/>
      <c r="R147" s="143"/>
      <c r="S147" s="143"/>
      <c r="T147" s="143"/>
      <c r="U147" s="143"/>
      <c r="V147" s="143"/>
      <c r="W147" s="143"/>
      <c r="X147" s="143"/>
      <c r="Y147" s="143"/>
      <c r="Z147" s="143"/>
    </row>
    <row r="148" customFormat="false" ht="15.75" hidden="false" customHeight="true" outlineLevel="0" collapsed="false">
      <c r="O148" s="143"/>
      <c r="P148" s="143"/>
      <c r="Q148" s="143"/>
      <c r="R148" s="143"/>
      <c r="S148" s="143"/>
      <c r="T148" s="143"/>
      <c r="U148" s="143"/>
      <c r="V148" s="143"/>
      <c r="W148" s="143"/>
      <c r="X148" s="143"/>
      <c r="Y148" s="143"/>
      <c r="Z148" s="143"/>
    </row>
    <row r="149" customFormat="false" ht="15.75" hidden="false" customHeight="true" outlineLevel="0" collapsed="false">
      <c r="O149" s="143"/>
      <c r="P149" s="143"/>
      <c r="Q149" s="143"/>
      <c r="R149" s="143"/>
      <c r="S149" s="143"/>
      <c r="T149" s="143"/>
      <c r="U149" s="143"/>
      <c r="V149" s="143"/>
      <c r="W149" s="143"/>
      <c r="X149" s="143"/>
      <c r="Y149" s="143"/>
      <c r="Z149" s="143"/>
    </row>
    <row r="150" customFormat="false" ht="15.75" hidden="false" customHeight="true" outlineLevel="0" collapsed="false">
      <c r="O150" s="143"/>
      <c r="P150" s="143"/>
      <c r="Q150" s="143"/>
      <c r="R150" s="143"/>
      <c r="S150" s="143"/>
      <c r="T150" s="143"/>
      <c r="U150" s="143"/>
      <c r="V150" s="143"/>
      <c r="W150" s="143"/>
      <c r="X150" s="143"/>
      <c r="Y150" s="143"/>
      <c r="Z150" s="143"/>
    </row>
    <row r="151" customFormat="false" ht="15.75" hidden="false" customHeight="true" outlineLevel="0" collapsed="false">
      <c r="O151" s="143"/>
      <c r="P151" s="143"/>
      <c r="Q151" s="143"/>
      <c r="R151" s="143"/>
      <c r="S151" s="143"/>
      <c r="T151" s="143"/>
      <c r="U151" s="143"/>
      <c r="V151" s="143"/>
      <c r="W151" s="143"/>
      <c r="X151" s="143"/>
      <c r="Y151" s="143"/>
      <c r="Z151" s="143"/>
    </row>
    <row r="152" customFormat="false" ht="15.75" hidden="false" customHeight="true" outlineLevel="0" collapsed="false">
      <c r="O152" s="143"/>
      <c r="P152" s="143"/>
      <c r="Q152" s="143"/>
      <c r="R152" s="143"/>
      <c r="S152" s="143"/>
      <c r="T152" s="143"/>
      <c r="U152" s="143"/>
      <c r="V152" s="143"/>
      <c r="W152" s="143"/>
      <c r="X152" s="143"/>
      <c r="Y152" s="143"/>
      <c r="Z152" s="143"/>
    </row>
    <row r="153" customFormat="false" ht="15.75" hidden="false" customHeight="true" outlineLevel="0" collapsed="false">
      <c r="O153" s="143"/>
      <c r="P153" s="143"/>
      <c r="Q153" s="143"/>
      <c r="R153" s="143"/>
      <c r="S153" s="143"/>
      <c r="T153" s="143"/>
      <c r="U153" s="143"/>
      <c r="V153" s="143"/>
      <c r="W153" s="143"/>
      <c r="X153" s="143"/>
      <c r="Y153" s="143"/>
      <c r="Z153" s="143"/>
    </row>
    <row r="154" customFormat="false" ht="15.75" hidden="false" customHeight="true" outlineLevel="0" collapsed="false">
      <c r="O154" s="143"/>
      <c r="P154" s="143"/>
      <c r="Q154" s="143"/>
      <c r="R154" s="143"/>
      <c r="S154" s="143"/>
      <c r="T154" s="143"/>
      <c r="U154" s="143"/>
      <c r="V154" s="143"/>
      <c r="W154" s="143"/>
      <c r="X154" s="143"/>
      <c r="Y154" s="143"/>
      <c r="Z154" s="143"/>
    </row>
    <row r="155" customFormat="false" ht="15.75" hidden="false" customHeight="true" outlineLevel="0" collapsed="false">
      <c r="O155" s="143"/>
      <c r="P155" s="143"/>
      <c r="Q155" s="143"/>
      <c r="R155" s="143"/>
      <c r="S155" s="143"/>
      <c r="T155" s="143"/>
      <c r="U155" s="143"/>
      <c r="V155" s="143"/>
      <c r="W155" s="143"/>
      <c r="X155" s="143"/>
      <c r="Y155" s="143"/>
      <c r="Z155" s="143"/>
    </row>
    <row r="156" customFormat="false" ht="15.75" hidden="false" customHeight="true" outlineLevel="0" collapsed="false">
      <c r="O156" s="143"/>
      <c r="P156" s="143"/>
      <c r="Q156" s="143"/>
      <c r="R156" s="143"/>
      <c r="S156" s="143"/>
      <c r="T156" s="143"/>
      <c r="U156" s="143"/>
      <c r="V156" s="143"/>
      <c r="W156" s="143"/>
      <c r="X156" s="143"/>
      <c r="Y156" s="143"/>
      <c r="Z156" s="143"/>
    </row>
    <row r="157" customFormat="false" ht="15.75" hidden="false" customHeight="true" outlineLevel="0" collapsed="false">
      <c r="O157" s="143"/>
      <c r="P157" s="143"/>
      <c r="Q157" s="143"/>
      <c r="R157" s="143"/>
      <c r="S157" s="143"/>
      <c r="T157" s="143"/>
      <c r="U157" s="143"/>
      <c r="V157" s="143"/>
      <c r="W157" s="143"/>
      <c r="X157" s="143"/>
      <c r="Y157" s="143"/>
      <c r="Z157" s="143"/>
    </row>
    <row r="158" customFormat="false" ht="15.75" hidden="false" customHeight="true" outlineLevel="0" collapsed="false">
      <c r="O158" s="143"/>
      <c r="P158" s="143"/>
      <c r="Q158" s="143"/>
      <c r="R158" s="143"/>
      <c r="S158" s="143"/>
      <c r="T158" s="143"/>
      <c r="U158" s="143"/>
      <c r="V158" s="143"/>
      <c r="W158" s="143"/>
      <c r="X158" s="143"/>
      <c r="Y158" s="143"/>
      <c r="Z158" s="143"/>
    </row>
    <row r="159" customFormat="false" ht="15.75" hidden="false" customHeight="true" outlineLevel="0" collapsed="false">
      <c r="O159" s="143"/>
      <c r="P159" s="143"/>
      <c r="Q159" s="143"/>
      <c r="R159" s="143"/>
      <c r="S159" s="143"/>
      <c r="T159" s="143"/>
      <c r="U159" s="143"/>
      <c r="V159" s="143"/>
      <c r="W159" s="143"/>
      <c r="X159" s="143"/>
      <c r="Y159" s="143"/>
      <c r="Z159" s="143"/>
    </row>
    <row r="160" customFormat="false" ht="15.75" hidden="false" customHeight="true" outlineLevel="0" collapsed="false">
      <c r="O160" s="143"/>
      <c r="P160" s="143"/>
      <c r="Q160" s="143"/>
      <c r="R160" s="143"/>
      <c r="S160" s="143"/>
      <c r="T160" s="143"/>
      <c r="U160" s="143"/>
      <c r="V160" s="143"/>
      <c r="W160" s="143"/>
      <c r="X160" s="143"/>
      <c r="Y160" s="143"/>
      <c r="Z160" s="143"/>
    </row>
    <row r="161" customFormat="false" ht="15.75" hidden="false" customHeight="true" outlineLevel="0" collapsed="false">
      <c r="O161" s="143"/>
      <c r="P161" s="143"/>
      <c r="Q161" s="143"/>
      <c r="R161" s="143"/>
      <c r="S161" s="143"/>
      <c r="T161" s="143"/>
      <c r="U161" s="143"/>
      <c r="V161" s="143"/>
      <c r="W161" s="143"/>
      <c r="X161" s="143"/>
      <c r="Y161" s="143"/>
      <c r="Z161" s="143"/>
    </row>
    <row r="162" customFormat="false" ht="15.75" hidden="false" customHeight="true" outlineLevel="0" collapsed="false">
      <c r="O162" s="143"/>
      <c r="P162" s="143"/>
      <c r="Q162" s="143"/>
      <c r="R162" s="143"/>
      <c r="S162" s="143"/>
      <c r="T162" s="143"/>
      <c r="U162" s="143"/>
      <c r="V162" s="143"/>
      <c r="W162" s="143"/>
      <c r="X162" s="143"/>
      <c r="Y162" s="143"/>
      <c r="Z162" s="143"/>
    </row>
    <row r="163" customFormat="false" ht="15.75" hidden="false" customHeight="true" outlineLevel="0" collapsed="false">
      <c r="O163" s="143"/>
      <c r="P163" s="143"/>
      <c r="Q163" s="143"/>
      <c r="R163" s="143"/>
      <c r="S163" s="143"/>
      <c r="T163" s="143"/>
      <c r="U163" s="143"/>
      <c r="V163" s="143"/>
      <c r="W163" s="143"/>
      <c r="X163" s="143"/>
      <c r="Y163" s="143"/>
      <c r="Z163" s="143"/>
    </row>
    <row r="164" customFormat="false" ht="15.75" hidden="false" customHeight="true" outlineLevel="0" collapsed="false">
      <c r="O164" s="143"/>
      <c r="P164" s="143"/>
      <c r="Q164" s="143"/>
      <c r="R164" s="143"/>
      <c r="S164" s="143"/>
      <c r="T164" s="143"/>
      <c r="U164" s="143"/>
      <c r="V164" s="143"/>
      <c r="W164" s="143"/>
      <c r="X164" s="143"/>
      <c r="Y164" s="143"/>
      <c r="Z164" s="143"/>
    </row>
    <row r="165" customFormat="false" ht="15.75" hidden="false" customHeight="true" outlineLevel="0" collapsed="false">
      <c r="O165" s="143"/>
      <c r="P165" s="143"/>
      <c r="Q165" s="143"/>
      <c r="R165" s="143"/>
      <c r="S165" s="143"/>
      <c r="T165" s="143"/>
      <c r="U165" s="143"/>
      <c r="V165" s="143"/>
      <c r="W165" s="143"/>
      <c r="X165" s="143"/>
      <c r="Y165" s="143"/>
      <c r="Z165" s="143"/>
    </row>
    <row r="166" customFormat="false" ht="15.75" hidden="false" customHeight="true" outlineLevel="0" collapsed="false">
      <c r="O166" s="143"/>
      <c r="P166" s="143"/>
      <c r="Q166" s="143"/>
      <c r="R166" s="143"/>
      <c r="S166" s="143"/>
      <c r="T166" s="143"/>
      <c r="U166" s="143"/>
      <c r="V166" s="143"/>
      <c r="W166" s="143"/>
      <c r="X166" s="143"/>
      <c r="Y166" s="143"/>
      <c r="Z166" s="143"/>
    </row>
    <row r="167" customFormat="false" ht="15.75" hidden="false" customHeight="true" outlineLevel="0" collapsed="false">
      <c r="O167" s="143"/>
      <c r="P167" s="143"/>
      <c r="Q167" s="143"/>
      <c r="R167" s="143"/>
      <c r="S167" s="143"/>
      <c r="T167" s="143"/>
      <c r="U167" s="143"/>
      <c r="V167" s="143"/>
      <c r="W167" s="143"/>
      <c r="X167" s="143"/>
      <c r="Y167" s="143"/>
      <c r="Z167" s="143"/>
    </row>
    <row r="168" customFormat="false" ht="15.75" hidden="false" customHeight="true" outlineLevel="0" collapsed="false">
      <c r="O168" s="143"/>
      <c r="P168" s="143"/>
      <c r="Q168" s="143"/>
      <c r="R168" s="143"/>
      <c r="S168" s="143"/>
      <c r="T168" s="143"/>
      <c r="U168" s="143"/>
      <c r="V168" s="143"/>
      <c r="W168" s="143"/>
      <c r="X168" s="143"/>
      <c r="Y168" s="143"/>
      <c r="Z168" s="143"/>
    </row>
    <row r="169" customFormat="false" ht="15.75" hidden="false" customHeight="true" outlineLevel="0" collapsed="false">
      <c r="O169" s="143"/>
      <c r="P169" s="143"/>
      <c r="Q169" s="143"/>
      <c r="R169" s="143"/>
      <c r="S169" s="143"/>
      <c r="T169" s="143"/>
      <c r="U169" s="143"/>
      <c r="V169" s="143"/>
      <c r="W169" s="143"/>
      <c r="X169" s="143"/>
      <c r="Y169" s="143"/>
      <c r="Z169" s="143"/>
    </row>
    <row r="170" customFormat="false" ht="15.75" hidden="false" customHeight="true" outlineLevel="0" collapsed="false">
      <c r="O170" s="143"/>
      <c r="P170" s="143"/>
      <c r="Q170" s="143"/>
      <c r="R170" s="143"/>
      <c r="S170" s="143"/>
      <c r="T170" s="143"/>
      <c r="U170" s="143"/>
      <c r="V170" s="143"/>
      <c r="W170" s="143"/>
      <c r="X170" s="143"/>
      <c r="Y170" s="143"/>
      <c r="Z170" s="143"/>
    </row>
    <row r="171" customFormat="false" ht="15.75" hidden="false" customHeight="true" outlineLevel="0" collapsed="false">
      <c r="O171" s="143"/>
      <c r="P171" s="143"/>
      <c r="Q171" s="143"/>
      <c r="R171" s="143"/>
      <c r="S171" s="143"/>
      <c r="T171" s="143"/>
      <c r="U171" s="143"/>
      <c r="V171" s="143"/>
      <c r="W171" s="143"/>
      <c r="X171" s="143"/>
      <c r="Y171" s="143"/>
      <c r="Z171" s="143"/>
    </row>
    <row r="172" customFormat="false" ht="15.75" hidden="false" customHeight="true" outlineLevel="0" collapsed="false">
      <c r="O172" s="143"/>
      <c r="P172" s="143"/>
      <c r="Q172" s="143"/>
      <c r="R172" s="143"/>
      <c r="S172" s="143"/>
      <c r="T172" s="143"/>
      <c r="U172" s="143"/>
      <c r="V172" s="143"/>
      <c r="W172" s="143"/>
      <c r="X172" s="143"/>
      <c r="Y172" s="143"/>
      <c r="Z172" s="143"/>
    </row>
    <row r="173" customFormat="false" ht="15.75" hidden="false" customHeight="true" outlineLevel="0" collapsed="false">
      <c r="O173" s="143"/>
      <c r="P173" s="143"/>
      <c r="Q173" s="143"/>
      <c r="R173" s="143"/>
      <c r="S173" s="143"/>
      <c r="T173" s="143"/>
      <c r="U173" s="143"/>
      <c r="V173" s="143"/>
      <c r="W173" s="143"/>
      <c r="X173" s="143"/>
      <c r="Y173" s="143"/>
      <c r="Z173" s="143"/>
    </row>
    <row r="174" customFormat="false" ht="15.75" hidden="false" customHeight="true" outlineLevel="0" collapsed="false">
      <c r="O174" s="143"/>
      <c r="P174" s="143"/>
      <c r="Q174" s="143"/>
      <c r="R174" s="143"/>
      <c r="S174" s="143"/>
      <c r="T174" s="143"/>
      <c r="U174" s="143"/>
      <c r="V174" s="143"/>
      <c r="W174" s="143"/>
      <c r="X174" s="143"/>
      <c r="Y174" s="143"/>
      <c r="Z174" s="143"/>
    </row>
    <row r="175" customFormat="false" ht="15.75" hidden="false" customHeight="true" outlineLevel="0" collapsed="false">
      <c r="O175" s="143"/>
      <c r="P175" s="143"/>
      <c r="Q175" s="143"/>
      <c r="R175" s="143"/>
      <c r="S175" s="143"/>
      <c r="T175" s="143"/>
      <c r="U175" s="143"/>
      <c r="V175" s="143"/>
      <c r="W175" s="143"/>
      <c r="X175" s="143"/>
      <c r="Y175" s="143"/>
      <c r="Z175" s="143"/>
    </row>
    <row r="176" customFormat="false" ht="15.75" hidden="false" customHeight="true" outlineLevel="0" collapsed="false">
      <c r="O176" s="143"/>
      <c r="P176" s="143"/>
      <c r="Q176" s="143"/>
      <c r="R176" s="143"/>
      <c r="S176" s="143"/>
      <c r="T176" s="143"/>
      <c r="U176" s="143"/>
      <c r="V176" s="143"/>
      <c r="W176" s="143"/>
      <c r="X176" s="143"/>
      <c r="Y176" s="143"/>
      <c r="Z176" s="143"/>
    </row>
    <row r="177" customFormat="false" ht="15.75" hidden="false" customHeight="true" outlineLevel="0" collapsed="false">
      <c r="O177" s="143"/>
      <c r="P177" s="143"/>
      <c r="Q177" s="143"/>
      <c r="R177" s="143"/>
      <c r="S177" s="143"/>
      <c r="T177" s="143"/>
      <c r="U177" s="143"/>
      <c r="V177" s="143"/>
      <c r="W177" s="143"/>
      <c r="X177" s="143"/>
      <c r="Y177" s="143"/>
      <c r="Z177" s="143"/>
    </row>
    <row r="178" customFormat="false" ht="15.75" hidden="false" customHeight="true" outlineLevel="0" collapsed="false">
      <c r="O178" s="143"/>
      <c r="P178" s="143"/>
      <c r="Q178" s="143"/>
      <c r="R178" s="143"/>
      <c r="S178" s="143"/>
      <c r="T178" s="143"/>
      <c r="U178" s="143"/>
      <c r="V178" s="143"/>
      <c r="W178" s="143"/>
      <c r="X178" s="143"/>
      <c r="Y178" s="143"/>
      <c r="Z178" s="143"/>
    </row>
    <row r="179" customFormat="false" ht="15.75" hidden="false" customHeight="true" outlineLevel="0" collapsed="false">
      <c r="O179" s="143"/>
      <c r="P179" s="143"/>
      <c r="Q179" s="143"/>
      <c r="R179" s="143"/>
      <c r="S179" s="143"/>
      <c r="T179" s="143"/>
      <c r="U179" s="143"/>
      <c r="V179" s="143"/>
      <c r="W179" s="143"/>
      <c r="X179" s="143"/>
      <c r="Y179" s="143"/>
      <c r="Z179" s="143"/>
    </row>
    <row r="180" customFormat="false" ht="15.75" hidden="false" customHeight="true" outlineLevel="0" collapsed="false">
      <c r="O180" s="143"/>
      <c r="P180" s="143"/>
      <c r="Q180" s="143"/>
      <c r="R180" s="143"/>
      <c r="S180" s="143"/>
      <c r="T180" s="143"/>
      <c r="U180" s="143"/>
      <c r="V180" s="143"/>
      <c r="W180" s="143"/>
      <c r="X180" s="143"/>
      <c r="Y180" s="143"/>
      <c r="Z180" s="143"/>
    </row>
    <row r="181" customFormat="false" ht="15.75" hidden="false" customHeight="true" outlineLevel="0" collapsed="false">
      <c r="O181" s="143"/>
      <c r="P181" s="143"/>
      <c r="Q181" s="143"/>
      <c r="R181" s="143"/>
      <c r="S181" s="143"/>
      <c r="T181" s="143"/>
      <c r="U181" s="143"/>
      <c r="V181" s="143"/>
      <c r="W181" s="143"/>
      <c r="X181" s="143"/>
      <c r="Y181" s="143"/>
      <c r="Z181" s="143"/>
    </row>
    <row r="182" customFormat="false" ht="15.75" hidden="false" customHeight="true" outlineLevel="0" collapsed="false">
      <c r="O182" s="143"/>
      <c r="P182" s="143"/>
      <c r="Q182" s="143"/>
      <c r="R182" s="143"/>
      <c r="S182" s="143"/>
      <c r="T182" s="143"/>
      <c r="U182" s="143"/>
      <c r="V182" s="143"/>
      <c r="W182" s="143"/>
      <c r="X182" s="143"/>
      <c r="Y182" s="143"/>
      <c r="Z182" s="143"/>
    </row>
    <row r="183" customFormat="false" ht="15.75" hidden="false" customHeight="true" outlineLevel="0" collapsed="false">
      <c r="O183" s="143"/>
      <c r="P183" s="143"/>
      <c r="Q183" s="143"/>
      <c r="R183" s="143"/>
      <c r="S183" s="143"/>
      <c r="T183" s="143"/>
      <c r="U183" s="143"/>
      <c r="V183" s="143"/>
      <c r="W183" s="143"/>
      <c r="X183" s="143"/>
      <c r="Y183" s="143"/>
      <c r="Z183" s="143"/>
    </row>
    <row r="184" customFormat="false" ht="15.75" hidden="false" customHeight="true" outlineLevel="0" collapsed="false">
      <c r="O184" s="143"/>
      <c r="P184" s="143"/>
      <c r="Q184" s="143"/>
      <c r="R184" s="143"/>
      <c r="S184" s="143"/>
      <c r="T184" s="143"/>
      <c r="U184" s="143"/>
      <c r="V184" s="143"/>
      <c r="W184" s="143"/>
      <c r="X184" s="143"/>
      <c r="Y184" s="143"/>
      <c r="Z184" s="143"/>
    </row>
    <row r="185" customFormat="false" ht="15.75" hidden="false" customHeight="true" outlineLevel="0" collapsed="false">
      <c r="O185" s="143"/>
      <c r="P185" s="143"/>
      <c r="Q185" s="143"/>
      <c r="R185" s="143"/>
      <c r="S185" s="143"/>
      <c r="T185" s="143"/>
      <c r="U185" s="143"/>
      <c r="V185" s="143"/>
      <c r="W185" s="143"/>
      <c r="X185" s="143"/>
      <c r="Y185" s="143"/>
      <c r="Z185" s="143"/>
    </row>
    <row r="186" customFormat="false" ht="15.75" hidden="false" customHeight="true" outlineLevel="0" collapsed="false">
      <c r="O186" s="143"/>
      <c r="P186" s="143"/>
      <c r="Q186" s="143"/>
      <c r="R186" s="143"/>
      <c r="S186" s="143"/>
      <c r="T186" s="143"/>
      <c r="U186" s="143"/>
      <c r="V186" s="143"/>
      <c r="W186" s="143"/>
      <c r="X186" s="143"/>
      <c r="Y186" s="143"/>
      <c r="Z186" s="143"/>
    </row>
    <row r="187" customFormat="false" ht="15.75" hidden="false" customHeight="true" outlineLevel="0" collapsed="false">
      <c r="O187" s="143"/>
      <c r="P187" s="143"/>
      <c r="Q187" s="143"/>
      <c r="R187" s="143"/>
      <c r="S187" s="143"/>
      <c r="T187" s="143"/>
      <c r="U187" s="143"/>
      <c r="V187" s="143"/>
      <c r="W187" s="143"/>
      <c r="X187" s="143"/>
      <c r="Y187" s="143"/>
      <c r="Z187" s="143"/>
    </row>
    <row r="188" customFormat="false" ht="15.75" hidden="false" customHeight="true" outlineLevel="0" collapsed="false">
      <c r="O188" s="143"/>
      <c r="P188" s="143"/>
      <c r="Q188" s="143"/>
      <c r="R188" s="143"/>
      <c r="S188" s="143"/>
      <c r="T188" s="143"/>
      <c r="U188" s="143"/>
      <c r="V188" s="143"/>
      <c r="W188" s="143"/>
      <c r="X188" s="143"/>
      <c r="Y188" s="143"/>
      <c r="Z188" s="143"/>
    </row>
    <row r="189" customFormat="false" ht="15.75" hidden="false" customHeight="true" outlineLevel="0" collapsed="false">
      <c r="O189" s="143"/>
      <c r="P189" s="143"/>
      <c r="Q189" s="143"/>
      <c r="R189" s="143"/>
      <c r="S189" s="143"/>
      <c r="T189" s="143"/>
      <c r="U189" s="143"/>
      <c r="V189" s="143"/>
      <c r="W189" s="143"/>
      <c r="X189" s="143"/>
      <c r="Y189" s="143"/>
      <c r="Z189" s="143"/>
    </row>
    <row r="190" customFormat="false" ht="15.75" hidden="false" customHeight="true" outlineLevel="0" collapsed="false">
      <c r="O190" s="143"/>
      <c r="P190" s="143"/>
      <c r="Q190" s="143"/>
      <c r="R190" s="143"/>
      <c r="S190" s="143"/>
      <c r="T190" s="143"/>
      <c r="U190" s="143"/>
      <c r="V190" s="143"/>
      <c r="W190" s="143"/>
      <c r="X190" s="143"/>
      <c r="Y190" s="143"/>
      <c r="Z190" s="143"/>
    </row>
    <row r="191" customFormat="false" ht="15.75" hidden="false" customHeight="true" outlineLevel="0" collapsed="false">
      <c r="O191" s="143"/>
      <c r="P191" s="143"/>
      <c r="Q191" s="143"/>
      <c r="R191" s="143"/>
      <c r="S191" s="143"/>
      <c r="T191" s="143"/>
      <c r="U191" s="143"/>
      <c r="V191" s="143"/>
      <c r="W191" s="143"/>
      <c r="X191" s="143"/>
      <c r="Y191" s="143"/>
      <c r="Z191" s="143"/>
    </row>
    <row r="192" customFormat="false" ht="15.75" hidden="false" customHeight="true" outlineLevel="0" collapsed="false">
      <c r="O192" s="143"/>
      <c r="P192" s="143"/>
      <c r="Q192" s="143"/>
      <c r="R192" s="143"/>
      <c r="S192" s="143"/>
      <c r="T192" s="143"/>
      <c r="U192" s="143"/>
      <c r="V192" s="143"/>
      <c r="W192" s="143"/>
      <c r="X192" s="143"/>
      <c r="Y192" s="143"/>
      <c r="Z192" s="143"/>
    </row>
    <row r="193" customFormat="false" ht="15.75" hidden="false" customHeight="true" outlineLevel="0" collapsed="false">
      <c r="O193" s="143"/>
      <c r="P193" s="143"/>
      <c r="Q193" s="143"/>
      <c r="R193" s="143"/>
      <c r="S193" s="143"/>
      <c r="T193" s="143"/>
      <c r="U193" s="143"/>
      <c r="V193" s="143"/>
      <c r="W193" s="143"/>
      <c r="X193" s="143"/>
      <c r="Y193" s="143"/>
      <c r="Z193" s="143"/>
    </row>
    <row r="194" customFormat="false" ht="15.75" hidden="false" customHeight="true" outlineLevel="0" collapsed="false">
      <c r="O194" s="143"/>
      <c r="P194" s="143"/>
      <c r="Q194" s="143"/>
      <c r="R194" s="143"/>
      <c r="S194" s="143"/>
      <c r="T194" s="143"/>
      <c r="U194" s="143"/>
      <c r="V194" s="143"/>
      <c r="W194" s="143"/>
      <c r="X194" s="143"/>
      <c r="Y194" s="143"/>
      <c r="Z194" s="143"/>
    </row>
    <row r="195" customFormat="false" ht="15.75" hidden="false" customHeight="true" outlineLevel="0" collapsed="false">
      <c r="O195" s="143"/>
      <c r="P195" s="143"/>
      <c r="Q195" s="143"/>
      <c r="R195" s="143"/>
      <c r="S195" s="143"/>
      <c r="T195" s="143"/>
      <c r="U195" s="143"/>
      <c r="V195" s="143"/>
      <c r="W195" s="143"/>
      <c r="X195" s="143"/>
      <c r="Y195" s="143"/>
      <c r="Z195" s="143"/>
    </row>
    <row r="196" customFormat="false" ht="15.75" hidden="false" customHeight="true" outlineLevel="0" collapsed="false">
      <c r="O196" s="143"/>
      <c r="P196" s="143"/>
      <c r="Q196" s="143"/>
      <c r="R196" s="143"/>
      <c r="S196" s="143"/>
      <c r="T196" s="143"/>
      <c r="U196" s="143"/>
      <c r="V196" s="143"/>
      <c r="W196" s="143"/>
      <c r="X196" s="143"/>
      <c r="Y196" s="143"/>
      <c r="Z196" s="143"/>
    </row>
    <row r="197" customFormat="false" ht="15.75" hidden="false" customHeight="true" outlineLevel="0" collapsed="false">
      <c r="O197" s="143"/>
      <c r="P197" s="143"/>
      <c r="Q197" s="143"/>
      <c r="R197" s="143"/>
      <c r="S197" s="143"/>
      <c r="T197" s="143"/>
      <c r="U197" s="143"/>
      <c r="V197" s="143"/>
      <c r="W197" s="143"/>
      <c r="X197" s="143"/>
      <c r="Y197" s="143"/>
      <c r="Z197" s="143"/>
    </row>
    <row r="198" customFormat="false" ht="15.75" hidden="false" customHeight="true" outlineLevel="0" collapsed="false">
      <c r="O198" s="143"/>
      <c r="P198" s="143"/>
      <c r="Q198" s="143"/>
      <c r="R198" s="143"/>
      <c r="S198" s="143"/>
      <c r="T198" s="143"/>
      <c r="U198" s="143"/>
      <c r="V198" s="143"/>
      <c r="W198" s="143"/>
      <c r="X198" s="143"/>
      <c r="Y198" s="143"/>
      <c r="Z198" s="143"/>
    </row>
    <row r="199" customFormat="false" ht="15.75" hidden="false" customHeight="true" outlineLevel="0" collapsed="false">
      <c r="O199" s="143"/>
      <c r="P199" s="143"/>
      <c r="Q199" s="143"/>
      <c r="R199" s="143"/>
      <c r="S199" s="143"/>
      <c r="T199" s="143"/>
      <c r="U199" s="143"/>
      <c r="V199" s="143"/>
      <c r="W199" s="143"/>
      <c r="X199" s="143"/>
      <c r="Y199" s="143"/>
      <c r="Z199" s="143"/>
    </row>
    <row r="200" customFormat="false" ht="15.75" hidden="false" customHeight="true" outlineLevel="0" collapsed="false">
      <c r="O200" s="143"/>
      <c r="P200" s="143"/>
      <c r="Q200" s="143"/>
      <c r="R200" s="143"/>
      <c r="S200" s="143"/>
      <c r="T200" s="143"/>
      <c r="U200" s="143"/>
      <c r="V200" s="143"/>
      <c r="W200" s="143"/>
      <c r="X200" s="143"/>
      <c r="Y200" s="143"/>
      <c r="Z200" s="143"/>
    </row>
    <row r="201" customFormat="false" ht="15.75" hidden="false" customHeight="true" outlineLevel="0" collapsed="false">
      <c r="O201" s="143"/>
      <c r="P201" s="143"/>
      <c r="Q201" s="143"/>
      <c r="R201" s="143"/>
      <c r="S201" s="143"/>
      <c r="T201" s="143"/>
      <c r="U201" s="143"/>
      <c r="V201" s="143"/>
      <c r="W201" s="143"/>
      <c r="X201" s="143"/>
      <c r="Y201" s="143"/>
      <c r="Z201" s="143"/>
    </row>
    <row r="202" customFormat="false" ht="15.75" hidden="false" customHeight="true" outlineLevel="0" collapsed="false">
      <c r="O202" s="143"/>
      <c r="P202" s="143"/>
      <c r="Q202" s="143"/>
      <c r="R202" s="143"/>
      <c r="S202" s="143"/>
      <c r="T202" s="143"/>
      <c r="U202" s="143"/>
      <c r="V202" s="143"/>
      <c r="W202" s="143"/>
      <c r="X202" s="143"/>
      <c r="Y202" s="143"/>
      <c r="Z202" s="143"/>
    </row>
    <row r="203" customFormat="false" ht="15.75" hidden="false" customHeight="true" outlineLevel="0" collapsed="false">
      <c r="O203" s="143"/>
      <c r="P203" s="143"/>
      <c r="Q203" s="143"/>
      <c r="R203" s="143"/>
      <c r="S203" s="143"/>
      <c r="T203" s="143"/>
      <c r="U203" s="143"/>
      <c r="V203" s="143"/>
      <c r="W203" s="143"/>
      <c r="X203" s="143"/>
      <c r="Y203" s="143"/>
      <c r="Z203" s="143"/>
    </row>
    <row r="204" customFormat="false" ht="15.75" hidden="false" customHeight="true" outlineLevel="0" collapsed="false">
      <c r="O204" s="143"/>
      <c r="P204" s="143"/>
      <c r="Q204" s="143"/>
      <c r="R204" s="143"/>
      <c r="S204" s="143"/>
      <c r="T204" s="143"/>
      <c r="U204" s="143"/>
      <c r="V204" s="143"/>
      <c r="W204" s="143"/>
      <c r="X204" s="143"/>
      <c r="Y204" s="143"/>
      <c r="Z204" s="143"/>
    </row>
    <row r="205" customFormat="false" ht="15.75" hidden="false" customHeight="true" outlineLevel="0" collapsed="false">
      <c r="O205" s="143"/>
      <c r="P205" s="143"/>
      <c r="Q205" s="143"/>
      <c r="R205" s="143"/>
      <c r="S205" s="143"/>
      <c r="T205" s="143"/>
      <c r="U205" s="143"/>
      <c r="V205" s="143"/>
      <c r="W205" s="143"/>
      <c r="X205" s="143"/>
      <c r="Y205" s="143"/>
      <c r="Z205" s="143"/>
    </row>
    <row r="206" customFormat="false" ht="15.75" hidden="false" customHeight="true" outlineLevel="0" collapsed="false">
      <c r="O206" s="143"/>
      <c r="P206" s="143"/>
      <c r="Q206" s="143"/>
      <c r="R206" s="143"/>
      <c r="S206" s="143"/>
      <c r="T206" s="143"/>
      <c r="U206" s="143"/>
      <c r="V206" s="143"/>
      <c r="W206" s="143"/>
      <c r="X206" s="143"/>
      <c r="Y206" s="143"/>
      <c r="Z206" s="143"/>
    </row>
    <row r="207" customFormat="false" ht="15.75" hidden="false" customHeight="true" outlineLevel="0" collapsed="false">
      <c r="O207" s="143"/>
      <c r="P207" s="143"/>
      <c r="Q207" s="143"/>
      <c r="R207" s="143"/>
      <c r="S207" s="143"/>
      <c r="T207" s="143"/>
      <c r="U207" s="143"/>
      <c r="V207" s="143"/>
      <c r="W207" s="143"/>
      <c r="X207" s="143"/>
      <c r="Y207" s="143"/>
      <c r="Z207" s="143"/>
    </row>
    <row r="208" customFormat="false" ht="15.75" hidden="false" customHeight="true" outlineLevel="0" collapsed="false">
      <c r="O208" s="143"/>
      <c r="P208" s="143"/>
      <c r="Q208" s="143"/>
      <c r="R208" s="143"/>
      <c r="S208" s="143"/>
      <c r="T208" s="143"/>
      <c r="U208" s="143"/>
      <c r="V208" s="143"/>
      <c r="W208" s="143"/>
      <c r="X208" s="143"/>
      <c r="Y208" s="143"/>
      <c r="Z208" s="143"/>
    </row>
    <row r="209" customFormat="false" ht="15.75" hidden="false" customHeight="true" outlineLevel="0" collapsed="false">
      <c r="O209" s="143"/>
      <c r="P209" s="143"/>
      <c r="Q209" s="143"/>
      <c r="R209" s="143"/>
      <c r="S209" s="143"/>
      <c r="T209" s="143"/>
      <c r="U209" s="143"/>
      <c r="V209" s="143"/>
      <c r="W209" s="143"/>
      <c r="X209" s="143"/>
      <c r="Y209" s="143"/>
      <c r="Z209" s="143"/>
    </row>
    <row r="210" customFormat="false" ht="15.75" hidden="false" customHeight="true" outlineLevel="0" collapsed="false">
      <c r="O210" s="143"/>
      <c r="P210" s="143"/>
      <c r="Q210" s="143"/>
      <c r="R210" s="143"/>
      <c r="S210" s="143"/>
      <c r="T210" s="143"/>
      <c r="U210" s="143"/>
      <c r="V210" s="143"/>
      <c r="W210" s="143"/>
      <c r="X210" s="143"/>
      <c r="Y210" s="143"/>
      <c r="Z210" s="143"/>
    </row>
    <row r="211" customFormat="false" ht="15.75" hidden="false" customHeight="true" outlineLevel="0" collapsed="false">
      <c r="O211" s="143"/>
      <c r="P211" s="143"/>
      <c r="Q211" s="143"/>
      <c r="R211" s="143"/>
      <c r="S211" s="143"/>
      <c r="T211" s="143"/>
      <c r="U211" s="143"/>
      <c r="V211" s="143"/>
      <c r="W211" s="143"/>
      <c r="X211" s="143"/>
      <c r="Y211" s="143"/>
      <c r="Z211" s="143"/>
    </row>
    <row r="212" customFormat="false" ht="15.75" hidden="false" customHeight="true" outlineLevel="0" collapsed="false">
      <c r="O212" s="143"/>
      <c r="P212" s="143"/>
      <c r="Q212" s="143"/>
      <c r="R212" s="143"/>
      <c r="S212" s="143"/>
      <c r="T212" s="143"/>
      <c r="U212" s="143"/>
      <c r="V212" s="143"/>
      <c r="W212" s="143"/>
      <c r="X212" s="143"/>
      <c r="Y212" s="143"/>
      <c r="Z212" s="143"/>
    </row>
    <row r="213" customFormat="false" ht="15.75" hidden="false" customHeight="true" outlineLevel="0" collapsed="false">
      <c r="O213" s="143"/>
      <c r="P213" s="143"/>
      <c r="Q213" s="143"/>
      <c r="R213" s="143"/>
      <c r="S213" s="143"/>
      <c r="T213" s="143"/>
      <c r="U213" s="143"/>
      <c r="V213" s="143"/>
      <c r="W213" s="143"/>
      <c r="X213" s="143"/>
      <c r="Y213" s="143"/>
      <c r="Z213" s="143"/>
    </row>
    <row r="214" customFormat="false" ht="15.75" hidden="false" customHeight="true" outlineLevel="0" collapsed="false">
      <c r="O214" s="143"/>
      <c r="P214" s="143"/>
      <c r="Q214" s="143"/>
      <c r="R214" s="143"/>
      <c r="S214" s="143"/>
      <c r="T214" s="143"/>
      <c r="U214" s="143"/>
      <c r="V214" s="143"/>
      <c r="W214" s="143"/>
      <c r="X214" s="143"/>
      <c r="Y214" s="143"/>
      <c r="Z214" s="143"/>
    </row>
    <row r="215" customFormat="false" ht="15.75" hidden="false" customHeight="true" outlineLevel="0" collapsed="false">
      <c r="O215" s="143"/>
      <c r="P215" s="143"/>
      <c r="Q215" s="143"/>
      <c r="R215" s="143"/>
      <c r="S215" s="143"/>
      <c r="T215" s="143"/>
      <c r="U215" s="143"/>
      <c r="V215" s="143"/>
      <c r="W215" s="143"/>
      <c r="X215" s="143"/>
      <c r="Y215" s="143"/>
      <c r="Z215" s="143"/>
    </row>
    <row r="216" customFormat="false" ht="15.75" hidden="false" customHeight="true" outlineLevel="0" collapsed="false">
      <c r="O216" s="143"/>
      <c r="P216" s="143"/>
      <c r="Q216" s="143"/>
      <c r="R216" s="143"/>
      <c r="S216" s="143"/>
      <c r="T216" s="143"/>
      <c r="U216" s="143"/>
      <c r="V216" s="143"/>
      <c r="W216" s="143"/>
      <c r="X216" s="143"/>
      <c r="Y216" s="143"/>
      <c r="Z216" s="143"/>
    </row>
    <row r="217" customFormat="false" ht="15.75" hidden="false" customHeight="true" outlineLevel="0" collapsed="false">
      <c r="O217" s="143"/>
      <c r="P217" s="143"/>
      <c r="Q217" s="143"/>
      <c r="R217" s="143"/>
      <c r="S217" s="143"/>
      <c r="T217" s="143"/>
      <c r="U217" s="143"/>
      <c r="V217" s="143"/>
      <c r="W217" s="143"/>
      <c r="X217" s="143"/>
      <c r="Y217" s="143"/>
      <c r="Z217" s="143"/>
    </row>
    <row r="218" customFormat="false" ht="15.75" hidden="false" customHeight="true" outlineLevel="0" collapsed="false">
      <c r="O218" s="143"/>
      <c r="P218" s="143"/>
      <c r="Q218" s="143"/>
      <c r="R218" s="143"/>
      <c r="S218" s="143"/>
      <c r="T218" s="143"/>
      <c r="U218" s="143"/>
      <c r="V218" s="143"/>
      <c r="W218" s="143"/>
      <c r="X218" s="143"/>
      <c r="Y218" s="143"/>
      <c r="Z218" s="143"/>
    </row>
    <row r="219" customFormat="false" ht="15.75" hidden="false" customHeight="true" outlineLevel="0" collapsed="false">
      <c r="O219" s="143"/>
      <c r="P219" s="143"/>
      <c r="Q219" s="143"/>
      <c r="R219" s="143"/>
      <c r="S219" s="143"/>
      <c r="T219" s="143"/>
      <c r="U219" s="143"/>
      <c r="V219" s="143"/>
      <c r="W219" s="143"/>
      <c r="X219" s="143"/>
      <c r="Y219" s="143"/>
      <c r="Z219" s="143"/>
    </row>
    <row r="220" customFormat="false" ht="15.75" hidden="false" customHeight="true" outlineLevel="0" collapsed="false">
      <c r="O220" s="143"/>
      <c r="P220" s="143"/>
      <c r="Q220" s="143"/>
      <c r="R220" s="143"/>
      <c r="S220" s="143"/>
      <c r="T220" s="143"/>
      <c r="U220" s="143"/>
      <c r="V220" s="143"/>
      <c r="W220" s="143"/>
      <c r="X220" s="143"/>
      <c r="Y220" s="143"/>
      <c r="Z220" s="143"/>
    </row>
    <row r="221" customFormat="false" ht="15.75" hidden="false" customHeight="true" outlineLevel="0" collapsed="false">
      <c r="O221" s="143"/>
      <c r="P221" s="143"/>
      <c r="Q221" s="143"/>
      <c r="R221" s="143"/>
      <c r="S221" s="143"/>
      <c r="T221" s="143"/>
      <c r="U221" s="143"/>
      <c r="V221" s="143"/>
      <c r="W221" s="143"/>
      <c r="X221" s="143"/>
      <c r="Y221" s="143"/>
      <c r="Z221" s="143"/>
    </row>
    <row r="222" customFormat="false" ht="15.75" hidden="false" customHeight="true" outlineLevel="0" collapsed="false">
      <c r="O222" s="143"/>
      <c r="P222" s="143"/>
      <c r="Q222" s="143"/>
      <c r="R222" s="143"/>
      <c r="S222" s="143"/>
      <c r="T222" s="143"/>
      <c r="U222" s="143"/>
      <c r="V222" s="143"/>
      <c r="W222" s="143"/>
      <c r="X222" s="143"/>
      <c r="Y222" s="143"/>
      <c r="Z222" s="143"/>
    </row>
    <row r="223" customFormat="false" ht="15.75" hidden="false" customHeight="true" outlineLevel="0" collapsed="false">
      <c r="O223" s="143"/>
      <c r="P223" s="143"/>
      <c r="Q223" s="143"/>
      <c r="R223" s="143"/>
      <c r="S223" s="143"/>
      <c r="T223" s="143"/>
      <c r="U223" s="143"/>
      <c r="V223" s="143"/>
      <c r="W223" s="143"/>
      <c r="X223" s="143"/>
      <c r="Y223" s="143"/>
      <c r="Z223" s="143"/>
    </row>
    <row r="224" customFormat="false" ht="15.75" hidden="false" customHeight="true" outlineLevel="0" collapsed="false">
      <c r="O224" s="143"/>
      <c r="P224" s="143"/>
      <c r="Q224" s="143"/>
      <c r="R224" s="143"/>
      <c r="S224" s="143"/>
      <c r="T224" s="143"/>
      <c r="U224" s="143"/>
      <c r="V224" s="143"/>
      <c r="W224" s="143"/>
      <c r="X224" s="143"/>
      <c r="Y224" s="143"/>
      <c r="Z224" s="143"/>
    </row>
    <row r="225" customFormat="false" ht="15.75" hidden="false" customHeight="true" outlineLevel="0" collapsed="false">
      <c r="O225" s="143"/>
      <c r="P225" s="143"/>
      <c r="Q225" s="143"/>
      <c r="R225" s="143"/>
      <c r="S225" s="143"/>
      <c r="T225" s="143"/>
      <c r="U225" s="143"/>
      <c r="V225" s="143"/>
      <c r="W225" s="143"/>
      <c r="X225" s="143"/>
      <c r="Y225" s="143"/>
      <c r="Z225" s="143"/>
    </row>
    <row r="226" customFormat="false" ht="15.75" hidden="false" customHeight="true" outlineLevel="0" collapsed="false">
      <c r="O226" s="143"/>
      <c r="P226" s="143"/>
      <c r="Q226" s="143"/>
      <c r="R226" s="143"/>
      <c r="S226" s="143"/>
      <c r="T226" s="143"/>
      <c r="U226" s="143"/>
      <c r="V226" s="143"/>
      <c r="W226" s="143"/>
      <c r="X226" s="143"/>
      <c r="Y226" s="143"/>
      <c r="Z226" s="143"/>
    </row>
    <row r="227" customFormat="false" ht="15.75" hidden="false" customHeight="true" outlineLevel="0" collapsed="false">
      <c r="O227" s="143"/>
      <c r="P227" s="143"/>
      <c r="Q227" s="143"/>
      <c r="R227" s="143"/>
      <c r="S227" s="143"/>
      <c r="T227" s="143"/>
      <c r="U227" s="143"/>
      <c r="V227" s="143"/>
      <c r="W227" s="143"/>
      <c r="X227" s="143"/>
      <c r="Y227" s="143"/>
      <c r="Z227" s="143"/>
    </row>
    <row r="228" customFormat="false" ht="15.75" hidden="false" customHeight="true" outlineLevel="0" collapsed="false">
      <c r="O228" s="143"/>
      <c r="P228" s="143"/>
      <c r="Q228" s="143"/>
      <c r="R228" s="143"/>
      <c r="S228" s="143"/>
      <c r="T228" s="143"/>
      <c r="U228" s="143"/>
      <c r="V228" s="143"/>
      <c r="W228" s="143"/>
      <c r="X228" s="143"/>
      <c r="Y228" s="143"/>
      <c r="Z228" s="143"/>
    </row>
    <row r="229" customFormat="false" ht="15.75" hidden="false" customHeight="true" outlineLevel="0" collapsed="false">
      <c r="O229" s="143"/>
      <c r="P229" s="143"/>
      <c r="Q229" s="143"/>
      <c r="R229" s="143"/>
      <c r="S229" s="143"/>
      <c r="T229" s="143"/>
      <c r="U229" s="143"/>
      <c r="V229" s="143"/>
      <c r="W229" s="143"/>
      <c r="X229" s="143"/>
      <c r="Y229" s="143"/>
      <c r="Z229" s="143"/>
    </row>
    <row r="230" customFormat="false" ht="15.75" hidden="false" customHeight="true" outlineLevel="0" collapsed="false">
      <c r="O230" s="143"/>
      <c r="P230" s="143"/>
      <c r="Q230" s="143"/>
      <c r="R230" s="143"/>
      <c r="S230" s="143"/>
      <c r="T230" s="143"/>
      <c r="U230" s="143"/>
      <c r="V230" s="143"/>
      <c r="W230" s="143"/>
      <c r="X230" s="143"/>
      <c r="Y230" s="143"/>
      <c r="Z230" s="143"/>
    </row>
    <row r="231" customFormat="false" ht="15.75" hidden="false" customHeight="true" outlineLevel="0" collapsed="false">
      <c r="O231" s="143"/>
      <c r="P231" s="143"/>
      <c r="Q231" s="143"/>
      <c r="R231" s="143"/>
      <c r="S231" s="143"/>
      <c r="T231" s="143"/>
      <c r="U231" s="143"/>
      <c r="V231" s="143"/>
      <c r="W231" s="143"/>
      <c r="X231" s="143"/>
      <c r="Y231" s="143"/>
      <c r="Z231" s="143"/>
    </row>
    <row r="232" customFormat="false" ht="15.75" hidden="false" customHeight="true" outlineLevel="0" collapsed="false">
      <c r="O232" s="143"/>
      <c r="P232" s="143"/>
      <c r="Q232" s="143"/>
      <c r="R232" s="143"/>
      <c r="S232" s="143"/>
      <c r="T232" s="143"/>
      <c r="U232" s="143"/>
      <c r="V232" s="143"/>
      <c r="W232" s="143"/>
      <c r="X232" s="143"/>
      <c r="Y232" s="143"/>
      <c r="Z232" s="143"/>
    </row>
    <row r="233" customFormat="false" ht="15.75" hidden="false" customHeight="true" outlineLevel="0" collapsed="false">
      <c r="O233" s="143"/>
      <c r="P233" s="143"/>
      <c r="Q233" s="143"/>
      <c r="R233" s="143"/>
      <c r="S233" s="143"/>
      <c r="T233" s="143"/>
      <c r="U233" s="143"/>
      <c r="V233" s="143"/>
      <c r="W233" s="143"/>
      <c r="X233" s="143"/>
      <c r="Y233" s="143"/>
      <c r="Z233" s="143"/>
    </row>
    <row r="234" customFormat="false" ht="15.75" hidden="false" customHeight="true" outlineLevel="0" collapsed="false">
      <c r="O234" s="143"/>
      <c r="P234" s="143"/>
      <c r="Q234" s="143"/>
      <c r="R234" s="143"/>
      <c r="S234" s="143"/>
      <c r="T234" s="143"/>
      <c r="U234" s="143"/>
      <c r="V234" s="143"/>
      <c r="W234" s="143"/>
      <c r="X234" s="143"/>
      <c r="Y234" s="143"/>
      <c r="Z234" s="143"/>
    </row>
    <row r="235" customFormat="false" ht="15.75" hidden="false" customHeight="true" outlineLevel="0" collapsed="false">
      <c r="O235" s="143"/>
      <c r="P235" s="143"/>
      <c r="Q235" s="143"/>
      <c r="R235" s="143"/>
      <c r="S235" s="143"/>
      <c r="T235" s="143"/>
      <c r="U235" s="143"/>
      <c r="V235" s="143"/>
      <c r="W235" s="143"/>
      <c r="X235" s="143"/>
      <c r="Y235" s="143"/>
      <c r="Z235" s="143"/>
    </row>
    <row r="236" customFormat="false" ht="15.75" hidden="false" customHeight="true" outlineLevel="0" collapsed="false">
      <c r="O236" s="143"/>
      <c r="P236" s="143"/>
      <c r="Q236" s="143"/>
      <c r="R236" s="143"/>
      <c r="S236" s="143"/>
      <c r="T236" s="143"/>
      <c r="U236" s="143"/>
      <c r="V236" s="143"/>
      <c r="W236" s="143"/>
      <c r="X236" s="143"/>
      <c r="Y236" s="143"/>
      <c r="Z236" s="143"/>
    </row>
    <row r="237" customFormat="false" ht="15.75" hidden="false" customHeight="true" outlineLevel="0" collapsed="false">
      <c r="O237" s="143"/>
      <c r="P237" s="143"/>
      <c r="Q237" s="143"/>
      <c r="R237" s="143"/>
      <c r="S237" s="143"/>
      <c r="T237" s="143"/>
      <c r="U237" s="143"/>
      <c r="V237" s="143"/>
      <c r="W237" s="143"/>
      <c r="X237" s="143"/>
      <c r="Y237" s="143"/>
      <c r="Z237" s="143"/>
    </row>
    <row r="238" customFormat="false" ht="15.75" hidden="false" customHeight="true" outlineLevel="0" collapsed="false">
      <c r="O238" s="143"/>
      <c r="P238" s="143"/>
      <c r="Q238" s="143"/>
      <c r="R238" s="143"/>
      <c r="S238" s="143"/>
      <c r="T238" s="143"/>
      <c r="U238" s="143"/>
      <c r="V238" s="143"/>
      <c r="W238" s="143"/>
      <c r="X238" s="143"/>
      <c r="Y238" s="143"/>
      <c r="Z238" s="143"/>
    </row>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R1"/>
    <mergeCell ref="D3:E3"/>
  </mergeCells>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2024-04-16T20:51:58Z</dcterms:created>
  <dc:creator/>
  <dc:description/>
  <dc:language>fr-FR</dc:language>
  <cp:lastModifiedBy/>
  <dcterms:modified xsi:type="dcterms:W3CDTF">2024-05-09T13:35:16Z</dcterms:modified>
  <cp:revision>1</cp:revision>
  <dc:subject/>
  <dc:title/>
</cp:coreProperties>
</file>