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ur\Documents\Work\Coding\Github\machine-learning\Python\deep-learning\sequence-modeling\stock-market-forecasting\"/>
    </mc:Choice>
  </mc:AlternateContent>
  <xr:revisionPtr revIDLastSave="0" documentId="13_ncr:1_{D1E6E6AB-7525-47B6-BB0B-A031E1CB957D}" xr6:coauthVersionLast="45" xr6:coauthVersionMax="45" xr10:uidLastSave="{00000000-0000-0000-0000-000000000000}"/>
  <bookViews>
    <workbookView xWindow="-110" yWindow="-110" windowWidth="19420" windowHeight="10560" activeTab="2" xr2:uid="{947477A7-3653-4005-8262-F2DF0067DD18}"/>
  </bookViews>
  <sheets>
    <sheet name="Big tech stocks" sheetId="4" r:id="rId1"/>
    <sheet name="GOOG" sheetId="5" r:id="rId2"/>
    <sheet name="Penny stocks" sheetId="1" r:id="rId3"/>
    <sheet name="GNUS" sheetId="2" r:id="rId4"/>
    <sheet name="SOLO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0" i="4" l="1"/>
  <c r="Z15" i="4" l="1"/>
  <c r="Z14" i="4"/>
  <c r="Z13" i="4"/>
  <c r="Z12" i="4"/>
  <c r="Z11" i="4"/>
  <c r="Z10" i="4"/>
  <c r="Z9" i="4"/>
  <c r="Z8" i="4"/>
  <c r="Z7" i="4"/>
  <c r="Y19" i="4"/>
  <c r="Z19" i="4" s="1"/>
  <c r="Y18" i="4"/>
  <c r="Z18" i="4" s="1"/>
  <c r="Y17" i="4"/>
  <c r="Z17" i="4" s="1"/>
  <c r="Y16" i="4"/>
  <c r="Z16" i="4" s="1"/>
  <c r="Y15" i="4"/>
  <c r="Y14" i="4"/>
  <c r="Y13" i="4"/>
  <c r="Y12" i="4"/>
  <c r="Y11" i="4"/>
  <c r="Y10" i="4"/>
  <c r="Y9" i="4"/>
  <c r="Y8" i="4"/>
  <c r="Y7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F8" i="4"/>
  <c r="L8" i="4" s="1"/>
  <c r="F9" i="4"/>
  <c r="L9" i="4" s="1"/>
  <c r="F10" i="4"/>
  <c r="F11" i="4"/>
  <c r="L11" i="4" s="1"/>
  <c r="F12" i="4"/>
  <c r="F13" i="4"/>
  <c r="L13" i="4" s="1"/>
  <c r="F14" i="4"/>
  <c r="F15" i="4"/>
  <c r="L15" i="4" s="1"/>
  <c r="F16" i="4"/>
  <c r="F17" i="4"/>
  <c r="L17" i="4" s="1"/>
  <c r="F18" i="4"/>
  <c r="F19" i="4"/>
  <c r="L19" i="4" s="1"/>
  <c r="F7" i="4"/>
  <c r="L7" i="4" l="1"/>
  <c r="L18" i="4"/>
  <c r="L14" i="4"/>
  <c r="L10" i="4"/>
  <c r="L12" i="4"/>
  <c r="L16" i="4"/>
  <c r="AC17" i="4" l="1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O8" i="4"/>
  <c r="O9" i="4"/>
  <c r="O10" i="4"/>
  <c r="O11" i="4"/>
  <c r="O12" i="4"/>
  <c r="O13" i="4"/>
  <c r="O14" i="4"/>
  <c r="O15" i="4"/>
  <c r="O16" i="4"/>
  <c r="O17" i="4"/>
  <c r="O7" i="4"/>
  <c r="N7" i="4"/>
  <c r="N8" i="4"/>
  <c r="N9" i="4"/>
  <c r="N10" i="4"/>
  <c r="N11" i="4"/>
  <c r="N12" i="4"/>
  <c r="N13" i="4"/>
  <c r="N14" i="4"/>
  <c r="N15" i="4"/>
  <c r="N16" i="4"/>
  <c r="N17" i="4"/>
  <c r="AC17" i="1" l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T17" i="1" l="1"/>
  <c r="T16" i="1"/>
  <c r="M17" i="1"/>
  <c r="F17" i="1"/>
</calcChain>
</file>

<file path=xl/sharedStrings.xml><?xml version="1.0" encoding="utf-8"?>
<sst xmlns="http://schemas.openxmlformats.org/spreadsheetml/2006/main" count="94" uniqueCount="28">
  <si>
    <t>1 month</t>
  </si>
  <si>
    <t>3 months</t>
  </si>
  <si>
    <t>6 months</t>
  </si>
  <si>
    <t>1 year</t>
  </si>
  <si>
    <t>SOLO</t>
  </si>
  <si>
    <t>Predictions with different historical windows</t>
  </si>
  <si>
    <t>REAL</t>
  </si>
  <si>
    <t>GEVO</t>
  </si>
  <si>
    <t>Date</t>
  </si>
  <si>
    <t>XELA</t>
  </si>
  <si>
    <t>GNUS</t>
  </si>
  <si>
    <t>Start</t>
  </si>
  <si>
    <t>2014, 1, 1</t>
  </si>
  <si>
    <t>2017, 1, 1</t>
  </si>
  <si>
    <t>2017, 6, 1</t>
  </si>
  <si>
    <t>2018, 6, 1</t>
  </si>
  <si>
    <t>min</t>
  </si>
  <si>
    <t>max</t>
  </si>
  <si>
    <t>ROOT MEAN SQUARED ERROR</t>
  </si>
  <si>
    <t>GOOG</t>
  </si>
  <si>
    <t>2005,1,1</t>
  </si>
  <si>
    <t>AMZN</t>
  </si>
  <si>
    <t>Stock Market Closing Price Next Day Predictions [% Change, Multivariate (Open, High, Low, Close, Volume)]</t>
  </si>
  <si>
    <t>Univariate</t>
  </si>
  <si>
    <t>Multivariate</t>
  </si>
  <si>
    <t>Stock Market Closing Price Next Day Predictions [Dollar Amount]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</si>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</sst>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1" fillId="0" borderId="1" xfId="0" applyFont="1" applyBorder="1"/>
    <xf numFmtId="164" fontId="0" fillId="0" borderId="6" xfId="0" applyNumberFormat="1" applyBorder="1"/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0" fontId="8" fillId="0" borderId="1" xfId="0" applyFont="1" applyBorder="1"/>
    <xf numFmtId="164" fontId="6" fillId="0" borderId="8" xfId="0" applyNumberFormat="1" applyFont="1" applyBorder="1"/>
    <xf numFmtId="164" fontId="6" fillId="0" borderId="6" xfId="0" applyNumberFormat="1" applyFont="1" applyBorder="1"/>
    <xf numFmtId="0" fontId="8" fillId="0" borderId="11" xfId="0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10" fontId="6" fillId="0" borderId="13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 vertical="center"/>
    </xf>
    <xf numFmtId="2" fontId="6" fillId="0" borderId="8" xfId="0" applyNumberFormat="1" applyFont="1" applyBorder="1"/>
    <xf numFmtId="2" fontId="6" fillId="0" borderId="0" xfId="0" applyNumberFormat="1" applyFont="1"/>
    <xf numFmtId="2" fontId="11" fillId="0" borderId="12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2" fontId="1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 applyAlignment="1"/>
    <xf numFmtId="2" fontId="6" fillId="0" borderId="12" xfId="0" applyNumberFormat="1" applyFont="1" applyBorder="1"/>
    <xf numFmtId="2" fontId="6" fillId="0" borderId="0" xfId="0" applyNumberFormat="1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11" xfId="0" applyNumberFormat="1" applyFont="1" applyBorder="1"/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2" fontId="8" fillId="0" borderId="12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right"/>
    </xf>
    <xf numFmtId="2" fontId="13" fillId="0" borderId="0" xfId="0" applyNumberFormat="1" applyFont="1"/>
    <xf numFmtId="0" fontId="8" fillId="0" borderId="21" xfId="0" applyFont="1" applyBorder="1" applyAlignment="1">
      <alignment horizontal="center" vertical="center" wrapText="1"/>
    </xf>
    <xf numFmtId="2" fontId="13" fillId="0" borderId="19" xfId="0" applyNumberFormat="1" applyFont="1" applyBorder="1"/>
    <xf numFmtId="2" fontId="6" fillId="0" borderId="19" xfId="0" applyNumberFormat="1" applyFont="1" applyBorder="1"/>
    <xf numFmtId="2" fontId="6" fillId="0" borderId="20" xfId="0" applyNumberFormat="1" applyFont="1" applyBorder="1"/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GOOG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stocks'!$M$7:$M$32</c:f>
              <c:numCache>
                <c:formatCode>0.00</c:formatCode>
                <c:ptCount val="26"/>
                <c:pt idx="0">
                  <c:v>1438.04</c:v>
                </c:pt>
                <c:pt idx="1">
                  <c:v>1464.7</c:v>
                </c:pt>
                <c:pt idx="2">
                  <c:v>1495.7</c:v>
                </c:pt>
                <c:pt idx="3">
                  <c:v>1485.18</c:v>
                </c:pt>
                <c:pt idx="4">
                  <c:v>1496</c:v>
                </c:pt>
                <c:pt idx="5">
                  <c:v>1510.99</c:v>
                </c:pt>
                <c:pt idx="6">
                  <c:v>1541.74</c:v>
                </c:pt>
                <c:pt idx="7">
                  <c:v>1511.34</c:v>
                </c:pt>
                <c:pt idx="8">
                  <c:v>1520.58</c:v>
                </c:pt>
                <c:pt idx="9">
                  <c:v>1513.64</c:v>
                </c:pt>
                <c:pt idx="10">
                  <c:v>1518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5-4F8B-83B6-DC47D1FDE05C}"/>
            </c:ext>
          </c:extLst>
        </c:ser>
        <c:ser>
          <c:idx val="1"/>
          <c:order val="1"/>
          <c:tx>
            <c:v>Uni [1M]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stocks'!$B$7:$B$32</c:f>
              <c:numCache>
                <c:formatCode>0.00</c:formatCode>
                <c:ptCount val="26"/>
                <c:pt idx="0">
                  <c:v>1394.89</c:v>
                </c:pt>
                <c:pt idx="1">
                  <c:v>1429.43</c:v>
                </c:pt>
                <c:pt idx="2">
                  <c:v>1356.42</c:v>
                </c:pt>
                <c:pt idx="3">
                  <c:v>1413</c:v>
                </c:pt>
                <c:pt idx="4">
                  <c:v>1463.37</c:v>
                </c:pt>
                <c:pt idx="5">
                  <c:v>1481.41</c:v>
                </c:pt>
                <c:pt idx="6">
                  <c:v>1473.06</c:v>
                </c:pt>
                <c:pt idx="7">
                  <c:v>1502.13</c:v>
                </c:pt>
                <c:pt idx="8">
                  <c:v>1580.3</c:v>
                </c:pt>
                <c:pt idx="9">
                  <c:v>1498.41</c:v>
                </c:pt>
                <c:pt idx="10">
                  <c:v>1484.3</c:v>
                </c:pt>
                <c:pt idx="11">
                  <c:v>1480.25</c:v>
                </c:pt>
                <c:pt idx="12">
                  <c:v>1459.62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25-4F8B-83B6-DC47D1FDE05C}"/>
            </c:ext>
          </c:extLst>
        </c:ser>
        <c:ser>
          <c:idx val="2"/>
          <c:order val="2"/>
          <c:tx>
            <c:v>Uni [3M]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stocks'!$C$7:$C$32</c:f>
              <c:numCache>
                <c:formatCode>0.00</c:formatCode>
                <c:ptCount val="26"/>
                <c:pt idx="0">
                  <c:v>1400.22</c:v>
                </c:pt>
                <c:pt idx="1">
                  <c:v>1408.03</c:v>
                </c:pt>
                <c:pt idx="2">
                  <c:v>1405.12</c:v>
                </c:pt>
                <c:pt idx="3">
                  <c:v>1441.31</c:v>
                </c:pt>
                <c:pt idx="4">
                  <c:v>1439.55</c:v>
                </c:pt>
                <c:pt idx="5">
                  <c:v>1471.61</c:v>
                </c:pt>
                <c:pt idx="6">
                  <c:v>1458.92</c:v>
                </c:pt>
                <c:pt idx="7">
                  <c:v>1514.98</c:v>
                </c:pt>
                <c:pt idx="8">
                  <c:v>1459.03</c:v>
                </c:pt>
                <c:pt idx="9">
                  <c:v>1542.68</c:v>
                </c:pt>
                <c:pt idx="10">
                  <c:v>1487.16</c:v>
                </c:pt>
                <c:pt idx="11">
                  <c:v>1490.33</c:v>
                </c:pt>
                <c:pt idx="12">
                  <c:v>1523.95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25-4F8B-83B6-DC47D1FDE05C}"/>
            </c:ext>
          </c:extLst>
        </c:ser>
        <c:ser>
          <c:idx val="3"/>
          <c:order val="3"/>
          <c:tx>
            <c:v>Uni [6M]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stocks'!$D$7:$D$32</c:f>
              <c:numCache>
                <c:formatCode>0.00</c:formatCode>
                <c:ptCount val="26"/>
                <c:pt idx="0">
                  <c:v>1439.59</c:v>
                </c:pt>
                <c:pt idx="1">
                  <c:v>1435.38</c:v>
                </c:pt>
                <c:pt idx="2">
                  <c:v>1433.68</c:v>
                </c:pt>
                <c:pt idx="3">
                  <c:v>1456.63</c:v>
                </c:pt>
                <c:pt idx="4">
                  <c:v>1410.75</c:v>
                </c:pt>
                <c:pt idx="5">
                  <c:v>1517.09</c:v>
                </c:pt>
                <c:pt idx="6">
                  <c:v>1493.74</c:v>
                </c:pt>
                <c:pt idx="7">
                  <c:v>1530.82</c:v>
                </c:pt>
                <c:pt idx="8">
                  <c:v>1482.98</c:v>
                </c:pt>
                <c:pt idx="9">
                  <c:v>1510.29</c:v>
                </c:pt>
                <c:pt idx="10">
                  <c:v>1486.35</c:v>
                </c:pt>
                <c:pt idx="11">
                  <c:v>1512.28</c:v>
                </c:pt>
                <c:pt idx="12">
                  <c:v>1440.13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25-4F8B-83B6-DC47D1FDE05C}"/>
            </c:ext>
          </c:extLst>
        </c:ser>
        <c:ser>
          <c:idx val="4"/>
          <c:order val="4"/>
          <c:tx>
            <c:v>Uni [12M]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stocks'!$F$7:$F$32</c:f>
              <c:numCache>
                <c:formatCode>0.00</c:formatCode>
                <c:ptCount val="26"/>
                <c:pt idx="0">
                  <c:v>1400.3125</c:v>
                </c:pt>
                <c:pt idx="1">
                  <c:v>1409.825</c:v>
                </c:pt>
                <c:pt idx="2">
                  <c:v>1407.3724999999999</c:v>
                </c:pt>
                <c:pt idx="3">
                  <c:v>1438.9575000000002</c:v>
                </c:pt>
                <c:pt idx="4">
                  <c:v>1441.73</c:v>
                </c:pt>
                <c:pt idx="5">
                  <c:v>1500.7725</c:v>
                </c:pt>
                <c:pt idx="6">
                  <c:v>1478.7650000000001</c:v>
                </c:pt>
                <c:pt idx="7">
                  <c:v>1491.2925</c:v>
                </c:pt>
                <c:pt idx="8">
                  <c:v>1501.1474999999998</c:v>
                </c:pt>
                <c:pt idx="9">
                  <c:v>1505.5925</c:v>
                </c:pt>
                <c:pt idx="10">
                  <c:v>1491.5224999999998</c:v>
                </c:pt>
                <c:pt idx="11">
                  <c:v>1481.8649999999998</c:v>
                </c:pt>
                <c:pt idx="12">
                  <c:v>1489.5474999999999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25-4F8B-83B6-DC47D1FDE05C}"/>
            </c:ext>
          </c:extLst>
        </c:ser>
        <c:ser>
          <c:idx val="5"/>
          <c:order val="5"/>
          <c:tx>
            <c:v>Multi [1M]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rgbClr val="7030A0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stocks'!$G$7:$G$32</c:f>
              <c:numCache>
                <c:formatCode>0.00</c:formatCode>
                <c:ptCount val="26"/>
                <c:pt idx="0">
                  <c:v>1426.8678</c:v>
                </c:pt>
                <c:pt idx="1">
                  <c:v>1408.0755999999999</c:v>
                </c:pt>
                <c:pt idx="2">
                  <c:v>1416.1967999999999</c:v>
                </c:pt>
                <c:pt idx="3">
                  <c:v>1481.4536000000001</c:v>
                </c:pt>
                <c:pt idx="4">
                  <c:v>1453.7563</c:v>
                </c:pt>
                <c:pt idx="5">
                  <c:v>1465.9704999999999</c:v>
                </c:pt>
                <c:pt idx="6">
                  <c:v>1448.6769999999999</c:v>
                </c:pt>
                <c:pt idx="7">
                  <c:v>1431.8181999999999</c:v>
                </c:pt>
                <c:pt idx="8">
                  <c:v>1558.223</c:v>
                </c:pt>
                <c:pt idx="9">
                  <c:v>1484.2381379999999</c:v>
                </c:pt>
                <c:pt idx="10">
                  <c:v>1556.0219200000001</c:v>
                </c:pt>
                <c:pt idx="11">
                  <c:v>1511.98</c:v>
                </c:pt>
                <c:pt idx="12">
                  <c:v>1488.22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25-4F8B-83B6-DC47D1FDE05C}"/>
            </c:ext>
          </c:extLst>
        </c:ser>
        <c:ser>
          <c:idx val="6"/>
          <c:order val="6"/>
          <c:tx>
            <c:v>Multi [3M]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stocks'!$H$7:$H$32</c:f>
              <c:numCache>
                <c:formatCode>0.00</c:formatCode>
                <c:ptCount val="26"/>
                <c:pt idx="0">
                  <c:v>1322.559</c:v>
                </c:pt>
                <c:pt idx="1">
                  <c:v>1452.0882999999999</c:v>
                </c:pt>
                <c:pt idx="2">
                  <c:v>1435.7047</c:v>
                </c:pt>
                <c:pt idx="3">
                  <c:v>1446.0453</c:v>
                </c:pt>
                <c:pt idx="4">
                  <c:v>1392.3400999999999</c:v>
                </c:pt>
                <c:pt idx="5">
                  <c:v>1419.0530000000001</c:v>
                </c:pt>
                <c:pt idx="6">
                  <c:v>1466.3951</c:v>
                </c:pt>
                <c:pt idx="7">
                  <c:v>1488.1241</c:v>
                </c:pt>
                <c:pt idx="8">
                  <c:v>1579.2511999999999</c:v>
                </c:pt>
                <c:pt idx="9">
                  <c:v>1484.2381379999999</c:v>
                </c:pt>
                <c:pt idx="10">
                  <c:v>1556.0219200000001</c:v>
                </c:pt>
                <c:pt idx="11">
                  <c:v>1535.44</c:v>
                </c:pt>
                <c:pt idx="12">
                  <c:v>1533.55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25-4F8B-83B6-DC47D1FDE05C}"/>
            </c:ext>
          </c:extLst>
        </c:ser>
        <c:ser>
          <c:idx val="7"/>
          <c:order val="7"/>
          <c:tx>
            <c:v>Multi [6M]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stocks'!$I$7:$I$32</c:f>
              <c:numCache>
                <c:formatCode>0.00</c:formatCode>
                <c:ptCount val="26"/>
                <c:pt idx="0">
                  <c:v>1343.3412000000001</c:v>
                </c:pt>
                <c:pt idx="1">
                  <c:v>1345.2249999999999</c:v>
                </c:pt>
                <c:pt idx="2">
                  <c:v>1383.3478</c:v>
                </c:pt>
                <c:pt idx="3">
                  <c:v>1434.2974999999999</c:v>
                </c:pt>
                <c:pt idx="4">
                  <c:v>1426.1443999999999</c:v>
                </c:pt>
                <c:pt idx="5">
                  <c:v>1401.0544</c:v>
                </c:pt>
                <c:pt idx="6">
                  <c:v>1472.6718000000001</c:v>
                </c:pt>
                <c:pt idx="7">
                  <c:v>1478.2605000000001</c:v>
                </c:pt>
                <c:pt idx="8">
                  <c:v>1533.1913</c:v>
                </c:pt>
                <c:pt idx="9">
                  <c:v>1484.2381379999999</c:v>
                </c:pt>
                <c:pt idx="10">
                  <c:v>1556.0219200000001</c:v>
                </c:pt>
                <c:pt idx="11">
                  <c:v>1544.71</c:v>
                </c:pt>
                <c:pt idx="12">
                  <c:v>1517.79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25-4F8B-83B6-DC47D1FDE05C}"/>
            </c:ext>
          </c:extLst>
        </c:ser>
        <c:ser>
          <c:idx val="8"/>
          <c:order val="8"/>
          <c:tx>
            <c:v>Multi [12M]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>
                    <a:lumMod val="60000"/>
                  </a:schemeClr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'Big tech stocks'!$A$7:$A$30</c:f>
              <c:numCache>
                <c:formatCode>[$-F800]dddd\,\ mmmm\ dd\,\ yyyy</c:formatCode>
                <c:ptCount val="24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</c:numCache>
            </c:numRef>
          </c:xVal>
          <c:yVal>
            <c:numRef>
              <c:f>'Big tech stocks'!$K$7:$K$32</c:f>
              <c:numCache>
                <c:formatCode>0.00</c:formatCode>
                <c:ptCount val="26"/>
                <c:pt idx="0">
                  <c:v>1371.9437499999999</c:v>
                </c:pt>
                <c:pt idx="1">
                  <c:v>1394.7443499999999</c:v>
                </c:pt>
                <c:pt idx="2">
                  <c:v>1406.1092999999998</c:v>
                </c:pt>
                <c:pt idx="3">
                  <c:v>1442.0072749999999</c:v>
                </c:pt>
                <c:pt idx="4">
                  <c:v>1443.7900999999999</c:v>
                </c:pt>
                <c:pt idx="5">
                  <c:v>1421.5388</c:v>
                </c:pt>
                <c:pt idx="6">
                  <c:v>1463.6842749999998</c:v>
                </c:pt>
                <c:pt idx="7">
                  <c:v>1468.659075</c:v>
                </c:pt>
                <c:pt idx="8">
                  <c:v>1556.5866749999998</c:v>
                </c:pt>
                <c:pt idx="9">
                  <c:v>1484.2381379999999</c:v>
                </c:pt>
                <c:pt idx="10">
                  <c:v>1556.0219200000001</c:v>
                </c:pt>
                <c:pt idx="11">
                  <c:v>1548.8400000000001</c:v>
                </c:pt>
                <c:pt idx="12">
                  <c:v>1512.5299999999997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25-4F8B-83B6-DC47D1FD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ax val="17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GNUS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stocks'!$F$6:$F$46</c:f>
              <c:numCache>
                <c:formatCode>0.00</c:formatCode>
                <c:ptCount val="41"/>
                <c:pt idx="0">
                  <c:v>2.6666666666666692</c:v>
                </c:pt>
                <c:pt idx="1">
                  <c:v>53.679653679653669</c:v>
                </c:pt>
                <c:pt idx="2">
                  <c:v>-25.070422535211261</c:v>
                </c:pt>
                <c:pt idx="3">
                  <c:v>-14.285714285714299</c:v>
                </c:pt>
                <c:pt idx="4">
                  <c:v>2.8508771929824737</c:v>
                </c:pt>
                <c:pt idx="5">
                  <c:v>2.3454157782515868</c:v>
                </c:pt>
                <c:pt idx="6">
                  <c:v>-2.0833333333333259</c:v>
                </c:pt>
                <c:pt idx="7">
                  <c:v>-5.106382978723409</c:v>
                </c:pt>
                <c:pt idx="8">
                  <c:v>3.1390134529147913</c:v>
                </c:pt>
                <c:pt idx="9">
                  <c:v>-0.43478260869564295</c:v>
                </c:pt>
                <c:pt idx="10">
                  <c:v>-3.4934497816593919</c:v>
                </c:pt>
                <c:pt idx="11">
                  <c:v>0.22624434389139789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8-4177-8EF4-04DE839C351F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stocks'!$B$6:$B$46</c:f>
              <c:numCache>
                <c:formatCode>0.00</c:formatCode>
                <c:ptCount val="41"/>
                <c:pt idx="0">
                  <c:v>7.2400000000000029</c:v>
                </c:pt>
                <c:pt idx="1">
                  <c:v>3.7878787878787841</c:v>
                </c:pt>
                <c:pt idx="2">
                  <c:v>-23.467605633802819</c:v>
                </c:pt>
                <c:pt idx="3">
                  <c:v>9.8721804511278162</c:v>
                </c:pt>
                <c:pt idx="4">
                  <c:v>14.557017543859656</c:v>
                </c:pt>
                <c:pt idx="5">
                  <c:v>6.62686567164178</c:v>
                </c:pt>
                <c:pt idx="6">
                  <c:v>7.7749999999999959</c:v>
                </c:pt>
                <c:pt idx="7">
                  <c:v>12.268085106382978</c:v>
                </c:pt>
                <c:pt idx="8">
                  <c:v>3.9999999999999978</c:v>
                </c:pt>
                <c:pt idx="9">
                  <c:v>-4.8043478260869588</c:v>
                </c:pt>
                <c:pt idx="10">
                  <c:v>-2.0174672489083076</c:v>
                </c:pt>
                <c:pt idx="11">
                  <c:v>11.669683257918564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8-4177-8EF4-04DE839C351F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stocks'!$C$6:$C$46</c:f>
              <c:numCache>
                <c:formatCode>0.00</c:formatCode>
                <c:ptCount val="41"/>
                <c:pt idx="0">
                  <c:v>14.915555555555549</c:v>
                </c:pt>
                <c:pt idx="1">
                  <c:v>-2.4978354978355015</c:v>
                </c:pt>
                <c:pt idx="2">
                  <c:v>-24.44507042253521</c:v>
                </c:pt>
                <c:pt idx="3">
                  <c:v>16.131578947368421</c:v>
                </c:pt>
                <c:pt idx="4">
                  <c:v>13.666666666666682</c:v>
                </c:pt>
                <c:pt idx="5">
                  <c:v>2.5031982942430693</c:v>
                </c:pt>
                <c:pt idx="6">
                  <c:v>-4.0374999999999908</c:v>
                </c:pt>
                <c:pt idx="7">
                  <c:v>-0.37872340425532469</c:v>
                </c:pt>
                <c:pt idx="8">
                  <c:v>4.4887892376681551</c:v>
                </c:pt>
                <c:pt idx="9">
                  <c:v>1.5391304347826131</c:v>
                </c:pt>
                <c:pt idx="10">
                  <c:v>3.9606986899563319</c:v>
                </c:pt>
                <c:pt idx="11">
                  <c:v>11.84162895927601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8-4177-8EF4-04DE839C351F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stocks'!$D$6:$D$46</c:f>
              <c:numCache>
                <c:formatCode>0.00</c:formatCode>
                <c:ptCount val="41"/>
                <c:pt idx="0">
                  <c:v>2.1733333333333409</c:v>
                </c:pt>
                <c:pt idx="1">
                  <c:v>-1.6580086580086579</c:v>
                </c:pt>
                <c:pt idx="2">
                  <c:v>-16.374647887323935</c:v>
                </c:pt>
                <c:pt idx="3">
                  <c:v>12.47368421052631</c:v>
                </c:pt>
                <c:pt idx="4">
                  <c:v>17.057017543859651</c:v>
                </c:pt>
                <c:pt idx="5">
                  <c:v>-0.81023454157783059</c:v>
                </c:pt>
                <c:pt idx="6">
                  <c:v>-0.6208333333333298</c:v>
                </c:pt>
                <c:pt idx="7">
                  <c:v>-6.8851063829787202</c:v>
                </c:pt>
                <c:pt idx="8">
                  <c:v>7.7488789237668199</c:v>
                </c:pt>
                <c:pt idx="9">
                  <c:v>4.0130434782608813</c:v>
                </c:pt>
                <c:pt idx="10">
                  <c:v>-2.524017467248902</c:v>
                </c:pt>
                <c:pt idx="11">
                  <c:v>4.6696832579185603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98-4177-8EF4-04DE839C351F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stocks'!$E$6:$E$46</c:f>
              <c:numCache>
                <c:formatCode>0.00</c:formatCode>
                <c:ptCount val="41"/>
                <c:pt idx="0">
                  <c:v>5.2577777777777808</c:v>
                </c:pt>
                <c:pt idx="1">
                  <c:v>4.5367965367965368</c:v>
                </c:pt>
                <c:pt idx="2">
                  <c:v>-18.250704225352113</c:v>
                </c:pt>
                <c:pt idx="3">
                  <c:v>11.436090225563902</c:v>
                </c:pt>
                <c:pt idx="4">
                  <c:v>14.188596491228076</c:v>
                </c:pt>
                <c:pt idx="5">
                  <c:v>1.7398720682302748</c:v>
                </c:pt>
                <c:pt idx="6">
                  <c:v>-6.2166666666666668</c:v>
                </c:pt>
                <c:pt idx="7">
                  <c:v>-0.12340425531914478</c:v>
                </c:pt>
                <c:pt idx="8">
                  <c:v>5.4932735426008996</c:v>
                </c:pt>
                <c:pt idx="9">
                  <c:v>0.23913043478261134</c:v>
                </c:pt>
                <c:pt idx="10">
                  <c:v>6.5152838427947595</c:v>
                </c:pt>
                <c:pt idx="11">
                  <c:v>3.0226244343891491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98-4177-8EF4-04DE839C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SOLO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stocks'!$M$6:$M$46</c:f>
              <c:numCache>
                <c:formatCode>0.00</c:formatCode>
                <c:ptCount val="41"/>
                <c:pt idx="0">
                  <c:v>3.5555555555555589</c:v>
                </c:pt>
                <c:pt idx="1">
                  <c:v>34.334763948497844</c:v>
                </c:pt>
                <c:pt idx="2">
                  <c:v>64.536741214057528</c:v>
                </c:pt>
                <c:pt idx="3">
                  <c:v>-19.417475728155338</c:v>
                </c:pt>
                <c:pt idx="4">
                  <c:v>13.493975903614446</c:v>
                </c:pt>
                <c:pt idx="5">
                  <c:v>2.5477707006369448</c:v>
                </c:pt>
                <c:pt idx="6">
                  <c:v>-8.6956521739130412</c:v>
                </c:pt>
                <c:pt idx="7">
                  <c:v>-18.367346938775508</c:v>
                </c:pt>
                <c:pt idx="8">
                  <c:v>1.388888888888884</c:v>
                </c:pt>
                <c:pt idx="9">
                  <c:v>0.27397260273973234</c:v>
                </c:pt>
                <c:pt idx="10">
                  <c:v>-4.9180327868852496</c:v>
                </c:pt>
                <c:pt idx="11">
                  <c:v>-3.4482758620689684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3-403B-8238-34E16696959B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stocks'!$I$6:$I$46</c:f>
              <c:numCache>
                <c:formatCode>0.00</c:formatCode>
                <c:ptCount val="41"/>
                <c:pt idx="0">
                  <c:v>2.9022222222222283</c:v>
                </c:pt>
                <c:pt idx="1">
                  <c:v>2.4206008583690988</c:v>
                </c:pt>
                <c:pt idx="2">
                  <c:v>-16.329073482428111</c:v>
                </c:pt>
                <c:pt idx="3">
                  <c:v>-21.772815533980594</c:v>
                </c:pt>
                <c:pt idx="4">
                  <c:v>-5.0602409638554313</c:v>
                </c:pt>
                <c:pt idx="5">
                  <c:v>-11.781316348195329</c:v>
                </c:pt>
                <c:pt idx="6">
                  <c:v>-8.2256728778468009</c:v>
                </c:pt>
                <c:pt idx="7">
                  <c:v>-11.487528344671205</c:v>
                </c:pt>
                <c:pt idx="8">
                  <c:v>4.1666666666666643</c:v>
                </c:pt>
                <c:pt idx="9">
                  <c:v>-0.17260273972602663</c:v>
                </c:pt>
                <c:pt idx="10">
                  <c:v>-1.3715846994535585</c:v>
                </c:pt>
                <c:pt idx="11">
                  <c:v>3.7471264367816048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3-403B-8238-34E16696959B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stocks'!$J$6:$J$46</c:f>
              <c:numCache>
                <c:formatCode>0.00</c:formatCode>
                <c:ptCount val="41"/>
                <c:pt idx="0">
                  <c:v>-0.39999999999999541</c:v>
                </c:pt>
                <c:pt idx="1">
                  <c:v>4.6137339055793962</c:v>
                </c:pt>
                <c:pt idx="2">
                  <c:v>-14.079872204472846</c:v>
                </c:pt>
                <c:pt idx="3">
                  <c:v>-20.190291262135929</c:v>
                </c:pt>
                <c:pt idx="4">
                  <c:v>6.768674698795178</c:v>
                </c:pt>
                <c:pt idx="5">
                  <c:v>-10.214437367303601</c:v>
                </c:pt>
                <c:pt idx="6">
                  <c:v>-8.0331262939958563</c:v>
                </c:pt>
                <c:pt idx="7">
                  <c:v>-3.9229024943310664</c:v>
                </c:pt>
                <c:pt idx="8">
                  <c:v>6.1444444444444457</c:v>
                </c:pt>
                <c:pt idx="9">
                  <c:v>6.2000000000000046</c:v>
                </c:pt>
                <c:pt idx="10">
                  <c:v>-0.84153005464481312</c:v>
                </c:pt>
                <c:pt idx="11">
                  <c:v>5.8505747126436844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3-403B-8238-34E16696959B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stocks'!$K$6:$K$46</c:f>
              <c:numCache>
                <c:formatCode>0.00</c:formatCode>
                <c:ptCount val="41"/>
                <c:pt idx="0">
                  <c:v>-13.053333333333336</c:v>
                </c:pt>
                <c:pt idx="1">
                  <c:v>-15.862660944206015</c:v>
                </c:pt>
                <c:pt idx="2">
                  <c:v>-24.303514376996805</c:v>
                </c:pt>
                <c:pt idx="3">
                  <c:v>-51.471844660194179</c:v>
                </c:pt>
                <c:pt idx="4">
                  <c:v>-21.831325301204821</c:v>
                </c:pt>
                <c:pt idx="5">
                  <c:v>14.394904458598726</c:v>
                </c:pt>
                <c:pt idx="6">
                  <c:v>10.786749482401655</c:v>
                </c:pt>
                <c:pt idx="7">
                  <c:v>3.9387755102040858</c:v>
                </c:pt>
                <c:pt idx="8">
                  <c:v>21.194444444444454</c:v>
                </c:pt>
                <c:pt idx="9">
                  <c:v>-13.484931506849316</c:v>
                </c:pt>
                <c:pt idx="10">
                  <c:v>2.1967213114754105</c:v>
                </c:pt>
                <c:pt idx="11">
                  <c:v>-18.353448275862071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3-403B-8238-34E16696959B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stocks'!$L$6:$L$46</c:f>
              <c:numCache>
                <c:formatCode>0.00</c:formatCode>
                <c:ptCount val="41"/>
                <c:pt idx="0">
                  <c:v>-4.5022222222222297</c:v>
                </c:pt>
                <c:pt idx="1">
                  <c:v>-14.085836909871256</c:v>
                </c:pt>
                <c:pt idx="2">
                  <c:v>-28.338658146964857</c:v>
                </c:pt>
                <c:pt idx="3">
                  <c:v>-38.337864077669906</c:v>
                </c:pt>
                <c:pt idx="4">
                  <c:v>-2.1903614457831426</c:v>
                </c:pt>
                <c:pt idx="5">
                  <c:v>12.186836518046706</c:v>
                </c:pt>
                <c:pt idx="6">
                  <c:v>8.0476190476190492</c:v>
                </c:pt>
                <c:pt idx="7">
                  <c:v>26.4671201814059</c:v>
                </c:pt>
                <c:pt idx="8">
                  <c:v>36.263888888888886</c:v>
                </c:pt>
                <c:pt idx="9">
                  <c:v>18.591780821917805</c:v>
                </c:pt>
                <c:pt idx="10">
                  <c:v>35.226775956284143</c:v>
                </c:pt>
                <c:pt idx="11">
                  <c:v>25.61781609195403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23-403B-8238-34E16696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2EF704-CCF9-4FA1-B43E-02E4625F0E28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496FBC-8AF5-45EF-99C1-9F99703FF4D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55845-85A4-407C-A877-B88CDB285CBC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9EE9C-E9E3-4FF3-A09E-1D73B60A1C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C8A16-5536-46EB-94DF-F35AB89E7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F8390-5BD6-4EAA-9FDA-9C081AC6F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B30A-FE39-4F15-95DA-2401C43BEDF6}">
  <dimension ref="A1:AC47"/>
  <sheetViews>
    <sheetView topLeftCell="A7" workbookViewId="0">
      <selection activeCell="X22" sqref="X22"/>
    </sheetView>
  </sheetViews>
  <sheetFormatPr defaultRowHeight="14.5" x14ac:dyDescent="0.35"/>
  <cols>
    <col min="1" max="1" width="20.6328125" style="9" customWidth="1"/>
    <col min="2" max="6" width="8.7265625" style="9" customWidth="1"/>
    <col min="7" max="12" width="8.7265625" style="9"/>
    <col min="13" max="15" width="8.7265625" style="10"/>
    <col min="16" max="16384" width="8.7265625" style="9"/>
  </cols>
  <sheetData>
    <row r="1" spans="1:29" ht="23.5" x14ac:dyDescent="0.55000000000000004">
      <c r="A1" s="32" t="s">
        <v>25</v>
      </c>
      <c r="B1" s="32"/>
      <c r="C1" s="32"/>
      <c r="D1" s="32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</row>
    <row r="2" spans="1:29" ht="15" thickBot="1" x14ac:dyDescent="0.4">
      <c r="B2" s="9" t="s">
        <v>11</v>
      </c>
      <c r="C2" s="9" t="s">
        <v>20</v>
      </c>
      <c r="P2" s="9" t="s">
        <v>11</v>
      </c>
      <c r="Q2" s="9" t="s">
        <v>20</v>
      </c>
    </row>
    <row r="3" spans="1:29" ht="19" thickBot="1" x14ac:dyDescent="0.5">
      <c r="B3" s="59" t="s">
        <v>19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  <c r="P3" s="59" t="s">
        <v>21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1"/>
    </row>
    <row r="4" spans="1:29" ht="29" customHeight="1" x14ac:dyDescent="0.35">
      <c r="B4" s="62" t="s">
        <v>5</v>
      </c>
      <c r="C4" s="63"/>
      <c r="D4" s="63"/>
      <c r="E4" s="63"/>
      <c r="F4" s="63"/>
      <c r="G4" s="63"/>
      <c r="H4" s="63"/>
      <c r="I4" s="63"/>
      <c r="J4" s="63"/>
      <c r="K4" s="63"/>
      <c r="L4" s="85"/>
      <c r="M4" s="64" t="s">
        <v>6</v>
      </c>
      <c r="N4" s="67" t="s">
        <v>18</v>
      </c>
      <c r="O4" s="68"/>
      <c r="P4" s="62" t="s">
        <v>5</v>
      </c>
      <c r="Q4" s="63"/>
      <c r="R4" s="63"/>
      <c r="S4" s="63"/>
      <c r="T4" s="63"/>
      <c r="U4" s="63"/>
      <c r="V4" s="63"/>
      <c r="W4" s="63"/>
      <c r="X4" s="63"/>
      <c r="Y4" s="63"/>
      <c r="Z4" s="85"/>
      <c r="AA4" s="64" t="s">
        <v>6</v>
      </c>
      <c r="AB4" s="67" t="s">
        <v>18</v>
      </c>
      <c r="AC4" s="68"/>
    </row>
    <row r="5" spans="1:29" ht="14.9" customHeight="1" thickBot="1" x14ac:dyDescent="0.4">
      <c r="B5" s="71" t="s">
        <v>23</v>
      </c>
      <c r="C5" s="72"/>
      <c r="D5" s="72"/>
      <c r="E5" s="72"/>
      <c r="F5" s="72"/>
      <c r="G5" s="73" t="s">
        <v>24</v>
      </c>
      <c r="H5" s="72"/>
      <c r="I5" s="72"/>
      <c r="J5" s="72"/>
      <c r="K5" s="72"/>
      <c r="L5" s="89" t="s">
        <v>27</v>
      </c>
      <c r="M5" s="65"/>
      <c r="N5" s="69"/>
      <c r="O5" s="70"/>
      <c r="P5" s="71" t="s">
        <v>23</v>
      </c>
      <c r="Q5" s="72"/>
      <c r="R5" s="72"/>
      <c r="S5" s="72"/>
      <c r="T5" s="72"/>
      <c r="U5" s="73" t="s">
        <v>24</v>
      </c>
      <c r="V5" s="72"/>
      <c r="W5" s="72"/>
      <c r="X5" s="72"/>
      <c r="Y5" s="72"/>
      <c r="Z5" s="89" t="s">
        <v>27</v>
      </c>
      <c r="AA5" s="65"/>
      <c r="AB5" s="69"/>
      <c r="AC5" s="70"/>
    </row>
    <row r="6" spans="1:29" ht="14.5" customHeight="1" thickBot="1" x14ac:dyDescent="0.4">
      <c r="A6" s="19" t="s">
        <v>8</v>
      </c>
      <c r="B6" s="54" t="s">
        <v>0</v>
      </c>
      <c r="C6" s="55" t="s">
        <v>1</v>
      </c>
      <c r="D6" s="55" t="s">
        <v>2</v>
      </c>
      <c r="E6" s="55" t="s">
        <v>3</v>
      </c>
      <c r="F6" s="83" t="s">
        <v>26</v>
      </c>
      <c r="G6" s="56" t="s">
        <v>0</v>
      </c>
      <c r="H6" s="55" t="s">
        <v>1</v>
      </c>
      <c r="I6" s="55" t="s">
        <v>2</v>
      </c>
      <c r="J6" s="55" t="s">
        <v>3</v>
      </c>
      <c r="K6" s="83" t="s">
        <v>26</v>
      </c>
      <c r="L6" s="90"/>
      <c r="M6" s="66"/>
      <c r="N6" s="11" t="s">
        <v>16</v>
      </c>
      <c r="O6" s="12" t="s">
        <v>17</v>
      </c>
      <c r="P6" s="54" t="s">
        <v>0</v>
      </c>
      <c r="Q6" s="55" t="s">
        <v>1</v>
      </c>
      <c r="R6" s="55" t="s">
        <v>2</v>
      </c>
      <c r="S6" s="55" t="s">
        <v>3</v>
      </c>
      <c r="T6" s="83" t="s">
        <v>26</v>
      </c>
      <c r="U6" s="56" t="s">
        <v>0</v>
      </c>
      <c r="V6" s="55" t="s">
        <v>1</v>
      </c>
      <c r="W6" s="55" t="s">
        <v>2</v>
      </c>
      <c r="X6" s="55" t="s">
        <v>3</v>
      </c>
      <c r="Y6" s="83" t="s">
        <v>26</v>
      </c>
      <c r="Z6" s="90"/>
      <c r="AA6" s="66"/>
      <c r="AB6" s="11" t="s">
        <v>16</v>
      </c>
      <c r="AC6" s="12" t="s">
        <v>17</v>
      </c>
    </row>
    <row r="7" spans="1:29" ht="14.5" customHeight="1" x14ac:dyDescent="0.35">
      <c r="A7" s="20">
        <v>44013</v>
      </c>
      <c r="B7" s="26">
        <v>1394.89</v>
      </c>
      <c r="C7" s="27">
        <v>1400.22</v>
      </c>
      <c r="D7" s="27">
        <v>1439.59</v>
      </c>
      <c r="E7" s="27">
        <v>1366.55</v>
      </c>
      <c r="F7" s="84">
        <f>AVERAGE(B7:E7)</f>
        <v>1400.3125</v>
      </c>
      <c r="G7" s="49">
        <v>1426.8678</v>
      </c>
      <c r="H7" s="50">
        <v>1322.559</v>
      </c>
      <c r="I7" s="50">
        <v>1343.3412000000001</v>
      </c>
      <c r="J7" s="50">
        <v>1395.0070000000001</v>
      </c>
      <c r="K7" s="84">
        <f>AVERAGE(G7:J7)</f>
        <v>1371.9437499999999</v>
      </c>
      <c r="L7" s="86">
        <f>AVERAGE(F7,K7)</f>
        <v>1386.128125</v>
      </c>
      <c r="M7" s="57">
        <v>1438.04</v>
      </c>
      <c r="N7" s="13">
        <f>MIN(SQRT((B7-M7)^2),SQRT((C7-M7)^2),SQRT((D7-M7)^2),SQRT((F7-M7)^2),SQRT((G7-M7)^2),SQRT((H7-M7)^2),SQRT((I7-M7)^2),SQRT((K7-M7)^2))/M7/100</f>
        <v>1.0778559706266547E-5</v>
      </c>
      <c r="O7" s="14">
        <f>MAX(SQRT((B7-M7)^2),SQRT((C7-M7)^2),SQRT((D7-M7)^2),SQRT((F7-M7)^2),SQRT((G7-M7)^2),SQRT((H7-M7)^2),SQRT((I7-M7)^2),SQRT((K7-M7)^2))/M7/100</f>
        <v>8.0304442157380878E-4</v>
      </c>
      <c r="P7" s="26">
        <v>2726</v>
      </c>
      <c r="Q7" s="27">
        <v>2730.46</v>
      </c>
      <c r="R7" s="27">
        <v>2647.14</v>
      </c>
      <c r="S7" s="27">
        <v>2702.64</v>
      </c>
      <c r="T7" s="84">
        <f>AVERAGE(P7:S7)</f>
        <v>2701.56</v>
      </c>
      <c r="U7" s="49">
        <v>2667.51</v>
      </c>
      <c r="V7" s="50">
        <v>2841.56</v>
      </c>
      <c r="W7" s="50">
        <v>2515.48</v>
      </c>
      <c r="X7" s="50">
        <v>2770.76</v>
      </c>
      <c r="Y7" s="84">
        <f>AVERAGE(U7:X7)</f>
        <v>2698.8274999999999</v>
      </c>
      <c r="Z7" s="86">
        <f>AVERAGE(T7,Y7)</f>
        <v>2700.1937499999999</v>
      </c>
      <c r="AA7" s="57">
        <v>2878.7</v>
      </c>
      <c r="AB7" s="13">
        <f>MIN(SQRT((P7-AA7)^2),SQRT((Q7-AA7)^2),SQRT((R7-AA7)^2),SQRT((T7-AA7)^2),SQRT((U7-AA7)^2),SQRT((V7-AA7)^2),SQRT((W7-AA7)^2),SQRT((Y7-AA7)^2))/AA7/100</f>
        <v>1.2901656997950421E-4</v>
      </c>
      <c r="AC7" s="14">
        <f>MAX(SQRT((P7-AA7)^2),SQRT((Q7-AA7)^2),SQRT((R7-AA7)^2),SQRT((T7-AA7)^2),SQRT((U7-AA7)^2),SQRT((V7-AA7)^2),SQRT((W7-AA7)^2),SQRT((Y7-AA7)^2))/AA7/100</f>
        <v>1.2617500955292313E-3</v>
      </c>
    </row>
    <row r="8" spans="1:29" ht="14.5" customHeight="1" x14ac:dyDescent="0.35">
      <c r="A8" s="20">
        <v>44014</v>
      </c>
      <c r="B8" s="26">
        <v>1429.43</v>
      </c>
      <c r="C8" s="27">
        <v>1408.03</v>
      </c>
      <c r="D8" s="27">
        <v>1435.38</v>
      </c>
      <c r="E8" s="27">
        <v>1366.46</v>
      </c>
      <c r="F8" s="84">
        <f t="shared" ref="F8:F19" si="0">AVERAGE(B8:E8)</f>
        <v>1409.825</v>
      </c>
      <c r="G8" s="49">
        <v>1408.0755999999999</v>
      </c>
      <c r="H8" s="50">
        <v>1452.0882999999999</v>
      </c>
      <c r="I8" s="50">
        <v>1345.2249999999999</v>
      </c>
      <c r="J8" s="50">
        <v>1373.5885000000001</v>
      </c>
      <c r="K8" s="84">
        <f t="shared" ref="K8:K19" si="1">AVERAGE(G8:J8)</f>
        <v>1394.7443499999999</v>
      </c>
      <c r="L8" s="86">
        <f t="shared" ref="L8:L19" si="2">AVERAGE(F8,K8)</f>
        <v>1402.2846749999999</v>
      </c>
      <c r="M8" s="58">
        <v>1464.7</v>
      </c>
      <c r="N8" s="13">
        <f t="shared" ref="N8:N17" si="3">MIN(SQRT((B8-M8)^2),SQRT((C8-M8)^2),SQRT((D8-M8)^2),SQRT((F8-M8)^2),SQRT((G8-M8)^2),SQRT((H8-M8)^2),SQRT((I8-M8)^2),SQRT((K8-M8)^2))/M8/100</f>
        <v>8.6104321704104288E-5</v>
      </c>
      <c r="O8" s="15">
        <f t="shared" ref="O8:O17" si="4">MAX(SQRT((B8-M8)^2),SQRT((C8-M8)^2),SQRT((D8-M8)^2),SQRT((F8-M8)^2),SQRT((G8-M8)^2),SQRT((H8-M8)^2),SQRT((I8-M8)^2),SQRT((K8-M8)^2))/M8/100</f>
        <v>8.1569604697207714E-4</v>
      </c>
      <c r="P8" s="26">
        <v>2794.05</v>
      </c>
      <c r="Q8" s="27">
        <v>2776.88</v>
      </c>
      <c r="R8" s="27">
        <v>2666.7</v>
      </c>
      <c r="S8" s="27">
        <v>2698.31</v>
      </c>
      <c r="T8" s="84">
        <f t="shared" ref="T8:T19" si="5">AVERAGE(P8:S8)</f>
        <v>2733.9850000000001</v>
      </c>
      <c r="U8" s="49">
        <v>2714.78</v>
      </c>
      <c r="V8" s="50">
        <v>2631.93</v>
      </c>
      <c r="W8" s="50">
        <v>2681.01</v>
      </c>
      <c r="X8" s="50">
        <v>2751.65</v>
      </c>
      <c r="Y8" s="84">
        <f t="shared" ref="Y8:Y20" si="6">AVERAGE(U8:X8)</f>
        <v>2694.8425000000002</v>
      </c>
      <c r="Z8" s="86">
        <f t="shared" ref="Z8:Z19" si="7">AVERAGE(T8,Y8)</f>
        <v>2714.4137500000002</v>
      </c>
      <c r="AA8" s="58">
        <v>2890.3</v>
      </c>
      <c r="AB8" s="13">
        <f t="shared" ref="AB8:AB17" si="8">MIN(SQRT((P8-AA8)^2),SQRT((Q8-AA8)^2),SQRT((R8-AA8)^2),SQRT((T8-AA8)^2),SQRT((U8-AA8)^2),SQRT((V8-AA8)^2),SQRT((W8-AA8)^2),SQRT((Y8-AA8)^2))/AA8/100</f>
        <v>3.3301041414386049E-4</v>
      </c>
      <c r="AC8" s="15">
        <f t="shared" ref="AC8:AC17" si="9">MAX(SQRT((P8-AA8)^2),SQRT((Q8-AA8)^2),SQRT((R8-AA8)^2),SQRT((T8-AA8)^2),SQRT((U8-AA8)^2),SQRT((V8-AA8)^2),SQRT((W8-AA8)^2),SQRT((Y8-AA8)^2))/AA8/100</f>
        <v>8.9392104625817513E-4</v>
      </c>
    </row>
    <row r="9" spans="1:29" ht="14.5" customHeight="1" x14ac:dyDescent="0.35">
      <c r="A9" s="20">
        <v>44018</v>
      </c>
      <c r="B9" s="26">
        <v>1356.42</v>
      </c>
      <c r="C9" s="27">
        <v>1405.12</v>
      </c>
      <c r="D9" s="27">
        <v>1433.68</v>
      </c>
      <c r="E9" s="27">
        <v>1434.27</v>
      </c>
      <c r="F9" s="84">
        <f t="shared" si="0"/>
        <v>1407.3724999999999</v>
      </c>
      <c r="G9" s="49">
        <v>1416.1967999999999</v>
      </c>
      <c r="H9" s="50">
        <v>1435.7047</v>
      </c>
      <c r="I9" s="50">
        <v>1383.3478</v>
      </c>
      <c r="J9" s="50">
        <v>1389.1878999999999</v>
      </c>
      <c r="K9" s="84">
        <f t="shared" si="1"/>
        <v>1406.1092999999998</v>
      </c>
      <c r="L9" s="86">
        <f t="shared" si="2"/>
        <v>1406.7408999999998</v>
      </c>
      <c r="M9" s="58">
        <v>1495.7</v>
      </c>
      <c r="N9" s="13">
        <f t="shared" si="3"/>
        <v>4.011185398141341E-4</v>
      </c>
      <c r="O9" s="15">
        <f t="shared" si="4"/>
        <v>9.312027813064115E-4</v>
      </c>
      <c r="P9" s="26">
        <v>2634.76</v>
      </c>
      <c r="Q9" s="27">
        <v>2597.65</v>
      </c>
      <c r="R9" s="27">
        <v>2651.38</v>
      </c>
      <c r="S9" s="27">
        <v>2843.55</v>
      </c>
      <c r="T9" s="84">
        <f t="shared" si="5"/>
        <v>2681.835</v>
      </c>
      <c r="U9" s="49">
        <v>2720.71</v>
      </c>
      <c r="V9" s="50">
        <v>2717.3</v>
      </c>
      <c r="W9" s="50">
        <v>2853.59</v>
      </c>
      <c r="X9" s="50">
        <v>2725.36</v>
      </c>
      <c r="Y9" s="84">
        <f t="shared" si="6"/>
        <v>2754.2400000000002</v>
      </c>
      <c r="Z9" s="86">
        <f t="shared" si="7"/>
        <v>2718.0375000000004</v>
      </c>
      <c r="AA9" s="58">
        <v>3057.04</v>
      </c>
      <c r="AB9" s="13">
        <f t="shared" si="8"/>
        <v>6.655130452987197E-4</v>
      </c>
      <c r="AC9" s="15">
        <f t="shared" si="9"/>
        <v>1.5027281291707007E-3</v>
      </c>
    </row>
    <row r="10" spans="1:29" ht="14.5" customHeight="1" x14ac:dyDescent="0.35">
      <c r="A10" s="20">
        <v>44019</v>
      </c>
      <c r="B10" s="26">
        <v>1413</v>
      </c>
      <c r="C10" s="27">
        <v>1441.31</v>
      </c>
      <c r="D10" s="27">
        <v>1456.63</v>
      </c>
      <c r="E10" s="27">
        <v>1444.89</v>
      </c>
      <c r="F10" s="84">
        <f t="shared" si="0"/>
        <v>1438.9575000000002</v>
      </c>
      <c r="G10" s="49">
        <v>1481.4536000000001</v>
      </c>
      <c r="H10" s="50">
        <v>1446.0453</v>
      </c>
      <c r="I10" s="50">
        <v>1434.2974999999999</v>
      </c>
      <c r="J10" s="50">
        <v>1406.2327</v>
      </c>
      <c r="K10" s="84">
        <f t="shared" si="1"/>
        <v>1442.0072749999999</v>
      </c>
      <c r="L10" s="86">
        <f t="shared" si="2"/>
        <v>1440.4823875000002</v>
      </c>
      <c r="M10" s="58">
        <v>1485.18</v>
      </c>
      <c r="N10" s="13">
        <f t="shared" si="3"/>
        <v>2.5090561413431452E-5</v>
      </c>
      <c r="O10" s="15">
        <f t="shared" si="4"/>
        <v>4.8600169676402897E-4</v>
      </c>
      <c r="P10" s="26">
        <v>2823.51</v>
      </c>
      <c r="Q10" s="27">
        <v>2772.7</v>
      </c>
      <c r="R10" s="27">
        <v>2787.96</v>
      </c>
      <c r="S10" s="27">
        <v>2991.83</v>
      </c>
      <c r="T10" s="84">
        <f t="shared" si="5"/>
        <v>2844</v>
      </c>
      <c r="U10" s="49">
        <v>2697.59</v>
      </c>
      <c r="V10" s="50">
        <v>2839.82</v>
      </c>
      <c r="W10" s="50">
        <v>2647.53</v>
      </c>
      <c r="X10" s="50">
        <v>2997.28</v>
      </c>
      <c r="Y10" s="84">
        <f t="shared" si="6"/>
        <v>2795.5550000000003</v>
      </c>
      <c r="Z10" s="86">
        <f t="shared" si="7"/>
        <v>2819.7775000000001</v>
      </c>
      <c r="AA10" s="58">
        <v>3000.12</v>
      </c>
      <c r="AB10" s="13">
        <f t="shared" si="8"/>
        <v>5.2037918483260632E-4</v>
      </c>
      <c r="AC10" s="15">
        <f t="shared" si="9"/>
        <v>1.1752529898804039E-3</v>
      </c>
    </row>
    <row r="11" spans="1:29" ht="14.5" customHeight="1" x14ac:dyDescent="0.35">
      <c r="A11" s="20">
        <v>44020</v>
      </c>
      <c r="B11" s="26">
        <v>1463.37</v>
      </c>
      <c r="C11" s="27">
        <v>1439.55</v>
      </c>
      <c r="D11" s="27">
        <v>1410.75</v>
      </c>
      <c r="E11" s="27">
        <v>1453.25</v>
      </c>
      <c r="F11" s="84">
        <f t="shared" si="0"/>
        <v>1441.73</v>
      </c>
      <c r="G11" s="49">
        <v>1453.7563</v>
      </c>
      <c r="H11" s="50">
        <v>1392.3400999999999</v>
      </c>
      <c r="I11" s="50">
        <v>1426.1443999999999</v>
      </c>
      <c r="J11" s="50">
        <v>1502.9195999999999</v>
      </c>
      <c r="K11" s="84">
        <f t="shared" si="1"/>
        <v>1443.7900999999999</v>
      </c>
      <c r="L11" s="86">
        <f t="shared" si="2"/>
        <v>1442.7600499999999</v>
      </c>
      <c r="M11" s="58">
        <v>1496</v>
      </c>
      <c r="N11" s="13">
        <f t="shared" si="3"/>
        <v>2.1811497326203283E-4</v>
      </c>
      <c r="O11" s="15">
        <f t="shared" si="4"/>
        <v>6.9291377005347668E-4</v>
      </c>
      <c r="P11" s="26">
        <v>3082.49</v>
      </c>
      <c r="Q11" s="27">
        <v>3346.38</v>
      </c>
      <c r="R11" s="27">
        <v>3047.39</v>
      </c>
      <c r="S11" s="27">
        <v>2973.58</v>
      </c>
      <c r="T11" s="84">
        <f t="shared" si="5"/>
        <v>3112.46</v>
      </c>
      <c r="U11" s="49">
        <v>2854.37</v>
      </c>
      <c r="V11" s="50">
        <v>2844.31</v>
      </c>
      <c r="W11" s="50">
        <v>2927.89</v>
      </c>
      <c r="X11" s="50">
        <v>2895.75</v>
      </c>
      <c r="Y11" s="84">
        <f t="shared" si="6"/>
        <v>2880.58</v>
      </c>
      <c r="Z11" s="86">
        <f t="shared" si="7"/>
        <v>2996.52</v>
      </c>
      <c r="AA11" s="58">
        <v>3081.11</v>
      </c>
      <c r="AB11" s="13">
        <f t="shared" si="8"/>
        <v>4.4789053295716623E-6</v>
      </c>
      <c r="AC11" s="15">
        <f t="shared" si="9"/>
        <v>8.6095595418534223E-4</v>
      </c>
    </row>
    <row r="12" spans="1:29" ht="14.5" customHeight="1" x14ac:dyDescent="0.35">
      <c r="A12" s="20">
        <v>44021</v>
      </c>
      <c r="B12" s="26">
        <v>1481.41</v>
      </c>
      <c r="C12" s="27">
        <v>1471.61</v>
      </c>
      <c r="D12" s="27">
        <v>1517.09</v>
      </c>
      <c r="E12" s="27">
        <v>1532.98</v>
      </c>
      <c r="F12" s="84">
        <f t="shared" si="0"/>
        <v>1500.7725</v>
      </c>
      <c r="G12" s="49">
        <v>1465.9704999999999</v>
      </c>
      <c r="H12" s="50">
        <v>1419.0530000000001</v>
      </c>
      <c r="I12" s="50">
        <v>1401.0544</v>
      </c>
      <c r="J12" s="50">
        <v>1400.0772999999999</v>
      </c>
      <c r="K12" s="84">
        <f t="shared" si="1"/>
        <v>1421.5388</v>
      </c>
      <c r="L12" s="86">
        <f t="shared" si="2"/>
        <v>1461.1556500000002</v>
      </c>
      <c r="M12" s="58">
        <v>1510.99</v>
      </c>
      <c r="N12" s="13">
        <f t="shared" si="3"/>
        <v>4.0370882666330747E-5</v>
      </c>
      <c r="O12" s="15">
        <f t="shared" si="4"/>
        <v>7.2757331286110445E-4</v>
      </c>
      <c r="P12" s="26">
        <v>2977.29</v>
      </c>
      <c r="Q12" s="27">
        <v>2928.7</v>
      </c>
      <c r="R12" s="27">
        <v>3071.78</v>
      </c>
      <c r="S12" s="27">
        <v>2948.48</v>
      </c>
      <c r="T12" s="84">
        <f t="shared" si="5"/>
        <v>2981.5625</v>
      </c>
      <c r="U12" s="49">
        <v>2974.77</v>
      </c>
      <c r="V12" s="50">
        <v>3043.31</v>
      </c>
      <c r="W12" s="50">
        <v>3252.09</v>
      </c>
      <c r="X12" s="50">
        <v>3041.68</v>
      </c>
      <c r="Y12" s="84">
        <f t="shared" si="6"/>
        <v>3077.9625000000001</v>
      </c>
      <c r="Z12" s="86">
        <f t="shared" si="7"/>
        <v>3029.7624999999998</v>
      </c>
      <c r="AA12" s="58">
        <v>3182.63</v>
      </c>
      <c r="AB12" s="13">
        <f t="shared" si="8"/>
        <v>2.1824717293559111E-4</v>
      </c>
      <c r="AC12" s="15">
        <f t="shared" si="9"/>
        <v>7.9786214545831682E-4</v>
      </c>
    </row>
    <row r="13" spans="1:29" ht="14.5" customHeight="1" x14ac:dyDescent="0.35">
      <c r="A13" s="20">
        <v>44022</v>
      </c>
      <c r="B13" s="26">
        <v>1473.06</v>
      </c>
      <c r="C13" s="27">
        <v>1458.92</v>
      </c>
      <c r="D13" s="27">
        <v>1493.74</v>
      </c>
      <c r="E13" s="27">
        <v>1489.34</v>
      </c>
      <c r="F13" s="84">
        <f t="shared" si="0"/>
        <v>1478.7650000000001</v>
      </c>
      <c r="G13" s="49">
        <v>1448.6769999999999</v>
      </c>
      <c r="H13" s="50">
        <v>1466.3951</v>
      </c>
      <c r="I13" s="50">
        <v>1472.6718000000001</v>
      </c>
      <c r="J13" s="50">
        <v>1466.9931999999999</v>
      </c>
      <c r="K13" s="84">
        <f t="shared" si="1"/>
        <v>1463.6842749999998</v>
      </c>
      <c r="L13" s="86">
        <f t="shared" si="2"/>
        <v>1471.2246375</v>
      </c>
      <c r="M13" s="58">
        <v>1541.74</v>
      </c>
      <c r="N13" s="13">
        <f t="shared" si="3"/>
        <v>3.1133654182936165E-4</v>
      </c>
      <c r="O13" s="15">
        <f t="shared" si="4"/>
        <v>6.0362317900553985E-4</v>
      </c>
      <c r="P13" s="26">
        <v>3209.42</v>
      </c>
      <c r="Q13" s="27">
        <v>3227.51</v>
      </c>
      <c r="R13" s="27">
        <v>2954.67</v>
      </c>
      <c r="S13" s="27">
        <v>3100.11</v>
      </c>
      <c r="T13" s="84">
        <f t="shared" si="5"/>
        <v>3122.9275000000002</v>
      </c>
      <c r="U13" s="49">
        <v>3027.55</v>
      </c>
      <c r="V13" s="50">
        <v>3224.5</v>
      </c>
      <c r="W13" s="50">
        <v>2968.51</v>
      </c>
      <c r="X13" s="50">
        <v>3059.39</v>
      </c>
      <c r="Y13" s="84">
        <f t="shared" si="6"/>
        <v>3069.9875000000002</v>
      </c>
      <c r="Z13" s="86">
        <f t="shared" si="7"/>
        <v>3096.4575000000004</v>
      </c>
      <c r="AA13" s="58">
        <v>3200</v>
      </c>
      <c r="AB13" s="13">
        <f t="shared" si="8"/>
        <v>2.9437500000000228E-5</v>
      </c>
      <c r="AC13" s="15">
        <f t="shared" si="9"/>
        <v>7.6665624999999976E-4</v>
      </c>
    </row>
    <row r="14" spans="1:29" ht="14.5" customHeight="1" x14ac:dyDescent="0.35">
      <c r="A14" s="20">
        <v>44025</v>
      </c>
      <c r="B14" s="26">
        <v>1502.13</v>
      </c>
      <c r="C14" s="27">
        <v>1514.98</v>
      </c>
      <c r="D14" s="27">
        <v>1530.82</v>
      </c>
      <c r="E14" s="27">
        <v>1417.24</v>
      </c>
      <c r="F14" s="84">
        <f t="shared" si="0"/>
        <v>1491.2925</v>
      </c>
      <c r="G14" s="49">
        <v>1431.8181999999999</v>
      </c>
      <c r="H14" s="50">
        <v>1488.1241</v>
      </c>
      <c r="I14" s="50">
        <v>1478.2605000000001</v>
      </c>
      <c r="J14" s="50">
        <v>1476.4335000000001</v>
      </c>
      <c r="K14" s="84">
        <f t="shared" si="1"/>
        <v>1468.659075</v>
      </c>
      <c r="L14" s="86">
        <f t="shared" si="2"/>
        <v>1479.9757875</v>
      </c>
      <c r="M14" s="58">
        <v>1511.34</v>
      </c>
      <c r="N14" s="13">
        <f t="shared" si="3"/>
        <v>2.4084587187529612E-5</v>
      </c>
      <c r="O14" s="15">
        <f t="shared" si="4"/>
        <v>5.261675069805602E-4</v>
      </c>
      <c r="P14" s="26">
        <v>3170.44</v>
      </c>
      <c r="Q14" s="27">
        <v>3153.75</v>
      </c>
      <c r="R14" s="27">
        <v>2890.45</v>
      </c>
      <c r="S14" s="27">
        <v>2992.01</v>
      </c>
      <c r="T14" s="84">
        <f t="shared" si="5"/>
        <v>3051.6624999999999</v>
      </c>
      <c r="U14" s="49">
        <v>3024.46</v>
      </c>
      <c r="V14" s="50">
        <v>2915.53</v>
      </c>
      <c r="W14" s="50">
        <v>3234.93</v>
      </c>
      <c r="X14" s="50">
        <v>2986.29</v>
      </c>
      <c r="Y14" s="84">
        <f t="shared" si="6"/>
        <v>3040.3024999999998</v>
      </c>
      <c r="Z14" s="86">
        <f t="shared" si="7"/>
        <v>3045.9825000000001</v>
      </c>
      <c r="AA14" s="58">
        <v>3104</v>
      </c>
      <c r="AB14" s="13">
        <f t="shared" si="8"/>
        <v>1.6027706185567009E-4</v>
      </c>
      <c r="AC14" s="15">
        <f t="shared" si="9"/>
        <v>6.8798324742268106E-4</v>
      </c>
    </row>
    <row r="15" spans="1:29" ht="14.5" customHeight="1" x14ac:dyDescent="0.35">
      <c r="A15" s="20">
        <v>44026</v>
      </c>
      <c r="B15" s="26">
        <v>1580.3</v>
      </c>
      <c r="C15" s="27">
        <v>1459.03</v>
      </c>
      <c r="D15" s="27">
        <v>1482.98</v>
      </c>
      <c r="E15" s="27">
        <v>1482.28</v>
      </c>
      <c r="F15" s="84">
        <f t="shared" si="0"/>
        <v>1501.1474999999998</v>
      </c>
      <c r="G15" s="49">
        <v>1558.223</v>
      </c>
      <c r="H15" s="50">
        <v>1579.2511999999999</v>
      </c>
      <c r="I15" s="50">
        <v>1533.1913</v>
      </c>
      <c r="J15" s="50">
        <v>1555.6812</v>
      </c>
      <c r="K15" s="84">
        <f t="shared" si="1"/>
        <v>1556.5866749999998</v>
      </c>
      <c r="L15" s="86">
        <f t="shared" si="2"/>
        <v>1528.8670874999998</v>
      </c>
      <c r="M15" s="58">
        <v>1520.58</v>
      </c>
      <c r="N15" s="13">
        <f t="shared" si="3"/>
        <v>8.2937431769456582E-5</v>
      </c>
      <c r="O15" s="15">
        <f t="shared" si="4"/>
        <v>4.0477975509345095E-4</v>
      </c>
      <c r="P15" s="26">
        <v>3130.78</v>
      </c>
      <c r="Q15" s="27">
        <v>2892.47</v>
      </c>
      <c r="R15" s="27">
        <v>3043.54</v>
      </c>
      <c r="S15" s="27">
        <v>2996.1</v>
      </c>
      <c r="T15" s="84">
        <f t="shared" si="5"/>
        <v>3015.7225000000003</v>
      </c>
      <c r="U15" s="49">
        <v>3440.42</v>
      </c>
      <c r="V15" s="50">
        <v>3179.74</v>
      </c>
      <c r="W15" s="50">
        <v>3159</v>
      </c>
      <c r="X15" s="50">
        <v>3350.05</v>
      </c>
      <c r="Y15" s="84">
        <f t="shared" si="6"/>
        <v>3282.3024999999998</v>
      </c>
      <c r="Z15" s="86">
        <f t="shared" si="7"/>
        <v>3149.0124999999998</v>
      </c>
      <c r="AA15" s="58">
        <v>3084</v>
      </c>
      <c r="AB15" s="13">
        <f t="shared" si="8"/>
        <v>1.3119325551232177E-4</v>
      </c>
      <c r="AC15" s="15">
        <f t="shared" si="9"/>
        <v>1.1557068741893648E-3</v>
      </c>
    </row>
    <row r="16" spans="1:29" x14ac:dyDescent="0.35">
      <c r="A16" s="20">
        <v>44027</v>
      </c>
      <c r="B16" s="26">
        <v>1498.41</v>
      </c>
      <c r="C16" s="27">
        <v>1542.68</v>
      </c>
      <c r="D16" s="27">
        <v>1510.29</v>
      </c>
      <c r="E16" s="27">
        <v>1470.99</v>
      </c>
      <c r="F16" s="84">
        <f t="shared" si="0"/>
        <v>1505.5925</v>
      </c>
      <c r="G16" s="49">
        <v>1484.2381379999999</v>
      </c>
      <c r="H16" s="50">
        <v>1484.2381379999999</v>
      </c>
      <c r="I16" s="50">
        <v>1484.2381379999999</v>
      </c>
      <c r="J16" s="50">
        <v>1484.2381379999999</v>
      </c>
      <c r="K16" s="84">
        <f t="shared" si="1"/>
        <v>1484.2381379999999</v>
      </c>
      <c r="L16" s="86">
        <f t="shared" si="2"/>
        <v>1494.915319</v>
      </c>
      <c r="M16" s="58">
        <v>1513.64</v>
      </c>
      <c r="N16" s="13">
        <f t="shared" si="3"/>
        <v>2.2132078961973364E-5</v>
      </c>
      <c r="O16" s="15">
        <f t="shared" si="4"/>
        <v>1.9424606907851382E-4</v>
      </c>
      <c r="P16" s="26">
        <v>2979.3</v>
      </c>
      <c r="Q16" s="27">
        <v>2963.94</v>
      </c>
      <c r="R16" s="27">
        <v>3080.04</v>
      </c>
      <c r="S16" s="27">
        <v>3038.8</v>
      </c>
      <c r="T16" s="84">
        <f t="shared" si="5"/>
        <v>3015.5199999999995</v>
      </c>
      <c r="U16" s="49">
        <v>3211.19</v>
      </c>
      <c r="V16" s="50">
        <v>3168.65</v>
      </c>
      <c r="W16" s="50">
        <v>3245.34</v>
      </c>
      <c r="X16" s="50">
        <v>3201.32</v>
      </c>
      <c r="Y16" s="84">
        <f t="shared" si="6"/>
        <v>3206.625</v>
      </c>
      <c r="Z16" s="86">
        <f t="shared" si="7"/>
        <v>3111.0724999999998</v>
      </c>
      <c r="AA16" s="58">
        <v>3008.87</v>
      </c>
      <c r="AB16" s="13">
        <f t="shared" si="8"/>
        <v>2.2101320429262931E-5</v>
      </c>
      <c r="AC16" s="15">
        <f t="shared" si="9"/>
        <v>7.8590966043730792E-4</v>
      </c>
    </row>
    <row r="17" spans="1:29" x14ac:dyDescent="0.35">
      <c r="A17" s="20">
        <v>44028</v>
      </c>
      <c r="B17" s="26">
        <v>1484.3</v>
      </c>
      <c r="C17" s="27">
        <v>1487.16</v>
      </c>
      <c r="D17" s="27">
        <v>1486.35</v>
      </c>
      <c r="E17" s="27">
        <v>1508.28</v>
      </c>
      <c r="F17" s="84">
        <f t="shared" si="0"/>
        <v>1491.5224999999998</v>
      </c>
      <c r="G17" s="49">
        <v>1556.0219200000001</v>
      </c>
      <c r="H17" s="50">
        <v>1556.0219200000001</v>
      </c>
      <c r="I17" s="50">
        <v>1556.0219200000001</v>
      </c>
      <c r="J17" s="50">
        <v>1556.0219200000001</v>
      </c>
      <c r="K17" s="84">
        <f t="shared" si="1"/>
        <v>1556.0219200000001</v>
      </c>
      <c r="L17" s="86">
        <f t="shared" si="2"/>
        <v>1523.7722100000001</v>
      </c>
      <c r="M17" s="58">
        <v>1518</v>
      </c>
      <c r="N17" s="17">
        <f t="shared" si="3"/>
        <v>1.7442358366271535E-4</v>
      </c>
      <c r="O17" s="18">
        <f t="shared" si="4"/>
        <v>2.5047378129117349E-4</v>
      </c>
      <c r="P17" s="26">
        <v>2979.3</v>
      </c>
      <c r="Q17" s="27">
        <v>2963.94</v>
      </c>
      <c r="R17" s="27">
        <v>3080.04</v>
      </c>
      <c r="S17" s="27">
        <v>3038.8</v>
      </c>
      <c r="T17" s="84">
        <f t="shared" si="5"/>
        <v>3015.5199999999995</v>
      </c>
      <c r="U17" s="49">
        <v>3085.64</v>
      </c>
      <c r="V17" s="50">
        <v>3053.38</v>
      </c>
      <c r="W17" s="50">
        <v>3026.98</v>
      </c>
      <c r="X17" s="50">
        <v>3206.18</v>
      </c>
      <c r="Y17" s="84">
        <f t="shared" si="6"/>
        <v>3093.0450000000001</v>
      </c>
      <c r="Z17" s="86">
        <f t="shared" si="7"/>
        <v>3054.2824999999998</v>
      </c>
      <c r="AA17" s="58">
        <v>2999.9</v>
      </c>
      <c r="AB17" s="17">
        <f t="shared" si="8"/>
        <v>5.2068402280074124E-5</v>
      </c>
      <c r="AC17" s="18">
        <f t="shared" si="9"/>
        <v>3.1049368312277071E-4</v>
      </c>
    </row>
    <row r="18" spans="1:29" x14ac:dyDescent="0.35">
      <c r="A18" s="20">
        <v>44029</v>
      </c>
      <c r="B18" s="26">
        <v>1480.25</v>
      </c>
      <c r="C18" s="50">
        <v>1490.33</v>
      </c>
      <c r="D18" s="50">
        <v>1512.28</v>
      </c>
      <c r="E18" s="50">
        <v>1444.6</v>
      </c>
      <c r="F18" s="84">
        <f t="shared" si="0"/>
        <v>1481.8649999999998</v>
      </c>
      <c r="G18" s="49">
        <v>1511.98</v>
      </c>
      <c r="H18" s="50">
        <v>1535.44</v>
      </c>
      <c r="I18" s="50">
        <v>1544.71</v>
      </c>
      <c r="J18" s="50">
        <v>1603.23</v>
      </c>
      <c r="K18" s="84">
        <f t="shared" si="1"/>
        <v>1548.8400000000001</v>
      </c>
      <c r="L18" s="86">
        <f t="shared" si="2"/>
        <v>1515.3525</v>
      </c>
      <c r="M18" s="16"/>
      <c r="N18" s="17"/>
      <c r="O18" s="18"/>
      <c r="P18" s="26">
        <v>3097.49</v>
      </c>
      <c r="Q18" s="50">
        <v>2943.47</v>
      </c>
      <c r="R18" s="50">
        <v>3011.24</v>
      </c>
      <c r="S18" s="50">
        <v>2831.17</v>
      </c>
      <c r="T18" s="84">
        <f t="shared" si="5"/>
        <v>2970.8424999999997</v>
      </c>
      <c r="U18" s="49">
        <v>3167.6</v>
      </c>
      <c r="V18" s="50">
        <v>3041.08</v>
      </c>
      <c r="W18" s="50">
        <v>3069.24</v>
      </c>
      <c r="X18" s="50">
        <v>3142.93</v>
      </c>
      <c r="Y18" s="84">
        <f t="shared" si="6"/>
        <v>3105.2125000000001</v>
      </c>
      <c r="Z18" s="86">
        <f t="shared" si="7"/>
        <v>3038.0275000000001</v>
      </c>
      <c r="AA18" s="16"/>
      <c r="AB18" s="17"/>
      <c r="AC18" s="18"/>
    </row>
    <row r="19" spans="1:29" x14ac:dyDescent="0.35">
      <c r="A19" s="20">
        <v>44032</v>
      </c>
      <c r="B19" s="26">
        <v>1459.62</v>
      </c>
      <c r="C19" s="50">
        <v>1523.95</v>
      </c>
      <c r="D19" s="50">
        <v>1440.13</v>
      </c>
      <c r="E19" s="50">
        <v>1534.49</v>
      </c>
      <c r="F19" s="84">
        <f t="shared" si="0"/>
        <v>1489.5474999999999</v>
      </c>
      <c r="G19" s="49">
        <v>1488.22</v>
      </c>
      <c r="H19" s="50">
        <v>1533.55</v>
      </c>
      <c r="I19" s="50">
        <v>1517.79</v>
      </c>
      <c r="J19" s="50">
        <v>1510.56</v>
      </c>
      <c r="K19" s="84">
        <f t="shared" si="1"/>
        <v>1512.5299999999997</v>
      </c>
      <c r="L19" s="86">
        <f t="shared" si="2"/>
        <v>1501.0387499999997</v>
      </c>
      <c r="M19" s="16"/>
      <c r="N19" s="17"/>
      <c r="O19" s="18"/>
      <c r="P19" s="26">
        <v>2843.84</v>
      </c>
      <c r="Q19" s="50">
        <v>2826.85</v>
      </c>
      <c r="R19" s="50">
        <v>2843.42</v>
      </c>
      <c r="S19" s="50">
        <v>3004.4</v>
      </c>
      <c r="T19" s="84">
        <f t="shared" si="5"/>
        <v>2879.6275000000001</v>
      </c>
      <c r="U19" s="49">
        <v>3006.36</v>
      </c>
      <c r="V19" s="50">
        <v>3042.19</v>
      </c>
      <c r="W19" s="50">
        <v>2942.57</v>
      </c>
      <c r="X19" s="50">
        <v>3350.56</v>
      </c>
      <c r="Y19" s="84">
        <f t="shared" si="6"/>
        <v>3085.42</v>
      </c>
      <c r="Z19" s="86">
        <f t="shared" si="7"/>
        <v>2982.5237500000003</v>
      </c>
      <c r="AA19" s="16"/>
      <c r="AB19" s="17"/>
      <c r="AC19" s="18"/>
    </row>
    <row r="20" spans="1:29" x14ac:dyDescent="0.35">
      <c r="A20" s="20">
        <v>44033</v>
      </c>
      <c r="B20" s="26"/>
      <c r="C20" s="50"/>
      <c r="D20" s="50"/>
      <c r="E20" s="50"/>
      <c r="F20" s="50"/>
      <c r="G20" s="49"/>
      <c r="H20" s="50"/>
      <c r="I20" s="50"/>
      <c r="J20" s="50"/>
      <c r="K20" s="50"/>
      <c r="L20" s="87"/>
      <c r="M20" s="16"/>
      <c r="N20" s="17"/>
      <c r="O20" s="18"/>
      <c r="P20" s="26"/>
      <c r="Q20" s="50"/>
      <c r="R20" s="50"/>
      <c r="S20" s="50"/>
      <c r="T20" s="50"/>
      <c r="U20" s="49">
        <v>3237</v>
      </c>
      <c r="V20" s="50">
        <v>3124.5</v>
      </c>
      <c r="W20" s="50">
        <v>3051.69</v>
      </c>
      <c r="X20" s="50">
        <v>3126.95</v>
      </c>
      <c r="Y20" s="84">
        <f t="shared" si="6"/>
        <v>3135.0349999999999</v>
      </c>
      <c r="Z20" s="50"/>
      <c r="AA20" s="16"/>
      <c r="AB20" s="17"/>
      <c r="AC20" s="18"/>
    </row>
    <row r="21" spans="1:29" x14ac:dyDescent="0.35">
      <c r="A21" s="20">
        <v>44034</v>
      </c>
      <c r="B21" s="26"/>
      <c r="C21" s="50"/>
      <c r="D21" s="50"/>
      <c r="E21" s="50"/>
      <c r="F21" s="50"/>
      <c r="G21" s="49"/>
      <c r="H21" s="50"/>
      <c r="I21" s="50"/>
      <c r="J21" s="50"/>
      <c r="K21" s="50"/>
      <c r="L21" s="87"/>
      <c r="M21" s="16"/>
      <c r="N21" s="17"/>
      <c r="O21" s="18"/>
      <c r="P21" s="26"/>
      <c r="Q21" s="50"/>
      <c r="R21" s="50"/>
      <c r="S21" s="50"/>
      <c r="T21" s="50"/>
      <c r="U21" s="49">
        <v>3031</v>
      </c>
      <c r="V21" s="50">
        <v>3364.14</v>
      </c>
      <c r="W21" s="50">
        <v>3081.73</v>
      </c>
      <c r="X21" s="50">
        <v>3247.74</v>
      </c>
      <c r="Y21" s="50"/>
      <c r="Z21" s="50"/>
      <c r="AA21" s="16"/>
      <c r="AB21" s="17"/>
      <c r="AC21" s="18"/>
    </row>
    <row r="22" spans="1:29" x14ac:dyDescent="0.35">
      <c r="A22" s="20">
        <v>44035</v>
      </c>
      <c r="B22" s="26"/>
      <c r="C22" s="50"/>
      <c r="D22" s="50"/>
      <c r="E22" s="50"/>
      <c r="F22" s="50"/>
      <c r="G22" s="49"/>
      <c r="H22" s="50"/>
      <c r="I22" s="50"/>
      <c r="J22" s="50"/>
      <c r="K22" s="50"/>
      <c r="L22" s="87"/>
      <c r="M22" s="16"/>
      <c r="N22" s="17"/>
      <c r="O22" s="18"/>
      <c r="P22" s="26"/>
      <c r="Q22" s="50"/>
      <c r="R22" s="50"/>
      <c r="S22" s="50"/>
      <c r="T22" s="50"/>
      <c r="U22" s="49">
        <v>3111.49</v>
      </c>
      <c r="V22" s="50">
        <v>3263.76</v>
      </c>
      <c r="W22" s="50">
        <v>2981.89</v>
      </c>
      <c r="X22" s="50">
        <v>3086.21</v>
      </c>
      <c r="Y22" s="50"/>
      <c r="Z22" s="50"/>
      <c r="AA22" s="16"/>
      <c r="AB22" s="17"/>
      <c r="AC22" s="18"/>
    </row>
    <row r="23" spans="1:29" x14ac:dyDescent="0.35">
      <c r="A23" s="20">
        <v>44036</v>
      </c>
      <c r="B23" s="26"/>
      <c r="C23" s="50"/>
      <c r="D23" s="50"/>
      <c r="E23" s="50"/>
      <c r="F23" s="50"/>
      <c r="G23" s="49"/>
      <c r="H23" s="50"/>
      <c r="I23" s="50"/>
      <c r="J23" s="50"/>
      <c r="K23" s="50"/>
      <c r="L23" s="87"/>
      <c r="M23" s="16"/>
      <c r="N23" s="17"/>
      <c r="O23" s="18"/>
      <c r="P23" s="26"/>
      <c r="Q23" s="50"/>
      <c r="R23" s="50"/>
      <c r="S23" s="50"/>
      <c r="T23" s="50"/>
      <c r="U23" s="49"/>
      <c r="V23" s="50"/>
      <c r="W23" s="50"/>
      <c r="X23" s="50"/>
      <c r="Y23" s="50"/>
      <c r="Z23" s="50"/>
      <c r="AA23" s="16"/>
      <c r="AB23" s="17"/>
      <c r="AC23" s="18"/>
    </row>
    <row r="24" spans="1:29" x14ac:dyDescent="0.35">
      <c r="A24" s="20">
        <v>44037</v>
      </c>
      <c r="B24" s="26"/>
      <c r="C24" s="50"/>
      <c r="D24" s="50"/>
      <c r="E24" s="50"/>
      <c r="F24" s="50"/>
      <c r="G24" s="49"/>
      <c r="H24" s="50"/>
      <c r="I24" s="50"/>
      <c r="J24" s="50"/>
      <c r="K24" s="50"/>
      <c r="L24" s="87"/>
      <c r="M24" s="16"/>
      <c r="N24" s="17"/>
      <c r="O24" s="18"/>
      <c r="P24" s="26"/>
      <c r="Q24" s="50"/>
      <c r="R24" s="50"/>
      <c r="S24" s="50"/>
      <c r="T24" s="50"/>
      <c r="U24" s="49"/>
      <c r="V24" s="50"/>
      <c r="W24" s="50"/>
      <c r="X24" s="50"/>
      <c r="Y24" s="50"/>
      <c r="Z24" s="50"/>
      <c r="AA24" s="16"/>
      <c r="AB24" s="17"/>
      <c r="AC24" s="18"/>
    </row>
    <row r="25" spans="1:29" x14ac:dyDescent="0.35">
      <c r="A25" s="20">
        <v>44038</v>
      </c>
      <c r="B25" s="26"/>
      <c r="C25" s="50"/>
      <c r="D25" s="50"/>
      <c r="E25" s="50"/>
      <c r="F25" s="50"/>
      <c r="G25" s="49"/>
      <c r="H25" s="50"/>
      <c r="I25" s="50"/>
      <c r="J25" s="50"/>
      <c r="K25" s="50"/>
      <c r="L25" s="87"/>
      <c r="M25" s="16"/>
      <c r="N25" s="17"/>
      <c r="O25" s="18"/>
      <c r="P25" s="26"/>
      <c r="Q25" s="50"/>
      <c r="R25" s="50"/>
      <c r="S25" s="50"/>
      <c r="T25" s="50"/>
      <c r="U25" s="49"/>
      <c r="V25" s="50"/>
      <c r="W25" s="50"/>
      <c r="X25" s="50"/>
      <c r="Y25" s="50"/>
      <c r="Z25" s="50"/>
      <c r="AA25" s="16"/>
      <c r="AB25" s="17"/>
      <c r="AC25" s="18"/>
    </row>
    <row r="26" spans="1:29" x14ac:dyDescent="0.35">
      <c r="A26" s="20">
        <v>44039</v>
      </c>
      <c r="B26" s="26"/>
      <c r="C26" s="50"/>
      <c r="D26" s="50"/>
      <c r="E26" s="50"/>
      <c r="F26" s="50"/>
      <c r="G26" s="49"/>
      <c r="H26" s="50"/>
      <c r="I26" s="50"/>
      <c r="J26" s="50"/>
      <c r="K26" s="50"/>
      <c r="L26" s="87"/>
      <c r="M26" s="16"/>
      <c r="N26" s="17"/>
      <c r="O26" s="18"/>
      <c r="P26" s="26"/>
      <c r="Q26" s="50"/>
      <c r="R26" s="50"/>
      <c r="S26" s="50"/>
      <c r="T26" s="50"/>
      <c r="U26" s="49"/>
      <c r="V26" s="50"/>
      <c r="W26" s="50"/>
      <c r="X26" s="50"/>
      <c r="Y26" s="50"/>
      <c r="Z26" s="50"/>
      <c r="AA26" s="16"/>
      <c r="AB26" s="17"/>
      <c r="AC26" s="18"/>
    </row>
    <row r="27" spans="1:29" x14ac:dyDescent="0.35">
      <c r="A27" s="20">
        <v>44040</v>
      </c>
      <c r="B27" s="26"/>
      <c r="C27" s="50"/>
      <c r="D27" s="50"/>
      <c r="E27" s="50"/>
      <c r="F27" s="50"/>
      <c r="G27" s="49"/>
      <c r="H27" s="50"/>
      <c r="I27" s="50"/>
      <c r="J27" s="50"/>
      <c r="K27" s="50"/>
      <c r="L27" s="87"/>
      <c r="M27" s="16"/>
      <c r="N27" s="17"/>
      <c r="O27" s="18"/>
      <c r="P27" s="26"/>
      <c r="Q27" s="50"/>
      <c r="R27" s="50"/>
      <c r="S27" s="50"/>
      <c r="T27" s="50"/>
      <c r="U27" s="49"/>
      <c r="V27" s="50"/>
      <c r="W27" s="50"/>
      <c r="X27" s="50"/>
      <c r="Y27" s="50"/>
      <c r="Z27" s="50"/>
      <c r="AA27" s="16"/>
      <c r="AB27" s="17"/>
      <c r="AC27" s="18"/>
    </row>
    <row r="28" spans="1:29" x14ac:dyDescent="0.35">
      <c r="A28" s="20">
        <v>44041</v>
      </c>
      <c r="B28" s="26"/>
      <c r="C28" s="50"/>
      <c r="D28" s="50"/>
      <c r="E28" s="50"/>
      <c r="F28" s="50"/>
      <c r="G28" s="49"/>
      <c r="H28" s="50"/>
      <c r="I28" s="50"/>
      <c r="J28" s="50"/>
      <c r="K28" s="50"/>
      <c r="L28" s="87"/>
      <c r="M28" s="16"/>
      <c r="N28" s="17"/>
      <c r="O28" s="18"/>
      <c r="P28" s="26"/>
      <c r="Q28" s="50"/>
      <c r="R28" s="50"/>
      <c r="S28" s="50"/>
      <c r="T28" s="50"/>
      <c r="U28" s="49"/>
      <c r="V28" s="50"/>
      <c r="W28" s="50"/>
      <c r="X28" s="50"/>
      <c r="Y28" s="50"/>
      <c r="Z28" s="50"/>
      <c r="AA28" s="16"/>
      <c r="AB28" s="17"/>
      <c r="AC28" s="18"/>
    </row>
    <row r="29" spans="1:29" x14ac:dyDescent="0.35">
      <c r="A29" s="20">
        <v>44042</v>
      </c>
      <c r="B29" s="26"/>
      <c r="C29" s="50"/>
      <c r="D29" s="50"/>
      <c r="E29" s="50"/>
      <c r="F29" s="50"/>
      <c r="G29" s="49"/>
      <c r="H29" s="50"/>
      <c r="I29" s="50"/>
      <c r="J29" s="50"/>
      <c r="K29" s="50"/>
      <c r="L29" s="87"/>
      <c r="M29" s="16"/>
      <c r="N29" s="17"/>
      <c r="O29" s="18"/>
      <c r="P29" s="26"/>
      <c r="Q29" s="50"/>
      <c r="R29" s="50"/>
      <c r="S29" s="50"/>
      <c r="T29" s="50"/>
      <c r="U29" s="49"/>
      <c r="V29" s="50"/>
      <c r="W29" s="50"/>
      <c r="X29" s="50"/>
      <c r="Y29" s="50"/>
      <c r="Z29" s="50"/>
      <c r="AA29" s="16"/>
      <c r="AB29" s="17"/>
      <c r="AC29" s="18"/>
    </row>
    <row r="30" spans="1:29" x14ac:dyDescent="0.35">
      <c r="A30" s="20">
        <v>44043</v>
      </c>
      <c r="B30" s="26"/>
      <c r="C30" s="50"/>
      <c r="D30" s="50"/>
      <c r="E30" s="50"/>
      <c r="F30" s="50"/>
      <c r="G30" s="49"/>
      <c r="H30" s="50"/>
      <c r="I30" s="50"/>
      <c r="J30" s="50"/>
      <c r="K30" s="50"/>
      <c r="L30" s="87"/>
      <c r="M30" s="16"/>
      <c r="N30" s="17"/>
      <c r="O30" s="18"/>
      <c r="P30" s="26"/>
      <c r="Q30" s="50"/>
      <c r="R30" s="50"/>
      <c r="S30" s="50"/>
      <c r="T30" s="50"/>
      <c r="U30" s="49"/>
      <c r="V30" s="50"/>
      <c r="W30" s="50"/>
      <c r="X30" s="50"/>
      <c r="Y30" s="50"/>
      <c r="Z30" s="50"/>
      <c r="AA30" s="16"/>
      <c r="AB30" s="17"/>
      <c r="AC30" s="18"/>
    </row>
    <row r="31" spans="1:29" x14ac:dyDescent="0.35">
      <c r="A31" s="20">
        <v>44044</v>
      </c>
      <c r="B31" s="26"/>
      <c r="C31" s="50"/>
      <c r="D31" s="50"/>
      <c r="E31" s="50"/>
      <c r="F31" s="50"/>
      <c r="G31" s="49"/>
      <c r="H31" s="50"/>
      <c r="I31" s="50"/>
      <c r="J31" s="50"/>
      <c r="K31" s="50"/>
      <c r="L31" s="87"/>
      <c r="M31" s="16"/>
      <c r="N31" s="17"/>
      <c r="O31" s="18"/>
      <c r="P31" s="26"/>
      <c r="Q31" s="50"/>
      <c r="R31" s="50"/>
      <c r="S31" s="50"/>
      <c r="T31" s="50"/>
      <c r="U31" s="49"/>
      <c r="V31" s="50"/>
      <c r="W31" s="50"/>
      <c r="X31" s="50"/>
      <c r="Y31" s="50"/>
      <c r="Z31" s="50"/>
      <c r="AA31" s="16"/>
      <c r="AB31" s="17"/>
      <c r="AC31" s="18"/>
    </row>
    <row r="32" spans="1:29" x14ac:dyDescent="0.35">
      <c r="A32" s="20">
        <v>44045</v>
      </c>
      <c r="B32" s="26"/>
      <c r="C32" s="50"/>
      <c r="D32" s="50"/>
      <c r="E32" s="50"/>
      <c r="F32" s="50"/>
      <c r="G32" s="49"/>
      <c r="H32" s="50"/>
      <c r="I32" s="50"/>
      <c r="J32" s="50"/>
      <c r="K32" s="50"/>
      <c r="L32" s="87"/>
      <c r="M32" s="16"/>
      <c r="N32" s="17"/>
      <c r="O32" s="18"/>
      <c r="P32" s="26"/>
      <c r="Q32" s="50"/>
      <c r="R32" s="50"/>
      <c r="S32" s="50"/>
      <c r="T32" s="50"/>
      <c r="U32" s="49"/>
      <c r="V32" s="50"/>
      <c r="W32" s="50"/>
      <c r="X32" s="50"/>
      <c r="Y32" s="50"/>
      <c r="Z32" s="50"/>
      <c r="AA32" s="16"/>
      <c r="AB32" s="17"/>
      <c r="AC32" s="18"/>
    </row>
    <row r="33" spans="1:29" x14ac:dyDescent="0.35">
      <c r="A33" s="20">
        <v>44046</v>
      </c>
      <c r="B33" s="26"/>
      <c r="C33" s="50"/>
      <c r="D33" s="50"/>
      <c r="E33" s="50"/>
      <c r="F33" s="50"/>
      <c r="G33" s="49"/>
      <c r="H33" s="50"/>
      <c r="I33" s="50"/>
      <c r="J33" s="50"/>
      <c r="K33" s="50"/>
      <c r="L33" s="87"/>
      <c r="M33" s="16"/>
      <c r="N33" s="17"/>
      <c r="O33" s="18"/>
      <c r="P33" s="26"/>
      <c r="Q33" s="50"/>
      <c r="R33" s="50"/>
      <c r="S33" s="50"/>
      <c r="T33" s="50"/>
      <c r="U33" s="49"/>
      <c r="V33" s="50"/>
      <c r="W33" s="50"/>
      <c r="X33" s="50"/>
      <c r="Y33" s="50"/>
      <c r="Z33" s="50"/>
      <c r="AA33" s="16"/>
      <c r="AB33" s="17"/>
      <c r="AC33" s="18"/>
    </row>
    <row r="34" spans="1:29" x14ac:dyDescent="0.35">
      <c r="A34" s="20">
        <v>44047</v>
      </c>
      <c r="B34" s="26"/>
      <c r="C34" s="50"/>
      <c r="D34" s="50"/>
      <c r="E34" s="50"/>
      <c r="F34" s="50"/>
      <c r="G34" s="49"/>
      <c r="H34" s="50"/>
      <c r="I34" s="50"/>
      <c r="J34" s="50"/>
      <c r="K34" s="50"/>
      <c r="L34" s="87"/>
      <c r="M34" s="16"/>
      <c r="N34" s="17"/>
      <c r="O34" s="18"/>
      <c r="P34" s="26"/>
      <c r="Q34" s="50"/>
      <c r="R34" s="50"/>
      <c r="S34" s="50"/>
      <c r="T34" s="50"/>
      <c r="U34" s="49"/>
      <c r="V34" s="50"/>
      <c r="W34" s="50"/>
      <c r="X34" s="50"/>
      <c r="Y34" s="50"/>
      <c r="Z34" s="50"/>
      <c r="AA34" s="16"/>
      <c r="AB34" s="17"/>
      <c r="AC34" s="18"/>
    </row>
    <row r="35" spans="1:29" x14ac:dyDescent="0.35">
      <c r="A35" s="20">
        <v>44048</v>
      </c>
      <c r="B35" s="26"/>
      <c r="C35" s="50"/>
      <c r="D35" s="50"/>
      <c r="E35" s="50"/>
      <c r="F35" s="50"/>
      <c r="G35" s="49"/>
      <c r="H35" s="50"/>
      <c r="I35" s="50"/>
      <c r="J35" s="50"/>
      <c r="K35" s="50"/>
      <c r="L35" s="87"/>
      <c r="M35" s="16"/>
      <c r="N35" s="17"/>
      <c r="O35" s="18"/>
      <c r="P35" s="26"/>
      <c r="Q35" s="50"/>
      <c r="R35" s="50"/>
      <c r="S35" s="50"/>
      <c r="T35" s="50"/>
      <c r="U35" s="49"/>
      <c r="V35" s="50"/>
      <c r="W35" s="50"/>
      <c r="X35" s="50"/>
      <c r="Y35" s="50"/>
      <c r="Z35" s="50"/>
      <c r="AA35" s="16"/>
      <c r="AB35" s="17"/>
      <c r="AC35" s="18"/>
    </row>
    <row r="36" spans="1:29" x14ac:dyDescent="0.35">
      <c r="A36" s="20">
        <v>44049</v>
      </c>
      <c r="B36" s="26"/>
      <c r="C36" s="50"/>
      <c r="D36" s="50"/>
      <c r="E36" s="50"/>
      <c r="F36" s="50"/>
      <c r="G36" s="49"/>
      <c r="H36" s="50"/>
      <c r="I36" s="50"/>
      <c r="J36" s="50"/>
      <c r="K36" s="50"/>
      <c r="L36" s="87"/>
      <c r="M36" s="16"/>
      <c r="N36" s="17"/>
      <c r="O36" s="18"/>
      <c r="P36" s="26"/>
      <c r="Q36" s="50"/>
      <c r="R36" s="50"/>
      <c r="S36" s="50"/>
      <c r="T36" s="50"/>
      <c r="U36" s="49"/>
      <c r="V36" s="50"/>
      <c r="W36" s="50"/>
      <c r="X36" s="50"/>
      <c r="Y36" s="50"/>
      <c r="Z36" s="50"/>
      <c r="AA36" s="16"/>
      <c r="AB36" s="17"/>
      <c r="AC36" s="18"/>
    </row>
    <row r="37" spans="1:29" x14ac:dyDescent="0.35">
      <c r="A37" s="20">
        <v>44050</v>
      </c>
      <c r="B37" s="26"/>
      <c r="C37" s="50"/>
      <c r="D37" s="50"/>
      <c r="E37" s="50"/>
      <c r="F37" s="50"/>
      <c r="G37" s="49"/>
      <c r="H37" s="50"/>
      <c r="I37" s="50"/>
      <c r="J37" s="50"/>
      <c r="K37" s="50"/>
      <c r="L37" s="87"/>
      <c r="M37" s="16"/>
      <c r="N37" s="17"/>
      <c r="O37" s="18"/>
      <c r="P37" s="26"/>
      <c r="Q37" s="50"/>
      <c r="R37" s="50"/>
      <c r="S37" s="50"/>
      <c r="T37" s="50"/>
      <c r="U37" s="49"/>
      <c r="V37" s="50"/>
      <c r="W37" s="50"/>
      <c r="X37" s="50"/>
      <c r="Y37" s="50"/>
      <c r="Z37" s="50"/>
      <c r="AA37" s="16"/>
      <c r="AB37" s="17"/>
      <c r="AC37" s="18"/>
    </row>
    <row r="38" spans="1:29" x14ac:dyDescent="0.35">
      <c r="A38" s="20">
        <v>44051</v>
      </c>
      <c r="B38" s="26"/>
      <c r="C38" s="50"/>
      <c r="D38" s="50"/>
      <c r="E38" s="50"/>
      <c r="F38" s="50"/>
      <c r="G38" s="49"/>
      <c r="H38" s="50"/>
      <c r="I38" s="50"/>
      <c r="J38" s="50"/>
      <c r="K38" s="50"/>
      <c r="L38" s="87"/>
      <c r="M38" s="16"/>
      <c r="N38" s="17"/>
      <c r="O38" s="18"/>
      <c r="P38" s="26"/>
      <c r="Q38" s="50"/>
      <c r="R38" s="50"/>
      <c r="S38" s="50"/>
      <c r="T38" s="50"/>
      <c r="U38" s="49"/>
      <c r="V38" s="50"/>
      <c r="W38" s="50"/>
      <c r="X38" s="50"/>
      <c r="Y38" s="50"/>
      <c r="Z38" s="50"/>
      <c r="AA38" s="16"/>
      <c r="AB38" s="17"/>
      <c r="AC38" s="18"/>
    </row>
    <row r="39" spans="1:29" x14ac:dyDescent="0.35">
      <c r="A39" s="20">
        <v>44052</v>
      </c>
      <c r="B39" s="26"/>
      <c r="C39" s="50"/>
      <c r="D39" s="50"/>
      <c r="E39" s="50"/>
      <c r="F39" s="50"/>
      <c r="G39" s="49"/>
      <c r="H39" s="50"/>
      <c r="I39" s="50"/>
      <c r="J39" s="50"/>
      <c r="K39" s="50"/>
      <c r="L39" s="87"/>
      <c r="M39" s="16"/>
      <c r="N39" s="17"/>
      <c r="O39" s="18"/>
      <c r="P39" s="26"/>
      <c r="Q39" s="50"/>
      <c r="R39" s="50"/>
      <c r="S39" s="50"/>
      <c r="T39" s="50"/>
      <c r="U39" s="49"/>
      <c r="V39" s="50"/>
      <c r="W39" s="50"/>
      <c r="X39" s="50"/>
      <c r="Y39" s="50"/>
      <c r="Z39" s="50"/>
      <c r="AA39" s="16"/>
      <c r="AB39" s="17"/>
      <c r="AC39" s="18"/>
    </row>
    <row r="40" spans="1:29" x14ac:dyDescent="0.35">
      <c r="A40" s="20">
        <v>44053</v>
      </c>
      <c r="B40" s="26"/>
      <c r="C40" s="50"/>
      <c r="D40" s="50"/>
      <c r="E40" s="50"/>
      <c r="F40" s="50"/>
      <c r="G40" s="49"/>
      <c r="H40" s="50"/>
      <c r="I40" s="50"/>
      <c r="J40" s="50"/>
      <c r="K40" s="50"/>
      <c r="L40" s="87"/>
      <c r="M40" s="16"/>
      <c r="N40" s="17"/>
      <c r="O40" s="18"/>
      <c r="P40" s="26"/>
      <c r="Q40" s="50"/>
      <c r="R40" s="50"/>
      <c r="S40" s="50"/>
      <c r="T40" s="50"/>
      <c r="U40" s="49"/>
      <c r="V40" s="50"/>
      <c r="W40" s="50"/>
      <c r="X40" s="50"/>
      <c r="Y40" s="50"/>
      <c r="Z40" s="50"/>
      <c r="AA40" s="16"/>
      <c r="AB40" s="17"/>
      <c r="AC40" s="18"/>
    </row>
    <row r="41" spans="1:29" x14ac:dyDescent="0.35">
      <c r="A41" s="20">
        <v>44054</v>
      </c>
      <c r="B41" s="26"/>
      <c r="C41" s="50"/>
      <c r="D41" s="50"/>
      <c r="E41" s="50"/>
      <c r="F41" s="50"/>
      <c r="G41" s="49"/>
      <c r="H41" s="50"/>
      <c r="I41" s="50"/>
      <c r="J41" s="50"/>
      <c r="K41" s="50"/>
      <c r="L41" s="87"/>
      <c r="M41" s="16"/>
      <c r="N41" s="17"/>
      <c r="O41" s="18"/>
      <c r="P41" s="26"/>
      <c r="Q41" s="50"/>
      <c r="R41" s="50"/>
      <c r="S41" s="50"/>
      <c r="T41" s="50"/>
      <c r="U41" s="49"/>
      <c r="V41" s="50"/>
      <c r="W41" s="50"/>
      <c r="X41" s="50"/>
      <c r="Y41" s="50"/>
      <c r="Z41" s="50"/>
      <c r="AA41" s="16"/>
      <c r="AB41" s="17"/>
      <c r="AC41" s="18"/>
    </row>
    <row r="42" spans="1:29" x14ac:dyDescent="0.35">
      <c r="A42" s="20">
        <v>44055</v>
      </c>
      <c r="B42" s="26"/>
      <c r="C42" s="50"/>
      <c r="D42" s="50"/>
      <c r="E42" s="50"/>
      <c r="F42" s="50"/>
      <c r="G42" s="49"/>
      <c r="H42" s="50"/>
      <c r="I42" s="50"/>
      <c r="J42" s="50"/>
      <c r="K42" s="50"/>
      <c r="L42" s="87"/>
      <c r="M42" s="16"/>
      <c r="N42" s="17"/>
      <c r="O42" s="18"/>
      <c r="P42" s="26"/>
      <c r="Q42" s="50"/>
      <c r="R42" s="50"/>
      <c r="S42" s="50"/>
      <c r="T42" s="50"/>
      <c r="U42" s="49"/>
      <c r="V42" s="50"/>
      <c r="W42" s="50"/>
      <c r="X42" s="50"/>
      <c r="Y42" s="50"/>
      <c r="Z42" s="50"/>
      <c r="AA42" s="16"/>
      <c r="AB42" s="17"/>
      <c r="AC42" s="18"/>
    </row>
    <row r="43" spans="1:29" x14ac:dyDescent="0.35">
      <c r="A43" s="20">
        <v>44056</v>
      </c>
      <c r="B43" s="26"/>
      <c r="C43" s="50"/>
      <c r="D43" s="50"/>
      <c r="E43" s="50"/>
      <c r="F43" s="50"/>
      <c r="G43" s="49"/>
      <c r="H43" s="50"/>
      <c r="I43" s="50"/>
      <c r="J43" s="50"/>
      <c r="K43" s="50"/>
      <c r="L43" s="87"/>
      <c r="M43" s="16"/>
      <c r="N43" s="17"/>
      <c r="O43" s="18"/>
      <c r="P43" s="26"/>
      <c r="Q43" s="50"/>
      <c r="R43" s="50"/>
      <c r="S43" s="50"/>
      <c r="T43" s="50"/>
      <c r="U43" s="49"/>
      <c r="V43" s="50"/>
      <c r="W43" s="50"/>
      <c r="X43" s="50"/>
      <c r="Y43" s="50"/>
      <c r="Z43" s="50"/>
      <c r="AA43" s="16"/>
      <c r="AB43" s="17"/>
      <c r="AC43" s="18"/>
    </row>
    <row r="44" spans="1:29" x14ac:dyDescent="0.35">
      <c r="A44" s="20">
        <v>44057</v>
      </c>
      <c r="B44" s="26"/>
      <c r="C44" s="50"/>
      <c r="D44" s="50"/>
      <c r="E44" s="50"/>
      <c r="F44" s="50"/>
      <c r="G44" s="49"/>
      <c r="H44" s="50"/>
      <c r="I44" s="50"/>
      <c r="J44" s="50"/>
      <c r="K44" s="50"/>
      <c r="L44" s="87"/>
      <c r="M44" s="16"/>
      <c r="N44" s="17"/>
      <c r="O44" s="18"/>
      <c r="P44" s="26"/>
      <c r="Q44" s="50"/>
      <c r="R44" s="50"/>
      <c r="S44" s="50"/>
      <c r="T44" s="50"/>
      <c r="U44" s="49"/>
      <c r="V44" s="50"/>
      <c r="W44" s="50"/>
      <c r="X44" s="50"/>
      <c r="Y44" s="50"/>
      <c r="Z44" s="50"/>
      <c r="AA44" s="16"/>
      <c r="AB44" s="17"/>
      <c r="AC44" s="18"/>
    </row>
    <row r="45" spans="1:29" ht="15" thickBot="1" x14ac:dyDescent="0.4">
      <c r="A45" s="21">
        <v>44058</v>
      </c>
      <c r="B45" s="26"/>
      <c r="C45" s="50"/>
      <c r="D45" s="50"/>
      <c r="E45" s="50"/>
      <c r="F45" s="50"/>
      <c r="G45" s="49"/>
      <c r="H45" s="50"/>
      <c r="I45" s="50"/>
      <c r="J45" s="50"/>
      <c r="K45" s="50"/>
      <c r="L45" s="87"/>
      <c r="M45" s="16"/>
      <c r="N45" s="17"/>
      <c r="O45" s="18"/>
      <c r="P45" s="26"/>
      <c r="Q45" s="50"/>
      <c r="R45" s="50"/>
      <c r="S45" s="50"/>
      <c r="T45" s="50"/>
      <c r="U45" s="49"/>
      <c r="V45" s="50"/>
      <c r="W45" s="50"/>
      <c r="X45" s="50"/>
      <c r="Y45" s="50"/>
      <c r="Z45" s="50"/>
      <c r="AA45" s="16"/>
      <c r="AB45" s="17"/>
      <c r="AC45" s="18"/>
    </row>
    <row r="46" spans="1:29" x14ac:dyDescent="0.35">
      <c r="B46" s="26"/>
      <c r="C46" s="50"/>
      <c r="D46" s="50"/>
      <c r="E46" s="50"/>
      <c r="F46" s="50"/>
      <c r="G46" s="49"/>
      <c r="H46" s="50"/>
      <c r="I46" s="50"/>
      <c r="J46" s="50"/>
      <c r="K46" s="50"/>
      <c r="L46" s="87"/>
      <c r="M46" s="16"/>
      <c r="N46" s="17"/>
      <c r="O46" s="18"/>
      <c r="P46" s="26"/>
      <c r="Q46" s="50"/>
      <c r="R46" s="50"/>
      <c r="S46" s="50"/>
      <c r="T46" s="50"/>
      <c r="U46" s="49"/>
      <c r="V46" s="50"/>
      <c r="W46" s="50"/>
      <c r="X46" s="50"/>
      <c r="Y46" s="50"/>
      <c r="Z46" s="50"/>
      <c r="AA46" s="16"/>
      <c r="AB46" s="17"/>
      <c r="AC46" s="18"/>
    </row>
    <row r="47" spans="1:29" ht="15" thickBot="1" x14ac:dyDescent="0.4">
      <c r="B47" s="51"/>
      <c r="C47" s="52"/>
      <c r="D47" s="52"/>
      <c r="E47" s="52"/>
      <c r="F47" s="52"/>
      <c r="G47" s="53"/>
      <c r="H47" s="52"/>
      <c r="I47" s="52"/>
      <c r="J47" s="52"/>
      <c r="K47" s="52"/>
      <c r="L47" s="88"/>
      <c r="M47" s="22"/>
      <c r="N47" s="23"/>
      <c r="O47" s="24"/>
      <c r="P47" s="51"/>
      <c r="Q47" s="52"/>
      <c r="R47" s="52"/>
      <c r="S47" s="52"/>
      <c r="T47" s="52"/>
      <c r="U47" s="53"/>
      <c r="V47" s="52"/>
      <c r="W47" s="52"/>
      <c r="X47" s="52"/>
      <c r="Y47" s="52"/>
      <c r="Z47" s="52"/>
      <c r="AA47" s="22"/>
      <c r="AB47" s="23"/>
      <c r="AC47" s="24"/>
    </row>
  </sheetData>
  <mergeCells count="14">
    <mergeCell ref="B3:O3"/>
    <mergeCell ref="B5:F5"/>
    <mergeCell ref="G5:K5"/>
    <mergeCell ref="N4:O5"/>
    <mergeCell ref="M4:M6"/>
    <mergeCell ref="B4:L4"/>
    <mergeCell ref="L5:L6"/>
    <mergeCell ref="P3:AC3"/>
    <mergeCell ref="AA4:AA6"/>
    <mergeCell ref="AB4:AC5"/>
    <mergeCell ref="P5:T5"/>
    <mergeCell ref="U5:Y5"/>
    <mergeCell ref="P4:Z4"/>
    <mergeCell ref="Z5: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E9C0-F202-4C5E-B7A0-8B8AE8D2A721}">
  <dimension ref="A1:AC46"/>
  <sheetViews>
    <sheetView tabSelected="1" workbookViewId="0">
      <selection activeCell="AB6" sqref="AB6:AC17"/>
    </sheetView>
  </sheetViews>
  <sheetFormatPr defaultRowHeight="14.5" x14ac:dyDescent="0.35"/>
  <cols>
    <col min="1" max="1" width="20.6328125" customWidth="1"/>
    <col min="6" max="8" width="8.7265625" style="8"/>
    <col min="13" max="15" width="8.7265625" style="8"/>
    <col min="20" max="22" width="8.7265625" style="8"/>
    <col min="27" max="29" width="8.7265625" style="8"/>
  </cols>
  <sheetData>
    <row r="1" spans="1:29" ht="23.5" x14ac:dyDescent="0.55000000000000004">
      <c r="A1" s="32" t="s">
        <v>22</v>
      </c>
      <c r="B1" s="48"/>
      <c r="C1" s="48"/>
      <c r="D1" s="48"/>
      <c r="E1" s="48"/>
      <c r="F1" s="48"/>
      <c r="G1" s="48"/>
      <c r="H1" s="48"/>
    </row>
    <row r="2" spans="1:29" ht="15" thickBot="1" x14ac:dyDescent="0.4">
      <c r="B2" t="s">
        <v>11</v>
      </c>
      <c r="C2" t="s">
        <v>12</v>
      </c>
      <c r="I2" t="s">
        <v>11</v>
      </c>
      <c r="J2" t="s">
        <v>15</v>
      </c>
      <c r="P2" t="s">
        <v>11</v>
      </c>
      <c r="Q2" t="s">
        <v>14</v>
      </c>
      <c r="W2" t="s">
        <v>11</v>
      </c>
      <c r="X2" t="s">
        <v>13</v>
      </c>
    </row>
    <row r="3" spans="1:29" ht="19" thickBot="1" x14ac:dyDescent="0.5">
      <c r="B3" s="76" t="s">
        <v>10</v>
      </c>
      <c r="C3" s="77"/>
      <c r="D3" s="77"/>
      <c r="E3" s="77"/>
      <c r="F3" s="77"/>
      <c r="G3" s="77"/>
      <c r="H3" s="78"/>
      <c r="I3" s="76" t="s">
        <v>4</v>
      </c>
      <c r="J3" s="77"/>
      <c r="K3" s="77"/>
      <c r="L3" s="77"/>
      <c r="M3" s="77"/>
      <c r="N3" s="77"/>
      <c r="O3" s="78"/>
      <c r="P3" s="76" t="s">
        <v>9</v>
      </c>
      <c r="Q3" s="77"/>
      <c r="R3" s="77"/>
      <c r="S3" s="77"/>
      <c r="T3" s="77"/>
      <c r="U3" s="77"/>
      <c r="V3" s="78"/>
      <c r="W3" s="76" t="s">
        <v>7</v>
      </c>
      <c r="X3" s="77"/>
      <c r="Y3" s="77"/>
      <c r="Z3" s="77"/>
      <c r="AA3" s="77"/>
      <c r="AB3" s="77"/>
      <c r="AC3" s="78"/>
    </row>
    <row r="4" spans="1:29" ht="29" customHeight="1" thickBot="1" x14ac:dyDescent="0.4">
      <c r="B4" s="79" t="s">
        <v>5</v>
      </c>
      <c r="C4" s="80"/>
      <c r="D4" s="80"/>
      <c r="E4" s="80"/>
      <c r="F4" s="81" t="s">
        <v>6</v>
      </c>
      <c r="G4" s="74" t="s">
        <v>18</v>
      </c>
      <c r="H4" s="75"/>
      <c r="I4" s="79" t="s">
        <v>5</v>
      </c>
      <c r="J4" s="80"/>
      <c r="K4" s="80"/>
      <c r="L4" s="80"/>
      <c r="M4" s="81" t="s">
        <v>6</v>
      </c>
      <c r="N4" s="74" t="s">
        <v>18</v>
      </c>
      <c r="O4" s="75"/>
      <c r="P4" s="79" t="s">
        <v>5</v>
      </c>
      <c r="Q4" s="80"/>
      <c r="R4" s="80"/>
      <c r="S4" s="80"/>
      <c r="T4" s="81" t="s">
        <v>6</v>
      </c>
      <c r="U4" s="74" t="s">
        <v>18</v>
      </c>
      <c r="V4" s="75"/>
      <c r="W4" s="79" t="s">
        <v>5</v>
      </c>
      <c r="X4" s="80"/>
      <c r="Y4" s="80"/>
      <c r="Z4" s="80"/>
      <c r="AA4" s="81" t="s">
        <v>6</v>
      </c>
      <c r="AB4" s="74" t="s">
        <v>18</v>
      </c>
      <c r="AC4" s="75"/>
    </row>
    <row r="5" spans="1:29" ht="14.5" customHeight="1" thickBot="1" x14ac:dyDescent="0.4">
      <c r="A5" s="4" t="s">
        <v>8</v>
      </c>
      <c r="B5" s="1" t="s">
        <v>0</v>
      </c>
      <c r="C5" s="2" t="s">
        <v>1</v>
      </c>
      <c r="D5" s="2" t="s">
        <v>2</v>
      </c>
      <c r="E5" s="2" t="s">
        <v>3</v>
      </c>
      <c r="F5" s="82"/>
      <c r="G5" s="6" t="s">
        <v>16</v>
      </c>
      <c r="H5" s="7" t="s">
        <v>17</v>
      </c>
      <c r="I5" s="1" t="s">
        <v>0</v>
      </c>
      <c r="J5" s="2" t="s">
        <v>1</v>
      </c>
      <c r="K5" s="2" t="s">
        <v>2</v>
      </c>
      <c r="L5" s="2" t="s">
        <v>3</v>
      </c>
      <c r="M5" s="82"/>
      <c r="N5" s="6" t="s">
        <v>16</v>
      </c>
      <c r="O5" s="7" t="s">
        <v>17</v>
      </c>
      <c r="P5" s="1" t="s">
        <v>0</v>
      </c>
      <c r="Q5" s="2" t="s">
        <v>1</v>
      </c>
      <c r="R5" s="2" t="s">
        <v>2</v>
      </c>
      <c r="S5" s="2" t="s">
        <v>3</v>
      </c>
      <c r="T5" s="82"/>
      <c r="U5" s="6" t="s">
        <v>16</v>
      </c>
      <c r="V5" s="7" t="s">
        <v>17</v>
      </c>
      <c r="W5" s="1" t="s">
        <v>0</v>
      </c>
      <c r="X5" s="2" t="s">
        <v>1</v>
      </c>
      <c r="Y5" s="2" t="s">
        <v>2</v>
      </c>
      <c r="Z5" s="2" t="s">
        <v>3</v>
      </c>
      <c r="AA5" s="82"/>
      <c r="AB5" s="6" t="s">
        <v>16</v>
      </c>
      <c r="AC5" s="7" t="s">
        <v>17</v>
      </c>
    </row>
    <row r="6" spans="1:29" ht="14.5" customHeight="1" x14ac:dyDescent="0.35">
      <c r="A6" s="3">
        <v>44013</v>
      </c>
      <c r="B6" s="40">
        <v>7.2400000000000029</v>
      </c>
      <c r="C6" s="41">
        <v>14.915555555555549</v>
      </c>
      <c r="D6" s="41">
        <v>2.1733333333333409</v>
      </c>
      <c r="E6" s="41">
        <v>5.2577777777777808</v>
      </c>
      <c r="F6" s="25">
        <v>2.6666666666666692</v>
      </c>
      <c r="G6" s="13">
        <f>MIN(SQRT((B6-F6)^2),SQRT((C6-F6)^2),SQRT((D6-F6)^2),SQRT((E6-F6)^2))/F6/100</f>
        <v>1.8499999999999795E-3</v>
      </c>
      <c r="H6" s="14">
        <f>MAX(SQRT((B6-F6)^2),SQRT((C6-F6)^2),SQRT((D6-F6)^2),SQRT((E6-F6)^2))/F6/100</f>
        <v>4.5933333333333257E-2</v>
      </c>
      <c r="I6" s="40">
        <v>2.9022222222222283</v>
      </c>
      <c r="J6" s="42">
        <v>-0.39999999999999541</v>
      </c>
      <c r="K6" s="42">
        <v>-13.053333333333336</v>
      </c>
      <c r="L6" s="42">
        <v>-4.5022222222222297</v>
      </c>
      <c r="M6" s="25">
        <v>3.5555555555555589</v>
      </c>
      <c r="N6" s="13">
        <f>MIN(SQRT((I6-M6)^2),SQRT((J6-M6)^2),SQRT((K6-M6)^2),SQRT((L6-M6)^2))/M6/100</f>
        <v>1.8374999999999908E-3</v>
      </c>
      <c r="O6" s="14">
        <f>MAX(SQRT((I6-M6)^2),SQRT((J6-M6)^2),SQRT((K6-M6)^2),SQRT((L6-M6)^2))/M6/100</f>
        <v>4.6712499999999969E-2</v>
      </c>
      <c r="P6" s="43">
        <v>-2.2735474557921429</v>
      </c>
      <c r="Q6" s="42">
        <v>-27.282569469505596</v>
      </c>
      <c r="R6" s="42">
        <v>-16.618549260194875</v>
      </c>
      <c r="S6" s="42">
        <v>-12.79321544568748</v>
      </c>
      <c r="T6" s="28">
        <v>-19.451461566221582</v>
      </c>
      <c r="U6" s="13">
        <f>MIN(SQRT((P6-T6)^2),SQRT((Q6-T6)^2),SQRT((R6-T6)^2),SQRT((S6-T6)^2))/T6/100</f>
        <v>-1.4564007421150286E-3</v>
      </c>
      <c r="V6" s="14">
        <f>MAX(SQRT((P6-T6)^2),SQRT((Q6-T6)^2),SQRT((R6-T6)^2),SQRT((S6-T6)^2))/T6/100</f>
        <v>-8.8311688311688251E-3</v>
      </c>
      <c r="W6" s="44">
        <v>57.544303797468338</v>
      </c>
      <c r="X6" s="45">
        <v>45.518987341772139</v>
      </c>
      <c r="Y6" s="45">
        <v>82.139240506329116</v>
      </c>
      <c r="Z6" s="41">
        <v>-15.050632911392405</v>
      </c>
      <c r="AA6" s="33">
        <v>-39.240506329113934</v>
      </c>
      <c r="AB6" s="13">
        <f>MIN(SQRT((W6-AA6)^2),SQRT((X6-AA6)^2),SQRT((Y6-AA6)^2),SQRT((Z6-AA6)^2))/AA6/100</f>
        <v>-6.1645161290322589E-3</v>
      </c>
      <c r="AC6" s="14">
        <f>MAX(SQRT((W6-AA6)^2),SQRT((X6-AA6)^2),SQRT((Y6-AA6)^2),SQRT((Z6-AA6)^2))/AA6/100</f>
        <v>-3.0932258064516126E-2</v>
      </c>
    </row>
    <row r="7" spans="1:29" ht="14.5" customHeight="1" x14ac:dyDescent="0.35">
      <c r="A7" s="3">
        <v>44014</v>
      </c>
      <c r="B7" s="40">
        <v>3.7878787878787841</v>
      </c>
      <c r="C7" s="42">
        <v>-2.4978354978355015</v>
      </c>
      <c r="D7" s="42">
        <v>-1.6580086580086579</v>
      </c>
      <c r="E7" s="41">
        <v>4.5367965367965368</v>
      </c>
      <c r="F7" s="29">
        <v>53.679653679653669</v>
      </c>
      <c r="G7" s="13">
        <f t="shared" ref="G7:G17" si="0">MIN(SQRT((B7-F7)^2),SQRT((C7-F7)^2),SQRT((D7-F7)^2),SQRT((E7-F7)^2))/F7/100</f>
        <v>9.1548387096774195E-3</v>
      </c>
      <c r="H7" s="15">
        <f t="shared" ref="H7:H17" si="1">MAX(SQRT((B7-F7)^2),SQRT((C7-F7)^2),SQRT((D7-F7)^2),SQRT((E7-F7)^2))/F7/100</f>
        <v>1.0465322580645163E-2</v>
      </c>
      <c r="I7" s="40">
        <v>2.4206008583690988</v>
      </c>
      <c r="J7" s="41">
        <v>4.6137339055793962</v>
      </c>
      <c r="K7" s="42">
        <v>-15.862660944206015</v>
      </c>
      <c r="L7" s="42">
        <v>-14.085836909871256</v>
      </c>
      <c r="M7" s="29">
        <v>34.334763948497844</v>
      </c>
      <c r="N7" s="13">
        <f t="shared" ref="N7:N17" si="2">MIN(SQRT((I7-M7)^2),SQRT((J7-M7)^2),SQRT((K7-M7)^2),SQRT((L7-M7)^2))/M7/100</f>
        <v>8.6562500000000007E-3</v>
      </c>
      <c r="O7" s="15">
        <f t="shared" ref="O7:O17" si="3">MAX(SQRT((I7-M7)^2),SQRT((J7-M7)^2),SQRT((K7-M7)^2),SQRT((L7-M7)^2))/M7/100</f>
        <v>1.4620000000000001E-2</v>
      </c>
      <c r="P7" s="40">
        <v>2.6881720430107423</v>
      </c>
      <c r="Q7" s="41">
        <v>10.528673835125444</v>
      </c>
      <c r="R7" s="41">
        <v>14.516129032258057</v>
      </c>
      <c r="S7" s="41">
        <v>11.111111111111105</v>
      </c>
      <c r="T7" s="30">
        <v>-11.895161290322589</v>
      </c>
      <c r="U7" s="13">
        <f t="shared" ref="U7:U17" si="4">MIN(SQRT((P7-T7)^2),SQRT((Q7-T7)^2),SQRT((R7-T7)^2),SQRT((S7-T7)^2))/T7/100</f>
        <v>-1.2259887005649707E-2</v>
      </c>
      <c r="V7" s="15">
        <f t="shared" ref="V7:V17" si="5">MAX(SQRT((P7-T7)^2),SQRT((Q7-T7)^2),SQRT((R7-T7)^2),SQRT((S7-T7)^2))/T7/100</f>
        <v>-2.2203389830508461E-2</v>
      </c>
      <c r="W7" s="44">
        <v>127.39583333333331</v>
      </c>
      <c r="X7" s="45">
        <v>54</v>
      </c>
      <c r="Y7" s="45">
        <v>292.08333333333331</v>
      </c>
      <c r="Z7" s="45">
        <v>215.91666666666669</v>
      </c>
      <c r="AA7" s="33">
        <v>2.0833333333333353</v>
      </c>
      <c r="AB7" s="13">
        <f t="shared" ref="AB7:AB17" si="6">MIN(SQRT((W7-AA7)^2),SQRT((X7-AA7)^2),SQRT((Y7-AA7)^2),SQRT((Z7-AA7)^2))/AA7/100</f>
        <v>0.24919999999999976</v>
      </c>
      <c r="AC7" s="15">
        <f t="shared" ref="AC7:AC17" si="7">MAX(SQRT((W7-AA7)^2),SQRT((X7-AA7)^2),SQRT((Y7-AA7)^2),SQRT((Z7-AA7)^2))/AA7/100</f>
        <v>1.3919999999999988</v>
      </c>
    </row>
    <row r="8" spans="1:29" ht="14.5" customHeight="1" x14ac:dyDescent="0.35">
      <c r="A8" s="3">
        <v>44018</v>
      </c>
      <c r="B8" s="43">
        <v>-23.467605633802819</v>
      </c>
      <c r="C8" s="42">
        <v>-24.44507042253521</v>
      </c>
      <c r="D8" s="42">
        <v>-16.374647887323935</v>
      </c>
      <c r="E8" s="42">
        <v>-18.250704225352113</v>
      </c>
      <c r="F8" s="30">
        <v>-25.070422535211261</v>
      </c>
      <c r="G8" s="13">
        <f t="shared" si="0"/>
        <v>-2.4943820224718899E-4</v>
      </c>
      <c r="H8" s="15">
        <f t="shared" si="1"/>
        <v>-3.4685393258426984E-3</v>
      </c>
      <c r="I8" s="43">
        <v>-16.329073482428111</v>
      </c>
      <c r="J8" s="42">
        <v>-14.079872204472846</v>
      </c>
      <c r="K8" s="42">
        <v>-24.303514376996805</v>
      </c>
      <c r="L8" s="42">
        <v>-28.338658146964857</v>
      </c>
      <c r="M8" s="29">
        <v>64.536741214057528</v>
      </c>
      <c r="N8" s="13">
        <f t="shared" si="2"/>
        <v>1.2181683168316833E-2</v>
      </c>
      <c r="O8" s="15">
        <f t="shared" si="3"/>
        <v>1.439108910891089E-2</v>
      </c>
      <c r="P8" s="40">
        <v>30.383930841596758</v>
      </c>
      <c r="Q8" s="41">
        <v>34.197813374014764</v>
      </c>
      <c r="R8" s="41">
        <v>76.938723620645817</v>
      </c>
      <c r="S8" s="41">
        <v>46.376811594202906</v>
      </c>
      <c r="T8" s="29">
        <v>11.009407576913299</v>
      </c>
      <c r="U8" s="13">
        <f t="shared" si="4"/>
        <v>1.7598152424942271E-2</v>
      </c>
      <c r="V8" s="15">
        <f t="shared" si="5"/>
        <v>5.9884526558891447E-2</v>
      </c>
      <c r="W8" s="44">
        <v>-37.326530612244895</v>
      </c>
      <c r="X8" s="45">
        <v>-85</v>
      </c>
      <c r="Y8" s="45">
        <v>117.14285714285715</v>
      </c>
      <c r="Z8" s="45">
        <v>197.22448979591834</v>
      </c>
      <c r="AA8" s="33">
        <v>34.693877551020414</v>
      </c>
      <c r="AB8" s="13">
        <f t="shared" si="6"/>
        <v>2.075882352941176E-2</v>
      </c>
      <c r="AC8" s="15">
        <f t="shared" si="7"/>
        <v>4.6847058823529394E-2</v>
      </c>
    </row>
    <row r="9" spans="1:29" ht="14.5" customHeight="1" x14ac:dyDescent="0.35">
      <c r="A9" s="3">
        <v>44019</v>
      </c>
      <c r="B9" s="40">
        <v>9.8721804511278162</v>
      </c>
      <c r="C9" s="41">
        <v>16.131578947368421</v>
      </c>
      <c r="D9" s="41">
        <v>12.47368421052631</v>
      </c>
      <c r="E9" s="41">
        <v>11.436090225563902</v>
      </c>
      <c r="F9" s="30">
        <v>-14.285714285714299</v>
      </c>
      <c r="G9" s="13">
        <f t="shared" si="0"/>
        <v>-1.6910526315789466E-2</v>
      </c>
      <c r="H9" s="15">
        <f t="shared" si="1"/>
        <v>-2.1292105263157883E-2</v>
      </c>
      <c r="I9" s="43">
        <v>-21.772815533980594</v>
      </c>
      <c r="J9" s="42">
        <v>-20.190291262135929</v>
      </c>
      <c r="K9" s="42">
        <v>-51.471844660194179</v>
      </c>
      <c r="L9" s="42">
        <v>-38.337864077669906</v>
      </c>
      <c r="M9" s="30">
        <v>-19.417475728155338</v>
      </c>
      <c r="N9" s="13">
        <f t="shared" si="2"/>
        <v>-3.9800000000000431E-4</v>
      </c>
      <c r="O9" s="15">
        <f t="shared" si="3"/>
        <v>-1.6508000000000005E-2</v>
      </c>
      <c r="P9" s="40">
        <v>17.819514429683917</v>
      </c>
      <c r="Q9" s="41">
        <v>23.431058176820901</v>
      </c>
      <c r="R9" s="42">
        <v>-6.665139715987177</v>
      </c>
      <c r="S9" s="42">
        <v>-4.0540540540540526</v>
      </c>
      <c r="T9" s="29">
        <v>2.1071919377004091</v>
      </c>
      <c r="U9" s="13">
        <f t="shared" si="4"/>
        <v>2.9239130434782629E-2</v>
      </c>
      <c r="V9" s="15">
        <f t="shared" si="5"/>
        <v>0.10119565217391326</v>
      </c>
      <c r="W9" s="44">
        <v>2.5151515151515071</v>
      </c>
      <c r="X9" s="45">
        <v>1.4090909090909052</v>
      </c>
      <c r="Y9" s="45">
        <v>27.878787878787868</v>
      </c>
      <c r="Z9" s="45">
        <v>33.848484848484837</v>
      </c>
      <c r="AA9" s="33">
        <v>6.060606060606049</v>
      </c>
      <c r="AB9" s="13">
        <f t="shared" si="6"/>
        <v>5.8500000000000054E-3</v>
      </c>
      <c r="AC9" s="15">
        <f t="shared" si="7"/>
        <v>4.5850000000000085E-2</v>
      </c>
    </row>
    <row r="10" spans="1:29" ht="14.5" customHeight="1" x14ac:dyDescent="0.35">
      <c r="A10" s="3">
        <v>44020</v>
      </c>
      <c r="B10" s="40">
        <v>14.557017543859656</v>
      </c>
      <c r="C10" s="41">
        <v>13.666666666666682</v>
      </c>
      <c r="D10" s="41">
        <v>17.057017543859651</v>
      </c>
      <c r="E10" s="41">
        <v>14.188596491228076</v>
      </c>
      <c r="F10" s="29">
        <v>2.8508771929824737</v>
      </c>
      <c r="G10" s="13">
        <f t="shared" si="0"/>
        <v>3.7938461538461296E-2</v>
      </c>
      <c r="H10" s="15">
        <f t="shared" si="1"/>
        <v>4.9830769230768873E-2</v>
      </c>
      <c r="I10" s="43">
        <v>-5.0602409638554313</v>
      </c>
      <c r="J10" s="41">
        <v>6.768674698795178</v>
      </c>
      <c r="K10" s="42">
        <v>-21.831325301204821</v>
      </c>
      <c r="L10" s="42">
        <v>-2.1903614457831426</v>
      </c>
      <c r="M10" s="29">
        <v>13.493975903614446</v>
      </c>
      <c r="N10" s="13">
        <f t="shared" si="2"/>
        <v>4.9839285714285688E-3</v>
      </c>
      <c r="O10" s="15">
        <f t="shared" si="3"/>
        <v>2.6178571428571447E-2</v>
      </c>
      <c r="P10" s="40">
        <v>16.711529834006285</v>
      </c>
      <c r="Q10" s="41">
        <v>0.11215791834903555</v>
      </c>
      <c r="R10" s="41">
        <v>20.928667563930027</v>
      </c>
      <c r="S10" s="41">
        <v>21.197846567967705</v>
      </c>
      <c r="T10" s="29">
        <v>4.3068640646029728</v>
      </c>
      <c r="U10" s="13">
        <f t="shared" si="4"/>
        <v>9.7395833333333345E-3</v>
      </c>
      <c r="V10" s="15">
        <f t="shared" si="5"/>
        <v>3.9218749999999879E-2</v>
      </c>
      <c r="W10" s="44">
        <v>21.571428571428577</v>
      </c>
      <c r="X10" s="45">
        <v>15.314285714285726</v>
      </c>
      <c r="Y10" s="45">
        <v>36.414285714285718</v>
      </c>
      <c r="Z10" s="45">
        <v>29.942857142857147</v>
      </c>
      <c r="AA10" s="33">
        <v>-11.428571428571423</v>
      </c>
      <c r="AB10" s="13">
        <f t="shared" si="6"/>
        <v>-2.3400000000000018E-2</v>
      </c>
      <c r="AC10" s="15">
        <f t="shared" si="7"/>
        <v>-4.1862500000000018E-2</v>
      </c>
    </row>
    <row r="11" spans="1:29" ht="14.5" customHeight="1" x14ac:dyDescent="0.35">
      <c r="A11" s="3">
        <v>44021</v>
      </c>
      <c r="B11" s="40">
        <v>6.62686567164178</v>
      </c>
      <c r="C11" s="41">
        <v>2.5031982942430693</v>
      </c>
      <c r="D11" s="42">
        <v>-0.81023454157783059</v>
      </c>
      <c r="E11" s="41">
        <v>1.7398720682302748</v>
      </c>
      <c r="F11" s="29">
        <v>2.3454157782515868</v>
      </c>
      <c r="G11" s="13">
        <f t="shared" si="0"/>
        <v>6.7272727272732447E-4</v>
      </c>
      <c r="H11" s="15">
        <f t="shared" si="1"/>
        <v>1.8254545454545558E-2</v>
      </c>
      <c r="I11" s="43">
        <v>-11.781316348195329</v>
      </c>
      <c r="J11" s="42">
        <v>-10.214437367303601</v>
      </c>
      <c r="K11" s="41">
        <v>14.394904458598726</v>
      </c>
      <c r="L11" s="41">
        <v>12.186836518046706</v>
      </c>
      <c r="M11" s="29">
        <v>2.5477707006369448</v>
      </c>
      <c r="N11" s="13">
        <f t="shared" si="2"/>
        <v>3.7833333333333281E-2</v>
      </c>
      <c r="O11" s="15">
        <f t="shared" si="3"/>
        <v>5.6241666666666627E-2</v>
      </c>
      <c r="P11" s="40">
        <v>2.5806451612903127</v>
      </c>
      <c r="Q11" s="42">
        <v>-6.4731182795698956</v>
      </c>
      <c r="R11" s="42">
        <v>-6.3655913978494656</v>
      </c>
      <c r="S11" s="41">
        <v>4.6021505376344027</v>
      </c>
      <c r="T11" s="29">
        <v>5.8709677419354813</v>
      </c>
      <c r="U11" s="13">
        <f t="shared" si="4"/>
        <v>2.1611721611721675E-3</v>
      </c>
      <c r="V11" s="15">
        <f t="shared" si="5"/>
        <v>2.1025641025641036E-2</v>
      </c>
      <c r="W11" s="44">
        <v>51.87096774193548</v>
      </c>
      <c r="X11" s="45">
        <v>40.645161290322577</v>
      </c>
      <c r="Y11" s="45">
        <v>55.532258064516142</v>
      </c>
      <c r="Z11" s="45">
        <v>83.064516129032256</v>
      </c>
      <c r="AA11" s="33">
        <v>-4.8387096774193594</v>
      </c>
      <c r="AB11" s="13">
        <f t="shared" si="6"/>
        <v>-9.3999999999999917E-2</v>
      </c>
      <c r="AC11" s="15">
        <f t="shared" si="7"/>
        <v>-0.1816666666666665</v>
      </c>
    </row>
    <row r="12" spans="1:29" ht="14.5" customHeight="1" x14ac:dyDescent="0.35">
      <c r="A12" s="3">
        <v>44022</v>
      </c>
      <c r="B12" s="40">
        <v>7.7749999999999959</v>
      </c>
      <c r="C12" s="42">
        <v>-4.0374999999999908</v>
      </c>
      <c r="D12" s="42">
        <v>-0.6208333333333298</v>
      </c>
      <c r="E12" s="42">
        <v>-6.2166666666666668</v>
      </c>
      <c r="F12" s="30">
        <v>-2.0833333333333259</v>
      </c>
      <c r="G12" s="13">
        <f t="shared" si="0"/>
        <v>-7.0200000000000063E-3</v>
      </c>
      <c r="H12" s="15">
        <f t="shared" si="1"/>
        <v>-4.7320000000000112E-2</v>
      </c>
      <c r="I12" s="43">
        <v>-8.2256728778468009</v>
      </c>
      <c r="J12" s="42">
        <v>-8.0331262939958563</v>
      </c>
      <c r="K12" s="41">
        <v>10.786749482401655</v>
      </c>
      <c r="L12" s="41">
        <v>8.0476190476190492</v>
      </c>
      <c r="M12" s="30">
        <v>-8.6956521739130412</v>
      </c>
      <c r="N12" s="13">
        <f t="shared" si="2"/>
        <v>-5.4047619047617652E-4</v>
      </c>
      <c r="O12" s="15">
        <f t="shared" si="3"/>
        <v>-2.2404761904761906E-2</v>
      </c>
      <c r="P12" s="43">
        <v>-30.347349177330901</v>
      </c>
      <c r="Q12" s="42">
        <v>-0.18281535648994757</v>
      </c>
      <c r="R12" s="42">
        <v>-9.282957546211664</v>
      </c>
      <c r="S12" s="42">
        <v>-10.76579321551899</v>
      </c>
      <c r="T12" s="29">
        <v>6.642291285801341</v>
      </c>
      <c r="U12" s="13">
        <f t="shared" si="4"/>
        <v>1.0275229357798168E-2</v>
      </c>
      <c r="V12" s="15">
        <f t="shared" si="5"/>
        <v>5.568807339449542E-2</v>
      </c>
      <c r="W12" s="44">
        <v>73.593220338983059</v>
      </c>
      <c r="X12" s="45">
        <v>-55.101694915254228</v>
      </c>
      <c r="Y12" s="45">
        <v>92.830508474576263</v>
      </c>
      <c r="Z12" s="45">
        <v>58.305084745762727</v>
      </c>
      <c r="AA12" s="33">
        <v>0</v>
      </c>
      <c r="AB12" s="13" t="e">
        <f t="shared" si="6"/>
        <v>#DIV/0!</v>
      </c>
      <c r="AC12" s="15" t="e">
        <f t="shared" si="7"/>
        <v>#DIV/0!</v>
      </c>
    </row>
    <row r="13" spans="1:29" ht="14.5" customHeight="1" x14ac:dyDescent="0.35">
      <c r="A13" s="3">
        <v>44025</v>
      </c>
      <c r="B13" s="40">
        <v>12.268085106382978</v>
      </c>
      <c r="C13" s="42">
        <v>-0.37872340425532469</v>
      </c>
      <c r="D13" s="42">
        <v>-6.8851063829787202</v>
      </c>
      <c r="E13" s="42">
        <v>-0.12340425531914478</v>
      </c>
      <c r="F13" s="30">
        <v>-5.106382978723409</v>
      </c>
      <c r="G13" s="13">
        <f t="shared" si="0"/>
        <v>-3.4833333333333149E-3</v>
      </c>
      <c r="H13" s="15">
        <f t="shared" si="1"/>
        <v>-3.4024999999999979E-2</v>
      </c>
      <c r="I13" s="43">
        <v>-11.487528344671205</v>
      </c>
      <c r="J13" s="42">
        <v>-3.9229024943310664</v>
      </c>
      <c r="K13" s="41">
        <v>3.9387755102040858</v>
      </c>
      <c r="L13" s="41">
        <v>26.4671201814059</v>
      </c>
      <c r="M13" s="30">
        <v>-18.367346938775508</v>
      </c>
      <c r="N13" s="13">
        <f t="shared" si="2"/>
        <v>-3.7456790123456766E-3</v>
      </c>
      <c r="O13" s="15">
        <f t="shared" si="3"/>
        <v>-2.4409876543209877E-2</v>
      </c>
      <c r="P13" s="43">
        <v>-26.723809523809528</v>
      </c>
      <c r="Q13" s="42">
        <v>-37.161904761904758</v>
      </c>
      <c r="R13" s="42">
        <v>-19.961904761904762</v>
      </c>
      <c r="S13" s="42">
        <v>-7.7333333333333369</v>
      </c>
      <c r="T13" s="30">
        <v>-3.0476190476190501</v>
      </c>
      <c r="U13" s="13">
        <f t="shared" si="4"/>
        <v>-1.5374999999999993E-2</v>
      </c>
      <c r="V13" s="15">
        <f t="shared" si="5"/>
        <v>-0.11193749999999988</v>
      </c>
      <c r="W13" s="44">
        <v>-106.40677966101694</v>
      </c>
      <c r="X13" s="45">
        <v>-20.796610169491522</v>
      </c>
      <c r="Y13" s="45">
        <v>108.32203389830511</v>
      </c>
      <c r="Z13" s="45">
        <v>99.542372881355945</v>
      </c>
      <c r="AA13" s="33">
        <v>8.4745762711864483</v>
      </c>
      <c r="AB13" s="13">
        <f t="shared" si="6"/>
        <v>3.4539999999999974E-2</v>
      </c>
      <c r="AC13" s="15">
        <f t="shared" si="7"/>
        <v>0.13555999999999988</v>
      </c>
    </row>
    <row r="14" spans="1:29" ht="14.5" customHeight="1" x14ac:dyDescent="0.35">
      <c r="A14" s="3">
        <v>44026</v>
      </c>
      <c r="B14" s="40">
        <v>3.9999999999999978</v>
      </c>
      <c r="C14" s="41">
        <v>4.4887892376681551</v>
      </c>
      <c r="D14" s="41">
        <v>7.7488789237668199</v>
      </c>
      <c r="E14" s="41">
        <v>5.4932735426008996</v>
      </c>
      <c r="F14" s="29">
        <v>3.1390134529147913</v>
      </c>
      <c r="G14" s="13">
        <f t="shared" si="0"/>
        <v>2.7428571428571641E-3</v>
      </c>
      <c r="H14" s="15">
        <f t="shared" si="1"/>
        <v>1.4685714285714352E-2</v>
      </c>
      <c r="I14" s="40">
        <v>4.1666666666666643</v>
      </c>
      <c r="J14" s="41">
        <v>6.1444444444444457</v>
      </c>
      <c r="K14" s="41">
        <v>21.194444444444454</v>
      </c>
      <c r="L14" s="41">
        <v>36.263888888888886</v>
      </c>
      <c r="M14" s="29">
        <v>1.388888888888884</v>
      </c>
      <c r="N14" s="13">
        <f t="shared" si="2"/>
        <v>2.0000000000000087E-2</v>
      </c>
      <c r="O14" s="15">
        <f t="shared" si="3"/>
        <v>0.25110000000000088</v>
      </c>
      <c r="P14" s="43">
        <v>-14.872298624754418</v>
      </c>
      <c r="Q14" s="42">
        <v>-18.742632612966599</v>
      </c>
      <c r="R14" s="41">
        <v>1.748526522593324</v>
      </c>
      <c r="S14" s="42">
        <v>-7.2298624754420429</v>
      </c>
      <c r="T14" s="29">
        <v>10.019646365422407</v>
      </c>
      <c r="U14" s="13">
        <f t="shared" si="4"/>
        <v>8.2549019607843117E-3</v>
      </c>
      <c r="V14" s="15">
        <f t="shared" si="5"/>
        <v>2.8705882352941154E-2</v>
      </c>
      <c r="W14" s="44">
        <v>-91.671875</v>
      </c>
      <c r="X14" s="45">
        <v>-6.1718749999999964</v>
      </c>
      <c r="Y14" s="45">
        <v>103.95312499999997</v>
      </c>
      <c r="Z14" s="45">
        <v>63.468749999999993</v>
      </c>
      <c r="AA14" s="33">
        <v>-6.2500000000000053</v>
      </c>
      <c r="AB14" s="13">
        <f t="shared" si="6"/>
        <v>-1.250000000000141E-4</v>
      </c>
      <c r="AC14" s="15">
        <f t="shared" si="7"/>
        <v>-0.17632499999999979</v>
      </c>
    </row>
    <row r="15" spans="1:29" x14ac:dyDescent="0.35">
      <c r="A15" s="3">
        <v>44027</v>
      </c>
      <c r="B15" s="43">
        <v>-4.8043478260869588</v>
      </c>
      <c r="C15" s="41">
        <v>1.5391304347826131</v>
      </c>
      <c r="D15" s="41">
        <v>4.0130434782608813</v>
      </c>
      <c r="E15" s="41">
        <v>0.23913043478261134</v>
      </c>
      <c r="F15" s="30">
        <v>-0.43478260869564295</v>
      </c>
      <c r="G15" s="13">
        <f t="shared" si="0"/>
        <v>-1.5500000000000179E-2</v>
      </c>
      <c r="H15" s="15">
        <f t="shared" si="1"/>
        <v>-0.10230000000000222</v>
      </c>
      <c r="I15" s="43">
        <v>-0.17260273972602663</v>
      </c>
      <c r="J15" s="41">
        <v>6.2000000000000046</v>
      </c>
      <c r="K15" s="42">
        <v>-13.484931506849316</v>
      </c>
      <c r="L15" s="41">
        <v>18.591780821917805</v>
      </c>
      <c r="M15" s="29">
        <v>0.27397260273973234</v>
      </c>
      <c r="N15" s="13">
        <f t="shared" si="2"/>
        <v>1.6299999999999829E-2</v>
      </c>
      <c r="O15" s="15">
        <f t="shared" si="3"/>
        <v>0.66859999999998421</v>
      </c>
      <c r="P15" s="43">
        <v>-1.4107142857142889</v>
      </c>
      <c r="Q15" s="42">
        <v>-6.9107142857142971</v>
      </c>
      <c r="R15" s="42">
        <v>-11.125000000000012</v>
      </c>
      <c r="S15" s="42">
        <v>-27.44642857142858</v>
      </c>
      <c r="T15" s="30">
        <v>-5.3571428571428612</v>
      </c>
      <c r="U15" s="13">
        <f t="shared" si="4"/>
        <v>-2.9000000000000115E-3</v>
      </c>
      <c r="V15" s="15">
        <f t="shared" si="5"/>
        <v>-4.1233333333333316E-2</v>
      </c>
      <c r="W15" s="44">
        <v>19.333333333333332</v>
      </c>
      <c r="X15" s="45">
        <v>35.350000000000016</v>
      </c>
      <c r="Y15" s="45">
        <v>-9.2666666666666657</v>
      </c>
      <c r="Z15" s="45">
        <v>-24.616666666666667</v>
      </c>
      <c r="AA15" s="34">
        <v>0</v>
      </c>
      <c r="AB15" s="13" t="e">
        <f t="shared" si="6"/>
        <v>#DIV/0!</v>
      </c>
      <c r="AC15" s="15" t="e">
        <f t="shared" si="7"/>
        <v>#DIV/0!</v>
      </c>
    </row>
    <row r="16" spans="1:29" x14ac:dyDescent="0.35">
      <c r="A16" s="3">
        <v>44028</v>
      </c>
      <c r="B16" s="43">
        <v>-2.0174672489083076</v>
      </c>
      <c r="C16" s="41">
        <v>3.9606986899563319</v>
      </c>
      <c r="D16" s="42">
        <v>-2.524017467248902</v>
      </c>
      <c r="E16" s="41">
        <v>6.5152838427947595</v>
      </c>
      <c r="F16" s="30">
        <v>-3.4934497816593919</v>
      </c>
      <c r="G16" s="17">
        <f t="shared" si="0"/>
        <v>-2.7750000000000248E-3</v>
      </c>
      <c r="H16" s="18">
        <f t="shared" si="1"/>
        <v>-2.8649999999999985E-2</v>
      </c>
      <c r="I16" s="43">
        <v>-1.3715846994535585</v>
      </c>
      <c r="J16" s="42">
        <v>-0.84153005464481312</v>
      </c>
      <c r="K16" s="41">
        <v>2.1967213114754105</v>
      </c>
      <c r="L16" s="41">
        <v>35.226775956284143</v>
      </c>
      <c r="M16" s="30">
        <v>-4.9180327868852496</v>
      </c>
      <c r="N16" s="17">
        <f t="shared" si="2"/>
        <v>-7.2111111111110996E-3</v>
      </c>
      <c r="O16" s="18">
        <f t="shared" si="3"/>
        <v>-8.1627777777777688E-2</v>
      </c>
      <c r="P16" s="43">
        <v>-6.7547169811320851</v>
      </c>
      <c r="Q16" s="42">
        <v>-10.849056603773594</v>
      </c>
      <c r="R16" s="42">
        <v>-10.811320754716984</v>
      </c>
      <c r="S16" s="42">
        <v>-12.132075471698117</v>
      </c>
      <c r="T16" s="29">
        <f>(0.5348-0.53)*100/0.53</f>
        <v>0.90566037735849547</v>
      </c>
      <c r="U16" s="17">
        <f t="shared" si="4"/>
        <v>8.4583333333333038E-2</v>
      </c>
      <c r="V16" s="18">
        <f t="shared" si="5"/>
        <v>0.14395833333333266</v>
      </c>
      <c r="W16" s="44">
        <v>56.083333333333343</v>
      </c>
      <c r="X16" s="45">
        <v>-4.3500000000000023</v>
      </c>
      <c r="Y16" s="45">
        <v>126.11666666666667</v>
      </c>
      <c r="Z16" s="45">
        <v>32.150000000000013</v>
      </c>
      <c r="AA16" s="34">
        <v>-1.6666666666666683</v>
      </c>
      <c r="AB16" s="17">
        <f t="shared" si="6"/>
        <v>-1.6099999999999989E-2</v>
      </c>
      <c r="AC16" s="18">
        <f t="shared" si="7"/>
        <v>-0.76669999999999927</v>
      </c>
    </row>
    <row r="17" spans="1:29" x14ac:dyDescent="0.35">
      <c r="A17" s="3">
        <v>44029</v>
      </c>
      <c r="B17" s="40">
        <v>11.669683257918564</v>
      </c>
      <c r="C17" s="41">
        <v>11.84162895927601</v>
      </c>
      <c r="D17" s="41">
        <v>4.6696832579185603</v>
      </c>
      <c r="E17" s="41">
        <v>3.0226244343891491</v>
      </c>
      <c r="F17" s="29">
        <f>(2.215-2.21)*100/2.21</f>
        <v>0.22624434389139789</v>
      </c>
      <c r="G17" s="17">
        <f t="shared" si="0"/>
        <v>0.12360000000000325</v>
      </c>
      <c r="H17" s="18">
        <f t="shared" si="1"/>
        <v>0.51340000000001074</v>
      </c>
      <c r="I17" s="40">
        <v>3.7471264367816048</v>
      </c>
      <c r="J17" s="41">
        <v>5.8505747126436844</v>
      </c>
      <c r="K17" s="42">
        <v>-18.353448275862071</v>
      </c>
      <c r="L17" s="41">
        <v>25.61781609195403</v>
      </c>
      <c r="M17" s="30">
        <f>(3.36-3.48)*100/3.48</f>
        <v>-3.4482758620689684</v>
      </c>
      <c r="N17" s="17">
        <f t="shared" si="2"/>
        <v>-2.0866666666666648E-2</v>
      </c>
      <c r="O17" s="18">
        <f t="shared" si="3"/>
        <v>-8.4291666666666612E-2</v>
      </c>
      <c r="P17" s="43">
        <v>-8.0754716981132084</v>
      </c>
      <c r="Q17" s="41">
        <v>5.5283018867924509</v>
      </c>
      <c r="R17" s="41">
        <v>10.150943396226406</v>
      </c>
      <c r="S17" s="42">
        <v>-20.905660377358494</v>
      </c>
      <c r="T17" s="29">
        <f>(0.54-0.5348)*100/0.5348</f>
        <v>0.9723261032161522</v>
      </c>
      <c r="U17" s="17">
        <f t="shared" si="4"/>
        <v>4.6856458635704097E-2</v>
      </c>
      <c r="V17" s="18">
        <f t="shared" si="5"/>
        <v>0.22500667634252614</v>
      </c>
      <c r="W17" s="44">
        <v>-28.949152542372875</v>
      </c>
      <c r="X17" s="45">
        <v>-28.949152542372875</v>
      </c>
      <c r="Y17" s="45">
        <v>-28.949152542372875</v>
      </c>
      <c r="Z17" s="45">
        <v>-28.949152542372875</v>
      </c>
      <c r="AA17" s="34">
        <v>0</v>
      </c>
      <c r="AB17" s="17" t="e">
        <f t="shared" si="6"/>
        <v>#DIV/0!</v>
      </c>
      <c r="AC17" s="18" t="e">
        <f t="shared" si="7"/>
        <v>#DIV/0!</v>
      </c>
    </row>
    <row r="18" spans="1:29" x14ac:dyDescent="0.35">
      <c r="A18" s="3">
        <v>44030</v>
      </c>
      <c r="B18" s="44"/>
      <c r="C18" s="45"/>
      <c r="D18" s="45"/>
      <c r="E18" s="45"/>
      <c r="F18" s="34"/>
      <c r="G18" s="35"/>
      <c r="H18" s="36"/>
      <c r="I18" s="44"/>
      <c r="J18" s="45"/>
      <c r="K18" s="45"/>
      <c r="L18" s="45"/>
      <c r="M18" s="34"/>
      <c r="N18" s="35"/>
      <c r="O18" s="36"/>
      <c r="P18" s="44"/>
      <c r="Q18" s="45"/>
      <c r="R18" s="45"/>
      <c r="S18" s="45"/>
      <c r="T18" s="34"/>
      <c r="U18" s="35"/>
      <c r="V18" s="36"/>
      <c r="W18" s="44"/>
      <c r="X18" s="45"/>
      <c r="Y18" s="45"/>
      <c r="Z18" s="45"/>
      <c r="AA18" s="34"/>
      <c r="AB18" s="35"/>
      <c r="AC18" s="36"/>
    </row>
    <row r="19" spans="1:29" x14ac:dyDescent="0.35">
      <c r="A19" s="3">
        <v>44031</v>
      </c>
      <c r="B19" s="44"/>
      <c r="C19" s="45"/>
      <c r="D19" s="45"/>
      <c r="E19" s="45"/>
      <c r="F19" s="34"/>
      <c r="G19" s="35"/>
      <c r="H19" s="36"/>
      <c r="I19" s="44"/>
      <c r="J19" s="45"/>
      <c r="K19" s="45"/>
      <c r="L19" s="45"/>
      <c r="M19" s="34"/>
      <c r="N19" s="35"/>
      <c r="O19" s="36"/>
      <c r="P19" s="44"/>
      <c r="Q19" s="45"/>
      <c r="R19" s="45"/>
      <c r="S19" s="45"/>
      <c r="T19" s="34"/>
      <c r="U19" s="35"/>
      <c r="V19" s="36"/>
      <c r="W19" s="44"/>
      <c r="X19" s="45"/>
      <c r="Y19" s="45"/>
      <c r="Z19" s="45"/>
      <c r="AA19" s="34"/>
      <c r="AB19" s="35"/>
      <c r="AC19" s="36"/>
    </row>
    <row r="20" spans="1:29" x14ac:dyDescent="0.35">
      <c r="A20" s="3">
        <v>44032</v>
      </c>
      <c r="B20" s="44"/>
      <c r="C20" s="45"/>
      <c r="D20" s="45"/>
      <c r="E20" s="45"/>
      <c r="F20" s="34"/>
      <c r="G20" s="35"/>
      <c r="H20" s="36"/>
      <c r="I20" s="44"/>
      <c r="J20" s="45"/>
      <c r="K20" s="45"/>
      <c r="L20" s="45"/>
      <c r="M20" s="34"/>
      <c r="N20" s="35"/>
      <c r="O20" s="36"/>
      <c r="P20" s="44"/>
      <c r="Q20" s="45"/>
      <c r="R20" s="45"/>
      <c r="S20" s="45"/>
      <c r="T20" s="34"/>
      <c r="U20" s="35"/>
      <c r="V20" s="36"/>
      <c r="W20" s="44"/>
      <c r="X20" s="45"/>
      <c r="Y20" s="45"/>
      <c r="Z20" s="45"/>
      <c r="AA20" s="34"/>
      <c r="AB20" s="35"/>
      <c r="AC20" s="36"/>
    </row>
    <row r="21" spans="1:29" x14ac:dyDescent="0.35">
      <c r="A21" s="3">
        <v>44033</v>
      </c>
      <c r="B21" s="44"/>
      <c r="C21" s="45"/>
      <c r="D21" s="45"/>
      <c r="E21" s="45"/>
      <c r="F21" s="34"/>
      <c r="G21" s="35"/>
      <c r="H21" s="36"/>
      <c r="I21" s="44"/>
      <c r="J21" s="45"/>
      <c r="K21" s="45"/>
      <c r="L21" s="45"/>
      <c r="M21" s="34"/>
      <c r="N21" s="35"/>
      <c r="O21" s="36"/>
      <c r="P21" s="44"/>
      <c r="Q21" s="45"/>
      <c r="R21" s="45"/>
      <c r="S21" s="45"/>
      <c r="T21" s="34"/>
      <c r="U21" s="35"/>
      <c r="V21" s="36"/>
      <c r="W21" s="44"/>
      <c r="X21" s="45"/>
      <c r="Y21" s="45"/>
      <c r="Z21" s="45"/>
      <c r="AA21" s="34"/>
      <c r="AB21" s="35"/>
      <c r="AC21" s="36"/>
    </row>
    <row r="22" spans="1:29" x14ac:dyDescent="0.35">
      <c r="A22" s="3">
        <v>44034</v>
      </c>
      <c r="B22" s="44"/>
      <c r="C22" s="45"/>
      <c r="D22" s="45"/>
      <c r="E22" s="45"/>
      <c r="F22" s="34"/>
      <c r="G22" s="35"/>
      <c r="H22" s="36"/>
      <c r="I22" s="44"/>
      <c r="J22" s="45"/>
      <c r="K22" s="45"/>
      <c r="L22" s="45"/>
      <c r="M22" s="34"/>
      <c r="N22" s="35"/>
      <c r="O22" s="36"/>
      <c r="P22" s="44"/>
      <c r="Q22" s="45"/>
      <c r="R22" s="45"/>
      <c r="S22" s="45"/>
      <c r="T22" s="34"/>
      <c r="U22" s="35"/>
      <c r="V22" s="36"/>
      <c r="W22" s="44"/>
      <c r="X22" s="45"/>
      <c r="Y22" s="45"/>
      <c r="Z22" s="45"/>
      <c r="AA22" s="34"/>
      <c r="AB22" s="35"/>
      <c r="AC22" s="36"/>
    </row>
    <row r="23" spans="1:29" x14ac:dyDescent="0.35">
      <c r="A23" s="3">
        <v>44035</v>
      </c>
      <c r="B23" s="44"/>
      <c r="C23" s="45"/>
      <c r="D23" s="45"/>
      <c r="E23" s="45"/>
      <c r="F23" s="34"/>
      <c r="G23" s="35"/>
      <c r="H23" s="36"/>
      <c r="I23" s="44"/>
      <c r="J23" s="45"/>
      <c r="K23" s="45"/>
      <c r="L23" s="45"/>
      <c r="M23" s="34"/>
      <c r="N23" s="35"/>
      <c r="O23" s="36"/>
      <c r="P23" s="44"/>
      <c r="Q23" s="45"/>
      <c r="R23" s="45"/>
      <c r="S23" s="45"/>
      <c r="T23" s="34"/>
      <c r="U23" s="35"/>
      <c r="V23" s="36"/>
      <c r="W23" s="44"/>
      <c r="X23" s="45"/>
      <c r="Y23" s="45"/>
      <c r="Z23" s="45"/>
      <c r="AA23" s="34"/>
      <c r="AB23" s="35"/>
      <c r="AC23" s="36"/>
    </row>
    <row r="24" spans="1:29" x14ac:dyDescent="0.35">
      <c r="A24" s="3">
        <v>44036</v>
      </c>
      <c r="B24" s="44"/>
      <c r="C24" s="45"/>
      <c r="D24" s="45"/>
      <c r="E24" s="45"/>
      <c r="F24" s="34"/>
      <c r="G24" s="35"/>
      <c r="H24" s="36"/>
      <c r="I24" s="44"/>
      <c r="J24" s="45"/>
      <c r="K24" s="45"/>
      <c r="L24" s="45"/>
      <c r="M24" s="34"/>
      <c r="N24" s="35"/>
      <c r="O24" s="36"/>
      <c r="P24" s="44"/>
      <c r="Q24" s="45"/>
      <c r="R24" s="45"/>
      <c r="S24" s="45"/>
      <c r="T24" s="34"/>
      <c r="U24" s="35"/>
      <c r="V24" s="36"/>
      <c r="W24" s="44"/>
      <c r="X24" s="45"/>
      <c r="Y24" s="45"/>
      <c r="Z24" s="45"/>
      <c r="AA24" s="34"/>
      <c r="AB24" s="35"/>
      <c r="AC24" s="36"/>
    </row>
    <row r="25" spans="1:29" x14ac:dyDescent="0.35">
      <c r="A25" s="3">
        <v>44037</v>
      </c>
      <c r="B25" s="44"/>
      <c r="C25" s="45"/>
      <c r="D25" s="45"/>
      <c r="E25" s="45"/>
      <c r="F25" s="34"/>
      <c r="G25" s="35"/>
      <c r="H25" s="36"/>
      <c r="I25" s="44"/>
      <c r="J25" s="45"/>
      <c r="K25" s="45"/>
      <c r="L25" s="45"/>
      <c r="M25" s="34"/>
      <c r="N25" s="35"/>
      <c r="O25" s="36"/>
      <c r="P25" s="44"/>
      <c r="Q25" s="45"/>
      <c r="R25" s="45"/>
      <c r="S25" s="45"/>
      <c r="T25" s="34"/>
      <c r="U25" s="35"/>
      <c r="V25" s="36"/>
      <c r="W25" s="44"/>
      <c r="X25" s="45"/>
      <c r="Y25" s="45"/>
      <c r="Z25" s="45"/>
      <c r="AA25" s="34"/>
      <c r="AB25" s="35"/>
      <c r="AC25" s="36"/>
    </row>
    <row r="26" spans="1:29" x14ac:dyDescent="0.35">
      <c r="A26" s="3">
        <v>44038</v>
      </c>
      <c r="B26" s="44"/>
      <c r="C26" s="45"/>
      <c r="D26" s="45"/>
      <c r="E26" s="45"/>
      <c r="F26" s="34"/>
      <c r="G26" s="35"/>
      <c r="H26" s="36"/>
      <c r="I26" s="44"/>
      <c r="J26" s="45"/>
      <c r="K26" s="45"/>
      <c r="L26" s="45"/>
      <c r="M26" s="34"/>
      <c r="N26" s="35"/>
      <c r="O26" s="36"/>
      <c r="P26" s="44"/>
      <c r="Q26" s="45"/>
      <c r="R26" s="45"/>
      <c r="S26" s="45"/>
      <c r="T26" s="34"/>
      <c r="U26" s="35"/>
      <c r="V26" s="36"/>
      <c r="W26" s="44"/>
      <c r="X26" s="45"/>
      <c r="Y26" s="45"/>
      <c r="Z26" s="45"/>
      <c r="AA26" s="34"/>
      <c r="AB26" s="35"/>
      <c r="AC26" s="36"/>
    </row>
    <row r="27" spans="1:29" x14ac:dyDescent="0.35">
      <c r="A27" s="3">
        <v>44039</v>
      </c>
      <c r="B27" s="44"/>
      <c r="C27" s="45"/>
      <c r="D27" s="45"/>
      <c r="E27" s="45"/>
      <c r="F27" s="34"/>
      <c r="G27" s="35"/>
      <c r="H27" s="36"/>
      <c r="I27" s="44"/>
      <c r="J27" s="45"/>
      <c r="K27" s="45"/>
      <c r="L27" s="45"/>
      <c r="M27" s="34"/>
      <c r="N27" s="35"/>
      <c r="O27" s="36"/>
      <c r="P27" s="44"/>
      <c r="Q27" s="45"/>
      <c r="R27" s="45"/>
      <c r="S27" s="45"/>
      <c r="T27" s="34"/>
      <c r="U27" s="35"/>
      <c r="V27" s="36"/>
      <c r="W27" s="44"/>
      <c r="X27" s="45"/>
      <c r="Y27" s="45"/>
      <c r="Z27" s="45"/>
      <c r="AA27" s="34"/>
      <c r="AB27" s="35"/>
      <c r="AC27" s="36"/>
    </row>
    <row r="28" spans="1:29" x14ac:dyDescent="0.35">
      <c r="A28" s="3">
        <v>44040</v>
      </c>
      <c r="B28" s="44"/>
      <c r="C28" s="45"/>
      <c r="D28" s="45"/>
      <c r="E28" s="45"/>
      <c r="F28" s="34"/>
      <c r="G28" s="35"/>
      <c r="H28" s="36"/>
      <c r="I28" s="44"/>
      <c r="J28" s="45"/>
      <c r="K28" s="45"/>
      <c r="L28" s="45"/>
      <c r="M28" s="34"/>
      <c r="N28" s="35"/>
      <c r="O28" s="36"/>
      <c r="P28" s="44"/>
      <c r="Q28" s="45"/>
      <c r="R28" s="45"/>
      <c r="S28" s="45"/>
      <c r="T28" s="34"/>
      <c r="U28" s="35"/>
      <c r="V28" s="36"/>
      <c r="W28" s="44"/>
      <c r="X28" s="45"/>
      <c r="Y28" s="45"/>
      <c r="Z28" s="45"/>
      <c r="AA28" s="34"/>
      <c r="AB28" s="35"/>
      <c r="AC28" s="36"/>
    </row>
    <row r="29" spans="1:29" x14ac:dyDescent="0.35">
      <c r="A29" s="3">
        <v>44041</v>
      </c>
      <c r="B29" s="44"/>
      <c r="C29" s="45"/>
      <c r="D29" s="45"/>
      <c r="E29" s="45"/>
      <c r="F29" s="34"/>
      <c r="G29" s="35"/>
      <c r="H29" s="36"/>
      <c r="I29" s="44"/>
      <c r="J29" s="45"/>
      <c r="K29" s="45"/>
      <c r="L29" s="45"/>
      <c r="M29" s="34"/>
      <c r="N29" s="35"/>
      <c r="O29" s="36"/>
      <c r="P29" s="44"/>
      <c r="Q29" s="45"/>
      <c r="R29" s="45"/>
      <c r="S29" s="45"/>
      <c r="T29" s="34"/>
      <c r="U29" s="35"/>
      <c r="V29" s="36"/>
      <c r="W29" s="44"/>
      <c r="X29" s="45"/>
      <c r="Y29" s="45"/>
      <c r="Z29" s="45"/>
      <c r="AA29" s="34"/>
      <c r="AB29" s="35"/>
      <c r="AC29" s="36"/>
    </row>
    <row r="30" spans="1:29" x14ac:dyDescent="0.35">
      <c r="A30" s="3">
        <v>44042</v>
      </c>
      <c r="B30" s="44"/>
      <c r="C30" s="45"/>
      <c r="D30" s="45"/>
      <c r="E30" s="45"/>
      <c r="F30" s="34"/>
      <c r="G30" s="35"/>
      <c r="H30" s="36"/>
      <c r="I30" s="44"/>
      <c r="J30" s="45"/>
      <c r="K30" s="45"/>
      <c r="L30" s="45"/>
      <c r="M30" s="34"/>
      <c r="N30" s="35"/>
      <c r="O30" s="36"/>
      <c r="P30" s="44"/>
      <c r="Q30" s="45"/>
      <c r="R30" s="45"/>
      <c r="S30" s="45"/>
      <c r="T30" s="34"/>
      <c r="U30" s="35"/>
      <c r="V30" s="36"/>
      <c r="W30" s="44"/>
      <c r="X30" s="45"/>
      <c r="Y30" s="45"/>
      <c r="Z30" s="45"/>
      <c r="AA30" s="34"/>
      <c r="AB30" s="35"/>
      <c r="AC30" s="36"/>
    </row>
    <row r="31" spans="1:29" x14ac:dyDescent="0.35">
      <c r="A31" s="3">
        <v>44043</v>
      </c>
      <c r="B31" s="44"/>
      <c r="C31" s="45"/>
      <c r="D31" s="45"/>
      <c r="E31" s="45"/>
      <c r="F31" s="34"/>
      <c r="G31" s="35"/>
      <c r="H31" s="36"/>
      <c r="I31" s="44"/>
      <c r="J31" s="45"/>
      <c r="K31" s="45"/>
      <c r="L31" s="45"/>
      <c r="M31" s="34"/>
      <c r="N31" s="35"/>
      <c r="O31" s="36"/>
      <c r="P31" s="44"/>
      <c r="Q31" s="45"/>
      <c r="R31" s="45"/>
      <c r="S31" s="45"/>
      <c r="T31" s="34"/>
      <c r="U31" s="35"/>
      <c r="V31" s="36"/>
      <c r="W31" s="44"/>
      <c r="X31" s="45"/>
      <c r="Y31" s="45"/>
      <c r="Z31" s="45"/>
      <c r="AA31" s="34"/>
      <c r="AB31" s="35"/>
      <c r="AC31" s="36"/>
    </row>
    <row r="32" spans="1:29" x14ac:dyDescent="0.35">
      <c r="A32" s="3">
        <v>44044</v>
      </c>
      <c r="B32" s="44"/>
      <c r="C32" s="45"/>
      <c r="D32" s="45"/>
      <c r="E32" s="45"/>
      <c r="F32" s="34"/>
      <c r="G32" s="35"/>
      <c r="H32" s="36"/>
      <c r="I32" s="44"/>
      <c r="J32" s="45"/>
      <c r="K32" s="45"/>
      <c r="L32" s="45"/>
      <c r="M32" s="34"/>
      <c r="N32" s="35"/>
      <c r="O32" s="36"/>
      <c r="P32" s="44"/>
      <c r="Q32" s="45"/>
      <c r="R32" s="45"/>
      <c r="S32" s="45"/>
      <c r="T32" s="34"/>
      <c r="U32" s="35"/>
      <c r="V32" s="36"/>
      <c r="W32" s="44"/>
      <c r="X32" s="45"/>
      <c r="Y32" s="45"/>
      <c r="Z32" s="45"/>
      <c r="AA32" s="34"/>
      <c r="AB32" s="35"/>
      <c r="AC32" s="36"/>
    </row>
    <row r="33" spans="1:29" x14ac:dyDescent="0.35">
      <c r="A33" s="3">
        <v>44045</v>
      </c>
      <c r="B33" s="44"/>
      <c r="C33" s="45"/>
      <c r="D33" s="45"/>
      <c r="E33" s="45"/>
      <c r="F33" s="34"/>
      <c r="G33" s="35"/>
      <c r="H33" s="36"/>
      <c r="I33" s="44"/>
      <c r="J33" s="45"/>
      <c r="K33" s="45"/>
      <c r="L33" s="45"/>
      <c r="M33" s="34"/>
      <c r="N33" s="35"/>
      <c r="O33" s="36"/>
      <c r="P33" s="44"/>
      <c r="Q33" s="45"/>
      <c r="R33" s="45"/>
      <c r="S33" s="45"/>
      <c r="T33" s="34"/>
      <c r="U33" s="35"/>
      <c r="V33" s="36"/>
      <c r="W33" s="44"/>
      <c r="X33" s="45"/>
      <c r="Y33" s="45"/>
      <c r="Z33" s="45"/>
      <c r="AA33" s="34"/>
      <c r="AB33" s="35"/>
      <c r="AC33" s="36"/>
    </row>
    <row r="34" spans="1:29" x14ac:dyDescent="0.35">
      <c r="A34" s="3">
        <v>44046</v>
      </c>
      <c r="B34" s="44"/>
      <c r="C34" s="45"/>
      <c r="D34" s="45"/>
      <c r="E34" s="45"/>
      <c r="F34" s="34"/>
      <c r="G34" s="35"/>
      <c r="H34" s="36"/>
      <c r="I34" s="44"/>
      <c r="J34" s="45"/>
      <c r="K34" s="45"/>
      <c r="L34" s="45"/>
      <c r="M34" s="34"/>
      <c r="N34" s="35"/>
      <c r="O34" s="36"/>
      <c r="P34" s="44"/>
      <c r="Q34" s="45"/>
      <c r="R34" s="45"/>
      <c r="S34" s="45"/>
      <c r="T34" s="34"/>
      <c r="U34" s="35"/>
      <c r="V34" s="36"/>
      <c r="W34" s="44"/>
      <c r="X34" s="45"/>
      <c r="Y34" s="45"/>
      <c r="Z34" s="45"/>
      <c r="AA34" s="34"/>
      <c r="AB34" s="35"/>
      <c r="AC34" s="36"/>
    </row>
    <row r="35" spans="1:29" x14ac:dyDescent="0.35">
      <c r="A35" s="3">
        <v>44047</v>
      </c>
      <c r="B35" s="44"/>
      <c r="C35" s="45"/>
      <c r="D35" s="45"/>
      <c r="E35" s="45"/>
      <c r="F35" s="34"/>
      <c r="G35" s="35"/>
      <c r="H35" s="36"/>
      <c r="I35" s="44"/>
      <c r="J35" s="45"/>
      <c r="K35" s="45"/>
      <c r="L35" s="45"/>
      <c r="M35" s="34"/>
      <c r="N35" s="35"/>
      <c r="O35" s="36"/>
      <c r="P35" s="44"/>
      <c r="Q35" s="45"/>
      <c r="R35" s="45"/>
      <c r="S35" s="45"/>
      <c r="T35" s="34"/>
      <c r="U35" s="35"/>
      <c r="V35" s="36"/>
      <c r="W35" s="44"/>
      <c r="X35" s="45"/>
      <c r="Y35" s="45"/>
      <c r="Z35" s="45"/>
      <c r="AA35" s="34"/>
      <c r="AB35" s="35"/>
      <c r="AC35" s="36"/>
    </row>
    <row r="36" spans="1:29" x14ac:dyDescent="0.35">
      <c r="A36" s="3">
        <v>44048</v>
      </c>
      <c r="B36" s="44"/>
      <c r="C36" s="45"/>
      <c r="D36" s="45"/>
      <c r="E36" s="45"/>
      <c r="F36" s="34"/>
      <c r="G36" s="35"/>
      <c r="H36" s="36"/>
      <c r="I36" s="44"/>
      <c r="J36" s="45"/>
      <c r="K36" s="45"/>
      <c r="L36" s="45"/>
      <c r="M36" s="34"/>
      <c r="N36" s="35"/>
      <c r="O36" s="36"/>
      <c r="P36" s="44"/>
      <c r="Q36" s="45"/>
      <c r="R36" s="45"/>
      <c r="S36" s="45"/>
      <c r="T36" s="34"/>
      <c r="U36" s="35"/>
      <c r="V36" s="36"/>
      <c r="W36" s="44"/>
      <c r="X36" s="45"/>
      <c r="Y36" s="45"/>
      <c r="Z36" s="45"/>
      <c r="AA36" s="34"/>
      <c r="AB36" s="35"/>
      <c r="AC36" s="36"/>
    </row>
    <row r="37" spans="1:29" x14ac:dyDescent="0.35">
      <c r="A37" s="3">
        <v>44049</v>
      </c>
      <c r="B37" s="44"/>
      <c r="C37" s="45"/>
      <c r="D37" s="45"/>
      <c r="E37" s="45"/>
      <c r="F37" s="34"/>
      <c r="G37" s="35"/>
      <c r="H37" s="36"/>
      <c r="I37" s="44"/>
      <c r="J37" s="45"/>
      <c r="K37" s="45"/>
      <c r="L37" s="45"/>
      <c r="M37" s="34"/>
      <c r="N37" s="35"/>
      <c r="O37" s="36"/>
      <c r="P37" s="44"/>
      <c r="Q37" s="45"/>
      <c r="R37" s="45"/>
      <c r="S37" s="45"/>
      <c r="T37" s="34"/>
      <c r="U37" s="35"/>
      <c r="V37" s="36"/>
      <c r="W37" s="44"/>
      <c r="X37" s="45"/>
      <c r="Y37" s="45"/>
      <c r="Z37" s="45"/>
      <c r="AA37" s="34"/>
      <c r="AB37" s="35"/>
      <c r="AC37" s="36"/>
    </row>
    <row r="38" spans="1:29" x14ac:dyDescent="0.35">
      <c r="A38" s="3">
        <v>44050</v>
      </c>
      <c r="B38" s="44"/>
      <c r="C38" s="45"/>
      <c r="D38" s="45"/>
      <c r="E38" s="45"/>
      <c r="F38" s="34"/>
      <c r="G38" s="35"/>
      <c r="H38" s="36"/>
      <c r="I38" s="44"/>
      <c r="J38" s="45"/>
      <c r="K38" s="45"/>
      <c r="L38" s="45"/>
      <c r="M38" s="34"/>
      <c r="N38" s="35"/>
      <c r="O38" s="36"/>
      <c r="P38" s="44"/>
      <c r="Q38" s="45"/>
      <c r="R38" s="45"/>
      <c r="S38" s="45"/>
      <c r="T38" s="34"/>
      <c r="U38" s="35"/>
      <c r="V38" s="36"/>
      <c r="W38" s="44"/>
      <c r="X38" s="45"/>
      <c r="Y38" s="45"/>
      <c r="Z38" s="45"/>
      <c r="AA38" s="34"/>
      <c r="AB38" s="35"/>
      <c r="AC38" s="36"/>
    </row>
    <row r="39" spans="1:29" x14ac:dyDescent="0.35">
      <c r="A39" s="3">
        <v>44051</v>
      </c>
      <c r="B39" s="44"/>
      <c r="C39" s="45"/>
      <c r="D39" s="45"/>
      <c r="E39" s="45"/>
      <c r="F39" s="34"/>
      <c r="G39" s="35"/>
      <c r="H39" s="36"/>
      <c r="I39" s="44"/>
      <c r="J39" s="45"/>
      <c r="K39" s="45"/>
      <c r="L39" s="45"/>
      <c r="M39" s="34"/>
      <c r="N39" s="35"/>
      <c r="O39" s="36"/>
      <c r="P39" s="44"/>
      <c r="Q39" s="45"/>
      <c r="R39" s="45"/>
      <c r="S39" s="45"/>
      <c r="T39" s="34"/>
      <c r="U39" s="35"/>
      <c r="V39" s="36"/>
      <c r="W39" s="44"/>
      <c r="X39" s="45"/>
      <c r="Y39" s="45"/>
      <c r="Z39" s="45"/>
      <c r="AA39" s="34"/>
      <c r="AB39" s="35"/>
      <c r="AC39" s="36"/>
    </row>
    <row r="40" spans="1:29" x14ac:dyDescent="0.35">
      <c r="A40" s="3">
        <v>44052</v>
      </c>
      <c r="B40" s="44"/>
      <c r="C40" s="45"/>
      <c r="D40" s="45"/>
      <c r="E40" s="45"/>
      <c r="F40" s="34"/>
      <c r="G40" s="35"/>
      <c r="H40" s="36"/>
      <c r="I40" s="44"/>
      <c r="J40" s="45"/>
      <c r="K40" s="45"/>
      <c r="L40" s="45"/>
      <c r="M40" s="34"/>
      <c r="N40" s="35"/>
      <c r="O40" s="36"/>
      <c r="P40" s="44"/>
      <c r="Q40" s="45"/>
      <c r="R40" s="45"/>
      <c r="S40" s="45"/>
      <c r="T40" s="34"/>
      <c r="U40" s="35"/>
      <c r="V40" s="36"/>
      <c r="W40" s="44"/>
      <c r="X40" s="45"/>
      <c r="Y40" s="45"/>
      <c r="Z40" s="45"/>
      <c r="AA40" s="34"/>
      <c r="AB40" s="35"/>
      <c r="AC40" s="36"/>
    </row>
    <row r="41" spans="1:29" x14ac:dyDescent="0.35">
      <c r="A41" s="3">
        <v>44053</v>
      </c>
      <c r="B41" s="44"/>
      <c r="C41" s="45"/>
      <c r="D41" s="45"/>
      <c r="E41" s="45"/>
      <c r="F41" s="34"/>
      <c r="G41" s="35"/>
      <c r="H41" s="36"/>
      <c r="I41" s="44"/>
      <c r="J41" s="45"/>
      <c r="K41" s="45"/>
      <c r="L41" s="45"/>
      <c r="M41" s="34"/>
      <c r="N41" s="35"/>
      <c r="O41" s="36"/>
      <c r="P41" s="44"/>
      <c r="Q41" s="45"/>
      <c r="R41" s="45"/>
      <c r="S41" s="45"/>
      <c r="T41" s="34"/>
      <c r="U41" s="35"/>
      <c r="V41" s="36"/>
      <c r="W41" s="44"/>
      <c r="X41" s="45"/>
      <c r="Y41" s="45"/>
      <c r="Z41" s="45"/>
      <c r="AA41" s="34"/>
      <c r="AB41" s="35"/>
      <c r="AC41" s="36"/>
    </row>
    <row r="42" spans="1:29" x14ac:dyDescent="0.35">
      <c r="A42" s="3">
        <v>44054</v>
      </c>
      <c r="B42" s="44"/>
      <c r="C42" s="45"/>
      <c r="D42" s="45"/>
      <c r="E42" s="45"/>
      <c r="F42" s="34"/>
      <c r="G42" s="35"/>
      <c r="H42" s="36"/>
      <c r="I42" s="44"/>
      <c r="J42" s="45"/>
      <c r="K42" s="45"/>
      <c r="L42" s="45"/>
      <c r="M42" s="34"/>
      <c r="N42" s="35"/>
      <c r="O42" s="36"/>
      <c r="P42" s="44"/>
      <c r="Q42" s="45"/>
      <c r="R42" s="45"/>
      <c r="S42" s="45"/>
      <c r="T42" s="34"/>
      <c r="U42" s="35"/>
      <c r="V42" s="36"/>
      <c r="W42" s="44"/>
      <c r="X42" s="45"/>
      <c r="Y42" s="45"/>
      <c r="Z42" s="45"/>
      <c r="AA42" s="34"/>
      <c r="AB42" s="35"/>
      <c r="AC42" s="36"/>
    </row>
    <row r="43" spans="1:29" x14ac:dyDescent="0.35">
      <c r="A43" s="3">
        <v>44055</v>
      </c>
      <c r="B43" s="44"/>
      <c r="C43" s="45"/>
      <c r="D43" s="45"/>
      <c r="E43" s="45"/>
      <c r="F43" s="34"/>
      <c r="G43" s="35"/>
      <c r="H43" s="36"/>
      <c r="I43" s="44"/>
      <c r="J43" s="45"/>
      <c r="K43" s="45"/>
      <c r="L43" s="45"/>
      <c r="M43" s="34"/>
      <c r="N43" s="35"/>
      <c r="O43" s="36"/>
      <c r="P43" s="44"/>
      <c r="Q43" s="45"/>
      <c r="R43" s="45"/>
      <c r="S43" s="45"/>
      <c r="T43" s="34"/>
      <c r="U43" s="35"/>
      <c r="V43" s="36"/>
      <c r="W43" s="44"/>
      <c r="X43" s="45"/>
      <c r="Y43" s="45"/>
      <c r="Z43" s="45"/>
      <c r="AA43" s="34"/>
      <c r="AB43" s="35"/>
      <c r="AC43" s="36"/>
    </row>
    <row r="44" spans="1:29" x14ac:dyDescent="0.35">
      <c r="A44" s="3">
        <v>44056</v>
      </c>
      <c r="B44" s="44"/>
      <c r="C44" s="45"/>
      <c r="D44" s="45"/>
      <c r="E44" s="45"/>
      <c r="F44" s="34"/>
      <c r="G44" s="35"/>
      <c r="H44" s="36"/>
      <c r="I44" s="44"/>
      <c r="J44" s="45"/>
      <c r="K44" s="45"/>
      <c r="L44" s="45"/>
      <c r="M44" s="34"/>
      <c r="N44" s="35"/>
      <c r="O44" s="36"/>
      <c r="P44" s="44"/>
      <c r="Q44" s="45"/>
      <c r="R44" s="45"/>
      <c r="S44" s="45"/>
      <c r="T44" s="34"/>
      <c r="U44" s="35"/>
      <c r="V44" s="36"/>
      <c r="W44" s="44"/>
      <c r="X44" s="45"/>
      <c r="Y44" s="45"/>
      <c r="Z44" s="45"/>
      <c r="AA44" s="34"/>
      <c r="AB44" s="35"/>
      <c r="AC44" s="36"/>
    </row>
    <row r="45" spans="1:29" x14ac:dyDescent="0.35">
      <c r="A45" s="3">
        <v>44057</v>
      </c>
      <c r="B45" s="44"/>
      <c r="C45" s="45"/>
      <c r="D45" s="45"/>
      <c r="E45" s="45"/>
      <c r="F45" s="34"/>
      <c r="G45" s="35"/>
      <c r="H45" s="36"/>
      <c r="I45" s="44"/>
      <c r="J45" s="45"/>
      <c r="K45" s="45"/>
      <c r="L45" s="45"/>
      <c r="M45" s="34"/>
      <c r="N45" s="35"/>
      <c r="O45" s="36"/>
      <c r="P45" s="44"/>
      <c r="Q45" s="45"/>
      <c r="R45" s="45"/>
      <c r="S45" s="45"/>
      <c r="T45" s="34"/>
      <c r="U45" s="35"/>
      <c r="V45" s="36"/>
      <c r="W45" s="44"/>
      <c r="X45" s="45"/>
      <c r="Y45" s="45"/>
      <c r="Z45" s="45"/>
      <c r="AA45" s="34"/>
      <c r="AB45" s="35"/>
      <c r="AC45" s="36"/>
    </row>
    <row r="46" spans="1:29" ht="15" thickBot="1" x14ac:dyDescent="0.4">
      <c r="A46" s="5">
        <v>44058</v>
      </c>
      <c r="B46" s="46"/>
      <c r="C46" s="47"/>
      <c r="D46" s="47"/>
      <c r="E46" s="47"/>
      <c r="F46" s="37"/>
      <c r="G46" s="38"/>
      <c r="H46" s="39"/>
      <c r="I46" s="46"/>
      <c r="J46" s="47"/>
      <c r="K46" s="47"/>
      <c r="L46" s="47"/>
      <c r="M46" s="37"/>
      <c r="N46" s="38"/>
      <c r="O46" s="39"/>
      <c r="P46" s="46"/>
      <c r="Q46" s="47"/>
      <c r="R46" s="47"/>
      <c r="S46" s="47"/>
      <c r="T46" s="37"/>
      <c r="U46" s="38"/>
      <c r="V46" s="39"/>
      <c r="W46" s="46"/>
      <c r="X46" s="47"/>
      <c r="Y46" s="47"/>
      <c r="Z46" s="47"/>
      <c r="AA46" s="37"/>
      <c r="AB46" s="38"/>
      <c r="AC46" s="39"/>
    </row>
  </sheetData>
  <mergeCells count="16">
    <mergeCell ref="AB4:AC4"/>
    <mergeCell ref="W3:AC3"/>
    <mergeCell ref="U4:V4"/>
    <mergeCell ref="W4:Z4"/>
    <mergeCell ref="AA4:AA5"/>
    <mergeCell ref="G4:H4"/>
    <mergeCell ref="P3:V3"/>
    <mergeCell ref="B3:H3"/>
    <mergeCell ref="P4:S4"/>
    <mergeCell ref="T4:T5"/>
    <mergeCell ref="B4:E4"/>
    <mergeCell ref="F4:F5"/>
    <mergeCell ref="I4:L4"/>
    <mergeCell ref="M4:M5"/>
    <mergeCell ref="I3:O3"/>
    <mergeCell ref="N4:O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Big tech stocks</vt:lpstr>
      <vt:lpstr>Penny stocks</vt:lpstr>
      <vt:lpstr>GOOG</vt:lpstr>
      <vt:lpstr>GNUS</vt:lpstr>
      <vt:lpstr>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DOURTHE</dc:creator>
  <cp:lastModifiedBy>Benjamin DOURTHE</cp:lastModifiedBy>
  <dcterms:created xsi:type="dcterms:W3CDTF">2020-07-15T14:43:03Z</dcterms:created>
  <dcterms:modified xsi:type="dcterms:W3CDTF">2020-07-30T02:53:01Z</dcterms:modified>
</cp:coreProperties>
</file>