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wedu-my.sharepoint.com/personal/bene_beck_bwedu_de/Documents/Uni-BBSurface/MA Exchange/Fall Term/GGOV 600 Globalization and Global Governance/Research Project/data/"/>
    </mc:Choice>
  </mc:AlternateContent>
  <xr:revisionPtr revIDLastSave="19" documentId="13_ncr:1_{C00B059A-6BAD-4FF9-B4CF-291598125024}" xr6:coauthVersionLast="47" xr6:coauthVersionMax="47" xr10:uidLastSave="{5BC2416E-6B66-4FB7-B9ED-E2F9BCF9B1BE}"/>
  <bookViews>
    <workbookView xWindow="-110" yWindow="-110" windowWidth="22780" windowHeight="14660" tabRatio="817" xr2:uid="{00000000-000D-0000-FFFF-FFFF00000000}"/>
  </bookViews>
  <sheets>
    <sheet name="PRIF dataset HMI interventions" sheetId="1" r:id="rId1"/>
  </sheets>
  <definedNames>
    <definedName name="_xlnm._FilterDatabase" localSheetId="0" hidden="1">'PRIF dataset HMI interventions'!$CX$40:$CX$42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38" i="1" l="1"/>
  <c r="CD38" i="1"/>
  <c r="CD37" i="1" l="1"/>
  <c r="CY40" i="1" l="1"/>
  <c r="CB34" i="1" l="1"/>
  <c r="CF33" i="1" l="1"/>
  <c r="CB5" i="1"/>
  <c r="CD5" i="1" s="1"/>
  <c r="CD2" i="1"/>
  <c r="CD4" i="1"/>
  <c r="CE2" i="1"/>
  <c r="CE4" i="1"/>
  <c r="CE6" i="1"/>
  <c r="CE7" i="1"/>
  <c r="CE8" i="1"/>
  <c r="CE9" i="1"/>
  <c r="CE10" i="1"/>
  <c r="CE12" i="1"/>
  <c r="CE14" i="1"/>
  <c r="CE16" i="1"/>
  <c r="CE17" i="1"/>
  <c r="CE18" i="1"/>
  <c r="CE19" i="1"/>
  <c r="CE22" i="1"/>
  <c r="CE23" i="1"/>
  <c r="CE25" i="1"/>
  <c r="CE27" i="1"/>
  <c r="CE31" i="1"/>
  <c r="CE32" i="1"/>
  <c r="CE33" i="1"/>
  <c r="CE35" i="1"/>
  <c r="CE36" i="1"/>
  <c r="CE39" i="1"/>
  <c r="CE40" i="1"/>
  <c r="CD6" i="1"/>
  <c r="CD7" i="1"/>
  <c r="CD8" i="1"/>
  <c r="CD9" i="1"/>
  <c r="CD10" i="1"/>
  <c r="CD12" i="1"/>
  <c r="CD14" i="1"/>
  <c r="CD16" i="1"/>
  <c r="CD17" i="1"/>
  <c r="CD18" i="1"/>
  <c r="CD19" i="1"/>
  <c r="CD22" i="1"/>
  <c r="CD23" i="1"/>
  <c r="CD25" i="1"/>
  <c r="CD27" i="1"/>
  <c r="CD31" i="1"/>
  <c r="CD32" i="1"/>
  <c r="CD33" i="1"/>
  <c r="CD35" i="1"/>
  <c r="CD39" i="1"/>
  <c r="CD40" i="1"/>
  <c r="CC3" i="1"/>
  <c r="CE3" i="1" s="1"/>
  <c r="CC5" i="1"/>
  <c r="CE5" i="1" s="1"/>
  <c r="CC11" i="1"/>
  <c r="CE11" i="1" s="1"/>
  <c r="CC13" i="1"/>
  <c r="CE13" i="1" s="1"/>
  <c r="CC15" i="1"/>
  <c r="CE15" i="1" s="1"/>
  <c r="CC24" i="1"/>
  <c r="CC26" i="1"/>
  <c r="CC28" i="1"/>
  <c r="CE28" i="1" s="1"/>
  <c r="CC29" i="1"/>
  <c r="CE29" i="1" s="1"/>
  <c r="CC30" i="1"/>
  <c r="CE30" i="1" s="1"/>
  <c r="CC34" i="1"/>
  <c r="CE34" i="1" s="1"/>
  <c r="CC41" i="1"/>
  <c r="CE41" i="1" s="1"/>
  <c r="CC42" i="1"/>
  <c r="CB3" i="1"/>
  <c r="CD3" i="1" s="1"/>
  <c r="CB11" i="1"/>
  <c r="CD11" i="1" s="1"/>
  <c r="CB13" i="1"/>
  <c r="CD13" i="1" s="1"/>
  <c r="CB15" i="1"/>
  <c r="CD15" i="1" s="1"/>
  <c r="CB24" i="1"/>
  <c r="CB26" i="1"/>
  <c r="CB28" i="1"/>
  <c r="CD28" i="1" s="1"/>
  <c r="CB29" i="1"/>
  <c r="CD29" i="1" s="1"/>
  <c r="CB30" i="1"/>
  <c r="CD30" i="1" s="1"/>
  <c r="CD34" i="1"/>
  <c r="CB41" i="1"/>
  <c r="CD41" i="1" s="1"/>
  <c r="CB42" i="1"/>
  <c r="CF21" i="1" l="1"/>
  <c r="CF20" i="1"/>
  <c r="CF3" i="1"/>
  <c r="CF5" i="1"/>
  <c r="CF6" i="1"/>
  <c r="CF4" i="1"/>
  <c r="CF2" i="1"/>
  <c r="CG2" i="1" l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2" i="1"/>
  <c r="CG23" i="1"/>
  <c r="CG25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F40" i="1"/>
  <c r="DB40" i="1"/>
  <c r="DB3" i="1"/>
  <c r="DB6" i="1"/>
  <c r="DB8" i="1"/>
  <c r="DB9" i="1"/>
  <c r="DB12" i="1"/>
  <c r="DB13" i="1"/>
  <c r="DB15" i="1"/>
  <c r="DB17" i="1"/>
  <c r="DB18" i="1"/>
  <c r="DB19" i="1"/>
  <c r="DB23" i="1"/>
  <c r="DB25" i="1"/>
  <c r="DB35" i="1"/>
  <c r="DB38" i="1"/>
  <c r="DB41" i="1"/>
  <c r="CF35" i="1" l="1"/>
  <c r="CF38" i="1" l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2" i="1"/>
  <c r="CF23" i="1"/>
  <c r="CF25" i="1"/>
  <c r="CF27" i="1"/>
  <c r="CF28" i="1"/>
  <c r="CF29" i="1"/>
  <c r="CF30" i="1"/>
  <c r="CF31" i="1"/>
  <c r="CF32" i="1"/>
  <c r="CF34" i="1"/>
  <c r="CF36" i="1"/>
  <c r="CF37" i="1"/>
  <c r="CF39" i="1"/>
  <c r="CF41" i="1"/>
</calcChain>
</file>

<file path=xl/sharedStrings.xml><?xml version="1.0" encoding="utf-8"?>
<sst xmlns="http://schemas.openxmlformats.org/spreadsheetml/2006/main" count="407" uniqueCount="298">
  <si>
    <t>HMIID</t>
  </si>
  <si>
    <t>STATUS</t>
  </si>
  <si>
    <t>HMISTART</t>
  </si>
  <si>
    <t>HMISTAPR</t>
  </si>
  <si>
    <t>HMIEND</t>
  </si>
  <si>
    <t>HMIENDPR</t>
  </si>
  <si>
    <t>ENDTYPE</t>
  </si>
  <si>
    <t>VIOSTART</t>
  </si>
  <si>
    <t>VIOSTAPR</t>
  </si>
  <si>
    <t>VIOEND</t>
  </si>
  <si>
    <t>VIOENDPR</t>
  </si>
  <si>
    <t>VIODURAT</t>
  </si>
  <si>
    <t>CONFLICT</t>
  </si>
  <si>
    <t>VIOLENCE</t>
  </si>
  <si>
    <t>ISSUE</t>
  </si>
  <si>
    <t>NONSTATE</t>
  </si>
  <si>
    <t>POLARITY</t>
  </si>
  <si>
    <t>FATALITY</t>
  </si>
  <si>
    <t>COLDWAR</t>
  </si>
  <si>
    <t>AREA</t>
  </si>
  <si>
    <t>POPULAT</t>
  </si>
  <si>
    <t>REGION</t>
  </si>
  <si>
    <t>UNSC</t>
  </si>
  <si>
    <t>REGIOORG</t>
  </si>
  <si>
    <t>GOVTPERM</t>
  </si>
  <si>
    <t>INTERVEN1</t>
  </si>
  <si>
    <t>P5</t>
  </si>
  <si>
    <t>INTERVEN2</t>
  </si>
  <si>
    <t>INTERVEN3</t>
  </si>
  <si>
    <t>SAVING</t>
  </si>
  <si>
    <t>TARGET</t>
  </si>
  <si>
    <t>TATROOP</t>
  </si>
  <si>
    <t>ACTIVE</t>
  </si>
  <si>
    <t>FORCE</t>
  </si>
  <si>
    <t>INTERPOS</t>
  </si>
  <si>
    <t>STARINTE</t>
  </si>
  <si>
    <t>ENDINTE</t>
  </si>
  <si>
    <t>DISARM</t>
  </si>
  <si>
    <t>STARDISA</t>
  </si>
  <si>
    <t>ENDDISA</t>
  </si>
  <si>
    <t>CIVILIAN</t>
  </si>
  <si>
    <t>STARCIVI</t>
  </si>
  <si>
    <t>ENDCIVI</t>
  </si>
  <si>
    <t>HUMANAID</t>
  </si>
  <si>
    <t>STARHUMA</t>
  </si>
  <si>
    <t>ENDHUMA</t>
  </si>
  <si>
    <t>NOFLY</t>
  </si>
  <si>
    <t>STARFLY</t>
  </si>
  <si>
    <t>ENDFLY</t>
  </si>
  <si>
    <t>SAFEAREA</t>
  </si>
  <si>
    <t>STARAREA</t>
  </si>
  <si>
    <t>ENDAREA</t>
  </si>
  <si>
    <t>ENFORCE</t>
  </si>
  <si>
    <t>STARENFO</t>
  </si>
  <si>
    <t>ENDENFO</t>
  </si>
  <si>
    <t>LOST</t>
  </si>
  <si>
    <t>STARLOST</t>
  </si>
  <si>
    <t>ENDLOST</t>
  </si>
  <si>
    <t>REGIME</t>
  </si>
  <si>
    <t>STARREGI</t>
  </si>
  <si>
    <t>ENDREGI</t>
  </si>
  <si>
    <t>GROUNDFO</t>
  </si>
  <si>
    <t>GROUNDNO</t>
  </si>
  <si>
    <t>AIRFORCE</t>
  </si>
  <si>
    <t>VIOLAREA</t>
  </si>
  <si>
    <t>COUNTTRO</t>
  </si>
  <si>
    <t>IDTROOPS</t>
  </si>
  <si>
    <t>COUNTARM</t>
  </si>
  <si>
    <t>IDARMS</t>
  </si>
  <si>
    <t>CONTRA0</t>
  </si>
  <si>
    <t>CONTRA1</t>
  </si>
  <si>
    <t>CONTRA2</t>
  </si>
  <si>
    <t>CONTRA3</t>
  </si>
  <si>
    <t>CONTRA4</t>
  </si>
  <si>
    <t>CONTRA5</t>
  </si>
  <si>
    <t>CONTRA6</t>
  </si>
  <si>
    <t>CONTRA7</t>
  </si>
  <si>
    <t>ENDVIOL</t>
  </si>
  <si>
    <t>FATAL1</t>
  </si>
  <si>
    <t>FATAL2</t>
  </si>
  <si>
    <t>FATALCOM</t>
  </si>
  <si>
    <t>FATALPRE</t>
  </si>
  <si>
    <t>LOSSES</t>
  </si>
  <si>
    <t>DISLOCATE</t>
  </si>
  <si>
    <t>ALB</t>
  </si>
  <si>
    <t>Italy</t>
  </si>
  <si>
    <t>France</t>
  </si>
  <si>
    <t>Greece</t>
  </si>
  <si>
    <t>BIH</t>
  </si>
  <si>
    <t>UN</t>
  </si>
  <si>
    <t>NATO</t>
  </si>
  <si>
    <t>Serbia</t>
  </si>
  <si>
    <t>BDI</t>
  </si>
  <si>
    <t>South Africa</t>
  </si>
  <si>
    <t>-88</t>
  </si>
  <si>
    <t>TCD</t>
  </si>
  <si>
    <t>Nigeria</t>
  </si>
  <si>
    <t>Libya</t>
  </si>
  <si>
    <t>CIV</t>
  </si>
  <si>
    <t>1</t>
  </si>
  <si>
    <t>ECOWAS</t>
  </si>
  <si>
    <t>2</t>
  </si>
  <si>
    <t>0</t>
  </si>
  <si>
    <t>TMP</t>
  </si>
  <si>
    <t>Australia</t>
  </si>
  <si>
    <t>Thailand</t>
  </si>
  <si>
    <t>New Zealand</t>
  </si>
  <si>
    <t>Indonesia</t>
  </si>
  <si>
    <t>HTI</t>
  </si>
  <si>
    <t>USA</t>
  </si>
  <si>
    <t>Bangladesh</t>
  </si>
  <si>
    <t>IRQ</t>
  </si>
  <si>
    <t>UK</t>
  </si>
  <si>
    <t>KSV</t>
  </si>
  <si>
    <t>LBN</t>
  </si>
  <si>
    <t>Arab League</t>
  </si>
  <si>
    <t>LBR</t>
  </si>
  <si>
    <t>Burkina Faso</t>
  </si>
  <si>
    <t>RWA</t>
  </si>
  <si>
    <t>Senegal</t>
  </si>
  <si>
    <t>Chad</t>
  </si>
  <si>
    <t>SLE</t>
  </si>
  <si>
    <t>Liberia</t>
  </si>
  <si>
    <t>SLB</t>
  </si>
  <si>
    <t>Fiji</t>
  </si>
  <si>
    <t>SOM</t>
  </si>
  <si>
    <t>AU</t>
  </si>
  <si>
    <t>SSD</t>
  </si>
  <si>
    <t>Sudan</t>
  </si>
  <si>
    <t>LKA</t>
  </si>
  <si>
    <t>India</t>
  </si>
  <si>
    <t>SDN</t>
  </si>
  <si>
    <t>3</t>
  </si>
  <si>
    <t>MDV</t>
  </si>
  <si>
    <t>Russia</t>
  </si>
  <si>
    <t>ZAR</t>
  </si>
  <si>
    <t>Rwanda</t>
  </si>
  <si>
    <t>BGD</t>
  </si>
  <si>
    <t>EU</t>
  </si>
  <si>
    <t>UGA</t>
  </si>
  <si>
    <t>-99</t>
  </si>
  <si>
    <t>Tanzania</t>
  </si>
  <si>
    <t>Mozambique</t>
  </si>
  <si>
    <t>LBY</t>
  </si>
  <si>
    <t>Jordan</t>
  </si>
  <si>
    <t>Syria</t>
  </si>
  <si>
    <t>GEO</t>
  </si>
  <si>
    <t>AFG</t>
  </si>
  <si>
    <t>Georgia</t>
  </si>
  <si>
    <t>Belgium</t>
  </si>
  <si>
    <t>UCDPID</t>
  </si>
  <si>
    <t>ACTORID</t>
  </si>
  <si>
    <t>GROUNDPO</t>
  </si>
  <si>
    <t>GROUNDAR</t>
  </si>
  <si>
    <t>MEDIATE6</t>
  </si>
  <si>
    <t>MEDIATEI</t>
  </si>
  <si>
    <t>ACCORD6</t>
  </si>
  <si>
    <t>ACCORDI</t>
  </si>
  <si>
    <t>EMBARGO6</t>
  </si>
  <si>
    <t>EMBARGOI</t>
  </si>
  <si>
    <t>CAF</t>
  </si>
  <si>
    <t>NEWFATAL</t>
  </si>
  <si>
    <t>Burkina Faso; Liberia</t>
  </si>
  <si>
    <t>11.1.2013</t>
  </si>
  <si>
    <t>10.03.199</t>
  </si>
  <si>
    <t>NPFL</t>
  </si>
  <si>
    <t>NEWVIOL</t>
  </si>
  <si>
    <t>Albania 1997</t>
  </si>
  <si>
    <t>Bosnia and Herzegovina 1993-1995</t>
  </si>
  <si>
    <t>Bosnia and Herzegovina 1995</t>
  </si>
  <si>
    <t>Burundi 2001-2008</t>
  </si>
  <si>
    <t>Central African Republic 2013-</t>
  </si>
  <si>
    <t>Chad 2008-2010</t>
  </si>
  <si>
    <t>Congo 1960-1964</t>
  </si>
  <si>
    <t>Côte d'Ivoire 2002-2005</t>
  </si>
  <si>
    <t>Côte d'Ivoire 2011</t>
  </si>
  <si>
    <t>DR Congo 2000-2013</t>
  </si>
  <si>
    <t>DR Congo 2003</t>
  </si>
  <si>
    <t>DR Congo 2013-</t>
  </si>
  <si>
    <t>East Timor 1999</t>
  </si>
  <si>
    <t>Georgia (Abkhazia) 1992-1993</t>
  </si>
  <si>
    <t>Haiti 1994</t>
  </si>
  <si>
    <t>Haiti 2004-2005</t>
  </si>
  <si>
    <t>Iraq (Kurds) 1991-1997</t>
  </si>
  <si>
    <t>Iraq (South) 1992-1996</t>
  </si>
  <si>
    <t>Iraq 2014-</t>
  </si>
  <si>
    <t>Lebanon 1976-1979</t>
  </si>
  <si>
    <t>Lebanon 1982-1984</t>
  </si>
  <si>
    <t>Lebanon 2006</t>
  </si>
  <si>
    <t>Liberia 1990-1996</t>
  </si>
  <si>
    <t>Libya 2011</t>
  </si>
  <si>
    <t>Mali 2013-</t>
  </si>
  <si>
    <t>Moldova 1992</t>
  </si>
  <si>
    <t>Pakistan 1971</t>
  </si>
  <si>
    <t>Sierra Leone 1997-1999</t>
  </si>
  <si>
    <t>Sierra Leone 1999-2000</t>
  </si>
  <si>
    <t>Sierra Leone 2000-2001</t>
  </si>
  <si>
    <t>Solomon Islands 2003</t>
  </si>
  <si>
    <t>Somalia 1992-1995</t>
  </si>
  <si>
    <t>Somalia 2007-</t>
  </si>
  <si>
    <t>South Sudan 2011-</t>
  </si>
  <si>
    <t>Sri Lanka 1987-1990</t>
  </si>
  <si>
    <t>Sudan (Darfur) 2007-</t>
  </si>
  <si>
    <t>Uganda 1979</t>
  </si>
  <si>
    <t>Yugoslavia (Kosovo) 1999</t>
  </si>
  <si>
    <t>CEEAC</t>
  </si>
  <si>
    <t>COWCC</t>
  </si>
  <si>
    <t>482</t>
  </si>
  <si>
    <t>490</t>
  </si>
  <si>
    <t>437</t>
  </si>
  <si>
    <t>372</t>
  </si>
  <si>
    <t>660</t>
  </si>
  <si>
    <t>645</t>
  </si>
  <si>
    <t>620</t>
  </si>
  <si>
    <t>432</t>
  </si>
  <si>
    <t>517</t>
  </si>
  <si>
    <t>625</t>
  </si>
  <si>
    <t>500</t>
  </si>
  <si>
    <t>I1CCC</t>
  </si>
  <si>
    <t>220</t>
  </si>
  <si>
    <t>365</t>
  </si>
  <si>
    <t>510</t>
  </si>
  <si>
    <t>1060</t>
  </si>
  <si>
    <t>1014</t>
  </si>
  <si>
    <t>2400</t>
  </si>
  <si>
    <t>325</t>
  </si>
  <si>
    <t>663</t>
  </si>
  <si>
    <t>433</t>
  </si>
  <si>
    <t>541</t>
  </si>
  <si>
    <t>I2CCC</t>
  </si>
  <si>
    <t>I3CCC</t>
  </si>
  <si>
    <t>CARICOM</t>
  </si>
  <si>
    <t>694</t>
  </si>
  <si>
    <t>483</t>
  </si>
  <si>
    <t>LOSSRATE</t>
  </si>
  <si>
    <t>Tajikistan 1993-1996</t>
  </si>
  <si>
    <t>TJK</t>
  </si>
  <si>
    <t>CIS</t>
  </si>
  <si>
    <t>Pakistan</t>
  </si>
  <si>
    <t>WBCC</t>
  </si>
  <si>
    <t>POPULATA</t>
  </si>
  <si>
    <t>AREAA</t>
  </si>
  <si>
    <t>GROUNDPOA</t>
  </si>
  <si>
    <t>GROUNDARA</t>
  </si>
  <si>
    <t>POPYMTS</t>
  </si>
  <si>
    <t>MLI</t>
  </si>
  <si>
    <t>398, 397</t>
  </si>
  <si>
    <t>265, 266, 283</t>
  </si>
  <si>
    <t>11345, 11348</t>
  </si>
  <si>
    <t>314, 427</t>
  </si>
  <si>
    <t>372, 11347, 14113</t>
  </si>
  <si>
    <t>POPAYMTS</t>
  </si>
  <si>
    <t xml:space="preserve">Afghanistan 2003-2014 </t>
  </si>
  <si>
    <t xml:space="preserve">Rwanda 1994 </t>
  </si>
  <si>
    <t>COLONY2</t>
  </si>
  <si>
    <t>Qatar</t>
  </si>
  <si>
    <t>130, 303, 769, 299, 292, 378, 302, 379, 801, 376, 375, 377, 388, 9999</t>
  </si>
  <si>
    <t>50, 339, 349, 350, 370, 371, 9999</t>
  </si>
  <si>
    <t>50, 339, 349, 371</t>
  </si>
  <si>
    <t>93, 434, 432, 528, 786, 9999</t>
  </si>
  <si>
    <t>86, 4201, 488, 3554, 3555, 3556, 4007, 5999, 1159, 9999</t>
  </si>
  <si>
    <t>87, 468, 716, 1069, 1112, 9999</t>
  </si>
  <si>
    <t>76, 552, 556, 557, 558, 1453, 1459, 1510, 1109, 1110, 1111, 9999</t>
  </si>
  <si>
    <t>76, 558, 1109, 1125, 1131, 1139, 9999</t>
  </si>
  <si>
    <t>89, 423, 424, 425, 426, 72, 434, 488, 489, 528, 541, 561, 577, 603, 606, 616, 638, 645, 646, 647, 648, 653, 672, 673, 674, 789, 895, 896, 1043, 1075, 1076, 1077, 1114, 1128, 1136, 1160, 1198, 1199, 1200, 3953, 3441, 3037, 3040, 3043, 3967, 4130, 4286, 90, 93, 94, 99, 58901, 58902, 58903, 58904, 58907, 58910, 58913, 58915, 58921, 58923, 58924, 5976, 5997, 9999</t>
  </si>
  <si>
    <t>89,489, 528, 1136, 1160, 1200, 3441, 3037, 3040, 90, 5821, 3043, 4130, 4314, 5822, 5976, 9999</t>
  </si>
  <si>
    <t>89, 616, 606, 638, 1076, 58903, 9999</t>
  </si>
  <si>
    <t>155, 290, 9999</t>
  </si>
  <si>
    <t>63, 342</t>
  </si>
  <si>
    <t>116, 231, 9999</t>
  </si>
  <si>
    <t>116, 231, 260, 261, 323, 823, 9999</t>
  </si>
  <si>
    <t>116, 234, 4359, 9999</t>
  </si>
  <si>
    <t>119, 206, 208, 366, 9999</t>
  </si>
  <si>
    <t>79, 507, 508, 532, 639, 695, 696, 697, 1116, 80, 57901, 57902, 9999</t>
  </si>
  <si>
    <t>111, 1126, 1127, 9999</t>
  </si>
  <si>
    <t>72, 539, 607, 4380, 5880, 5881, 937, 1157, 1158, 1161, 1164, 3481, 4376, 9999</t>
  </si>
  <si>
    <t>55, 344</t>
  </si>
  <si>
    <t>143, 142, 9999</t>
  </si>
  <si>
    <t>94, 527, 623, 9999</t>
  </si>
  <si>
    <t>80, 532, 533, 534, 9999</t>
  </si>
  <si>
    <t>80, 532, 533, 535, 84, 9999</t>
  </si>
  <si>
    <t>80, 463, 532, 533, 535, 77, 9999</t>
  </si>
  <si>
    <t>95, 500, 501, 502, 503, 542, 644, 675, 678, 891, 964, 972, 974, 976, 977, 1028, 1034, 1035, 1105, 97, 9999</t>
  </si>
  <si>
    <t>95, 497, 504, 505, 584, 634, 671, 717, 769, 788, 894, 1004, 1196, 1096, 9999</t>
  </si>
  <si>
    <t>113, 112, 488, 581, 582, 583, 598, 706, 708, 1137, 1220, 1224, 3568, 4226, 90, 655, 660, 1009, 1097, 1108, 1124, 1138, 1162, 3563, 3569, 4226, 9999</t>
  </si>
  <si>
    <t>145, 281, 320, 322, 4004, 844, 2297, 9999</t>
  </si>
  <si>
    <t>112, 468, 469, 471, 472, 630, 319, 5849, 5866, 9999</t>
  </si>
  <si>
    <t>49, 357</t>
  </si>
  <si>
    <t>428837</t>
  </si>
  <si>
    <t>6, 765, 6172, 9999</t>
  </si>
  <si>
    <t>6, 6172, 6173</t>
  </si>
  <si>
    <t>119, 204, 205, 237, 242</t>
  </si>
  <si>
    <t>119, 121, 204, 237</t>
  </si>
  <si>
    <t>4499, 4500</t>
  </si>
  <si>
    <t>131, 345, 1186</t>
  </si>
  <si>
    <t>1, 45, 9999</t>
  </si>
  <si>
    <t>89, Government of Belgium</t>
  </si>
  <si>
    <t>90, 92, 100, 479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</si>
</sst>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$-407]General"/>
    <numFmt numFmtId="166" formatCode="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8" fillId="0" borderId="0"/>
    <xf numFmtId="0" fontId="10" fillId="4" borderId="0" applyNumberFormat="0" applyBorder="0" applyAlignment="0" applyProtection="0"/>
  </cellStyleXfs>
  <cellXfs count="12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/>
    <xf numFmtId="0" fontId="4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4" fillId="0" borderId="1" xfId="3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14" fontId="6" fillId="0" borderId="1" xfId="3" applyNumberFormat="1" applyFont="1" applyFill="1" applyBorder="1" applyAlignment="1">
      <alignment horizontal="left"/>
    </xf>
    <xf numFmtId="14" fontId="0" fillId="0" borderId="1" xfId="4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 wrapText="1"/>
    </xf>
    <xf numFmtId="166" fontId="0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" fontId="0" fillId="0" borderId="1" xfId="2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1" xfId="0" applyBorder="1"/>
    <xf numFmtId="49" fontId="0" fillId="3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14" fontId="0" fillId="0" borderId="5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49" fontId="0" fillId="0" borderId="3" xfId="0" applyNumberFormat="1" applyFont="1" applyFill="1" applyBorder="1" applyAlignment="1">
      <alignment horizontal="left"/>
    </xf>
    <xf numFmtId="1" fontId="0" fillId="0" borderId="5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14" fontId="4" fillId="0" borderId="5" xfId="0" quotePrefix="1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0" borderId="4" xfId="0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/>
    <xf numFmtId="0" fontId="0" fillId="0" borderId="1" xfId="0" applyFont="1" applyBorder="1" applyAlignment="1"/>
    <xf numFmtId="2" fontId="0" fillId="0" borderId="5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14" fontId="9" fillId="0" borderId="5" xfId="0" applyNumberFormat="1" applyFont="1" applyFill="1" applyBorder="1" applyAlignment="1">
      <alignment horizontal="left"/>
    </xf>
    <xf numFmtId="1" fontId="9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/>
    <xf numFmtId="0" fontId="9" fillId="0" borderId="6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5" xfId="0" applyFill="1" applyBorder="1" applyAlignment="1">
      <alignment horizontal="left"/>
    </xf>
    <xf numFmtId="1" fontId="3" fillId="0" borderId="5" xfId="0" applyNumberFormat="1" applyFont="1" applyFill="1" applyBorder="1" applyAlignment="1">
      <alignment horizontal="left"/>
    </xf>
    <xf numFmtId="0" fontId="9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wrapText="1"/>
    </xf>
    <xf numFmtId="0" fontId="9" fillId="0" borderId="5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14" fontId="0" fillId="5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right"/>
    </xf>
    <xf numFmtId="166" fontId="0" fillId="5" borderId="1" xfId="0" applyNumberFormat="1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0" fontId="1" fillId="6" borderId="4" xfId="7" applyFont="1" applyFill="1" applyBorder="1" applyAlignment="1">
      <alignment horizontal="left"/>
    </xf>
    <xf numFmtId="0" fontId="1" fillId="6" borderId="5" xfId="7" applyFont="1" applyFill="1" applyBorder="1" applyAlignment="1">
      <alignment horizontal="left"/>
    </xf>
    <xf numFmtId="0" fontId="1" fillId="6" borderId="1" xfId="7" applyNumberFormat="1" applyFont="1" applyFill="1" applyBorder="1" applyAlignment="1">
      <alignment horizontal="left"/>
    </xf>
    <xf numFmtId="14" fontId="1" fillId="6" borderId="5" xfId="7" applyNumberFormat="1" applyFont="1" applyFill="1" applyBorder="1" applyAlignment="1">
      <alignment horizontal="left"/>
    </xf>
    <xf numFmtId="1" fontId="1" fillId="6" borderId="5" xfId="7" applyNumberFormat="1" applyFont="1" applyFill="1" applyBorder="1" applyAlignment="1">
      <alignment horizontal="left"/>
    </xf>
    <xf numFmtId="1" fontId="1" fillId="6" borderId="1" xfId="7" applyNumberFormat="1" applyFont="1" applyFill="1" applyBorder="1" applyAlignment="1">
      <alignment horizontal="right"/>
    </xf>
    <xf numFmtId="1" fontId="1" fillId="6" borderId="1" xfId="7" applyNumberFormat="1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left"/>
    </xf>
    <xf numFmtId="0" fontId="1" fillId="6" borderId="5" xfId="7" applyNumberFormat="1" applyFont="1" applyFill="1" applyBorder="1" applyAlignment="1">
      <alignment horizontal="left"/>
    </xf>
    <xf numFmtId="2" fontId="1" fillId="6" borderId="5" xfId="7" applyNumberFormat="1" applyFont="1" applyFill="1" applyBorder="1" applyAlignment="1">
      <alignment horizontal="left"/>
    </xf>
    <xf numFmtId="0" fontId="1" fillId="6" borderId="6" xfId="7" applyFont="1" applyFill="1" applyBorder="1" applyAlignment="1">
      <alignment horizontal="left"/>
    </xf>
    <xf numFmtId="0" fontId="1" fillId="6" borderId="1" xfId="7" applyFont="1" applyFill="1" applyBorder="1"/>
    <xf numFmtId="17" fontId="0" fillId="0" borderId="5" xfId="0" applyNumberFormat="1" applyFont="1" applyFill="1" applyBorder="1" applyAlignment="1">
      <alignment horizontal="left"/>
    </xf>
  </cellXfs>
  <cellStyles count="8">
    <cellStyle name="Comma" xfId="1" builtinId="3"/>
    <cellStyle name="Excel Built-in Normal" xfId="3" xr:uid="{00000000-0005-0000-0000-000000000000}"/>
    <cellStyle name="Neutral" xfId="7" builtinId="28"/>
    <cellStyle name="Normal" xfId="0" builtinId="0"/>
    <cellStyle name="Normal 19" xfId="4" xr:uid="{00000000-0005-0000-0000-000003000000}"/>
    <cellStyle name="Normal 2" xfId="6" xr:uid="{00000000-0005-0000-0000-000004000000}"/>
    <cellStyle name="Percent" xfId="2" builtinId="5"/>
    <cellStyle name="Standard 2" xfId="5" xr:uid="{00000000-0005-0000-0000-000007000000}"/>
  </cellStyles>
  <dxfs count="108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vertical="bottom" textRotation="0" indent="0" justifyLastLine="0" shrinkToFit="0" readingOrder="0"/>
      <border diagonalUp="0" diagonalDown="0" outline="0">
        <left style="thin">
          <color indexed="64"/>
        </left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vertical="bottom" textRotation="0" indent="0" justifyLastLine="0" shrinkToFit="0" readingOrder="0"/>
      <border diagonalUp="0" diagonalDown="0" outline="0">
        <right style="thin">
          <color indexed="64"/>
        </right>
        <top/>
      </border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E42" totalsRowShown="0" headerRowDxfId="107" dataDxfId="105" headerRowBorderDxfId="106">
  <autoFilter ref="A1:DE42" xr:uid="{00000000-0009-0000-0100-000001000000}">
    <filterColumn colId="33">
      <filters>
        <filter val="0"/>
      </filters>
    </filterColumn>
    <filterColumn colId="34">
      <filters>
        <filter val="2"/>
      </filters>
    </filterColumn>
  </autoFilter>
  <sortState xmlns:xlrd2="http://schemas.microsoft.com/office/spreadsheetml/2017/richdata2" ref="A2:DE43">
    <sortCondition ref="A1:A43"/>
  </sortState>
  <tableColumns count="109">
    <tableColumn id="1" xr3:uid="{00000000-0010-0000-0000-000001000000}" name="HMIID" dataDxfId="104"/>
    <tableColumn id="2" xr3:uid="{00000000-0010-0000-0000-000002000000}" name="WBCC" dataDxfId="103"/>
    <tableColumn id="87" xr3:uid="{00000000-0010-0000-0000-000057000000}" name="COWCC" dataDxfId="102"/>
    <tableColumn id="89" xr3:uid="{00000000-0010-0000-0000-000059000000}" name="UCDPID" dataDxfId="101"/>
    <tableColumn id="20" xr3:uid="{00000000-0010-0000-0000-000014000000}" name="ACTORID" dataDxfId="100"/>
    <tableColumn id="3" xr3:uid="{00000000-0010-0000-0000-000003000000}" name="STATUS" dataDxfId="99"/>
    <tableColumn id="4" xr3:uid="{00000000-0010-0000-0000-000004000000}" name="HMISTART" dataDxfId="98"/>
    <tableColumn id="5" xr3:uid="{00000000-0010-0000-0000-000005000000}" name="HMISTAPR" dataDxfId="97"/>
    <tableColumn id="6" xr3:uid="{00000000-0010-0000-0000-000006000000}" name="HMIEND" dataDxfId="96"/>
    <tableColumn id="7" xr3:uid="{00000000-0010-0000-0000-000007000000}" name="HMIENDPR" dataDxfId="95"/>
    <tableColumn id="8" xr3:uid="{00000000-0010-0000-0000-000008000000}" name="ENDTYPE" dataDxfId="94"/>
    <tableColumn id="9" xr3:uid="{00000000-0010-0000-0000-000009000000}" name="VIOSTART" dataDxfId="93"/>
    <tableColumn id="10" xr3:uid="{00000000-0010-0000-0000-00000A000000}" name="VIOSTAPR" dataDxfId="92"/>
    <tableColumn id="11" xr3:uid="{00000000-0010-0000-0000-00000B000000}" name="VIOEND" dataDxfId="91"/>
    <tableColumn id="12" xr3:uid="{00000000-0010-0000-0000-00000C000000}" name="VIOENDPR" dataDxfId="90"/>
    <tableColumn id="13" xr3:uid="{00000000-0010-0000-0000-00000D000000}" name="VIODURAT" dataDxfId="89"/>
    <tableColumn id="14" xr3:uid="{00000000-0010-0000-0000-00000E000000}" name="CONFLICT" dataDxfId="88"/>
    <tableColumn id="15" xr3:uid="{00000000-0010-0000-0000-00000F000000}" name="VIOLENCE" dataDxfId="87"/>
    <tableColumn id="16" xr3:uid="{00000000-0010-0000-0000-000010000000}" name="ISSUE" dataDxfId="86"/>
    <tableColumn id="17" xr3:uid="{00000000-0010-0000-0000-000011000000}" name="NONSTATE" dataDxfId="85"/>
    <tableColumn id="18" xr3:uid="{00000000-0010-0000-0000-000012000000}" name="POLARITY" dataDxfId="84"/>
    <tableColumn id="19" xr3:uid="{00000000-0010-0000-0000-000013000000}" name="FATALITY" dataDxfId="83"/>
    <tableColumn id="21" xr3:uid="{00000000-0010-0000-0000-000015000000}" name="AREA" dataDxfId="82"/>
    <tableColumn id="92" xr3:uid="{00000000-0010-0000-0000-00005C000000}" name="AREAA" dataDxfId="81"/>
    <tableColumn id="22" xr3:uid="{00000000-0010-0000-0000-000016000000}" name="POPULAT" dataDxfId="80"/>
    <tableColumn id="90" xr3:uid="{00000000-0010-0000-0000-00005A000000}" name="POPULATA"/>
    <tableColumn id="23" xr3:uid="{00000000-0010-0000-0000-000017000000}" name="REGION" dataDxfId="79"/>
    <tableColumn id="110" xr3:uid="{00000000-0010-0000-0000-00006E000000}" name="MEDIATE6" dataDxfId="78"/>
    <tableColumn id="109" xr3:uid="{00000000-0010-0000-0000-00006D000000}" name="MEDIATEI" dataDxfId="77"/>
    <tableColumn id="108" xr3:uid="{00000000-0010-0000-0000-00006C000000}" name="ACCORD6" dataDxfId="76"/>
    <tableColumn id="107" xr3:uid="{00000000-0010-0000-0000-00006B000000}" name="ACCORDI" dataDxfId="75"/>
    <tableColumn id="106" xr3:uid="{00000000-0010-0000-0000-00006A000000}" name="EMBARGO6" dataDxfId="74"/>
    <tableColumn id="105" xr3:uid="{00000000-0010-0000-0000-000069000000}" name="EMBARGOI" dataDxfId="73"/>
    <tableColumn id="91" xr3:uid="{00000000-0010-0000-0000-00005B000000}" name="COLDWAR" dataDxfId="72"/>
    <tableColumn id="24" xr3:uid="{00000000-0010-0000-0000-000018000000}" name="UNSC" dataDxfId="71"/>
    <tableColumn id="25" xr3:uid="{00000000-0010-0000-0000-000019000000}" name="REGIOORG" dataDxfId="70"/>
    <tableColumn id="26" xr3:uid="{00000000-0010-0000-0000-00001A000000}" name="GOVTPERM" dataDxfId="69"/>
    <tableColumn id="27" xr3:uid="{00000000-0010-0000-0000-00001B000000}" name="INTERVEN1" dataDxfId="68"/>
    <tableColumn id="96" xr3:uid="{00000000-0010-0000-0000-000060000000}" name="I1CCC"/>
    <tableColumn id="28" xr3:uid="{00000000-0010-0000-0000-00001C000000}" name="P5" dataDxfId="67"/>
    <tableColumn id="30" xr3:uid="{00000000-0010-0000-0000-00001E000000}" name="INTERVEN2" dataDxfId="66"/>
    <tableColumn id="97" xr3:uid="{00000000-0010-0000-0000-000061000000}" name="I2CCC"/>
    <tableColumn id="31" xr3:uid="{00000000-0010-0000-0000-00001F000000}" name="INTERVEN3" dataDxfId="65"/>
    <tableColumn id="98" xr3:uid="{00000000-0010-0000-0000-000062000000}" name="I3CCC"/>
    <tableColumn id="104" xr3:uid="{00000000-0010-0000-0000-000068000000}" name="COLONY2" dataDxfId="64"/>
    <tableColumn id="32" xr3:uid="{00000000-0010-0000-0000-000020000000}" name="SAVING" dataDxfId="63"/>
    <tableColumn id="33" xr3:uid="{00000000-0010-0000-0000-000021000000}" name="TARGET" dataDxfId="62"/>
    <tableColumn id="34" xr3:uid="{00000000-0010-0000-0000-000022000000}" name="TATROOP" dataDxfId="61"/>
    <tableColumn id="35" xr3:uid="{00000000-0010-0000-0000-000023000000}" name="ACTIVE" dataDxfId="60"/>
    <tableColumn id="36" xr3:uid="{00000000-0010-0000-0000-000024000000}" name="FORCE" dataDxfId="59"/>
    <tableColumn id="37" xr3:uid="{00000000-0010-0000-0000-000025000000}" name="INTERPOS" dataDxfId="58"/>
    <tableColumn id="38" xr3:uid="{00000000-0010-0000-0000-000026000000}" name="STARINTE" dataDxfId="57"/>
    <tableColumn id="39" xr3:uid="{00000000-0010-0000-0000-000027000000}" name="ENDINTE" dataDxfId="56"/>
    <tableColumn id="40" xr3:uid="{00000000-0010-0000-0000-000028000000}" name="DISARM" dataDxfId="55"/>
    <tableColumn id="41" xr3:uid="{00000000-0010-0000-0000-000029000000}" name="STARDISA" dataDxfId="54"/>
    <tableColumn id="42" xr3:uid="{00000000-0010-0000-0000-00002A000000}" name="ENDDISA" dataDxfId="53"/>
    <tableColumn id="43" xr3:uid="{00000000-0010-0000-0000-00002B000000}" name="CIVILIAN" dataDxfId="52"/>
    <tableColumn id="44" xr3:uid="{00000000-0010-0000-0000-00002C000000}" name="STARCIVI" dataDxfId="51"/>
    <tableColumn id="45" xr3:uid="{00000000-0010-0000-0000-00002D000000}" name="ENDCIVI" dataDxfId="50"/>
    <tableColumn id="46" xr3:uid="{00000000-0010-0000-0000-00002E000000}" name="HUMANAID" dataDxfId="49"/>
    <tableColumn id="47" xr3:uid="{00000000-0010-0000-0000-00002F000000}" name="STARHUMA" dataDxfId="48"/>
    <tableColumn id="48" xr3:uid="{00000000-0010-0000-0000-000030000000}" name="ENDHUMA" dataDxfId="47"/>
    <tableColumn id="49" xr3:uid="{00000000-0010-0000-0000-000031000000}" name="NOFLY" dataDxfId="46"/>
    <tableColumn id="50" xr3:uid="{00000000-0010-0000-0000-000032000000}" name="STARFLY" dataDxfId="45"/>
    <tableColumn id="51" xr3:uid="{00000000-0010-0000-0000-000033000000}" name="ENDFLY" dataDxfId="44"/>
    <tableColumn id="52" xr3:uid="{00000000-0010-0000-0000-000034000000}" name="SAFEAREA" dataDxfId="43"/>
    <tableColumn id="53" xr3:uid="{00000000-0010-0000-0000-000035000000}" name="STARAREA" dataDxfId="42"/>
    <tableColumn id="54" xr3:uid="{00000000-0010-0000-0000-000036000000}" name="ENDAREA" dataDxfId="41"/>
    <tableColumn id="55" xr3:uid="{00000000-0010-0000-0000-000037000000}" name="ENFORCE" dataDxfId="40"/>
    <tableColumn id="56" xr3:uid="{00000000-0010-0000-0000-000038000000}" name="STARENFO" dataDxfId="39"/>
    <tableColumn id="57" xr3:uid="{00000000-0010-0000-0000-000039000000}" name="ENDENFO" dataDxfId="38"/>
    <tableColumn id="58" xr3:uid="{00000000-0010-0000-0000-00003A000000}" name="LOST" dataDxfId="37"/>
    <tableColumn id="59" xr3:uid="{00000000-0010-0000-0000-00003B000000}" name="STARLOST" dataDxfId="36"/>
    <tableColumn id="60" xr3:uid="{00000000-0010-0000-0000-00003C000000}" name="ENDLOST" dataDxfId="35"/>
    <tableColumn id="61" xr3:uid="{00000000-0010-0000-0000-00003D000000}" name="REGIME" dataDxfId="34"/>
    <tableColumn id="62" xr3:uid="{00000000-0010-0000-0000-00003E000000}" name="STARREGI" dataDxfId="33"/>
    <tableColumn id="63" xr3:uid="{00000000-0010-0000-0000-00003F000000}" name="ENDREGI" dataDxfId="32"/>
    <tableColumn id="64" xr3:uid="{00000000-0010-0000-0000-000040000000}" name="GROUNDFO" dataDxfId="31"/>
    <tableColumn id="65" xr3:uid="{00000000-0010-0000-0000-000041000000}" name="GROUNDNO" dataDxfId="30"/>
    <tableColumn id="102" xr3:uid="{00000000-0010-0000-0000-000066000000}" name="POPYMTS" dataDxfId="29">
      <calculatedColumnFormula>Y2</calculatedColumnFormula>
    </tableColumn>
    <tableColumn id="103" xr3:uid="{00000000-0010-0000-0000-000067000000}" name="POPAYMTS" dataDxfId="28">
      <calculatedColumnFormula>Z2</calculatedColumnFormula>
    </tableColumn>
    <tableColumn id="94" xr3:uid="{00000000-0010-0000-0000-00005E000000}" name="GROUNDPO" dataDxfId="27">
      <calculatedColumnFormula>CA2/(Y2/100000)</calculatedColumnFormula>
    </tableColumn>
    <tableColumn id="93" xr3:uid="{00000000-0010-0000-0000-00005D000000}" name="GROUNDPOA" dataDxfId="26">
      <calculatedColumnFormula>CA2/(CC2/100000)</calculatedColumnFormula>
    </tableColumn>
    <tableColumn id="95" xr3:uid="{00000000-0010-0000-0000-00005F000000}" name="GROUNDAR" dataDxfId="25">
      <calculatedColumnFormula>CA2/(W2/1000)</calculatedColumnFormula>
    </tableColumn>
    <tableColumn id="101" xr3:uid="{00000000-0010-0000-0000-000065000000}" name="GROUNDARA" dataDxfId="24">
      <calculatedColumnFormula>CA2/(X2/1000)</calculatedColumnFormula>
    </tableColumn>
    <tableColumn id="66" xr3:uid="{00000000-0010-0000-0000-000042000000}" name="AIRFORCE" dataDxfId="23"/>
    <tableColumn id="67" xr3:uid="{00000000-0010-0000-0000-000043000000}" name="VIOLAREA" dataDxfId="22"/>
    <tableColumn id="68" xr3:uid="{00000000-0010-0000-0000-000044000000}" name="COUNTTRO" dataDxfId="21"/>
    <tableColumn id="69" xr3:uid="{00000000-0010-0000-0000-000045000000}" name="IDTROOPS" dataDxfId="20"/>
    <tableColumn id="70" xr3:uid="{00000000-0010-0000-0000-000046000000}" name="COUNTARM" dataDxfId="19"/>
    <tableColumn id="71" xr3:uid="{00000000-0010-0000-0000-000047000000}" name="IDARMS" dataDxfId="18"/>
    <tableColumn id="72" xr3:uid="{00000000-0010-0000-0000-000048000000}" name="CONTRA0" dataDxfId="17"/>
    <tableColumn id="73" xr3:uid="{00000000-0010-0000-0000-000049000000}" name="CONTRA1" dataDxfId="16"/>
    <tableColumn id="74" xr3:uid="{00000000-0010-0000-0000-00004A000000}" name="CONTRA2" dataDxfId="15"/>
    <tableColumn id="75" xr3:uid="{00000000-0010-0000-0000-00004B000000}" name="CONTRA3" dataDxfId="14"/>
    <tableColumn id="76" xr3:uid="{00000000-0010-0000-0000-00004C000000}" name="CONTRA4" dataDxfId="13"/>
    <tableColumn id="77" xr3:uid="{00000000-0010-0000-0000-00004D000000}" name="CONTRA5" dataDxfId="12"/>
    <tableColumn id="78" xr3:uid="{00000000-0010-0000-0000-00004E000000}" name="CONTRA6" dataDxfId="11"/>
    <tableColumn id="79" xr3:uid="{00000000-0010-0000-0000-00004F000000}" name="CONTRA7" dataDxfId="10"/>
    <tableColumn id="80" xr3:uid="{00000000-0010-0000-0000-000050000000}" name="ENDVIOL" dataDxfId="9"/>
    <tableColumn id="81" xr3:uid="{00000000-0010-0000-0000-000051000000}" name="FATAL1" dataDxfId="8"/>
    <tableColumn id="82" xr3:uid="{00000000-0010-0000-0000-000052000000}" name="FATAL2" dataDxfId="7"/>
    <tableColumn id="83" xr3:uid="{00000000-0010-0000-0000-000053000000}" name="FATALCOM" dataDxfId="6"/>
    <tableColumn id="84" xr3:uid="{00000000-0010-0000-0000-000054000000}" name="FATALPRE" dataDxfId="5"/>
    <tableColumn id="85" xr3:uid="{00000000-0010-0000-0000-000055000000}" name="LOSSES" dataDxfId="4"/>
    <tableColumn id="100" xr3:uid="{00000000-0010-0000-0000-000064000000}" name="LOSSRATE" dataDxfId="3">
      <calculatedColumnFormula>Table1[[#This Row],[LOSSES]]/Table1[[#This Row],[GROUNDNO]]*100</calculatedColumnFormula>
    </tableColumn>
    <tableColumn id="86" xr3:uid="{00000000-0010-0000-0000-000056000000}" name="NEWVIOL" dataDxfId="2"/>
    <tableColumn id="99" xr3:uid="{00000000-0010-0000-0000-000063000000}" name="NEWFATAL" dataDxfId="1"/>
    <tableColumn id="88" xr3:uid="{00000000-0010-0000-0000-000058000000}" name="DISLOCAT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49"/>
  <sheetViews>
    <sheetView tabSelected="1" zoomScaleNormal="100" workbookViewId="0">
      <pane xSplit="6580" ySplit="830" topLeftCell="AH1" activePane="bottomRight"/>
      <selection activeCell="B46" sqref="B46"/>
      <selection pane="topRight" activeCell="AH1" sqref="AH1"/>
      <selection pane="bottomLeft" activeCell="A34" sqref="A34"/>
      <selection pane="bottomRight" activeCell="AI2" sqref="AI2"/>
    </sheetView>
  </sheetViews>
  <sheetFormatPr defaultColWidth="10.81640625" defaultRowHeight="27" customHeight="1" x14ac:dyDescent="0.35"/>
  <cols>
    <col min="1" max="1" width="33.81640625" style="78" customWidth="1"/>
    <col min="2" max="5" width="12.54296875" style="1" customWidth="1"/>
    <col min="6" max="6" width="11.54296875" style="3" customWidth="1"/>
    <col min="7" max="7" width="11.54296875" style="1" customWidth="1"/>
    <col min="8" max="8" width="11.1796875" style="1" bestFit="1" customWidth="1"/>
    <col min="9" max="9" width="12.1796875" style="1" customWidth="1"/>
    <col min="10" max="10" width="10.81640625" style="1"/>
    <col min="11" max="12" width="11.1796875" style="1" customWidth="1"/>
    <col min="13" max="13" width="11.54296875" style="1" bestFit="1" customWidth="1"/>
    <col min="14" max="14" width="11.54296875" style="1" customWidth="1"/>
    <col min="15" max="15" width="11.7265625" style="1" customWidth="1"/>
    <col min="16" max="16" width="10.81640625" style="1"/>
    <col min="17" max="17" width="11.1796875" style="1" customWidth="1"/>
    <col min="18" max="18" width="10.81640625" style="1"/>
    <col min="19" max="19" width="11.81640625" style="1" customWidth="1"/>
    <col min="20" max="22" width="10.81640625" style="1"/>
    <col min="23" max="24" width="10.81640625" style="68"/>
    <col min="25" max="25" width="11.54296875" style="68" bestFit="1" customWidth="1"/>
    <col min="26" max="26" width="11.54296875" style="68" customWidth="1"/>
    <col min="27" max="28" width="10.81640625" style="1"/>
    <col min="29" max="29" width="11.81640625" style="1" customWidth="1"/>
    <col min="30" max="30" width="12.54296875" style="1" customWidth="1"/>
    <col min="31" max="31" width="12.1796875" style="1" customWidth="1"/>
    <col min="32" max="33" width="10.81640625" style="1"/>
    <col min="34" max="35" width="12.1796875" style="1" customWidth="1"/>
    <col min="36" max="40" width="10.81640625" style="1"/>
    <col min="41" max="42" width="11.1796875" style="1" customWidth="1"/>
    <col min="43" max="48" width="10.81640625" style="1"/>
    <col min="49" max="49" width="11.1796875" style="1" bestFit="1" customWidth="1"/>
    <col min="50" max="51" width="10.81640625" style="1"/>
    <col min="52" max="52" width="11.1796875" style="1" bestFit="1" customWidth="1"/>
    <col min="53" max="53" width="12.54296875" style="1" customWidth="1"/>
    <col min="54" max="54" width="12.453125" style="1" customWidth="1"/>
    <col min="55" max="55" width="11.81640625" style="1" customWidth="1"/>
    <col min="56" max="58" width="10.81640625" style="1"/>
    <col min="59" max="59" width="11.26953125" style="1" customWidth="1"/>
    <col min="60" max="60" width="11.453125" style="1" customWidth="1"/>
    <col min="61" max="62" width="10.81640625" style="1"/>
    <col min="63" max="63" width="11.54296875" style="1" customWidth="1"/>
    <col min="64" max="65" width="10.81640625" style="1"/>
    <col min="66" max="66" width="11.1796875" style="1" customWidth="1"/>
    <col min="67" max="70" width="10.81640625" style="1"/>
    <col min="71" max="71" width="12.54296875" style="1" customWidth="1"/>
    <col min="72" max="72" width="13" style="1" customWidth="1"/>
    <col min="73" max="74" width="11.1796875" style="1" customWidth="1"/>
    <col min="75" max="75" width="12.26953125" style="1" customWidth="1"/>
    <col min="76" max="76" width="11.453125" style="1" customWidth="1"/>
    <col min="77" max="77" width="12.81640625" style="1" customWidth="1"/>
    <col min="78" max="80" width="10.81640625" style="1"/>
    <col min="81" max="81" width="15.453125" style="1" customWidth="1"/>
    <col min="82" max="85" width="10.81640625" style="65"/>
    <col min="86" max="86" width="10.81640625" style="1" customWidth="1"/>
    <col min="87" max="89" width="10.81640625" style="1"/>
    <col min="90" max="90" width="13.7265625" style="1" customWidth="1"/>
    <col min="91" max="93" width="10.81640625" style="1"/>
    <col min="94" max="94" width="11.1796875" style="1" customWidth="1"/>
    <col min="95" max="95" width="10.81640625" style="1"/>
    <col min="96" max="96" width="11.54296875" style="1" customWidth="1"/>
    <col min="97" max="97" width="12.1796875" style="1" customWidth="1"/>
    <col min="98" max="105" width="10.81640625" style="1"/>
    <col min="106" max="106" width="10.81640625" style="86"/>
    <col min="107" max="200" width="10.81640625" style="1"/>
    <col min="201" max="201" width="10.81640625" style="1" customWidth="1"/>
    <col min="202" max="16384" width="10.81640625" style="1"/>
  </cols>
  <sheetData>
    <row r="1" spans="1:220" s="2" customFormat="1" ht="27" customHeight="1" x14ac:dyDescent="0.35">
      <c r="A1" s="69" t="s">
        <v>0</v>
      </c>
      <c r="B1" s="69" t="s">
        <v>239</v>
      </c>
      <c r="C1" s="69" t="s">
        <v>206</v>
      </c>
      <c r="D1" s="70" t="s">
        <v>150</v>
      </c>
      <c r="E1" s="71" t="s">
        <v>151</v>
      </c>
      <c r="F1" s="69" t="s">
        <v>1</v>
      </c>
      <c r="G1" s="72" t="s">
        <v>2</v>
      </c>
      <c r="H1" s="69" t="s">
        <v>3</v>
      </c>
      <c r="I1" s="14" t="s">
        <v>4</v>
      </c>
      <c r="J1" s="69" t="s">
        <v>5</v>
      </c>
      <c r="K1" s="69" t="s">
        <v>6</v>
      </c>
      <c r="L1" s="69" t="s">
        <v>7</v>
      </c>
      <c r="M1" s="69" t="s">
        <v>8</v>
      </c>
      <c r="N1" s="69" t="s">
        <v>9</v>
      </c>
      <c r="O1" s="69" t="s">
        <v>10</v>
      </c>
      <c r="P1" s="69" t="s">
        <v>11</v>
      </c>
      <c r="Q1" s="69" t="s">
        <v>12</v>
      </c>
      <c r="R1" s="69" t="s">
        <v>13</v>
      </c>
      <c r="S1" s="69" t="s">
        <v>14</v>
      </c>
      <c r="T1" s="69" t="s">
        <v>15</v>
      </c>
      <c r="U1" s="69" t="s">
        <v>16</v>
      </c>
      <c r="V1" s="69" t="s">
        <v>17</v>
      </c>
      <c r="W1" s="73" t="s">
        <v>19</v>
      </c>
      <c r="X1" s="73" t="s">
        <v>241</v>
      </c>
      <c r="Y1" s="73" t="s">
        <v>20</v>
      </c>
      <c r="Z1" s="73" t="s">
        <v>240</v>
      </c>
      <c r="AA1" s="69" t="s">
        <v>21</v>
      </c>
      <c r="AB1" s="69" t="s">
        <v>154</v>
      </c>
      <c r="AC1" s="69" t="s">
        <v>155</v>
      </c>
      <c r="AD1" s="69" t="s">
        <v>156</v>
      </c>
      <c r="AE1" s="69" t="s">
        <v>157</v>
      </c>
      <c r="AF1" s="69" t="s">
        <v>158</v>
      </c>
      <c r="AG1" s="69" t="s">
        <v>159</v>
      </c>
      <c r="AH1" s="69" t="s">
        <v>18</v>
      </c>
      <c r="AI1" s="69" t="s">
        <v>22</v>
      </c>
      <c r="AJ1" s="69" t="s">
        <v>23</v>
      </c>
      <c r="AK1" s="69" t="s">
        <v>24</v>
      </c>
      <c r="AL1" s="69" t="s">
        <v>25</v>
      </c>
      <c r="AM1" s="69" t="s">
        <v>218</v>
      </c>
      <c r="AN1" s="69" t="s">
        <v>26</v>
      </c>
      <c r="AO1" s="69" t="s">
        <v>27</v>
      </c>
      <c r="AP1" s="69" t="s">
        <v>229</v>
      </c>
      <c r="AQ1" s="69" t="s">
        <v>28</v>
      </c>
      <c r="AR1" s="69" t="s">
        <v>230</v>
      </c>
      <c r="AS1" s="69" t="s">
        <v>254</v>
      </c>
      <c r="AT1" s="69" t="s">
        <v>29</v>
      </c>
      <c r="AU1" s="69" t="s">
        <v>30</v>
      </c>
      <c r="AV1" s="69" t="s">
        <v>31</v>
      </c>
      <c r="AW1" s="69" t="s">
        <v>32</v>
      </c>
      <c r="AX1" s="69" t="s">
        <v>33</v>
      </c>
      <c r="AY1" s="69" t="s">
        <v>34</v>
      </c>
      <c r="AZ1" s="69" t="s">
        <v>35</v>
      </c>
      <c r="BA1" s="69" t="s">
        <v>36</v>
      </c>
      <c r="BB1" s="69" t="s">
        <v>37</v>
      </c>
      <c r="BC1" s="69" t="s">
        <v>38</v>
      </c>
      <c r="BD1" s="69" t="s">
        <v>39</v>
      </c>
      <c r="BE1" s="69" t="s">
        <v>40</v>
      </c>
      <c r="BF1" s="69" t="s">
        <v>41</v>
      </c>
      <c r="BG1" s="69" t="s">
        <v>42</v>
      </c>
      <c r="BH1" s="69" t="s">
        <v>43</v>
      </c>
      <c r="BI1" s="69" t="s">
        <v>44</v>
      </c>
      <c r="BJ1" s="69" t="s">
        <v>45</v>
      </c>
      <c r="BK1" s="69" t="s">
        <v>46</v>
      </c>
      <c r="BL1" s="69" t="s">
        <v>47</v>
      </c>
      <c r="BM1" s="69" t="s">
        <v>48</v>
      </c>
      <c r="BN1" s="69" t="s">
        <v>49</v>
      </c>
      <c r="BO1" s="69" t="s">
        <v>50</v>
      </c>
      <c r="BP1" s="69" t="s">
        <v>51</v>
      </c>
      <c r="BQ1" s="69" t="s">
        <v>52</v>
      </c>
      <c r="BR1" s="69" t="s">
        <v>53</v>
      </c>
      <c r="BS1" s="69" t="s">
        <v>54</v>
      </c>
      <c r="BT1" s="69" t="s">
        <v>55</v>
      </c>
      <c r="BU1" s="69" t="s">
        <v>56</v>
      </c>
      <c r="BV1" s="69" t="s">
        <v>57</v>
      </c>
      <c r="BW1" s="69" t="s">
        <v>58</v>
      </c>
      <c r="BX1" s="69" t="s">
        <v>59</v>
      </c>
      <c r="BY1" s="69" t="s">
        <v>60</v>
      </c>
      <c r="BZ1" s="69" t="s">
        <v>61</v>
      </c>
      <c r="CA1" s="69" t="s">
        <v>62</v>
      </c>
      <c r="CB1" s="69" t="s">
        <v>244</v>
      </c>
      <c r="CC1" s="69" t="s">
        <v>251</v>
      </c>
      <c r="CD1" s="73" t="s">
        <v>152</v>
      </c>
      <c r="CE1" s="73" t="s">
        <v>242</v>
      </c>
      <c r="CF1" s="73" t="s">
        <v>153</v>
      </c>
      <c r="CG1" s="73" t="s">
        <v>243</v>
      </c>
      <c r="CH1" s="69" t="s">
        <v>63</v>
      </c>
      <c r="CI1" s="69" t="s">
        <v>64</v>
      </c>
      <c r="CJ1" s="69" t="s">
        <v>65</v>
      </c>
      <c r="CK1" s="69" t="s">
        <v>66</v>
      </c>
      <c r="CL1" s="69" t="s">
        <v>67</v>
      </c>
      <c r="CM1" s="69" t="s">
        <v>68</v>
      </c>
      <c r="CN1" s="69" t="s">
        <v>69</v>
      </c>
      <c r="CO1" s="69" t="s">
        <v>70</v>
      </c>
      <c r="CP1" s="69" t="s">
        <v>71</v>
      </c>
      <c r="CQ1" s="69" t="s">
        <v>72</v>
      </c>
      <c r="CR1" s="69" t="s">
        <v>73</v>
      </c>
      <c r="CS1" s="69" t="s">
        <v>74</v>
      </c>
      <c r="CT1" s="69" t="s">
        <v>75</v>
      </c>
      <c r="CU1" s="69" t="s">
        <v>76</v>
      </c>
      <c r="CV1" s="69" t="s">
        <v>77</v>
      </c>
      <c r="CW1" s="69" t="s">
        <v>78</v>
      </c>
      <c r="CX1" s="69" t="s">
        <v>79</v>
      </c>
      <c r="CY1" s="69" t="s">
        <v>80</v>
      </c>
      <c r="CZ1" s="69" t="s">
        <v>81</v>
      </c>
      <c r="DA1" s="69" t="s">
        <v>82</v>
      </c>
      <c r="DB1" s="71" t="s">
        <v>234</v>
      </c>
      <c r="DC1" s="69" t="s">
        <v>166</v>
      </c>
      <c r="DD1" s="69" t="s">
        <v>161</v>
      </c>
      <c r="DE1" s="69" t="s">
        <v>83</v>
      </c>
    </row>
    <row r="2" spans="1:220" s="78" customFormat="1" ht="27" customHeight="1" x14ac:dyDescent="0.35">
      <c r="A2" s="91" t="s">
        <v>252</v>
      </c>
      <c r="B2" s="92" t="s">
        <v>147</v>
      </c>
      <c r="C2" s="7">
        <v>700</v>
      </c>
      <c r="D2" s="62">
        <v>333</v>
      </c>
      <c r="E2" s="62" t="s">
        <v>256</v>
      </c>
      <c r="F2" s="7">
        <v>2</v>
      </c>
      <c r="G2" s="8">
        <v>37844</v>
      </c>
      <c r="H2" s="9">
        <v>1</v>
      </c>
      <c r="I2" s="8">
        <v>42004</v>
      </c>
      <c r="J2" s="7">
        <v>1</v>
      </c>
      <c r="K2" s="7">
        <v>3</v>
      </c>
      <c r="L2" s="22">
        <v>35334</v>
      </c>
      <c r="M2" s="7">
        <v>1</v>
      </c>
      <c r="N2" s="11"/>
      <c r="O2" s="11">
        <v>-88</v>
      </c>
      <c r="P2" s="92">
        <v>82</v>
      </c>
      <c r="Q2" s="11">
        <v>1</v>
      </c>
      <c r="R2" s="11">
        <v>0</v>
      </c>
      <c r="S2" s="11">
        <v>2</v>
      </c>
      <c r="T2" s="7">
        <v>1</v>
      </c>
      <c r="U2" s="11">
        <v>3</v>
      </c>
      <c r="V2" s="93">
        <v>37985</v>
      </c>
      <c r="W2" s="74">
        <v>653000</v>
      </c>
      <c r="X2" s="74">
        <v>653000</v>
      </c>
      <c r="Y2" s="66">
        <v>23100000</v>
      </c>
      <c r="Z2" s="66">
        <v>23100000</v>
      </c>
      <c r="AA2" s="11">
        <v>3</v>
      </c>
      <c r="AB2" s="7">
        <v>0</v>
      </c>
      <c r="AC2" s="7">
        <v>1</v>
      </c>
      <c r="AD2" s="7">
        <v>0</v>
      </c>
      <c r="AE2" s="7">
        <v>1</v>
      </c>
      <c r="AF2" s="7">
        <v>1</v>
      </c>
      <c r="AG2" s="7">
        <v>1</v>
      </c>
      <c r="AH2" s="11">
        <v>0</v>
      </c>
      <c r="AI2" s="11">
        <v>2</v>
      </c>
      <c r="AJ2" s="11">
        <v>0</v>
      </c>
      <c r="AK2" s="11">
        <v>2</v>
      </c>
      <c r="AL2" s="7" t="s">
        <v>90</v>
      </c>
      <c r="AM2" s="7">
        <v>1060</v>
      </c>
      <c r="AN2" s="11">
        <v>1</v>
      </c>
      <c r="AO2" s="7" t="s">
        <v>104</v>
      </c>
      <c r="AP2" s="7">
        <v>900</v>
      </c>
      <c r="AQ2" s="7" t="s">
        <v>148</v>
      </c>
      <c r="AR2" s="7">
        <v>372</v>
      </c>
      <c r="AS2" s="11">
        <v>0</v>
      </c>
      <c r="AT2" s="11">
        <v>1</v>
      </c>
      <c r="AU2" s="7">
        <v>2</v>
      </c>
      <c r="AV2" s="7">
        <v>50000</v>
      </c>
      <c r="AW2" s="7">
        <v>1</v>
      </c>
      <c r="AX2" s="11">
        <v>1</v>
      </c>
      <c r="AY2" s="7">
        <v>0</v>
      </c>
      <c r="AZ2" s="11">
        <v>-88</v>
      </c>
      <c r="BA2" s="11">
        <v>-88</v>
      </c>
      <c r="BB2" s="11">
        <v>1</v>
      </c>
      <c r="BC2" s="8">
        <v>37987</v>
      </c>
      <c r="BD2" s="8">
        <v>40633</v>
      </c>
      <c r="BE2" s="11">
        <v>1</v>
      </c>
      <c r="BF2" s="8">
        <v>37844</v>
      </c>
      <c r="BG2" s="8">
        <v>42004</v>
      </c>
      <c r="BH2" s="11">
        <v>1</v>
      </c>
      <c r="BI2" s="8">
        <v>37987</v>
      </c>
      <c r="BJ2" s="8">
        <v>42004</v>
      </c>
      <c r="BK2" s="11">
        <v>0</v>
      </c>
      <c r="BL2" s="11">
        <v>-88</v>
      </c>
      <c r="BM2" s="11">
        <v>-88</v>
      </c>
      <c r="BN2" s="11">
        <v>0</v>
      </c>
      <c r="BO2" s="11">
        <v>-88</v>
      </c>
      <c r="BP2" s="11">
        <v>-88</v>
      </c>
      <c r="BQ2" s="11">
        <v>0</v>
      </c>
      <c r="BR2" s="11">
        <v>-88</v>
      </c>
      <c r="BS2" s="11">
        <v>-88</v>
      </c>
      <c r="BT2" s="11">
        <v>1</v>
      </c>
      <c r="BU2" s="8">
        <v>37844</v>
      </c>
      <c r="BV2" s="8">
        <v>42004</v>
      </c>
      <c r="BW2" s="11">
        <v>0</v>
      </c>
      <c r="BX2" s="11">
        <v>-88</v>
      </c>
      <c r="BY2" s="11">
        <v>-88</v>
      </c>
      <c r="BZ2" s="11">
        <v>1</v>
      </c>
      <c r="CA2" s="98">
        <v>132381</v>
      </c>
      <c r="CB2" s="9">
        <v>32800000</v>
      </c>
      <c r="CC2" s="9">
        <v>32800000</v>
      </c>
      <c r="CD2" s="64">
        <f t="shared" ref="CD2:CD23" si="0">CA2/(CB2/100000)</f>
        <v>403.60060975609758</v>
      </c>
      <c r="CE2" s="9">
        <f t="shared" ref="CE2:CE19" si="1">CA2/(CC2/100000)</f>
        <v>403.60060975609758</v>
      </c>
      <c r="CF2" s="9">
        <f>CA2/(W2/1000)</f>
        <v>202.72741194486983</v>
      </c>
      <c r="CG2" s="9">
        <f t="shared" ref="CG2:CG19" si="2">CA2/(X2/1000)</f>
        <v>202.72741194486983</v>
      </c>
      <c r="CH2" s="11">
        <v>1</v>
      </c>
      <c r="CI2" s="11">
        <v>2</v>
      </c>
      <c r="CJ2" s="11">
        <v>0</v>
      </c>
      <c r="CK2" s="11">
        <v>-88</v>
      </c>
      <c r="CL2" s="11">
        <v>1</v>
      </c>
      <c r="CM2" s="75" t="s">
        <v>238</v>
      </c>
      <c r="CN2" s="11">
        <v>1</v>
      </c>
      <c r="CO2" s="11">
        <v>0</v>
      </c>
      <c r="CP2" s="11">
        <v>0</v>
      </c>
      <c r="CQ2" s="7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92">
        <v>15.13</v>
      </c>
      <c r="CX2" s="7">
        <v>16.91</v>
      </c>
      <c r="CY2" s="92">
        <v>11.76</v>
      </c>
      <c r="CZ2" s="7">
        <v>1</v>
      </c>
      <c r="DA2" s="98">
        <v>3354</v>
      </c>
      <c r="DB2" s="98">
        <v>2.5299999999999998</v>
      </c>
      <c r="DC2" s="7">
        <v>-88</v>
      </c>
      <c r="DD2" s="7">
        <v>-99</v>
      </c>
      <c r="DE2" s="7">
        <v>0</v>
      </c>
    </row>
    <row r="3" spans="1:220" ht="27" customHeight="1" x14ac:dyDescent="0.35">
      <c r="A3" s="14" t="s">
        <v>167</v>
      </c>
      <c r="B3" s="4" t="s">
        <v>84</v>
      </c>
      <c r="C3" s="4">
        <v>339</v>
      </c>
      <c r="D3" s="62">
        <v>-99</v>
      </c>
      <c r="E3" s="62" t="s">
        <v>295</v>
      </c>
      <c r="F3" s="4">
        <v>2</v>
      </c>
      <c r="G3" s="5">
        <v>35535</v>
      </c>
      <c r="H3" s="64">
        <v>1</v>
      </c>
      <c r="I3" s="5">
        <v>35653</v>
      </c>
      <c r="J3" s="4">
        <v>1</v>
      </c>
      <c r="K3" s="4">
        <v>1</v>
      </c>
      <c r="L3" s="25">
        <v>35462</v>
      </c>
      <c r="M3" s="4">
        <v>4</v>
      </c>
      <c r="N3" s="5">
        <v>35653</v>
      </c>
      <c r="O3" s="4">
        <v>1</v>
      </c>
      <c r="P3" s="4">
        <v>2</v>
      </c>
      <c r="Q3" s="4">
        <v>1</v>
      </c>
      <c r="R3" s="4">
        <v>1</v>
      </c>
      <c r="S3" s="4">
        <v>2</v>
      </c>
      <c r="T3" s="4">
        <v>1</v>
      </c>
      <c r="U3" s="4">
        <v>3</v>
      </c>
      <c r="V3" s="4">
        <v>-99</v>
      </c>
      <c r="W3" s="67">
        <v>27000</v>
      </c>
      <c r="X3" s="67">
        <v>27000</v>
      </c>
      <c r="Y3" s="67">
        <v>3100000</v>
      </c>
      <c r="Z3" s="67">
        <v>3100000</v>
      </c>
      <c r="AA3" s="4">
        <v>4</v>
      </c>
      <c r="AB3" s="4">
        <v>-99</v>
      </c>
      <c r="AC3" s="4">
        <v>-99</v>
      </c>
      <c r="AD3" s="4">
        <v>-99</v>
      </c>
      <c r="AE3" s="4">
        <v>-99</v>
      </c>
      <c r="AF3" s="4">
        <v>-99</v>
      </c>
      <c r="AG3" s="4">
        <v>-99</v>
      </c>
      <c r="AH3" s="4">
        <v>0</v>
      </c>
      <c r="AI3" s="4">
        <v>2</v>
      </c>
      <c r="AJ3" s="4">
        <v>2</v>
      </c>
      <c r="AK3" s="4">
        <v>2</v>
      </c>
      <c r="AL3" s="4" t="s">
        <v>85</v>
      </c>
      <c r="AM3" s="4">
        <v>325</v>
      </c>
      <c r="AN3" s="4">
        <v>0</v>
      </c>
      <c r="AO3" s="4" t="s">
        <v>86</v>
      </c>
      <c r="AP3" s="4">
        <v>220</v>
      </c>
      <c r="AQ3" s="4" t="s">
        <v>87</v>
      </c>
      <c r="AR3" s="4">
        <v>350</v>
      </c>
      <c r="AS3" s="4">
        <v>0</v>
      </c>
      <c r="AT3" s="4">
        <v>1</v>
      </c>
      <c r="AU3" s="4">
        <v>0</v>
      </c>
      <c r="AV3" s="4">
        <v>-88</v>
      </c>
      <c r="AW3" s="4">
        <v>1</v>
      </c>
      <c r="AX3" s="4">
        <v>1</v>
      </c>
      <c r="AY3" s="4">
        <v>0</v>
      </c>
      <c r="AZ3" s="4">
        <v>-88</v>
      </c>
      <c r="BA3" s="4">
        <v>-88</v>
      </c>
      <c r="BB3" s="4">
        <v>0</v>
      </c>
      <c r="BC3" s="4">
        <v>-88</v>
      </c>
      <c r="BD3" s="4">
        <v>-88</v>
      </c>
      <c r="BE3" s="4">
        <v>1</v>
      </c>
      <c r="BF3" s="5">
        <v>35535</v>
      </c>
      <c r="BG3" s="5">
        <v>35653</v>
      </c>
      <c r="BH3" s="4">
        <v>1</v>
      </c>
      <c r="BI3" s="5">
        <v>35535</v>
      </c>
      <c r="BJ3" s="5">
        <v>35653</v>
      </c>
      <c r="BK3" s="4">
        <v>0</v>
      </c>
      <c r="BL3" s="4">
        <v>-88</v>
      </c>
      <c r="BM3" s="4">
        <v>-88</v>
      </c>
      <c r="BN3" s="4">
        <v>0</v>
      </c>
      <c r="BO3" s="4">
        <v>-88</v>
      </c>
      <c r="BP3" s="4">
        <v>-88</v>
      </c>
      <c r="BQ3" s="4">
        <v>0</v>
      </c>
      <c r="BR3" s="6">
        <v>-88</v>
      </c>
      <c r="BS3" s="6">
        <v>-88</v>
      </c>
      <c r="BT3" s="4">
        <v>0</v>
      </c>
      <c r="BU3" s="4">
        <v>-88</v>
      </c>
      <c r="BV3" s="4">
        <v>-88</v>
      </c>
      <c r="BW3" s="4">
        <v>0</v>
      </c>
      <c r="BX3" s="4">
        <v>-88</v>
      </c>
      <c r="BY3" s="4">
        <v>-88</v>
      </c>
      <c r="BZ3" s="4">
        <v>1</v>
      </c>
      <c r="CA3" s="4">
        <v>7215</v>
      </c>
      <c r="CB3" s="64">
        <f>Y3</f>
        <v>3100000</v>
      </c>
      <c r="CC3" s="64">
        <f>Z3</f>
        <v>3100000</v>
      </c>
      <c r="CD3" s="64">
        <f t="shared" si="0"/>
        <v>232.74193548387098</v>
      </c>
      <c r="CE3" s="64">
        <f t="shared" si="1"/>
        <v>232.74193548387098</v>
      </c>
      <c r="CF3" s="9">
        <f t="shared" ref="CF3:CF23" si="3">CA3/(W3/1000)</f>
        <v>267.22222222222223</v>
      </c>
      <c r="CG3" s="9">
        <f t="shared" si="2"/>
        <v>267.22222222222223</v>
      </c>
      <c r="CH3" s="4">
        <v>0</v>
      </c>
      <c r="CI3" s="4">
        <v>2</v>
      </c>
      <c r="CJ3" s="4">
        <v>0</v>
      </c>
      <c r="CK3" s="4">
        <v>-88</v>
      </c>
      <c r="CL3" s="4">
        <v>0</v>
      </c>
      <c r="CM3" s="4">
        <v>-88</v>
      </c>
      <c r="CN3" s="4">
        <v>1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1</v>
      </c>
      <c r="CW3" s="4">
        <v>-99</v>
      </c>
      <c r="CX3" s="4">
        <v>-99</v>
      </c>
      <c r="CY3" s="4">
        <v>-999</v>
      </c>
      <c r="CZ3" s="4">
        <v>-88</v>
      </c>
      <c r="DA3" s="4">
        <v>1</v>
      </c>
      <c r="DB3" s="85">
        <f>Table1[[#This Row],[LOSSES]]/Table1[[#This Row],[GROUNDNO]]*100</f>
        <v>1.386001386001386E-2</v>
      </c>
      <c r="DC3" s="4">
        <v>0</v>
      </c>
      <c r="DD3" s="4">
        <v>-88</v>
      </c>
      <c r="DE3" s="4">
        <v>0</v>
      </c>
    </row>
    <row r="4" spans="1:220" ht="27" customHeight="1" x14ac:dyDescent="0.35">
      <c r="A4" s="7" t="s">
        <v>168</v>
      </c>
      <c r="B4" s="7" t="s">
        <v>88</v>
      </c>
      <c r="C4" s="7">
        <v>346</v>
      </c>
      <c r="D4" s="97" t="s">
        <v>246</v>
      </c>
      <c r="E4" s="62" t="s">
        <v>257</v>
      </c>
      <c r="F4" s="7">
        <v>2</v>
      </c>
      <c r="G4" s="8">
        <v>34071</v>
      </c>
      <c r="H4" s="9">
        <v>1</v>
      </c>
      <c r="I4" s="8">
        <v>34940</v>
      </c>
      <c r="J4" s="7">
        <v>1</v>
      </c>
      <c r="K4" s="7">
        <v>2</v>
      </c>
      <c r="L4" s="8">
        <v>33724</v>
      </c>
      <c r="M4" s="7">
        <v>2</v>
      </c>
      <c r="N4" s="8">
        <v>35024</v>
      </c>
      <c r="O4" s="7">
        <v>1</v>
      </c>
      <c r="P4" s="7">
        <v>11</v>
      </c>
      <c r="Q4" s="7">
        <v>1</v>
      </c>
      <c r="R4" s="7">
        <v>1</v>
      </c>
      <c r="S4" s="7">
        <v>1</v>
      </c>
      <c r="T4" s="7">
        <v>0</v>
      </c>
      <c r="U4" s="7">
        <v>3</v>
      </c>
      <c r="V4" s="9">
        <v>8748</v>
      </c>
      <c r="W4" s="66">
        <v>51000</v>
      </c>
      <c r="X4" s="66">
        <v>51000</v>
      </c>
      <c r="Y4" s="66">
        <v>4100000</v>
      </c>
      <c r="Z4" s="66">
        <v>4100000</v>
      </c>
      <c r="AA4" s="7">
        <v>4</v>
      </c>
      <c r="AB4" s="7">
        <v>1</v>
      </c>
      <c r="AC4" s="7">
        <v>1</v>
      </c>
      <c r="AD4" s="7">
        <v>0</v>
      </c>
      <c r="AE4" s="7">
        <v>1</v>
      </c>
      <c r="AF4" s="7">
        <v>1</v>
      </c>
      <c r="AG4" s="7">
        <v>1</v>
      </c>
      <c r="AH4" s="10">
        <v>0</v>
      </c>
      <c r="AI4" s="7">
        <v>2</v>
      </c>
      <c r="AJ4" s="7">
        <v>2</v>
      </c>
      <c r="AK4" s="7">
        <v>2</v>
      </c>
      <c r="AL4" s="7" t="s">
        <v>89</v>
      </c>
      <c r="AM4" s="7">
        <v>1014</v>
      </c>
      <c r="AN4" s="7">
        <v>1</v>
      </c>
      <c r="AO4" s="7" t="s">
        <v>90</v>
      </c>
      <c r="AP4" s="7">
        <v>1060</v>
      </c>
      <c r="AQ4" s="7">
        <v>-88</v>
      </c>
      <c r="AR4" s="7">
        <v>-88</v>
      </c>
      <c r="AS4" s="7">
        <v>0</v>
      </c>
      <c r="AT4" s="7">
        <v>1</v>
      </c>
      <c r="AU4" s="7">
        <v>0</v>
      </c>
      <c r="AV4" s="7">
        <v>-88</v>
      </c>
      <c r="AW4" s="7">
        <v>1</v>
      </c>
      <c r="AX4" s="7">
        <v>1</v>
      </c>
      <c r="AY4" s="7">
        <v>1</v>
      </c>
      <c r="AZ4" s="8">
        <v>34124</v>
      </c>
      <c r="BA4" s="8">
        <v>34940</v>
      </c>
      <c r="BB4" s="7">
        <v>1</v>
      </c>
      <c r="BC4" s="8">
        <v>34076</v>
      </c>
      <c r="BD4" s="8">
        <v>34080</v>
      </c>
      <c r="BE4" s="7">
        <v>1</v>
      </c>
      <c r="BF4" s="8">
        <v>34071</v>
      </c>
      <c r="BG4" s="8">
        <v>34940</v>
      </c>
      <c r="BH4" s="7">
        <v>1</v>
      </c>
      <c r="BI4" s="8">
        <v>34071</v>
      </c>
      <c r="BJ4" s="8">
        <v>34940</v>
      </c>
      <c r="BK4" s="7">
        <v>1</v>
      </c>
      <c r="BL4" s="8">
        <v>34071</v>
      </c>
      <c r="BM4" s="8">
        <v>34940</v>
      </c>
      <c r="BN4" s="7">
        <v>1</v>
      </c>
      <c r="BO4" s="8">
        <v>34077</v>
      </c>
      <c r="BP4" s="8">
        <v>34940</v>
      </c>
      <c r="BQ4" s="7">
        <v>0</v>
      </c>
      <c r="BR4" s="7">
        <v>-88</v>
      </c>
      <c r="BS4" s="7">
        <v>-88</v>
      </c>
      <c r="BT4" s="7">
        <v>0</v>
      </c>
      <c r="BU4" s="7">
        <v>-88</v>
      </c>
      <c r="BV4" s="7">
        <v>-88</v>
      </c>
      <c r="BW4" s="7">
        <v>0</v>
      </c>
      <c r="BX4" s="7">
        <v>-88</v>
      </c>
      <c r="BY4" s="7">
        <v>-88</v>
      </c>
      <c r="BZ4" s="7">
        <v>1</v>
      </c>
      <c r="CA4" s="9">
        <v>24900</v>
      </c>
      <c r="CB4" s="9">
        <v>4100000</v>
      </c>
      <c r="CC4" s="9">
        <v>4100000</v>
      </c>
      <c r="CD4" s="64">
        <f t="shared" si="0"/>
        <v>607.31707317073176</v>
      </c>
      <c r="CE4" s="9">
        <f t="shared" si="1"/>
        <v>607.31707317073176</v>
      </c>
      <c r="CF4" s="9">
        <f t="shared" si="3"/>
        <v>488.23529411764707</v>
      </c>
      <c r="CG4" s="9">
        <f t="shared" si="2"/>
        <v>488.23529411764707</v>
      </c>
      <c r="CH4" s="7">
        <v>1</v>
      </c>
      <c r="CI4" s="7">
        <v>2</v>
      </c>
      <c r="CJ4" s="7">
        <v>1</v>
      </c>
      <c r="CK4" s="7" t="s">
        <v>91</v>
      </c>
      <c r="CL4" s="7">
        <v>1</v>
      </c>
      <c r="CM4" s="7" t="s">
        <v>91</v>
      </c>
      <c r="CN4" s="7">
        <v>1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25.21</v>
      </c>
      <c r="CX4" s="7">
        <v>20.05</v>
      </c>
      <c r="CY4" s="7">
        <v>-20.46</v>
      </c>
      <c r="CZ4" s="7">
        <v>1</v>
      </c>
      <c r="DA4" s="7">
        <v>-99</v>
      </c>
      <c r="DB4" s="7">
        <v>-99</v>
      </c>
      <c r="DC4" s="7">
        <v>0</v>
      </c>
      <c r="DD4" s="7">
        <v>-88</v>
      </c>
      <c r="DE4" s="7">
        <v>0</v>
      </c>
    </row>
    <row r="5" spans="1:220" ht="27" customHeight="1" x14ac:dyDescent="0.35">
      <c r="A5" s="7" t="s">
        <v>169</v>
      </c>
      <c r="B5" s="7" t="s">
        <v>88</v>
      </c>
      <c r="C5" s="7">
        <v>346</v>
      </c>
      <c r="D5" s="97" t="s">
        <v>246</v>
      </c>
      <c r="E5" s="62" t="s">
        <v>258</v>
      </c>
      <c r="F5" s="7">
        <v>2</v>
      </c>
      <c r="G5" s="8">
        <v>34941</v>
      </c>
      <c r="H5" s="9">
        <v>1</v>
      </c>
      <c r="I5" s="8">
        <v>35024</v>
      </c>
      <c r="J5" s="7">
        <v>1</v>
      </c>
      <c r="K5" s="7">
        <v>1</v>
      </c>
      <c r="L5" s="8">
        <v>33724</v>
      </c>
      <c r="M5" s="7">
        <v>2</v>
      </c>
      <c r="N5" s="8">
        <v>35024</v>
      </c>
      <c r="O5" s="7">
        <v>1</v>
      </c>
      <c r="P5" s="7">
        <v>40</v>
      </c>
      <c r="Q5" s="7">
        <v>1</v>
      </c>
      <c r="R5" s="7">
        <v>1</v>
      </c>
      <c r="S5" s="7">
        <v>1</v>
      </c>
      <c r="T5" s="7">
        <v>0</v>
      </c>
      <c r="U5" s="7">
        <v>2</v>
      </c>
      <c r="V5" s="9">
        <v>26194</v>
      </c>
      <c r="W5" s="66">
        <v>51000</v>
      </c>
      <c r="X5" s="66">
        <v>51000</v>
      </c>
      <c r="Y5" s="66">
        <v>3800000</v>
      </c>
      <c r="Z5" s="66">
        <v>3800000</v>
      </c>
      <c r="AA5" s="7">
        <v>4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10">
        <v>0</v>
      </c>
      <c r="AI5" s="7">
        <v>2</v>
      </c>
      <c r="AJ5" s="7">
        <v>2</v>
      </c>
      <c r="AK5" s="7">
        <v>2</v>
      </c>
      <c r="AL5" s="7" t="s">
        <v>90</v>
      </c>
      <c r="AM5" s="7">
        <v>1060</v>
      </c>
      <c r="AN5" s="7">
        <v>1</v>
      </c>
      <c r="AO5" s="7" t="s">
        <v>89</v>
      </c>
      <c r="AP5" s="7">
        <v>1014</v>
      </c>
      <c r="AQ5" s="7">
        <v>-88</v>
      </c>
      <c r="AR5" s="7">
        <v>-88</v>
      </c>
      <c r="AS5" s="11">
        <v>0</v>
      </c>
      <c r="AT5" s="7">
        <v>1</v>
      </c>
      <c r="AU5" s="7">
        <v>2</v>
      </c>
      <c r="AV5" s="7">
        <v>62500</v>
      </c>
      <c r="AW5" s="7">
        <v>1</v>
      </c>
      <c r="AX5" s="7">
        <v>1</v>
      </c>
      <c r="AY5" s="7">
        <v>0</v>
      </c>
      <c r="AZ5" s="11">
        <v>-88</v>
      </c>
      <c r="BA5" s="12">
        <v>-88</v>
      </c>
      <c r="BB5" s="7">
        <v>0</v>
      </c>
      <c r="BC5" s="11">
        <v>-88</v>
      </c>
      <c r="BD5" s="11">
        <v>-88</v>
      </c>
      <c r="BE5" s="7">
        <v>1</v>
      </c>
      <c r="BF5" s="8">
        <v>34941</v>
      </c>
      <c r="BG5" s="8">
        <v>35024</v>
      </c>
      <c r="BH5" s="7">
        <v>1</v>
      </c>
      <c r="BI5" s="8">
        <v>34941</v>
      </c>
      <c r="BJ5" s="8">
        <v>35024</v>
      </c>
      <c r="BK5" s="7">
        <v>1</v>
      </c>
      <c r="BL5" s="8">
        <v>34941</v>
      </c>
      <c r="BM5" s="8">
        <v>35024</v>
      </c>
      <c r="BN5" s="7">
        <v>1</v>
      </c>
      <c r="BO5" s="8">
        <v>34941</v>
      </c>
      <c r="BP5" s="8">
        <v>35024</v>
      </c>
      <c r="BQ5" s="7">
        <v>1</v>
      </c>
      <c r="BR5" s="8">
        <v>34941</v>
      </c>
      <c r="BS5" s="8">
        <v>35024</v>
      </c>
      <c r="BT5" s="7">
        <v>0</v>
      </c>
      <c r="BU5" s="7">
        <v>-88</v>
      </c>
      <c r="BV5" s="7">
        <v>-88</v>
      </c>
      <c r="BW5" s="7">
        <v>0</v>
      </c>
      <c r="BX5" s="7">
        <v>-88</v>
      </c>
      <c r="BY5" s="7">
        <v>-88</v>
      </c>
      <c r="BZ5" s="7">
        <v>1</v>
      </c>
      <c r="CA5" s="9">
        <v>37500</v>
      </c>
      <c r="CB5" s="9">
        <f>Y5</f>
        <v>3800000</v>
      </c>
      <c r="CC5" s="9">
        <f>Z5</f>
        <v>3800000</v>
      </c>
      <c r="CD5" s="64">
        <f t="shared" si="0"/>
        <v>986.84210526315792</v>
      </c>
      <c r="CE5" s="9">
        <f t="shared" si="1"/>
        <v>986.84210526315792</v>
      </c>
      <c r="CF5" s="9">
        <f t="shared" si="3"/>
        <v>735.29411764705878</v>
      </c>
      <c r="CG5" s="9">
        <f t="shared" si="2"/>
        <v>735.29411764705878</v>
      </c>
      <c r="CH5" s="7">
        <v>1</v>
      </c>
      <c r="CI5" s="7">
        <v>2</v>
      </c>
      <c r="CJ5" s="7">
        <v>1</v>
      </c>
      <c r="CK5" s="7" t="s">
        <v>91</v>
      </c>
      <c r="CL5" s="7">
        <v>1</v>
      </c>
      <c r="CM5" s="7" t="s">
        <v>91</v>
      </c>
      <c r="CN5" s="7">
        <v>1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1</v>
      </c>
      <c r="CW5" s="7">
        <v>21.52</v>
      </c>
      <c r="CX5" s="7">
        <v>1.63</v>
      </c>
      <c r="CY5" s="7">
        <v>-92.44</v>
      </c>
      <c r="CZ5" s="7">
        <v>1</v>
      </c>
      <c r="DA5" s="7">
        <v>-99</v>
      </c>
      <c r="DB5" s="7">
        <v>-99</v>
      </c>
      <c r="DC5" s="7">
        <v>0</v>
      </c>
      <c r="DD5" s="7">
        <v>-88</v>
      </c>
      <c r="DE5" s="7">
        <v>1</v>
      </c>
    </row>
    <row r="6" spans="1:220" ht="27" customHeight="1" x14ac:dyDescent="0.35">
      <c r="A6" s="52" t="s">
        <v>170</v>
      </c>
      <c r="B6" s="7" t="s">
        <v>92</v>
      </c>
      <c r="C6" s="7">
        <v>516</v>
      </c>
      <c r="D6" s="62">
        <v>287</v>
      </c>
      <c r="E6" s="62" t="s">
        <v>259</v>
      </c>
      <c r="F6" s="7">
        <v>2</v>
      </c>
      <c r="G6" s="8">
        <v>37193</v>
      </c>
      <c r="H6" s="9">
        <v>2</v>
      </c>
      <c r="I6" s="8">
        <v>39786</v>
      </c>
      <c r="J6" s="7">
        <v>1</v>
      </c>
      <c r="K6" s="7">
        <v>1</v>
      </c>
      <c r="L6" s="8">
        <v>34263</v>
      </c>
      <c r="M6" s="7">
        <v>1</v>
      </c>
      <c r="N6" s="8">
        <v>39786</v>
      </c>
      <c r="O6" s="7">
        <v>1</v>
      </c>
      <c r="P6" s="7">
        <v>84</v>
      </c>
      <c r="Q6" s="7">
        <v>1</v>
      </c>
      <c r="R6" s="7">
        <v>1</v>
      </c>
      <c r="S6" s="7">
        <v>2</v>
      </c>
      <c r="T6" s="7">
        <v>0</v>
      </c>
      <c r="U6" s="7">
        <v>3</v>
      </c>
      <c r="V6" s="7">
        <v>11239</v>
      </c>
      <c r="W6" s="66">
        <v>28000</v>
      </c>
      <c r="X6" s="66">
        <v>28000</v>
      </c>
      <c r="Y6" s="66">
        <v>6600000</v>
      </c>
      <c r="Z6" s="66">
        <v>6600000</v>
      </c>
      <c r="AA6" s="7">
        <v>1</v>
      </c>
      <c r="AB6" s="7">
        <v>0</v>
      </c>
      <c r="AC6" s="7">
        <v>1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2</v>
      </c>
      <c r="AJ6" s="7">
        <v>2</v>
      </c>
      <c r="AK6" s="7">
        <v>2</v>
      </c>
      <c r="AL6" s="7" t="s">
        <v>89</v>
      </c>
      <c r="AM6" s="7">
        <v>1014</v>
      </c>
      <c r="AN6" s="7">
        <v>0</v>
      </c>
      <c r="AO6" s="52" t="s">
        <v>126</v>
      </c>
      <c r="AP6" s="7">
        <v>2400</v>
      </c>
      <c r="AQ6" s="7" t="s">
        <v>93</v>
      </c>
      <c r="AR6" s="7">
        <v>560</v>
      </c>
      <c r="AS6" s="11">
        <v>0</v>
      </c>
      <c r="AT6" s="7">
        <v>1</v>
      </c>
      <c r="AU6" s="7">
        <v>0</v>
      </c>
      <c r="AV6" s="7">
        <v>-88</v>
      </c>
      <c r="AW6" s="7">
        <v>1</v>
      </c>
      <c r="AX6" s="7">
        <v>1</v>
      </c>
      <c r="AY6" s="7">
        <v>0</v>
      </c>
      <c r="AZ6" s="7">
        <v>-88</v>
      </c>
      <c r="BA6" s="7">
        <v>-88</v>
      </c>
      <c r="BB6" s="7">
        <v>1</v>
      </c>
      <c r="BC6" s="23">
        <v>37773</v>
      </c>
      <c r="BD6" s="8">
        <v>39786</v>
      </c>
      <c r="BE6" s="7">
        <v>1</v>
      </c>
      <c r="BF6" s="8">
        <v>38139</v>
      </c>
      <c r="BG6" s="8">
        <v>39082</v>
      </c>
      <c r="BH6" s="7">
        <v>1</v>
      </c>
      <c r="BI6" s="23">
        <v>37712</v>
      </c>
      <c r="BJ6" s="8">
        <v>39082</v>
      </c>
      <c r="BK6" s="7">
        <v>0</v>
      </c>
      <c r="BL6" s="7">
        <v>-88</v>
      </c>
      <c r="BM6" s="7">
        <v>-88</v>
      </c>
      <c r="BN6" s="7">
        <v>0</v>
      </c>
      <c r="BO6" s="11">
        <v>-88</v>
      </c>
      <c r="BP6" s="11">
        <v>-88</v>
      </c>
      <c r="BQ6" s="7">
        <v>1</v>
      </c>
      <c r="BR6" s="23">
        <v>37712</v>
      </c>
      <c r="BS6" s="8">
        <v>39786</v>
      </c>
      <c r="BT6" s="7">
        <v>0</v>
      </c>
      <c r="BU6" s="7">
        <v>-88</v>
      </c>
      <c r="BV6" s="7">
        <v>-88</v>
      </c>
      <c r="BW6" s="7">
        <v>0</v>
      </c>
      <c r="BX6" s="7">
        <v>-88</v>
      </c>
      <c r="BY6" s="7">
        <v>-88</v>
      </c>
      <c r="BZ6" s="7">
        <v>1</v>
      </c>
      <c r="CA6" s="7">
        <v>5650</v>
      </c>
      <c r="CB6" s="9">
        <v>8200000</v>
      </c>
      <c r="CC6" s="9">
        <v>8200000</v>
      </c>
      <c r="CD6" s="64">
        <f t="shared" si="0"/>
        <v>68.902439024390247</v>
      </c>
      <c r="CE6" s="9">
        <f t="shared" si="1"/>
        <v>68.902439024390247</v>
      </c>
      <c r="CF6" s="9">
        <f t="shared" si="3"/>
        <v>201.78571428571428</v>
      </c>
      <c r="CG6" s="9">
        <f t="shared" si="2"/>
        <v>201.78571428571428</v>
      </c>
      <c r="CH6" s="7">
        <v>0</v>
      </c>
      <c r="CI6" s="7">
        <v>2</v>
      </c>
      <c r="CJ6" s="7">
        <v>0</v>
      </c>
      <c r="CK6" s="7">
        <v>-88</v>
      </c>
      <c r="CL6" s="7">
        <v>0</v>
      </c>
      <c r="CM6" s="7">
        <v>-88</v>
      </c>
      <c r="CN6" s="7">
        <v>1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3.84</v>
      </c>
      <c r="CX6" s="7">
        <v>1.82</v>
      </c>
      <c r="CY6" s="27">
        <v>-53</v>
      </c>
      <c r="CZ6" s="7">
        <v>1</v>
      </c>
      <c r="DA6" s="7">
        <v>24</v>
      </c>
      <c r="DB6" s="28">
        <f>Table1[[#This Row],[LOSSES]]/Table1[[#This Row],[GROUNDNO]]*100</f>
        <v>0.42477876106194695</v>
      </c>
      <c r="DC6" s="7">
        <v>0</v>
      </c>
      <c r="DD6" s="7">
        <v>-88</v>
      </c>
      <c r="DE6" s="7">
        <v>0</v>
      </c>
    </row>
    <row r="7" spans="1:220" ht="27" customHeight="1" x14ac:dyDescent="0.35">
      <c r="A7" s="53" t="s">
        <v>171</v>
      </c>
      <c r="B7" s="13" t="s">
        <v>160</v>
      </c>
      <c r="C7" s="53" t="s">
        <v>207</v>
      </c>
      <c r="D7" s="62">
        <v>416</v>
      </c>
      <c r="E7" s="62" t="s">
        <v>260</v>
      </c>
      <c r="F7" s="11">
        <v>2</v>
      </c>
      <c r="G7" s="8">
        <v>41285</v>
      </c>
      <c r="H7" s="9">
        <v>1</v>
      </c>
      <c r="I7" s="11"/>
      <c r="J7" s="11">
        <v>-88</v>
      </c>
      <c r="K7" s="11">
        <v>0</v>
      </c>
      <c r="L7" s="8">
        <v>40154</v>
      </c>
      <c r="M7" s="11">
        <v>1</v>
      </c>
      <c r="N7" s="16"/>
      <c r="O7" s="11">
        <v>-88</v>
      </c>
      <c r="P7" s="16">
        <v>37</v>
      </c>
      <c r="Q7" s="13">
        <v>1</v>
      </c>
      <c r="R7" s="16">
        <v>1</v>
      </c>
      <c r="S7" s="13">
        <v>2</v>
      </c>
      <c r="T7" s="11">
        <v>0</v>
      </c>
      <c r="U7" s="11">
        <v>3</v>
      </c>
      <c r="V7" s="16">
        <v>196</v>
      </c>
      <c r="W7" s="66">
        <v>623000</v>
      </c>
      <c r="X7" s="66">
        <v>623000</v>
      </c>
      <c r="Y7" s="66">
        <v>4500000</v>
      </c>
      <c r="Z7" s="66">
        <v>4500000</v>
      </c>
      <c r="AA7" s="13">
        <v>1</v>
      </c>
      <c r="AB7" s="11">
        <v>0</v>
      </c>
      <c r="AC7" s="11">
        <v>0</v>
      </c>
      <c r="AD7" s="11">
        <v>1</v>
      </c>
      <c r="AE7" s="11">
        <v>1</v>
      </c>
      <c r="AF7" s="11">
        <v>0</v>
      </c>
      <c r="AG7" s="11">
        <v>1</v>
      </c>
      <c r="AH7" s="13">
        <v>0</v>
      </c>
      <c r="AI7" s="11">
        <v>2</v>
      </c>
      <c r="AJ7" s="11">
        <v>2</v>
      </c>
      <c r="AK7" s="11">
        <v>2</v>
      </c>
      <c r="AL7" s="13" t="s">
        <v>89</v>
      </c>
      <c r="AM7" s="53" t="s">
        <v>223</v>
      </c>
      <c r="AN7" s="11">
        <v>1</v>
      </c>
      <c r="AO7" s="13" t="s">
        <v>126</v>
      </c>
      <c r="AP7" s="53" t="s">
        <v>224</v>
      </c>
      <c r="AQ7" s="53" t="s">
        <v>205</v>
      </c>
      <c r="AR7" s="53" t="s">
        <v>94</v>
      </c>
      <c r="AS7" s="11">
        <v>1</v>
      </c>
      <c r="AT7" s="11">
        <v>1</v>
      </c>
      <c r="AU7" s="11">
        <v>0</v>
      </c>
      <c r="AV7" s="11">
        <v>-88</v>
      </c>
      <c r="AW7" s="11">
        <v>1</v>
      </c>
      <c r="AX7" s="11">
        <v>1</v>
      </c>
      <c r="AY7" s="11">
        <v>1</v>
      </c>
      <c r="AZ7" s="8">
        <v>41324</v>
      </c>
      <c r="BA7" s="9">
        <v>-77</v>
      </c>
      <c r="BB7" s="11">
        <v>1</v>
      </c>
      <c r="BC7" s="8">
        <v>41297</v>
      </c>
      <c r="BD7" s="9">
        <v>-77</v>
      </c>
      <c r="BE7" s="11">
        <v>1</v>
      </c>
      <c r="BF7" s="8">
        <v>41320</v>
      </c>
      <c r="BG7" s="9">
        <v>-77</v>
      </c>
      <c r="BH7" s="11">
        <v>1</v>
      </c>
      <c r="BI7" s="17">
        <v>41627</v>
      </c>
      <c r="BJ7" s="26">
        <v>-77</v>
      </c>
      <c r="BK7" s="16">
        <v>0</v>
      </c>
      <c r="BL7" s="16">
        <v>-88</v>
      </c>
      <c r="BM7" s="16">
        <v>-88</v>
      </c>
      <c r="BN7" s="16">
        <v>1</v>
      </c>
      <c r="BO7" s="17">
        <v>41627</v>
      </c>
      <c r="BP7" s="9">
        <v>-77</v>
      </c>
      <c r="BQ7" s="16">
        <v>0</v>
      </c>
      <c r="BR7" s="16">
        <v>-88</v>
      </c>
      <c r="BS7" s="26">
        <v>-88</v>
      </c>
      <c r="BT7" s="11">
        <v>0</v>
      </c>
      <c r="BU7" s="11">
        <v>-88</v>
      </c>
      <c r="BV7" s="11">
        <v>-88</v>
      </c>
      <c r="BW7" s="11">
        <v>0</v>
      </c>
      <c r="BX7" s="11">
        <v>-88</v>
      </c>
      <c r="BY7" s="11">
        <v>-88</v>
      </c>
      <c r="BZ7" s="13" t="s">
        <v>99</v>
      </c>
      <c r="CA7" s="16">
        <v>11120</v>
      </c>
      <c r="CB7" s="26">
        <v>4600000</v>
      </c>
      <c r="CC7" s="26">
        <v>4600000</v>
      </c>
      <c r="CD7" s="64">
        <f t="shared" si="0"/>
        <v>241.7391304347826</v>
      </c>
      <c r="CE7" s="26">
        <f t="shared" si="1"/>
        <v>241.7391304347826</v>
      </c>
      <c r="CF7" s="26">
        <f t="shared" si="3"/>
        <v>17.849117174959872</v>
      </c>
      <c r="CG7" s="26">
        <f t="shared" si="2"/>
        <v>17.849117174959872</v>
      </c>
      <c r="CH7" s="11">
        <v>-99</v>
      </c>
      <c r="CI7" s="11">
        <v>2</v>
      </c>
      <c r="CJ7" s="11">
        <v>0</v>
      </c>
      <c r="CK7" s="11">
        <v>-88</v>
      </c>
      <c r="CL7" s="11">
        <v>0</v>
      </c>
      <c r="CM7" s="11">
        <v>-88</v>
      </c>
      <c r="CN7" s="11">
        <v>1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6">
        <v>0.17</v>
      </c>
      <c r="CX7" s="16">
        <v>-88</v>
      </c>
      <c r="CY7" s="16">
        <v>-999</v>
      </c>
      <c r="CZ7" s="11">
        <v>1</v>
      </c>
      <c r="DA7" s="11">
        <v>-99</v>
      </c>
      <c r="DB7" s="11">
        <v>-99</v>
      </c>
      <c r="DC7" s="11">
        <v>-88</v>
      </c>
      <c r="DD7" s="11">
        <v>-99</v>
      </c>
      <c r="DE7" s="11">
        <v>-99</v>
      </c>
    </row>
    <row r="8" spans="1:220" ht="27" customHeight="1" x14ac:dyDescent="0.35">
      <c r="A8" s="7" t="s">
        <v>172</v>
      </c>
      <c r="B8" s="7" t="s">
        <v>95</v>
      </c>
      <c r="C8" s="7">
        <v>483</v>
      </c>
      <c r="D8" s="62">
        <v>288</v>
      </c>
      <c r="E8" s="62" t="s">
        <v>261</v>
      </c>
      <c r="F8" s="7">
        <v>2</v>
      </c>
      <c r="G8" s="8">
        <v>39475</v>
      </c>
      <c r="H8" s="9">
        <v>1</v>
      </c>
      <c r="I8" s="8">
        <v>40296</v>
      </c>
      <c r="J8" s="7">
        <v>1</v>
      </c>
      <c r="K8" s="7">
        <v>1</v>
      </c>
      <c r="L8" s="8">
        <v>38028</v>
      </c>
      <c r="M8" s="7">
        <v>1</v>
      </c>
      <c r="N8" s="8">
        <v>40296</v>
      </c>
      <c r="O8" s="7">
        <v>1</v>
      </c>
      <c r="P8" s="7">
        <v>34</v>
      </c>
      <c r="Q8" s="7">
        <v>1</v>
      </c>
      <c r="R8" s="7">
        <v>0</v>
      </c>
      <c r="S8" s="7">
        <v>2</v>
      </c>
      <c r="T8" s="7">
        <v>0</v>
      </c>
      <c r="U8" s="7">
        <v>3</v>
      </c>
      <c r="V8" s="7">
        <v>2729</v>
      </c>
      <c r="W8" s="66">
        <v>1284000</v>
      </c>
      <c r="X8" s="66">
        <v>170000</v>
      </c>
      <c r="Y8" s="66">
        <v>11100000</v>
      </c>
      <c r="Z8" s="66">
        <v>1700000</v>
      </c>
      <c r="AA8" s="7">
        <v>1</v>
      </c>
      <c r="AB8" s="7">
        <v>-99</v>
      </c>
      <c r="AC8" s="7">
        <v>1</v>
      </c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2</v>
      </c>
      <c r="AJ8" s="7">
        <v>2</v>
      </c>
      <c r="AK8" s="7">
        <v>2</v>
      </c>
      <c r="AL8" s="7" t="s">
        <v>138</v>
      </c>
      <c r="AM8" s="7">
        <v>2220</v>
      </c>
      <c r="AN8" s="7">
        <v>1</v>
      </c>
      <c r="AO8" s="7" t="s">
        <v>89</v>
      </c>
      <c r="AP8" s="7">
        <v>1014</v>
      </c>
      <c r="AQ8" s="7" t="s">
        <v>134</v>
      </c>
      <c r="AR8" s="7">
        <v>365</v>
      </c>
      <c r="AS8" s="11">
        <v>0</v>
      </c>
      <c r="AT8" s="7">
        <v>1</v>
      </c>
      <c r="AU8" s="7">
        <v>0</v>
      </c>
      <c r="AV8" s="7">
        <v>-88</v>
      </c>
      <c r="AW8" s="7">
        <v>1</v>
      </c>
      <c r="AX8" s="7">
        <v>1</v>
      </c>
      <c r="AY8" s="7">
        <v>0</v>
      </c>
      <c r="AZ8" s="7">
        <v>-88</v>
      </c>
      <c r="BA8" s="7">
        <v>-88</v>
      </c>
      <c r="BB8" s="7">
        <v>0</v>
      </c>
      <c r="BC8" s="7">
        <v>-88</v>
      </c>
      <c r="BD8" s="7">
        <v>-88</v>
      </c>
      <c r="BE8" s="7">
        <v>1</v>
      </c>
      <c r="BF8" s="8">
        <v>39475</v>
      </c>
      <c r="BG8" s="8">
        <v>40296</v>
      </c>
      <c r="BH8" s="7">
        <v>1</v>
      </c>
      <c r="BI8" s="8">
        <v>39475</v>
      </c>
      <c r="BJ8" s="8">
        <v>40296</v>
      </c>
      <c r="BK8" s="7">
        <v>0</v>
      </c>
      <c r="BL8" s="7">
        <v>-88</v>
      </c>
      <c r="BM8" s="7">
        <v>-88</v>
      </c>
      <c r="BN8" s="7">
        <v>0</v>
      </c>
      <c r="BO8" s="7">
        <v>-88</v>
      </c>
      <c r="BP8" s="7">
        <v>-88</v>
      </c>
      <c r="BQ8" s="7">
        <v>0</v>
      </c>
      <c r="BR8" s="7">
        <v>-88</v>
      </c>
      <c r="BS8" s="7">
        <v>-88</v>
      </c>
      <c r="BT8" s="7">
        <v>0</v>
      </c>
      <c r="BU8" s="7">
        <v>-88</v>
      </c>
      <c r="BV8" s="7">
        <v>-88</v>
      </c>
      <c r="BW8" s="7">
        <v>0</v>
      </c>
      <c r="BX8" s="7">
        <v>-88</v>
      </c>
      <c r="BY8" s="7">
        <v>-88</v>
      </c>
      <c r="BZ8" s="7">
        <v>1</v>
      </c>
      <c r="CA8" s="7">
        <v>3700</v>
      </c>
      <c r="CB8" s="9">
        <v>11900000</v>
      </c>
      <c r="CC8" s="9">
        <v>1800000</v>
      </c>
      <c r="CD8" s="64">
        <f t="shared" si="0"/>
        <v>31.092436974789916</v>
      </c>
      <c r="CE8" s="9">
        <f t="shared" si="1"/>
        <v>205.55555555555554</v>
      </c>
      <c r="CF8" s="9">
        <f t="shared" si="3"/>
        <v>2.8816199376947043</v>
      </c>
      <c r="CG8" s="9">
        <f t="shared" si="2"/>
        <v>21.764705882352942</v>
      </c>
      <c r="CH8" s="7">
        <v>1</v>
      </c>
      <c r="CI8" s="7">
        <v>2</v>
      </c>
      <c r="CJ8" s="7">
        <v>0</v>
      </c>
      <c r="CK8" s="7">
        <v>-88</v>
      </c>
      <c r="CL8" s="7">
        <v>1</v>
      </c>
      <c r="CM8" s="7" t="s">
        <v>128</v>
      </c>
      <c r="CN8" s="7">
        <v>1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1.89</v>
      </c>
      <c r="CX8" s="7">
        <v>1.38</v>
      </c>
      <c r="CY8" s="7">
        <v>-27</v>
      </c>
      <c r="CZ8" s="7">
        <v>1</v>
      </c>
      <c r="DA8" s="7">
        <v>10</v>
      </c>
      <c r="DB8" s="28">
        <f>Table1[[#This Row],[LOSSES]]/Table1[[#This Row],[GROUNDNO]]*100</f>
        <v>0.27027027027027029</v>
      </c>
      <c r="DC8" s="7">
        <v>0</v>
      </c>
      <c r="DD8" s="7">
        <v>-88</v>
      </c>
      <c r="DE8" s="7">
        <v>0</v>
      </c>
    </row>
    <row r="9" spans="1:220" s="59" customFormat="1" ht="27" hidden="1" customHeight="1" x14ac:dyDescent="0.35">
      <c r="A9" s="30" t="s">
        <v>173</v>
      </c>
      <c r="B9" s="30" t="s">
        <v>135</v>
      </c>
      <c r="C9" s="56" t="s">
        <v>208</v>
      </c>
      <c r="D9" s="30" t="s">
        <v>247</v>
      </c>
      <c r="E9" s="62" t="s">
        <v>296</v>
      </c>
      <c r="F9" s="30">
        <v>2</v>
      </c>
      <c r="G9" s="31">
        <v>22112</v>
      </c>
      <c r="H9" s="33">
        <v>1</v>
      </c>
      <c r="I9" s="31">
        <v>23558</v>
      </c>
      <c r="J9" s="32">
        <v>1</v>
      </c>
      <c r="K9" s="32">
        <v>3</v>
      </c>
      <c r="L9" s="31">
        <v>22103</v>
      </c>
      <c r="M9" s="32">
        <v>2</v>
      </c>
      <c r="N9" s="8">
        <v>24076</v>
      </c>
      <c r="O9" s="32">
        <v>3</v>
      </c>
      <c r="P9" s="32">
        <v>0</v>
      </c>
      <c r="Q9" s="32">
        <v>1</v>
      </c>
      <c r="R9" s="32">
        <v>1</v>
      </c>
      <c r="S9" s="32">
        <v>3</v>
      </c>
      <c r="T9" s="57">
        <v>-99</v>
      </c>
      <c r="U9" s="32">
        <v>3</v>
      </c>
      <c r="V9" s="32">
        <v>-99</v>
      </c>
      <c r="W9" s="66">
        <v>2345000</v>
      </c>
      <c r="X9" s="66">
        <v>2345000</v>
      </c>
      <c r="Y9" s="66">
        <v>15200000</v>
      </c>
      <c r="Z9" s="66">
        <v>15200000</v>
      </c>
      <c r="AA9" s="32">
        <v>1</v>
      </c>
      <c r="AB9" s="32">
        <v>0</v>
      </c>
      <c r="AC9" s="32">
        <v>0</v>
      </c>
      <c r="AD9" s="32">
        <v>0</v>
      </c>
      <c r="AE9" s="32">
        <v>0</v>
      </c>
      <c r="AF9" s="32">
        <v>-99</v>
      </c>
      <c r="AG9" s="32">
        <v>-99</v>
      </c>
      <c r="AH9" s="32">
        <v>1</v>
      </c>
      <c r="AI9" s="32">
        <v>2</v>
      </c>
      <c r="AJ9" s="32">
        <v>0</v>
      </c>
      <c r="AK9" s="32">
        <v>2</v>
      </c>
      <c r="AL9" s="30" t="s">
        <v>89</v>
      </c>
      <c r="AM9" s="56" t="s">
        <v>223</v>
      </c>
      <c r="AN9" s="32">
        <v>0</v>
      </c>
      <c r="AO9" s="32">
        <v>-88</v>
      </c>
      <c r="AP9" s="32">
        <v>-88</v>
      </c>
      <c r="AQ9" s="32">
        <v>-88</v>
      </c>
      <c r="AR9" s="32">
        <v>-88</v>
      </c>
      <c r="AS9" s="11">
        <v>0</v>
      </c>
      <c r="AT9" s="32">
        <v>1</v>
      </c>
      <c r="AU9" s="32">
        <v>2</v>
      </c>
      <c r="AV9" s="32">
        <v>-88</v>
      </c>
      <c r="AW9" s="32">
        <v>1</v>
      </c>
      <c r="AX9" s="32">
        <v>1</v>
      </c>
      <c r="AY9" s="32">
        <v>0</v>
      </c>
      <c r="AZ9" s="32">
        <v>-88</v>
      </c>
      <c r="BA9" s="32">
        <v>-88</v>
      </c>
      <c r="BB9" s="32">
        <v>1</v>
      </c>
      <c r="BC9" s="31">
        <v>22112</v>
      </c>
      <c r="BD9" s="31">
        <v>23558</v>
      </c>
      <c r="BE9" s="32">
        <v>1</v>
      </c>
      <c r="BF9" s="31">
        <v>22112</v>
      </c>
      <c r="BG9" s="31">
        <v>23558</v>
      </c>
      <c r="BH9" s="32">
        <v>0</v>
      </c>
      <c r="BI9" s="32">
        <v>-88</v>
      </c>
      <c r="BJ9" s="32">
        <v>-88</v>
      </c>
      <c r="BK9" s="32">
        <v>1</v>
      </c>
      <c r="BL9" s="31">
        <v>22585</v>
      </c>
      <c r="BM9" s="31">
        <v>23025</v>
      </c>
      <c r="BN9" s="32">
        <v>1</v>
      </c>
      <c r="BO9" s="31">
        <v>22112</v>
      </c>
      <c r="BP9" s="31">
        <v>23558</v>
      </c>
      <c r="BQ9" s="32">
        <v>1</v>
      </c>
      <c r="BR9" s="31">
        <v>22609</v>
      </c>
      <c r="BS9" s="31">
        <v>23025</v>
      </c>
      <c r="BT9" s="32">
        <v>1</v>
      </c>
      <c r="BU9" s="31">
        <v>23008</v>
      </c>
      <c r="BV9" s="31">
        <v>23025</v>
      </c>
      <c r="BW9" s="32">
        <v>0</v>
      </c>
      <c r="BX9" s="32">
        <v>-88</v>
      </c>
      <c r="BY9" s="32">
        <v>-88</v>
      </c>
      <c r="BZ9" s="32">
        <v>1</v>
      </c>
      <c r="CA9" s="32">
        <v>19828</v>
      </c>
      <c r="CB9" s="33">
        <v>16900000</v>
      </c>
      <c r="CC9" s="33">
        <v>16900000</v>
      </c>
      <c r="CD9" s="64">
        <f t="shared" si="0"/>
        <v>117.32544378698225</v>
      </c>
      <c r="CE9" s="33">
        <f t="shared" si="1"/>
        <v>117.32544378698225</v>
      </c>
      <c r="CF9" s="33">
        <f t="shared" si="3"/>
        <v>8.4554371002132189</v>
      </c>
      <c r="CG9" s="33">
        <f t="shared" si="2"/>
        <v>8.4554371002132189</v>
      </c>
      <c r="CH9" s="32">
        <v>1</v>
      </c>
      <c r="CI9" s="32">
        <v>2</v>
      </c>
      <c r="CJ9" s="32">
        <v>1</v>
      </c>
      <c r="CK9" s="57" t="s">
        <v>149</v>
      </c>
      <c r="CL9" s="32">
        <v>0</v>
      </c>
      <c r="CM9" s="32">
        <v>-88</v>
      </c>
      <c r="CN9" s="32">
        <v>1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-99</v>
      </c>
      <c r="CX9" s="32">
        <v>-99</v>
      </c>
      <c r="CY9" s="4">
        <v>-999</v>
      </c>
      <c r="CZ9" s="32">
        <v>-88</v>
      </c>
      <c r="DA9" s="32">
        <v>245</v>
      </c>
      <c r="DB9" s="58">
        <f>Table1[[#This Row],[LOSSES]]/Table1[[#This Row],[GROUNDNO]]*100</f>
        <v>1.2356263869275772</v>
      </c>
      <c r="DC9" s="32">
        <v>-88</v>
      </c>
      <c r="DD9" s="32">
        <v>-99</v>
      </c>
      <c r="DE9" s="32">
        <v>0</v>
      </c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</row>
    <row r="10" spans="1:220" ht="27" customHeight="1" x14ac:dyDescent="0.35">
      <c r="A10" s="7" t="s">
        <v>174</v>
      </c>
      <c r="B10" s="7" t="s">
        <v>98</v>
      </c>
      <c r="C10" s="7">
        <v>437</v>
      </c>
      <c r="D10" s="62">
        <v>419</v>
      </c>
      <c r="E10" s="62" t="s">
        <v>262</v>
      </c>
      <c r="F10" s="7">
        <v>2</v>
      </c>
      <c r="G10" s="8">
        <v>37521</v>
      </c>
      <c r="H10" s="9">
        <v>1</v>
      </c>
      <c r="I10" s="8">
        <v>38448</v>
      </c>
      <c r="J10" s="7">
        <v>1</v>
      </c>
      <c r="K10" s="7">
        <v>1</v>
      </c>
      <c r="L10" s="8">
        <v>37518</v>
      </c>
      <c r="M10" s="7">
        <v>1</v>
      </c>
      <c r="N10" s="8">
        <v>38448</v>
      </c>
      <c r="O10" s="7">
        <v>1</v>
      </c>
      <c r="P10" s="7">
        <v>0</v>
      </c>
      <c r="Q10" s="7">
        <v>1</v>
      </c>
      <c r="R10" s="7">
        <v>1</v>
      </c>
      <c r="S10" s="7">
        <v>2</v>
      </c>
      <c r="T10" s="7">
        <v>0</v>
      </c>
      <c r="U10" s="7">
        <v>2</v>
      </c>
      <c r="V10" s="7">
        <v>285</v>
      </c>
      <c r="W10" s="66">
        <v>322000</v>
      </c>
      <c r="X10" s="66">
        <v>322000</v>
      </c>
      <c r="Y10" s="66">
        <v>17400000</v>
      </c>
      <c r="Z10" s="66">
        <v>17400000</v>
      </c>
      <c r="AA10" s="7">
        <v>1</v>
      </c>
      <c r="AB10" s="7">
        <v>0</v>
      </c>
      <c r="AC10" s="7">
        <v>1</v>
      </c>
      <c r="AD10" s="7">
        <v>0</v>
      </c>
      <c r="AE10" s="7">
        <v>1</v>
      </c>
      <c r="AF10" s="7">
        <v>0</v>
      </c>
      <c r="AG10" s="7">
        <v>1</v>
      </c>
      <c r="AH10" s="7">
        <v>0</v>
      </c>
      <c r="AI10" s="7">
        <v>2</v>
      </c>
      <c r="AJ10" s="7">
        <v>2</v>
      </c>
      <c r="AK10" s="7">
        <v>2</v>
      </c>
      <c r="AL10" s="7" t="s">
        <v>86</v>
      </c>
      <c r="AM10" s="7">
        <v>220</v>
      </c>
      <c r="AN10" s="7">
        <v>1</v>
      </c>
      <c r="AO10" s="7" t="s">
        <v>89</v>
      </c>
      <c r="AP10" s="7">
        <v>1014</v>
      </c>
      <c r="AQ10" s="7" t="s">
        <v>100</v>
      </c>
      <c r="AR10" s="7">
        <v>2420</v>
      </c>
      <c r="AS10" s="11">
        <v>1</v>
      </c>
      <c r="AT10" s="7">
        <v>1</v>
      </c>
      <c r="AU10" s="7">
        <v>0</v>
      </c>
      <c r="AV10" s="7">
        <v>-88</v>
      </c>
      <c r="AW10" s="7">
        <v>1</v>
      </c>
      <c r="AX10" s="7">
        <v>1</v>
      </c>
      <c r="AY10" s="7">
        <v>1</v>
      </c>
      <c r="AZ10" s="8">
        <v>37549</v>
      </c>
      <c r="BA10" s="8">
        <v>38448</v>
      </c>
      <c r="BB10" s="7">
        <v>0</v>
      </c>
      <c r="BC10" s="7">
        <v>-88</v>
      </c>
      <c r="BD10" s="7">
        <v>-88</v>
      </c>
      <c r="BE10" s="7">
        <v>1</v>
      </c>
      <c r="BF10" s="8">
        <v>38295</v>
      </c>
      <c r="BG10" s="8">
        <v>38448</v>
      </c>
      <c r="BH10" s="7">
        <v>1</v>
      </c>
      <c r="BI10" s="8">
        <v>37938</v>
      </c>
      <c r="BJ10" s="8">
        <v>38448</v>
      </c>
      <c r="BK10" s="7">
        <v>0</v>
      </c>
      <c r="BL10" s="7">
        <v>-88</v>
      </c>
      <c r="BM10" s="7">
        <v>-88</v>
      </c>
      <c r="BN10" s="7">
        <v>1</v>
      </c>
      <c r="BO10" s="8">
        <v>37773</v>
      </c>
      <c r="BP10" s="8">
        <v>38448</v>
      </c>
      <c r="BQ10" s="7">
        <v>1</v>
      </c>
      <c r="BR10" s="8">
        <v>37644</v>
      </c>
      <c r="BS10" s="8">
        <v>38448</v>
      </c>
      <c r="BT10" s="7">
        <v>0</v>
      </c>
      <c r="BU10" s="7">
        <v>-88</v>
      </c>
      <c r="BV10" s="7">
        <v>-88</v>
      </c>
      <c r="BW10" s="7">
        <v>0</v>
      </c>
      <c r="BX10" s="7">
        <v>-88</v>
      </c>
      <c r="BY10" s="7">
        <v>-88</v>
      </c>
      <c r="BZ10" s="7">
        <v>1</v>
      </c>
      <c r="CA10" s="7">
        <v>10760</v>
      </c>
      <c r="CB10" s="9">
        <v>18300000</v>
      </c>
      <c r="CC10" s="9">
        <v>18300000</v>
      </c>
      <c r="CD10" s="64">
        <f t="shared" si="0"/>
        <v>58.797814207650276</v>
      </c>
      <c r="CE10" s="9">
        <f t="shared" si="1"/>
        <v>58.797814207650276</v>
      </c>
      <c r="CF10" s="9">
        <f t="shared" si="3"/>
        <v>33.41614906832298</v>
      </c>
      <c r="CG10" s="9">
        <f t="shared" si="2"/>
        <v>33.41614906832298</v>
      </c>
      <c r="CH10" s="7">
        <v>1</v>
      </c>
      <c r="CI10" s="7">
        <v>2</v>
      </c>
      <c r="CJ10" s="7">
        <v>0</v>
      </c>
      <c r="CK10" s="7">
        <v>-88</v>
      </c>
      <c r="CL10" s="7">
        <v>1</v>
      </c>
      <c r="CM10" s="7" t="s">
        <v>162</v>
      </c>
      <c r="CN10" s="7">
        <v>1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95</v>
      </c>
      <c r="CX10" s="7">
        <v>1.59</v>
      </c>
      <c r="CY10" s="9">
        <v>-98</v>
      </c>
      <c r="CZ10" s="9">
        <v>1</v>
      </c>
      <c r="DA10" s="7">
        <v>-99</v>
      </c>
      <c r="DB10" s="7">
        <v>-99</v>
      </c>
      <c r="DC10" s="7">
        <v>1</v>
      </c>
      <c r="DD10" s="7">
        <v>100</v>
      </c>
      <c r="DE10" s="7">
        <v>0</v>
      </c>
    </row>
    <row r="11" spans="1:220" ht="27" customHeight="1" x14ac:dyDescent="0.35">
      <c r="A11" s="53" t="s">
        <v>175</v>
      </c>
      <c r="B11" s="13" t="s">
        <v>98</v>
      </c>
      <c r="C11" s="53" t="s">
        <v>209</v>
      </c>
      <c r="D11" s="62">
        <v>419</v>
      </c>
      <c r="E11" s="62" t="s">
        <v>263</v>
      </c>
      <c r="F11" s="13">
        <v>2</v>
      </c>
      <c r="G11" s="8">
        <v>40634</v>
      </c>
      <c r="H11" s="9">
        <v>1</v>
      </c>
      <c r="I11" s="8">
        <v>40735</v>
      </c>
      <c r="J11" s="11">
        <v>1</v>
      </c>
      <c r="K11" s="11">
        <v>1</v>
      </c>
      <c r="L11" s="8">
        <v>40546</v>
      </c>
      <c r="M11" s="11">
        <v>1</v>
      </c>
      <c r="N11" s="8">
        <v>40735</v>
      </c>
      <c r="O11" s="11">
        <v>1</v>
      </c>
      <c r="P11" s="11">
        <v>3</v>
      </c>
      <c r="Q11" s="13">
        <v>1</v>
      </c>
      <c r="R11" s="13">
        <v>1</v>
      </c>
      <c r="S11" s="13">
        <v>2</v>
      </c>
      <c r="T11" s="13">
        <v>1</v>
      </c>
      <c r="U11" s="13">
        <v>2</v>
      </c>
      <c r="V11" s="11">
        <v>312</v>
      </c>
      <c r="W11" s="66">
        <v>322000</v>
      </c>
      <c r="X11" s="66">
        <v>322000</v>
      </c>
      <c r="Y11" s="66">
        <v>20900000</v>
      </c>
      <c r="Z11" s="66">
        <v>20900000</v>
      </c>
      <c r="AA11" s="11">
        <v>1</v>
      </c>
      <c r="AB11" s="11">
        <v>-99</v>
      </c>
      <c r="AC11" s="11">
        <v>-99</v>
      </c>
      <c r="AD11" s="11">
        <v>0</v>
      </c>
      <c r="AE11" s="11">
        <v>0</v>
      </c>
      <c r="AF11" s="11">
        <v>1</v>
      </c>
      <c r="AG11" s="11">
        <v>1</v>
      </c>
      <c r="AH11" s="13">
        <v>0</v>
      </c>
      <c r="AI11" s="13">
        <v>2</v>
      </c>
      <c r="AJ11" s="11">
        <v>2</v>
      </c>
      <c r="AK11" s="11">
        <v>0</v>
      </c>
      <c r="AL11" s="13" t="s">
        <v>89</v>
      </c>
      <c r="AM11" s="53" t="s">
        <v>223</v>
      </c>
      <c r="AN11" s="11">
        <v>1</v>
      </c>
      <c r="AO11" s="13" t="s">
        <v>86</v>
      </c>
      <c r="AP11" s="53" t="s">
        <v>219</v>
      </c>
      <c r="AQ11" s="11">
        <v>-88</v>
      </c>
      <c r="AR11" s="11">
        <v>-88</v>
      </c>
      <c r="AS11" s="11">
        <v>1</v>
      </c>
      <c r="AT11" s="11">
        <v>1</v>
      </c>
      <c r="AU11" s="11">
        <v>1</v>
      </c>
      <c r="AV11" s="11">
        <v>2000</v>
      </c>
      <c r="AW11" s="11">
        <v>1</v>
      </c>
      <c r="AX11" s="11">
        <v>1</v>
      </c>
      <c r="AY11" s="11">
        <v>0</v>
      </c>
      <c r="AZ11" s="11">
        <v>-88</v>
      </c>
      <c r="BA11" s="11">
        <v>-88</v>
      </c>
      <c r="BB11" s="11">
        <v>1</v>
      </c>
      <c r="BC11" s="8">
        <v>40634</v>
      </c>
      <c r="BD11" s="8">
        <v>40735</v>
      </c>
      <c r="BE11" s="11">
        <v>1</v>
      </c>
      <c r="BF11" s="8">
        <v>40634</v>
      </c>
      <c r="BG11" s="8">
        <v>40735</v>
      </c>
      <c r="BH11" s="11">
        <v>1</v>
      </c>
      <c r="BI11" s="8">
        <v>40634</v>
      </c>
      <c r="BJ11" s="8">
        <v>40670</v>
      </c>
      <c r="BK11" s="11">
        <v>0</v>
      </c>
      <c r="BL11" s="11">
        <v>-88</v>
      </c>
      <c r="BM11" s="11">
        <v>-88</v>
      </c>
      <c r="BN11" s="11">
        <v>0</v>
      </c>
      <c r="BO11" s="11">
        <v>-88</v>
      </c>
      <c r="BP11" s="11">
        <v>-88</v>
      </c>
      <c r="BQ11" s="11">
        <v>0</v>
      </c>
      <c r="BR11" s="11">
        <v>-88</v>
      </c>
      <c r="BS11" s="11">
        <v>-88</v>
      </c>
      <c r="BT11" s="11">
        <v>0</v>
      </c>
      <c r="BU11" s="11">
        <v>-88</v>
      </c>
      <c r="BV11" s="11">
        <v>-88</v>
      </c>
      <c r="BW11" s="11">
        <v>1</v>
      </c>
      <c r="BX11" s="8">
        <v>40634</v>
      </c>
      <c r="BY11" s="8">
        <v>40644</v>
      </c>
      <c r="BZ11" s="11">
        <v>1</v>
      </c>
      <c r="CA11" s="11">
        <v>10650</v>
      </c>
      <c r="CB11" s="9">
        <f>Y11</f>
        <v>20900000</v>
      </c>
      <c r="CC11" s="9">
        <f>Z11</f>
        <v>20900000</v>
      </c>
      <c r="CD11" s="64">
        <f t="shared" si="0"/>
        <v>50.956937799043061</v>
      </c>
      <c r="CE11" s="9">
        <f t="shared" si="1"/>
        <v>50.956937799043061</v>
      </c>
      <c r="CF11" s="9">
        <f t="shared" si="3"/>
        <v>33.074534161490682</v>
      </c>
      <c r="CG11" s="9">
        <f t="shared" si="2"/>
        <v>33.074534161490682</v>
      </c>
      <c r="CH11" s="11">
        <v>1</v>
      </c>
      <c r="CI11" s="11">
        <v>1</v>
      </c>
      <c r="CJ11" s="11">
        <v>0</v>
      </c>
      <c r="CK11" s="11">
        <v>-88</v>
      </c>
      <c r="CL11" s="11">
        <v>0</v>
      </c>
      <c r="CM11" s="11">
        <v>-88</v>
      </c>
      <c r="CN11" s="11">
        <v>1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1</v>
      </c>
      <c r="CW11" s="28">
        <v>3.18</v>
      </c>
      <c r="CX11" s="11">
        <v>1.67</v>
      </c>
      <c r="CY11" s="28">
        <v>-47.02</v>
      </c>
      <c r="CZ11" s="11">
        <v>1</v>
      </c>
      <c r="DA11" s="11">
        <v>-99</v>
      </c>
      <c r="DB11" s="11">
        <v>-99</v>
      </c>
      <c r="DC11" s="11">
        <v>0</v>
      </c>
      <c r="DD11" s="11">
        <v>-88</v>
      </c>
      <c r="DE11" s="11">
        <v>0</v>
      </c>
    </row>
    <row r="12" spans="1:220" s="35" customFormat="1" ht="27" customHeight="1" x14ac:dyDescent="0.35">
      <c r="A12" s="16" t="s">
        <v>176</v>
      </c>
      <c r="B12" s="14" t="s">
        <v>135</v>
      </c>
      <c r="C12" s="14">
        <v>490</v>
      </c>
      <c r="D12" s="11">
        <v>283</v>
      </c>
      <c r="E12" s="62" t="s">
        <v>264</v>
      </c>
      <c r="F12" s="16">
        <v>2</v>
      </c>
      <c r="G12" s="17">
        <v>36830</v>
      </c>
      <c r="H12" s="26">
        <v>1</v>
      </c>
      <c r="I12" s="17">
        <v>41361</v>
      </c>
      <c r="J12" s="14">
        <v>1</v>
      </c>
      <c r="K12" s="14">
        <v>2</v>
      </c>
      <c r="L12" s="17">
        <v>36009</v>
      </c>
      <c r="M12" s="14">
        <v>1</v>
      </c>
      <c r="N12" s="16"/>
      <c r="O12" s="14">
        <v>-88</v>
      </c>
      <c r="P12" s="14">
        <v>27</v>
      </c>
      <c r="Q12" s="14">
        <v>1</v>
      </c>
      <c r="R12" s="14">
        <v>1</v>
      </c>
      <c r="S12" s="14">
        <v>2</v>
      </c>
      <c r="T12" s="14">
        <v>1</v>
      </c>
      <c r="U12" s="14">
        <v>3</v>
      </c>
      <c r="V12" s="16">
        <v>16874</v>
      </c>
      <c r="W12" s="66">
        <v>2345000</v>
      </c>
      <c r="X12" s="66">
        <v>2345000</v>
      </c>
      <c r="Y12" s="66">
        <v>47100000</v>
      </c>
      <c r="Z12" s="66">
        <v>47100000</v>
      </c>
      <c r="AA12" s="14">
        <v>1</v>
      </c>
      <c r="AB12" s="14">
        <v>1</v>
      </c>
      <c r="AC12" s="14">
        <v>1</v>
      </c>
      <c r="AD12" s="14">
        <v>0</v>
      </c>
      <c r="AE12" s="14">
        <v>1</v>
      </c>
      <c r="AF12" s="14">
        <v>1</v>
      </c>
      <c r="AG12" s="14">
        <v>1</v>
      </c>
      <c r="AH12" s="14">
        <v>0</v>
      </c>
      <c r="AI12" s="14">
        <v>2</v>
      </c>
      <c r="AJ12" s="14">
        <v>2</v>
      </c>
      <c r="AK12" s="14">
        <v>2</v>
      </c>
      <c r="AL12" s="14" t="s">
        <v>89</v>
      </c>
      <c r="AM12" s="14">
        <v>1014</v>
      </c>
      <c r="AN12" s="14">
        <v>0</v>
      </c>
      <c r="AO12" s="14">
        <v>-88</v>
      </c>
      <c r="AP12" s="14">
        <v>-88</v>
      </c>
      <c r="AQ12" s="14">
        <v>-88</v>
      </c>
      <c r="AR12" s="11">
        <v>-88</v>
      </c>
      <c r="AS12" s="11">
        <v>0</v>
      </c>
      <c r="AT12" s="14">
        <v>1</v>
      </c>
      <c r="AU12" s="14">
        <v>0</v>
      </c>
      <c r="AV12" s="18">
        <v>-88</v>
      </c>
      <c r="AW12" s="18">
        <v>1</v>
      </c>
      <c r="AX12" s="14">
        <v>1</v>
      </c>
      <c r="AY12" s="14">
        <v>0</v>
      </c>
      <c r="AZ12" s="14">
        <v>-88</v>
      </c>
      <c r="BA12" s="14">
        <v>-88</v>
      </c>
      <c r="BB12" s="14">
        <v>1</v>
      </c>
      <c r="BC12" s="17">
        <v>38261</v>
      </c>
      <c r="BD12" s="17">
        <v>41361</v>
      </c>
      <c r="BE12" s="14">
        <v>1</v>
      </c>
      <c r="BF12" s="24">
        <v>37377</v>
      </c>
      <c r="BG12" s="17">
        <v>41361</v>
      </c>
      <c r="BH12" s="14">
        <v>1</v>
      </c>
      <c r="BI12" s="24">
        <v>37926</v>
      </c>
      <c r="BJ12" s="17">
        <v>41361</v>
      </c>
      <c r="BK12" s="14">
        <v>0</v>
      </c>
      <c r="BL12" s="14">
        <v>-88</v>
      </c>
      <c r="BM12" s="14">
        <v>-88</v>
      </c>
      <c r="BN12" s="14">
        <v>1</v>
      </c>
      <c r="BO12" s="16">
        <v>-99</v>
      </c>
      <c r="BP12" s="16">
        <v>-99</v>
      </c>
      <c r="BQ12" s="14">
        <v>1</v>
      </c>
      <c r="BR12" s="24">
        <v>38322</v>
      </c>
      <c r="BS12" s="17">
        <v>41361</v>
      </c>
      <c r="BT12" s="14">
        <v>0</v>
      </c>
      <c r="BU12" s="16">
        <v>-88</v>
      </c>
      <c r="BV12" s="16">
        <v>-88</v>
      </c>
      <c r="BW12" s="14">
        <v>0</v>
      </c>
      <c r="BX12" s="14">
        <v>-88</v>
      </c>
      <c r="BY12" s="14">
        <v>-88</v>
      </c>
      <c r="BZ12" s="14">
        <v>1</v>
      </c>
      <c r="CA12" s="26">
        <v>18646</v>
      </c>
      <c r="CB12" s="26">
        <v>71300000</v>
      </c>
      <c r="CC12" s="26">
        <v>71300000</v>
      </c>
      <c r="CD12" s="64">
        <f t="shared" si="0"/>
        <v>26.151472650771389</v>
      </c>
      <c r="CE12" s="26">
        <f t="shared" si="1"/>
        <v>26.151472650771389</v>
      </c>
      <c r="CF12" s="26">
        <f t="shared" si="3"/>
        <v>7.9513859275053305</v>
      </c>
      <c r="CG12" s="26">
        <f t="shared" si="2"/>
        <v>7.9513859275053305</v>
      </c>
      <c r="CH12" s="14">
        <v>1</v>
      </c>
      <c r="CI12" s="14">
        <v>2</v>
      </c>
      <c r="CJ12" s="14">
        <v>1</v>
      </c>
      <c r="CK12" s="14" t="s">
        <v>136</v>
      </c>
      <c r="CL12" s="14">
        <v>1</v>
      </c>
      <c r="CM12" s="14" t="s">
        <v>136</v>
      </c>
      <c r="CN12" s="14">
        <v>1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9">
        <v>20.55</v>
      </c>
      <c r="CX12" s="19">
        <v>5.73</v>
      </c>
      <c r="CY12" s="14">
        <v>-72.14</v>
      </c>
      <c r="CZ12" s="14">
        <v>1</v>
      </c>
      <c r="DA12" s="14">
        <v>230</v>
      </c>
      <c r="DB12" s="19">
        <f>Table1[[#This Row],[LOSSES]]/Table1[[#This Row],[GROUNDNO]]*100</f>
        <v>1.2335085272980799</v>
      </c>
      <c r="DC12" s="14">
        <v>-88</v>
      </c>
      <c r="DD12" s="14">
        <v>-99</v>
      </c>
      <c r="DE12" s="14">
        <v>0</v>
      </c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</row>
    <row r="13" spans="1:220" ht="27" customHeight="1" x14ac:dyDescent="0.35">
      <c r="A13" s="7" t="s">
        <v>177</v>
      </c>
      <c r="B13" s="40" t="s">
        <v>135</v>
      </c>
      <c r="C13" s="40">
        <v>490</v>
      </c>
      <c r="D13" s="62">
        <v>283</v>
      </c>
      <c r="E13" s="62" t="s">
        <v>266</v>
      </c>
      <c r="F13" s="40">
        <v>2</v>
      </c>
      <c r="G13" s="41">
        <v>37778</v>
      </c>
      <c r="H13" s="46">
        <v>1</v>
      </c>
      <c r="I13" s="41">
        <v>37865</v>
      </c>
      <c r="J13" s="40">
        <v>1</v>
      </c>
      <c r="K13" s="40">
        <v>2</v>
      </c>
      <c r="L13" s="41">
        <v>37286</v>
      </c>
      <c r="M13" s="40">
        <v>1</v>
      </c>
      <c r="N13" s="41">
        <v>37869</v>
      </c>
      <c r="O13" s="40">
        <v>1</v>
      </c>
      <c r="P13" s="40">
        <v>15</v>
      </c>
      <c r="Q13" s="40">
        <v>0</v>
      </c>
      <c r="R13" s="40">
        <v>1</v>
      </c>
      <c r="S13" s="40">
        <v>2</v>
      </c>
      <c r="T13" s="40">
        <v>1</v>
      </c>
      <c r="U13" s="40">
        <v>3</v>
      </c>
      <c r="V13" s="40">
        <v>1404</v>
      </c>
      <c r="W13" s="66">
        <v>2345000</v>
      </c>
      <c r="X13" s="66">
        <v>300</v>
      </c>
      <c r="Y13" s="66">
        <v>51400000</v>
      </c>
      <c r="Z13" s="66">
        <v>300000</v>
      </c>
      <c r="AA13" s="40">
        <v>1</v>
      </c>
      <c r="AB13" s="40">
        <v>0</v>
      </c>
      <c r="AC13" s="40">
        <v>0</v>
      </c>
      <c r="AD13" s="40">
        <v>1</v>
      </c>
      <c r="AE13" s="40">
        <v>1</v>
      </c>
      <c r="AF13" s="14">
        <v>1</v>
      </c>
      <c r="AG13" s="14">
        <v>1</v>
      </c>
      <c r="AH13" s="40">
        <v>0</v>
      </c>
      <c r="AI13" s="40">
        <v>2</v>
      </c>
      <c r="AJ13" s="40">
        <v>2</v>
      </c>
      <c r="AK13" s="40">
        <v>2</v>
      </c>
      <c r="AL13" s="40" t="s">
        <v>138</v>
      </c>
      <c r="AM13" s="40">
        <v>2220</v>
      </c>
      <c r="AN13" s="40">
        <v>1</v>
      </c>
      <c r="AO13" s="40">
        <v>-88</v>
      </c>
      <c r="AP13" s="40">
        <v>-88</v>
      </c>
      <c r="AQ13" s="40">
        <v>-88</v>
      </c>
      <c r="AR13" s="11">
        <v>-88</v>
      </c>
      <c r="AS13" s="11">
        <v>0</v>
      </c>
      <c r="AT13" s="40">
        <v>1</v>
      </c>
      <c r="AU13" s="40">
        <v>0</v>
      </c>
      <c r="AV13" s="40">
        <v>-88</v>
      </c>
      <c r="AW13" s="40">
        <v>1</v>
      </c>
      <c r="AX13" s="40">
        <v>1</v>
      </c>
      <c r="AY13" s="40">
        <v>0</v>
      </c>
      <c r="AZ13" s="40">
        <v>-88</v>
      </c>
      <c r="BA13" s="40">
        <v>-88</v>
      </c>
      <c r="BB13" s="40">
        <v>0</v>
      </c>
      <c r="BC13" s="40">
        <v>-88</v>
      </c>
      <c r="BD13" s="40">
        <v>-88</v>
      </c>
      <c r="BE13" s="40">
        <v>1</v>
      </c>
      <c r="BF13" s="41">
        <v>37786</v>
      </c>
      <c r="BG13" s="41">
        <v>37865</v>
      </c>
      <c r="BH13" s="40">
        <v>1</v>
      </c>
      <c r="BI13" s="41">
        <v>37778</v>
      </c>
      <c r="BJ13" s="41">
        <v>37865</v>
      </c>
      <c r="BK13" s="40">
        <v>0</v>
      </c>
      <c r="BL13" s="40">
        <v>-88</v>
      </c>
      <c r="BM13" s="40">
        <v>-88</v>
      </c>
      <c r="BN13" s="40">
        <v>1</v>
      </c>
      <c r="BO13" s="41">
        <v>37797</v>
      </c>
      <c r="BP13" s="41">
        <v>37865</v>
      </c>
      <c r="BQ13" s="40">
        <v>0</v>
      </c>
      <c r="BR13" s="40">
        <v>-88</v>
      </c>
      <c r="BS13" s="40">
        <v>-88</v>
      </c>
      <c r="BT13" s="40">
        <v>0</v>
      </c>
      <c r="BU13" s="40">
        <v>-88</v>
      </c>
      <c r="BV13" s="40">
        <v>-88</v>
      </c>
      <c r="BW13" s="40">
        <v>0</v>
      </c>
      <c r="BX13" s="40">
        <v>-88</v>
      </c>
      <c r="BY13" s="40">
        <v>-88</v>
      </c>
      <c r="BZ13" s="40">
        <v>1</v>
      </c>
      <c r="CA13" s="40">
        <v>1000</v>
      </c>
      <c r="CB13" s="46">
        <f>Y13</f>
        <v>51400000</v>
      </c>
      <c r="CC13" s="46">
        <f>Z13</f>
        <v>300000</v>
      </c>
      <c r="CD13" s="64">
        <f t="shared" si="0"/>
        <v>1.9455252918287937</v>
      </c>
      <c r="CE13" s="46">
        <f t="shared" si="1"/>
        <v>333.33333333333331</v>
      </c>
      <c r="CF13" s="46">
        <f t="shared" si="3"/>
        <v>0.42643923240938164</v>
      </c>
      <c r="CG13" s="46">
        <f t="shared" si="2"/>
        <v>3333.3333333333335</v>
      </c>
      <c r="CH13" s="40">
        <v>1</v>
      </c>
      <c r="CI13" s="40">
        <v>1</v>
      </c>
      <c r="CJ13" s="40">
        <v>0</v>
      </c>
      <c r="CK13" s="40">
        <v>-88</v>
      </c>
      <c r="CL13" s="40">
        <v>0</v>
      </c>
      <c r="CM13" s="40">
        <v>-88</v>
      </c>
      <c r="CN13" s="40">
        <v>1</v>
      </c>
      <c r="CO13" s="40">
        <v>0</v>
      </c>
      <c r="CP13" s="40">
        <v>0</v>
      </c>
      <c r="CQ13" s="40">
        <v>0</v>
      </c>
      <c r="CR13" s="40">
        <v>0</v>
      </c>
      <c r="CS13" s="40">
        <v>0</v>
      </c>
      <c r="CT13" s="40">
        <v>0</v>
      </c>
      <c r="CU13" s="40">
        <v>0</v>
      </c>
      <c r="CV13" s="40">
        <v>1</v>
      </c>
      <c r="CW13" s="40">
        <v>2.85</v>
      </c>
      <c r="CX13" s="40">
        <v>0.06</v>
      </c>
      <c r="CY13" s="40">
        <v>-97</v>
      </c>
      <c r="CZ13" s="40">
        <v>1</v>
      </c>
      <c r="DA13" s="40">
        <v>0</v>
      </c>
      <c r="DB13" s="61">
        <f>Table1[[#This Row],[LOSSES]]/Table1[[#This Row],[GROUNDNO]]*100</f>
        <v>0</v>
      </c>
      <c r="DC13" s="40">
        <v>-88</v>
      </c>
      <c r="DD13" s="40">
        <v>-99</v>
      </c>
      <c r="DE13" s="40">
        <v>0</v>
      </c>
    </row>
    <row r="14" spans="1:220" ht="27" customHeight="1" x14ac:dyDescent="0.35">
      <c r="A14" s="52" t="s">
        <v>178</v>
      </c>
      <c r="B14" s="40" t="s">
        <v>135</v>
      </c>
      <c r="C14" s="40">
        <v>490</v>
      </c>
      <c r="D14" s="62">
        <v>283</v>
      </c>
      <c r="E14" s="62" t="s">
        <v>265</v>
      </c>
      <c r="F14" s="40">
        <v>2</v>
      </c>
      <c r="G14" s="41">
        <v>41361</v>
      </c>
      <c r="H14" s="46">
        <v>2</v>
      </c>
      <c r="I14" s="40"/>
      <c r="J14" s="40">
        <v>-88</v>
      </c>
      <c r="K14" s="40">
        <v>0</v>
      </c>
      <c r="L14" s="41">
        <v>41000</v>
      </c>
      <c r="M14" s="40">
        <v>2</v>
      </c>
      <c r="N14" s="61"/>
      <c r="O14" s="40">
        <v>-88</v>
      </c>
      <c r="P14" s="40">
        <v>12</v>
      </c>
      <c r="Q14" s="40">
        <v>1</v>
      </c>
      <c r="R14" s="40">
        <v>1</v>
      </c>
      <c r="S14" s="40">
        <v>2</v>
      </c>
      <c r="T14" s="40">
        <v>1</v>
      </c>
      <c r="U14" s="40">
        <v>3</v>
      </c>
      <c r="V14" s="40">
        <v>1812</v>
      </c>
      <c r="W14" s="66">
        <v>2345000</v>
      </c>
      <c r="X14" s="66">
        <v>125000</v>
      </c>
      <c r="Y14" s="66">
        <v>71300000</v>
      </c>
      <c r="Z14" s="66">
        <v>10600000</v>
      </c>
      <c r="AA14" s="40">
        <v>1</v>
      </c>
      <c r="AB14" s="40">
        <v>0</v>
      </c>
      <c r="AC14" s="40">
        <v>0</v>
      </c>
      <c r="AD14" s="40">
        <v>0</v>
      </c>
      <c r="AE14" s="40">
        <v>1</v>
      </c>
      <c r="AF14" s="14">
        <v>1</v>
      </c>
      <c r="AG14" s="14">
        <v>1</v>
      </c>
      <c r="AH14" s="40">
        <v>0</v>
      </c>
      <c r="AI14" s="40">
        <v>2</v>
      </c>
      <c r="AJ14" s="40">
        <v>2</v>
      </c>
      <c r="AK14" s="40">
        <v>2</v>
      </c>
      <c r="AL14" s="40" t="s">
        <v>89</v>
      </c>
      <c r="AM14" s="40">
        <v>1014</v>
      </c>
      <c r="AN14" s="40">
        <v>0</v>
      </c>
      <c r="AO14" s="40">
        <v>-88</v>
      </c>
      <c r="AP14" s="40">
        <v>-88</v>
      </c>
      <c r="AQ14" s="40">
        <v>-88</v>
      </c>
      <c r="AR14" s="11">
        <v>-88</v>
      </c>
      <c r="AS14" s="11">
        <v>0</v>
      </c>
      <c r="AT14" s="40">
        <v>1</v>
      </c>
      <c r="AU14" s="40">
        <v>2</v>
      </c>
      <c r="AV14" s="40">
        <v>2000</v>
      </c>
      <c r="AW14" s="40">
        <v>1</v>
      </c>
      <c r="AX14" s="40">
        <v>1</v>
      </c>
      <c r="AY14" s="40">
        <v>0</v>
      </c>
      <c r="AZ14" s="46">
        <v>-88</v>
      </c>
      <c r="BA14" s="40">
        <v>-88</v>
      </c>
      <c r="BB14" s="40">
        <v>1</v>
      </c>
      <c r="BC14" s="41">
        <v>41361</v>
      </c>
      <c r="BD14" s="40">
        <v>-77</v>
      </c>
      <c r="BE14" s="40">
        <v>1</v>
      </c>
      <c r="BF14" s="41">
        <v>41361</v>
      </c>
      <c r="BG14" s="40">
        <v>-77</v>
      </c>
      <c r="BH14" s="40">
        <v>1</v>
      </c>
      <c r="BI14" s="41">
        <v>41361</v>
      </c>
      <c r="BJ14" s="40">
        <v>-77</v>
      </c>
      <c r="BK14" s="40">
        <v>0</v>
      </c>
      <c r="BL14" s="40">
        <v>-88</v>
      </c>
      <c r="BM14" s="40">
        <v>-88</v>
      </c>
      <c r="BN14" s="40">
        <v>1</v>
      </c>
      <c r="BO14" s="41">
        <v>41361</v>
      </c>
      <c r="BP14" s="40">
        <v>-77</v>
      </c>
      <c r="BQ14" s="40">
        <v>0</v>
      </c>
      <c r="BR14" s="40">
        <v>-88</v>
      </c>
      <c r="BS14" s="40">
        <v>-88</v>
      </c>
      <c r="BT14" s="40">
        <v>0</v>
      </c>
      <c r="BU14" s="40">
        <v>-88</v>
      </c>
      <c r="BV14" s="40">
        <v>-88</v>
      </c>
      <c r="BW14" s="40">
        <v>0</v>
      </c>
      <c r="BX14" s="40">
        <v>-88</v>
      </c>
      <c r="BY14" s="40">
        <v>-88</v>
      </c>
      <c r="BZ14" s="40">
        <v>1</v>
      </c>
      <c r="CA14" s="40">
        <v>19561</v>
      </c>
      <c r="CB14" s="46">
        <v>78700000</v>
      </c>
      <c r="CC14" s="46">
        <v>11700000</v>
      </c>
      <c r="CD14" s="64">
        <f t="shared" si="0"/>
        <v>24.855146124523507</v>
      </c>
      <c r="CE14" s="46">
        <f t="shared" si="1"/>
        <v>167.18803418803418</v>
      </c>
      <c r="CF14" s="46">
        <f t="shared" si="3"/>
        <v>8.3415778251599146</v>
      </c>
      <c r="CG14" s="46">
        <f t="shared" si="2"/>
        <v>156.488</v>
      </c>
      <c r="CH14" s="40">
        <v>1</v>
      </c>
      <c r="CI14" s="40">
        <v>2</v>
      </c>
      <c r="CJ14" s="40">
        <v>1</v>
      </c>
      <c r="CK14" s="7" t="s">
        <v>136</v>
      </c>
      <c r="CL14" s="40">
        <v>1</v>
      </c>
      <c r="CM14" s="7" t="s">
        <v>136</v>
      </c>
      <c r="CN14" s="40">
        <v>1</v>
      </c>
      <c r="CO14" s="40">
        <v>0</v>
      </c>
      <c r="CP14" s="40">
        <v>0</v>
      </c>
      <c r="CQ14" s="40">
        <v>0</v>
      </c>
      <c r="CR14" s="40">
        <v>0</v>
      </c>
      <c r="CS14" s="40">
        <v>0</v>
      </c>
      <c r="CT14" s="40">
        <v>0</v>
      </c>
      <c r="CU14" s="40">
        <v>0</v>
      </c>
      <c r="CV14" s="40">
        <v>0</v>
      </c>
      <c r="CW14" s="40">
        <v>5.0199999999999996</v>
      </c>
      <c r="CX14" s="40">
        <v>-88</v>
      </c>
      <c r="CY14" s="4">
        <v>-999</v>
      </c>
      <c r="CZ14" s="40">
        <v>-88</v>
      </c>
      <c r="DA14" s="40">
        <v>-99</v>
      </c>
      <c r="DB14" s="40">
        <v>-99</v>
      </c>
      <c r="DC14" s="40">
        <v>-88</v>
      </c>
      <c r="DD14" s="40">
        <v>-99</v>
      </c>
      <c r="DE14" s="40">
        <v>0</v>
      </c>
    </row>
    <row r="15" spans="1:220" ht="27" customHeight="1" x14ac:dyDescent="0.35">
      <c r="A15" s="7" t="s">
        <v>179</v>
      </c>
      <c r="B15" s="7" t="s">
        <v>103</v>
      </c>
      <c r="C15" s="7">
        <v>860</v>
      </c>
      <c r="D15" s="62">
        <v>330</v>
      </c>
      <c r="E15" s="62" t="s">
        <v>267</v>
      </c>
      <c r="F15" s="7">
        <v>2</v>
      </c>
      <c r="G15" s="8">
        <v>36423</v>
      </c>
      <c r="H15" s="9">
        <v>1</v>
      </c>
      <c r="I15" s="8">
        <v>36486</v>
      </c>
      <c r="J15" s="7">
        <v>2</v>
      </c>
      <c r="K15" s="7">
        <v>1</v>
      </c>
      <c r="L15" s="8">
        <v>36407</v>
      </c>
      <c r="M15" s="7">
        <v>2</v>
      </c>
      <c r="N15" s="8">
        <v>36486</v>
      </c>
      <c r="O15" s="7">
        <v>2</v>
      </c>
      <c r="P15" s="7">
        <v>1</v>
      </c>
      <c r="Q15" s="7">
        <v>1</v>
      </c>
      <c r="R15" s="7">
        <v>1</v>
      </c>
      <c r="S15" s="7">
        <v>1</v>
      </c>
      <c r="T15" s="7">
        <v>0</v>
      </c>
      <c r="U15" s="7">
        <v>2</v>
      </c>
      <c r="V15" s="98">
        <v>450</v>
      </c>
      <c r="W15" s="66">
        <v>15000</v>
      </c>
      <c r="X15" s="66">
        <v>15000</v>
      </c>
      <c r="Y15" s="66">
        <v>900000</v>
      </c>
      <c r="Z15" s="66">
        <v>900000</v>
      </c>
      <c r="AA15" s="7">
        <v>6</v>
      </c>
      <c r="AB15" s="7">
        <v>1</v>
      </c>
      <c r="AC15" s="7">
        <v>0</v>
      </c>
      <c r="AD15" s="7">
        <v>1</v>
      </c>
      <c r="AE15" s="7">
        <v>0</v>
      </c>
      <c r="AF15" s="14">
        <v>1</v>
      </c>
      <c r="AG15" s="14">
        <v>1</v>
      </c>
      <c r="AH15" s="7">
        <v>0</v>
      </c>
      <c r="AI15" s="7">
        <v>2</v>
      </c>
      <c r="AJ15" s="7">
        <v>1</v>
      </c>
      <c r="AK15" s="7">
        <v>1</v>
      </c>
      <c r="AL15" s="7" t="s">
        <v>104</v>
      </c>
      <c r="AM15" s="7">
        <v>900</v>
      </c>
      <c r="AN15" s="7">
        <v>0</v>
      </c>
      <c r="AO15" s="7" t="s">
        <v>105</v>
      </c>
      <c r="AP15" s="7">
        <v>800</v>
      </c>
      <c r="AQ15" s="7" t="s">
        <v>106</v>
      </c>
      <c r="AR15" s="7">
        <v>920</v>
      </c>
      <c r="AS15" s="11">
        <v>0</v>
      </c>
      <c r="AT15" s="7">
        <v>1</v>
      </c>
      <c r="AU15" s="7">
        <v>0</v>
      </c>
      <c r="AV15" s="7">
        <v>-88</v>
      </c>
      <c r="AW15" s="7">
        <v>1</v>
      </c>
      <c r="AX15" s="7">
        <v>1</v>
      </c>
      <c r="AY15" s="7">
        <v>0</v>
      </c>
      <c r="AZ15" s="7">
        <v>-88</v>
      </c>
      <c r="BA15" s="7">
        <v>-88</v>
      </c>
      <c r="BB15" s="7">
        <v>1</v>
      </c>
      <c r="BC15" s="8">
        <v>36423</v>
      </c>
      <c r="BD15" s="8">
        <v>36486</v>
      </c>
      <c r="BE15" s="7">
        <v>1</v>
      </c>
      <c r="BF15" s="8">
        <v>36423</v>
      </c>
      <c r="BG15" s="8">
        <v>36486</v>
      </c>
      <c r="BH15" s="7">
        <v>1</v>
      </c>
      <c r="BI15" s="23">
        <v>36404</v>
      </c>
      <c r="BJ15" s="8">
        <v>36486</v>
      </c>
      <c r="BK15" s="7">
        <v>0</v>
      </c>
      <c r="BL15" s="7">
        <v>-88</v>
      </c>
      <c r="BM15" s="7">
        <v>-88</v>
      </c>
      <c r="BN15" s="7">
        <v>0</v>
      </c>
      <c r="BO15" s="7">
        <v>-88</v>
      </c>
      <c r="BP15" s="7">
        <v>-88</v>
      </c>
      <c r="BQ15" s="7">
        <v>0</v>
      </c>
      <c r="BR15" s="7">
        <v>-88</v>
      </c>
      <c r="BS15" s="7">
        <v>-88</v>
      </c>
      <c r="BT15" s="7">
        <v>0</v>
      </c>
      <c r="BU15" s="7">
        <v>-88</v>
      </c>
      <c r="BV15" s="7">
        <v>-88</v>
      </c>
      <c r="BW15" s="7">
        <v>0</v>
      </c>
      <c r="BX15" s="11">
        <v>-88</v>
      </c>
      <c r="BY15" s="7">
        <v>-88</v>
      </c>
      <c r="BZ15" s="7">
        <v>1</v>
      </c>
      <c r="CA15" s="9">
        <v>9300</v>
      </c>
      <c r="CB15" s="9">
        <f>Y15</f>
        <v>900000</v>
      </c>
      <c r="CC15" s="9">
        <f>Z15</f>
        <v>900000</v>
      </c>
      <c r="CD15" s="64">
        <f t="shared" si="0"/>
        <v>1033.3333333333333</v>
      </c>
      <c r="CE15" s="9">
        <f t="shared" si="1"/>
        <v>1033.3333333333333</v>
      </c>
      <c r="CF15" s="9">
        <f t="shared" si="3"/>
        <v>620</v>
      </c>
      <c r="CG15" s="9">
        <f t="shared" si="2"/>
        <v>620</v>
      </c>
      <c r="CH15" s="7">
        <v>1</v>
      </c>
      <c r="CI15" s="7">
        <v>2</v>
      </c>
      <c r="CJ15" s="7">
        <v>0</v>
      </c>
      <c r="CK15" s="7">
        <v>-88</v>
      </c>
      <c r="CL15" s="7">
        <v>1</v>
      </c>
      <c r="CM15" s="7" t="s">
        <v>107</v>
      </c>
      <c r="CN15" s="7">
        <v>1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1</v>
      </c>
      <c r="CW15" s="7">
        <v>28.12</v>
      </c>
      <c r="CX15" s="11">
        <v>1.22</v>
      </c>
      <c r="CY15" s="7">
        <v>-95.66</v>
      </c>
      <c r="CZ15" s="7">
        <v>2</v>
      </c>
      <c r="DA15" s="7">
        <v>0</v>
      </c>
      <c r="DB15" s="11">
        <f>Table1[[#This Row],[LOSSES]]/Table1[[#This Row],[GROUNDNO]]*100</f>
        <v>0</v>
      </c>
      <c r="DC15" s="7">
        <v>0</v>
      </c>
      <c r="DD15" s="7">
        <v>-88</v>
      </c>
      <c r="DE15" s="7">
        <v>0</v>
      </c>
    </row>
    <row r="16" spans="1:220" ht="27" hidden="1" customHeight="1" x14ac:dyDescent="0.35">
      <c r="A16" s="53" t="s">
        <v>180</v>
      </c>
      <c r="B16" s="13" t="s">
        <v>146</v>
      </c>
      <c r="C16" s="53" t="s">
        <v>210</v>
      </c>
      <c r="D16" s="62">
        <v>392</v>
      </c>
      <c r="E16" s="62" t="s">
        <v>268</v>
      </c>
      <c r="F16" s="11">
        <v>2</v>
      </c>
      <c r="G16" s="8">
        <v>33830</v>
      </c>
      <c r="H16" s="9">
        <v>1</v>
      </c>
      <c r="I16" s="8">
        <v>34304</v>
      </c>
      <c r="J16" s="11">
        <v>1</v>
      </c>
      <c r="K16" s="11">
        <v>1</v>
      </c>
      <c r="L16" s="8">
        <v>33830</v>
      </c>
      <c r="M16" s="11">
        <v>1</v>
      </c>
      <c r="N16" s="8">
        <v>34304</v>
      </c>
      <c r="O16" s="11">
        <v>2</v>
      </c>
      <c r="P16" s="16">
        <v>0</v>
      </c>
      <c r="Q16" s="11">
        <v>1</v>
      </c>
      <c r="R16" s="16">
        <v>1</v>
      </c>
      <c r="S16" s="11">
        <v>1</v>
      </c>
      <c r="T16" s="11">
        <v>0</v>
      </c>
      <c r="U16" s="11">
        <v>2</v>
      </c>
      <c r="V16" s="16">
        <v>-99</v>
      </c>
      <c r="W16" s="66">
        <v>70000</v>
      </c>
      <c r="X16" s="66">
        <v>8660</v>
      </c>
      <c r="Y16" s="66">
        <v>4900000</v>
      </c>
      <c r="Z16" s="66">
        <v>400000</v>
      </c>
      <c r="AA16" s="11">
        <v>4</v>
      </c>
      <c r="AB16" s="11">
        <v>0</v>
      </c>
      <c r="AC16" s="11">
        <v>1</v>
      </c>
      <c r="AD16" s="11">
        <v>0</v>
      </c>
      <c r="AE16" s="11">
        <v>1</v>
      </c>
      <c r="AF16" s="11">
        <v>-99</v>
      </c>
      <c r="AG16" s="11">
        <v>-99</v>
      </c>
      <c r="AH16" s="11">
        <v>0</v>
      </c>
      <c r="AI16" s="11">
        <v>0</v>
      </c>
      <c r="AJ16" s="11">
        <v>0</v>
      </c>
      <c r="AK16" s="11">
        <v>1</v>
      </c>
      <c r="AL16" s="13" t="s">
        <v>134</v>
      </c>
      <c r="AM16" s="53" t="s">
        <v>220</v>
      </c>
      <c r="AN16" s="11">
        <v>1</v>
      </c>
      <c r="AO16" s="11">
        <v>-88</v>
      </c>
      <c r="AP16" s="11">
        <v>-88</v>
      </c>
      <c r="AQ16" s="11">
        <v>-88</v>
      </c>
      <c r="AR16" s="11">
        <v>-88</v>
      </c>
      <c r="AS16" s="11">
        <v>1</v>
      </c>
      <c r="AT16" s="11">
        <v>1</v>
      </c>
      <c r="AU16" s="11">
        <v>0</v>
      </c>
      <c r="AV16" s="11">
        <v>-88</v>
      </c>
      <c r="AW16" s="11">
        <v>1</v>
      </c>
      <c r="AX16" s="11">
        <v>-77</v>
      </c>
      <c r="AY16" s="11">
        <v>0</v>
      </c>
      <c r="AZ16" s="11">
        <v>-88</v>
      </c>
      <c r="BA16" s="9">
        <v>-88</v>
      </c>
      <c r="BB16" s="11">
        <v>0</v>
      </c>
      <c r="BC16" s="11">
        <v>-88</v>
      </c>
      <c r="BD16" s="9">
        <v>-88</v>
      </c>
      <c r="BE16" s="11">
        <v>0</v>
      </c>
      <c r="BF16" s="11">
        <v>-88</v>
      </c>
      <c r="BG16" s="9">
        <v>-88</v>
      </c>
      <c r="BH16" s="11">
        <v>0</v>
      </c>
      <c r="BI16" s="11">
        <v>-88</v>
      </c>
      <c r="BJ16" s="9">
        <v>-88</v>
      </c>
      <c r="BK16" s="16">
        <v>0</v>
      </c>
      <c r="BL16" s="11">
        <v>-88</v>
      </c>
      <c r="BM16" s="9">
        <v>-88</v>
      </c>
      <c r="BN16" s="16">
        <v>0</v>
      </c>
      <c r="BO16" s="11">
        <v>-88</v>
      </c>
      <c r="BP16" s="9">
        <v>-88</v>
      </c>
      <c r="BQ16" s="16">
        <v>0</v>
      </c>
      <c r="BR16" s="11">
        <v>-88</v>
      </c>
      <c r="BS16" s="9">
        <v>-88</v>
      </c>
      <c r="BT16" s="11">
        <v>1</v>
      </c>
      <c r="BU16" s="8">
        <v>33830</v>
      </c>
      <c r="BV16" s="8">
        <v>34243</v>
      </c>
      <c r="BW16" s="11">
        <v>0</v>
      </c>
      <c r="BX16" s="11">
        <v>-88</v>
      </c>
      <c r="BY16" s="9">
        <v>-88</v>
      </c>
      <c r="BZ16" s="11">
        <v>1</v>
      </c>
      <c r="CA16" s="16">
        <v>2500</v>
      </c>
      <c r="CB16" s="26">
        <v>4900000</v>
      </c>
      <c r="CC16" s="26">
        <v>400000</v>
      </c>
      <c r="CD16" s="64">
        <f t="shared" si="0"/>
        <v>51.020408163265309</v>
      </c>
      <c r="CE16" s="26">
        <f t="shared" si="1"/>
        <v>625</v>
      </c>
      <c r="CF16" s="26">
        <f t="shared" si="3"/>
        <v>35.714285714285715</v>
      </c>
      <c r="CG16" s="26">
        <f t="shared" si="2"/>
        <v>288.68360277136259</v>
      </c>
      <c r="CH16" s="11">
        <v>1</v>
      </c>
      <c r="CI16" s="11">
        <v>2</v>
      </c>
      <c r="CJ16" s="11">
        <v>0</v>
      </c>
      <c r="CK16" s="11">
        <v>-88</v>
      </c>
      <c r="CL16" s="11">
        <v>0</v>
      </c>
      <c r="CM16" s="11">
        <v>-88</v>
      </c>
      <c r="CN16" s="11">
        <v>1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6">
        <v>-99</v>
      </c>
      <c r="CX16" s="16">
        <v>4.43</v>
      </c>
      <c r="CY16" s="4">
        <v>-999</v>
      </c>
      <c r="CZ16" s="11">
        <v>1</v>
      </c>
      <c r="DA16" s="11">
        <v>-99</v>
      </c>
      <c r="DB16" s="11">
        <v>-99</v>
      </c>
      <c r="DC16" s="11">
        <v>0</v>
      </c>
      <c r="DD16" s="7">
        <v>-88</v>
      </c>
      <c r="DE16" s="11">
        <v>0</v>
      </c>
    </row>
    <row r="17" spans="1:220" ht="27" customHeight="1" x14ac:dyDescent="0.35">
      <c r="A17" s="7" t="s">
        <v>181</v>
      </c>
      <c r="B17" s="15" t="s">
        <v>108</v>
      </c>
      <c r="C17" s="15">
        <v>41</v>
      </c>
      <c r="D17" s="62">
        <v>381</v>
      </c>
      <c r="E17" s="62" t="s">
        <v>290</v>
      </c>
      <c r="F17" s="7">
        <v>2</v>
      </c>
      <c r="G17" s="8">
        <v>34596</v>
      </c>
      <c r="H17" s="9">
        <v>1</v>
      </c>
      <c r="I17" s="8">
        <v>34622</v>
      </c>
      <c r="J17" s="7">
        <v>2</v>
      </c>
      <c r="K17" s="7">
        <v>1</v>
      </c>
      <c r="L17" s="20">
        <v>34330</v>
      </c>
      <c r="M17" s="7">
        <v>1</v>
      </c>
      <c r="N17" s="8">
        <v>34622</v>
      </c>
      <c r="O17" s="7">
        <v>5</v>
      </c>
      <c r="P17" s="7">
        <v>9</v>
      </c>
      <c r="Q17" s="7">
        <v>0</v>
      </c>
      <c r="R17" s="7">
        <v>1</v>
      </c>
      <c r="S17" s="7">
        <v>2</v>
      </c>
      <c r="T17" s="7">
        <v>0</v>
      </c>
      <c r="U17" s="7">
        <v>2</v>
      </c>
      <c r="V17" s="7">
        <v>162</v>
      </c>
      <c r="W17" s="66">
        <v>28000</v>
      </c>
      <c r="X17" s="66">
        <v>28000</v>
      </c>
      <c r="Y17" s="66">
        <v>7700000</v>
      </c>
      <c r="Z17" s="66">
        <v>7700000</v>
      </c>
      <c r="AA17" s="7">
        <v>2</v>
      </c>
      <c r="AB17" s="7">
        <v>0</v>
      </c>
      <c r="AC17" s="7">
        <v>0</v>
      </c>
      <c r="AD17" s="7">
        <v>0</v>
      </c>
      <c r="AE17" s="7">
        <v>0</v>
      </c>
      <c r="AF17" s="7">
        <v>1</v>
      </c>
      <c r="AG17" s="7">
        <v>1</v>
      </c>
      <c r="AH17" s="7">
        <v>0</v>
      </c>
      <c r="AI17" s="7">
        <v>2</v>
      </c>
      <c r="AJ17" s="7">
        <v>2</v>
      </c>
      <c r="AK17" s="7">
        <v>2</v>
      </c>
      <c r="AL17" s="7" t="s">
        <v>109</v>
      </c>
      <c r="AM17" s="7">
        <v>2</v>
      </c>
      <c r="AN17" s="7">
        <v>1</v>
      </c>
      <c r="AO17" s="7" t="s">
        <v>110</v>
      </c>
      <c r="AP17" s="7">
        <v>771</v>
      </c>
      <c r="AQ17" s="52" t="s">
        <v>231</v>
      </c>
      <c r="AR17" s="52">
        <v>-88</v>
      </c>
      <c r="AS17" s="11">
        <v>0</v>
      </c>
      <c r="AT17" s="7">
        <v>1</v>
      </c>
      <c r="AU17" s="7">
        <v>1</v>
      </c>
      <c r="AV17" s="7">
        <v>7400</v>
      </c>
      <c r="AW17" s="7">
        <v>1</v>
      </c>
      <c r="AX17" s="7">
        <v>1</v>
      </c>
      <c r="AY17" s="7">
        <v>0</v>
      </c>
      <c r="AZ17" s="7">
        <v>-88</v>
      </c>
      <c r="BA17" s="7">
        <v>-88</v>
      </c>
      <c r="BB17" s="7">
        <v>1</v>
      </c>
      <c r="BC17" s="8">
        <v>34596</v>
      </c>
      <c r="BD17" s="8">
        <v>34622</v>
      </c>
      <c r="BE17" s="7">
        <v>1</v>
      </c>
      <c r="BF17" s="8">
        <v>34596</v>
      </c>
      <c r="BG17" s="8">
        <v>34622</v>
      </c>
      <c r="BH17" s="7">
        <v>1</v>
      </c>
      <c r="BI17" s="8">
        <v>34596</v>
      </c>
      <c r="BJ17" s="8">
        <v>34622</v>
      </c>
      <c r="BK17" s="7">
        <v>0</v>
      </c>
      <c r="BL17" s="7">
        <v>-88</v>
      </c>
      <c r="BM17" s="7">
        <v>-88</v>
      </c>
      <c r="BN17" s="7">
        <v>0</v>
      </c>
      <c r="BO17" s="7">
        <v>-88</v>
      </c>
      <c r="BP17" s="7">
        <v>-88</v>
      </c>
      <c r="BQ17" s="7">
        <v>1</v>
      </c>
      <c r="BR17" s="8">
        <v>34601</v>
      </c>
      <c r="BS17" s="8">
        <v>34622</v>
      </c>
      <c r="BT17" s="7">
        <v>0</v>
      </c>
      <c r="BU17" s="11">
        <v>-88</v>
      </c>
      <c r="BV17" s="7">
        <v>-88</v>
      </c>
      <c r="BW17" s="7">
        <v>1</v>
      </c>
      <c r="BX17" s="8">
        <v>34596</v>
      </c>
      <c r="BY17" s="8">
        <v>34622</v>
      </c>
      <c r="BZ17" s="7">
        <v>1</v>
      </c>
      <c r="CA17" s="7">
        <v>21000</v>
      </c>
      <c r="CB17" s="9">
        <v>7700000</v>
      </c>
      <c r="CC17" s="9">
        <v>7700000</v>
      </c>
      <c r="CD17" s="64">
        <f t="shared" si="0"/>
        <v>272.72727272727275</v>
      </c>
      <c r="CE17" s="9">
        <f t="shared" si="1"/>
        <v>272.72727272727275</v>
      </c>
      <c r="CF17" s="9">
        <f t="shared" si="3"/>
        <v>750</v>
      </c>
      <c r="CG17" s="9">
        <f t="shared" si="2"/>
        <v>750</v>
      </c>
      <c r="CH17" s="7">
        <v>0</v>
      </c>
      <c r="CI17" s="11">
        <v>2</v>
      </c>
      <c r="CJ17" s="7">
        <v>0</v>
      </c>
      <c r="CK17" s="7">
        <v>-88</v>
      </c>
      <c r="CL17" s="7">
        <v>0</v>
      </c>
      <c r="CM17" s="7">
        <v>-88</v>
      </c>
      <c r="CN17" s="7">
        <v>1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1</v>
      </c>
      <c r="CW17" s="7">
        <v>0.61</v>
      </c>
      <c r="CX17" s="7">
        <v>0.27</v>
      </c>
      <c r="CY17" s="7">
        <v>-55.76</v>
      </c>
      <c r="CZ17" s="7">
        <v>2</v>
      </c>
      <c r="DA17" s="7">
        <v>0</v>
      </c>
      <c r="DB17" s="11">
        <f>Table1[[#This Row],[LOSSES]]/Table1[[#This Row],[GROUNDNO]]*100</f>
        <v>0</v>
      </c>
      <c r="DC17" s="7">
        <v>0</v>
      </c>
      <c r="DD17" s="7">
        <v>-88</v>
      </c>
      <c r="DE17" s="7">
        <v>0</v>
      </c>
    </row>
    <row r="18" spans="1:220" ht="27" customHeight="1" x14ac:dyDescent="0.35">
      <c r="A18" s="52" t="s">
        <v>182</v>
      </c>
      <c r="B18" s="7" t="s">
        <v>108</v>
      </c>
      <c r="C18" s="7">
        <v>41</v>
      </c>
      <c r="D18" s="62">
        <v>381</v>
      </c>
      <c r="E18" s="62" t="s">
        <v>289</v>
      </c>
      <c r="F18" s="7">
        <v>2</v>
      </c>
      <c r="G18" s="8">
        <v>38046</v>
      </c>
      <c r="H18" s="9">
        <v>1</v>
      </c>
      <c r="I18" s="8">
        <v>38717</v>
      </c>
      <c r="J18" s="7">
        <v>5</v>
      </c>
      <c r="K18" s="7">
        <v>1</v>
      </c>
      <c r="L18" s="8">
        <v>38022</v>
      </c>
      <c r="M18" s="7">
        <v>1</v>
      </c>
      <c r="N18" s="8">
        <v>38717</v>
      </c>
      <c r="O18" s="7">
        <v>5</v>
      </c>
      <c r="P18" s="7">
        <v>1</v>
      </c>
      <c r="Q18" s="7">
        <v>1</v>
      </c>
      <c r="R18" s="7">
        <v>0</v>
      </c>
      <c r="S18" s="7">
        <v>2</v>
      </c>
      <c r="T18" s="7">
        <v>0</v>
      </c>
      <c r="U18" s="7">
        <v>2</v>
      </c>
      <c r="V18" s="7">
        <v>146</v>
      </c>
      <c r="W18" s="66">
        <v>28000</v>
      </c>
      <c r="X18" s="66">
        <v>28000</v>
      </c>
      <c r="Y18" s="66">
        <v>9100000</v>
      </c>
      <c r="Z18" s="66">
        <v>9100000</v>
      </c>
      <c r="AA18" s="7">
        <v>2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2</v>
      </c>
      <c r="AJ18" s="7">
        <v>2</v>
      </c>
      <c r="AK18" s="7">
        <v>2</v>
      </c>
      <c r="AL18" s="7" t="s">
        <v>89</v>
      </c>
      <c r="AM18" s="7">
        <v>1014</v>
      </c>
      <c r="AN18" s="7">
        <v>1</v>
      </c>
      <c r="AO18" s="7" t="s">
        <v>109</v>
      </c>
      <c r="AP18" s="7">
        <v>2</v>
      </c>
      <c r="AQ18" s="7" t="s">
        <v>86</v>
      </c>
      <c r="AR18" s="7">
        <v>220</v>
      </c>
      <c r="AS18" s="11">
        <v>1</v>
      </c>
      <c r="AT18" s="7">
        <v>1</v>
      </c>
      <c r="AU18" s="7">
        <v>0</v>
      </c>
      <c r="AV18" s="7">
        <v>-88</v>
      </c>
      <c r="AW18" s="7">
        <v>1</v>
      </c>
      <c r="AX18" s="7">
        <v>1</v>
      </c>
      <c r="AY18" s="7">
        <v>0</v>
      </c>
      <c r="AZ18" s="7">
        <v>-88</v>
      </c>
      <c r="BA18" s="7">
        <v>-88</v>
      </c>
      <c r="BB18" s="7">
        <v>1</v>
      </c>
      <c r="BC18" s="8">
        <v>38046</v>
      </c>
      <c r="BD18" s="8">
        <v>38717</v>
      </c>
      <c r="BE18" s="7">
        <v>1</v>
      </c>
      <c r="BF18" s="8">
        <v>38046</v>
      </c>
      <c r="BG18" s="8">
        <v>38717</v>
      </c>
      <c r="BH18" s="7">
        <v>1</v>
      </c>
      <c r="BI18" s="8">
        <v>38046</v>
      </c>
      <c r="BJ18" s="8">
        <v>38717</v>
      </c>
      <c r="BK18" s="7">
        <v>0</v>
      </c>
      <c r="BL18" s="7">
        <v>-88</v>
      </c>
      <c r="BM18" s="7">
        <v>-88</v>
      </c>
      <c r="BN18" s="7">
        <v>0</v>
      </c>
      <c r="BO18" s="7">
        <v>-88</v>
      </c>
      <c r="BP18" s="11">
        <v>-88</v>
      </c>
      <c r="BQ18" s="7">
        <v>0</v>
      </c>
      <c r="BR18" s="7">
        <v>-88</v>
      </c>
      <c r="BS18" s="7">
        <v>-88</v>
      </c>
      <c r="BT18" s="7">
        <v>0</v>
      </c>
      <c r="BU18" s="11">
        <v>-88</v>
      </c>
      <c r="BV18" s="7">
        <v>-88</v>
      </c>
      <c r="BW18" s="7">
        <v>0</v>
      </c>
      <c r="BX18" s="7">
        <v>-88</v>
      </c>
      <c r="BY18" s="7">
        <v>-88</v>
      </c>
      <c r="BZ18" s="7">
        <v>1</v>
      </c>
      <c r="CA18" s="7">
        <v>6381</v>
      </c>
      <c r="CB18" s="9">
        <v>9300000</v>
      </c>
      <c r="CC18" s="9">
        <v>9300000</v>
      </c>
      <c r="CD18" s="64">
        <f t="shared" si="0"/>
        <v>68.612903225806448</v>
      </c>
      <c r="CE18" s="9">
        <f t="shared" si="1"/>
        <v>68.612903225806448</v>
      </c>
      <c r="CF18" s="9">
        <f t="shared" si="3"/>
        <v>227.89285714285714</v>
      </c>
      <c r="CG18" s="9">
        <f t="shared" si="2"/>
        <v>227.89285714285714</v>
      </c>
      <c r="CH18" s="7">
        <v>0</v>
      </c>
      <c r="CI18" s="7">
        <v>2</v>
      </c>
      <c r="CJ18" s="7">
        <v>0</v>
      </c>
      <c r="CK18" s="7">
        <v>-88</v>
      </c>
      <c r="CL18" s="7">
        <v>0</v>
      </c>
      <c r="CM18" s="7">
        <v>-88</v>
      </c>
      <c r="CN18" s="7">
        <v>1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5.21</v>
      </c>
      <c r="CX18" s="7">
        <v>0.37</v>
      </c>
      <c r="CY18" s="7">
        <v>-93</v>
      </c>
      <c r="CZ18" s="7">
        <v>2</v>
      </c>
      <c r="DA18" s="7">
        <v>12</v>
      </c>
      <c r="DB18" s="28">
        <f>Table1[[#This Row],[LOSSES]]/Table1[[#This Row],[GROUNDNO]]*100</f>
        <v>0.18805829807240243</v>
      </c>
      <c r="DC18" s="7">
        <v>0</v>
      </c>
      <c r="DD18" s="7">
        <v>-88</v>
      </c>
      <c r="DE18" s="7">
        <v>0</v>
      </c>
    </row>
    <row r="19" spans="1:220" ht="27" hidden="1" customHeight="1" x14ac:dyDescent="0.35">
      <c r="A19" s="7" t="s">
        <v>183</v>
      </c>
      <c r="B19" s="7" t="s">
        <v>111</v>
      </c>
      <c r="C19" s="7">
        <v>645</v>
      </c>
      <c r="D19" s="62">
        <v>271</v>
      </c>
      <c r="E19" s="62" t="s">
        <v>270</v>
      </c>
      <c r="F19" s="7">
        <v>2</v>
      </c>
      <c r="G19" s="8">
        <v>33335</v>
      </c>
      <c r="H19" s="9">
        <v>1</v>
      </c>
      <c r="I19" s="8">
        <v>35744</v>
      </c>
      <c r="J19" s="7">
        <v>1</v>
      </c>
      <c r="K19" s="7">
        <v>1</v>
      </c>
      <c r="L19" s="8">
        <v>33302</v>
      </c>
      <c r="M19" s="11">
        <v>2</v>
      </c>
      <c r="N19" s="8">
        <v>35744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2</v>
      </c>
      <c r="V19" s="14">
        <v>1580</v>
      </c>
      <c r="W19" s="66">
        <v>438000</v>
      </c>
      <c r="X19" s="66">
        <v>40000</v>
      </c>
      <c r="Y19" s="66">
        <v>17900000</v>
      </c>
      <c r="Z19" s="66">
        <v>5800000</v>
      </c>
      <c r="AA19" s="7">
        <v>5</v>
      </c>
      <c r="AB19" s="7">
        <v>0</v>
      </c>
      <c r="AC19" s="7">
        <v>0</v>
      </c>
      <c r="AD19" s="7">
        <v>0</v>
      </c>
      <c r="AE19" s="7">
        <v>0</v>
      </c>
      <c r="AF19" s="7">
        <v>1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 t="s">
        <v>109</v>
      </c>
      <c r="AM19" s="7">
        <v>2</v>
      </c>
      <c r="AN19" s="7">
        <v>1</v>
      </c>
      <c r="AO19" s="7" t="s">
        <v>112</v>
      </c>
      <c r="AP19" s="7">
        <v>200</v>
      </c>
      <c r="AQ19" s="7" t="s">
        <v>86</v>
      </c>
      <c r="AR19" s="7">
        <v>220</v>
      </c>
      <c r="AS19" s="11">
        <v>1</v>
      </c>
      <c r="AT19" s="7">
        <v>1</v>
      </c>
      <c r="AU19" s="11">
        <v>1</v>
      </c>
      <c r="AV19" s="7">
        <v>387500</v>
      </c>
      <c r="AW19" s="7">
        <v>1</v>
      </c>
      <c r="AX19" s="7">
        <v>1</v>
      </c>
      <c r="AY19" s="7">
        <v>0</v>
      </c>
      <c r="AZ19" s="7">
        <v>-88</v>
      </c>
      <c r="BA19" s="7">
        <v>-88</v>
      </c>
      <c r="BB19" s="7">
        <v>0</v>
      </c>
      <c r="BC19" s="7">
        <v>-88</v>
      </c>
      <c r="BD19" s="7">
        <v>-88</v>
      </c>
      <c r="BE19" s="7">
        <v>1</v>
      </c>
      <c r="BF19" s="8">
        <v>33335</v>
      </c>
      <c r="BG19" s="8">
        <v>35744</v>
      </c>
      <c r="BH19" s="7">
        <v>1</v>
      </c>
      <c r="BI19" s="8">
        <v>33335</v>
      </c>
      <c r="BJ19" s="8">
        <v>33434</v>
      </c>
      <c r="BK19" s="7">
        <v>1</v>
      </c>
      <c r="BL19" s="8">
        <v>33338</v>
      </c>
      <c r="BM19" s="8">
        <v>35744</v>
      </c>
      <c r="BN19" s="7">
        <v>1</v>
      </c>
      <c r="BO19" s="8">
        <v>33347</v>
      </c>
      <c r="BP19" s="8">
        <v>33434</v>
      </c>
      <c r="BQ19" s="7">
        <v>0</v>
      </c>
      <c r="BR19" s="7">
        <v>-88</v>
      </c>
      <c r="BS19" s="7">
        <v>-88</v>
      </c>
      <c r="BT19" s="7">
        <v>0</v>
      </c>
      <c r="BU19" s="7">
        <v>-88</v>
      </c>
      <c r="BV19" s="7">
        <v>-88</v>
      </c>
      <c r="BW19" s="7">
        <v>0</v>
      </c>
      <c r="BX19" s="7">
        <v>-88</v>
      </c>
      <c r="BY19" s="7">
        <v>-88</v>
      </c>
      <c r="BZ19" s="7">
        <v>1</v>
      </c>
      <c r="CA19" s="7">
        <v>23242</v>
      </c>
      <c r="CB19" s="9">
        <v>21500000</v>
      </c>
      <c r="CC19" s="9">
        <v>7000000</v>
      </c>
      <c r="CD19" s="64">
        <f t="shared" si="0"/>
        <v>108.10232558139535</v>
      </c>
      <c r="CE19" s="9">
        <f t="shared" si="1"/>
        <v>332.02857142857141</v>
      </c>
      <c r="CF19" s="9">
        <f t="shared" si="3"/>
        <v>53.06392694063927</v>
      </c>
      <c r="CG19" s="9">
        <f t="shared" si="2"/>
        <v>581.04999999999995</v>
      </c>
      <c r="CH19" s="7">
        <v>1</v>
      </c>
      <c r="CI19" s="7">
        <v>1</v>
      </c>
      <c r="CJ19" s="7">
        <v>0</v>
      </c>
      <c r="CK19" s="7">
        <v>0</v>
      </c>
      <c r="CL19" s="7">
        <v>0</v>
      </c>
      <c r="CM19" s="7">
        <v>-88</v>
      </c>
      <c r="CN19" s="7">
        <v>1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47.88</v>
      </c>
      <c r="CX19" s="7">
        <v>2.1800000000000002</v>
      </c>
      <c r="CY19" s="7">
        <v>-95.45</v>
      </c>
      <c r="CZ19" s="7">
        <v>1</v>
      </c>
      <c r="DA19" s="7">
        <v>0</v>
      </c>
      <c r="DB19" s="11">
        <f>Table1[[#This Row],[LOSSES]]/Table1[[#This Row],[GROUNDNO]]*100</f>
        <v>0</v>
      </c>
      <c r="DC19" s="7">
        <v>1</v>
      </c>
      <c r="DD19" s="7">
        <v>17</v>
      </c>
      <c r="DE19" s="7">
        <v>0</v>
      </c>
    </row>
    <row r="20" spans="1:220" ht="27" hidden="1" customHeight="1" x14ac:dyDescent="0.35">
      <c r="A20" s="13" t="s">
        <v>184</v>
      </c>
      <c r="B20" s="13" t="s">
        <v>111</v>
      </c>
      <c r="C20" s="53" t="s">
        <v>212</v>
      </c>
      <c r="D20" s="62">
        <v>259</v>
      </c>
      <c r="E20" s="62" t="s">
        <v>269</v>
      </c>
      <c r="F20" s="11">
        <v>2</v>
      </c>
      <c r="G20" s="8">
        <v>33843</v>
      </c>
      <c r="H20" s="9">
        <v>1</v>
      </c>
      <c r="I20" s="8">
        <v>35430</v>
      </c>
      <c r="J20" s="11">
        <v>5</v>
      </c>
      <c r="K20" s="11">
        <v>1</v>
      </c>
      <c r="L20" s="8">
        <v>33298</v>
      </c>
      <c r="M20" s="11">
        <v>2</v>
      </c>
      <c r="N20" s="21">
        <v>35430</v>
      </c>
      <c r="O20" s="11">
        <v>5</v>
      </c>
      <c r="P20" s="11">
        <v>18</v>
      </c>
      <c r="Q20" s="11">
        <v>1</v>
      </c>
      <c r="R20" s="11">
        <v>1</v>
      </c>
      <c r="S20" s="11">
        <v>2</v>
      </c>
      <c r="T20" s="11">
        <v>0</v>
      </c>
      <c r="U20" s="11">
        <v>2</v>
      </c>
      <c r="V20" s="16">
        <v>811</v>
      </c>
      <c r="W20" s="66">
        <v>438000</v>
      </c>
      <c r="X20" s="66">
        <v>131000</v>
      </c>
      <c r="Y20" s="66">
        <v>18500000</v>
      </c>
      <c r="Z20" s="66">
        <v>5600000</v>
      </c>
      <c r="AA20" s="11">
        <v>5</v>
      </c>
      <c r="AB20" s="11">
        <v>0</v>
      </c>
      <c r="AC20" s="11">
        <v>0</v>
      </c>
      <c r="AD20" s="11">
        <v>0</v>
      </c>
      <c r="AE20" s="11">
        <v>0</v>
      </c>
      <c r="AF20" s="7">
        <v>1</v>
      </c>
      <c r="AG20" s="7">
        <v>1</v>
      </c>
      <c r="AH20" s="11">
        <v>0</v>
      </c>
      <c r="AI20" s="11">
        <v>0</v>
      </c>
      <c r="AJ20" s="11">
        <v>0</v>
      </c>
      <c r="AK20" s="11">
        <v>0</v>
      </c>
      <c r="AL20" s="13" t="s">
        <v>109</v>
      </c>
      <c r="AM20" s="53" t="s">
        <v>101</v>
      </c>
      <c r="AN20" s="11">
        <v>1</v>
      </c>
      <c r="AO20" s="11" t="s">
        <v>112</v>
      </c>
      <c r="AP20" s="11">
        <v>200</v>
      </c>
      <c r="AQ20" s="13" t="s">
        <v>86</v>
      </c>
      <c r="AR20" s="53" t="s">
        <v>219</v>
      </c>
      <c r="AS20" s="11">
        <v>1</v>
      </c>
      <c r="AT20" s="11">
        <v>1</v>
      </c>
      <c r="AU20" s="11">
        <v>1</v>
      </c>
      <c r="AV20" s="11">
        <v>382500</v>
      </c>
      <c r="AW20" s="11">
        <v>1</v>
      </c>
      <c r="AX20" s="11">
        <v>1</v>
      </c>
      <c r="AY20" s="11">
        <v>0</v>
      </c>
      <c r="AZ20" s="7">
        <v>-88</v>
      </c>
      <c r="BA20" s="7">
        <v>-88</v>
      </c>
      <c r="BB20" s="11">
        <v>0</v>
      </c>
      <c r="BC20" s="11">
        <v>-88</v>
      </c>
      <c r="BD20" s="11">
        <v>-88</v>
      </c>
      <c r="BE20" s="11">
        <v>0</v>
      </c>
      <c r="BF20" s="11">
        <v>-88</v>
      </c>
      <c r="BG20" s="11">
        <v>-88</v>
      </c>
      <c r="BH20" s="11">
        <v>0</v>
      </c>
      <c r="BI20" s="11">
        <v>-88</v>
      </c>
      <c r="BJ20" s="11">
        <v>-88</v>
      </c>
      <c r="BK20" s="11">
        <v>1</v>
      </c>
      <c r="BL20" s="8">
        <v>33843</v>
      </c>
      <c r="BM20" s="8">
        <v>35430</v>
      </c>
      <c r="BN20" s="11">
        <v>0</v>
      </c>
      <c r="BO20" s="11">
        <v>-88</v>
      </c>
      <c r="BP20" s="11">
        <v>-88</v>
      </c>
      <c r="BQ20" s="11">
        <v>0</v>
      </c>
      <c r="BR20" s="11">
        <v>-88</v>
      </c>
      <c r="BS20" s="11">
        <v>-88</v>
      </c>
      <c r="BT20" s="11">
        <v>0</v>
      </c>
      <c r="BU20" s="11">
        <v>-88</v>
      </c>
      <c r="BV20" s="11">
        <v>-88</v>
      </c>
      <c r="BW20" s="11">
        <v>0</v>
      </c>
      <c r="BX20" s="11">
        <v>-88</v>
      </c>
      <c r="BY20" s="11">
        <v>-88</v>
      </c>
      <c r="BZ20" s="11">
        <v>0</v>
      </c>
      <c r="CA20" s="11">
        <v>-88</v>
      </c>
      <c r="CB20" s="9">
        <v>20800000</v>
      </c>
      <c r="CC20" s="9">
        <v>6300000</v>
      </c>
      <c r="CD20" s="64">
        <v>0</v>
      </c>
      <c r="CE20" s="9">
        <v>0</v>
      </c>
      <c r="CF20" s="9">
        <f t="shared" si="3"/>
        <v>-0.20091324200913241</v>
      </c>
      <c r="CG20" s="9">
        <v>0</v>
      </c>
      <c r="CH20" s="11">
        <v>1</v>
      </c>
      <c r="CI20" s="11">
        <v>2</v>
      </c>
      <c r="CJ20" s="11">
        <v>0</v>
      </c>
      <c r="CK20" s="11">
        <v>-88</v>
      </c>
      <c r="CL20" s="11">
        <v>0</v>
      </c>
      <c r="CM20" s="11">
        <v>-88</v>
      </c>
      <c r="CN20" s="11">
        <v>1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1.49</v>
      </c>
      <c r="CX20" s="11">
        <v>0.71</v>
      </c>
      <c r="CY20" s="11">
        <v>-52.02</v>
      </c>
      <c r="CZ20" s="11">
        <v>1</v>
      </c>
      <c r="DA20" s="11">
        <v>19</v>
      </c>
      <c r="DB20" s="10">
        <v>-99</v>
      </c>
      <c r="DC20" s="11">
        <v>1</v>
      </c>
      <c r="DD20" s="11">
        <v>33</v>
      </c>
      <c r="DE20" s="11">
        <v>0</v>
      </c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</row>
    <row r="21" spans="1:220" ht="27" hidden="1" customHeight="1" x14ac:dyDescent="0.35">
      <c r="A21" s="52" t="s">
        <v>185</v>
      </c>
      <c r="B21" s="7" t="s">
        <v>111</v>
      </c>
      <c r="C21" s="7">
        <v>645</v>
      </c>
      <c r="D21" s="62">
        <v>259</v>
      </c>
      <c r="E21" s="62" t="s">
        <v>271</v>
      </c>
      <c r="F21" s="7">
        <v>2</v>
      </c>
      <c r="G21" s="8">
        <v>41859</v>
      </c>
      <c r="H21" s="9">
        <v>1</v>
      </c>
      <c r="I21" s="7"/>
      <c r="J21" s="7">
        <v>-88</v>
      </c>
      <c r="K21" s="7">
        <v>0</v>
      </c>
      <c r="L21" s="23">
        <v>41791</v>
      </c>
      <c r="M21" s="7">
        <v>3</v>
      </c>
      <c r="N21" s="11"/>
      <c r="O21" s="7">
        <v>-88</v>
      </c>
      <c r="P21" s="7">
        <v>2</v>
      </c>
      <c r="Q21" s="7">
        <v>1</v>
      </c>
      <c r="R21" s="7">
        <v>1</v>
      </c>
      <c r="S21" s="7">
        <v>3</v>
      </c>
      <c r="T21" s="7">
        <v>1</v>
      </c>
      <c r="U21" s="7">
        <v>2</v>
      </c>
      <c r="V21" s="7">
        <v>8317</v>
      </c>
      <c r="W21" s="66">
        <v>438000</v>
      </c>
      <c r="X21" s="66">
        <v>438000</v>
      </c>
      <c r="Y21" s="66">
        <v>35000000</v>
      </c>
      <c r="Z21" s="66">
        <v>35000000</v>
      </c>
      <c r="AA21" s="7">
        <v>5</v>
      </c>
      <c r="AB21" s="7">
        <v>-99</v>
      </c>
      <c r="AC21" s="7">
        <v>-99</v>
      </c>
      <c r="AD21" s="7">
        <v>0</v>
      </c>
      <c r="AE21" s="7">
        <v>0</v>
      </c>
      <c r="AF21" s="7">
        <v>1</v>
      </c>
      <c r="AG21" s="7">
        <v>1</v>
      </c>
      <c r="AH21" s="7">
        <v>0</v>
      </c>
      <c r="AI21" s="7">
        <v>0</v>
      </c>
      <c r="AJ21" s="7">
        <v>2</v>
      </c>
      <c r="AK21" s="7">
        <v>2</v>
      </c>
      <c r="AL21" s="7" t="s">
        <v>109</v>
      </c>
      <c r="AM21" s="7">
        <v>2</v>
      </c>
      <c r="AN21" s="7">
        <v>1</v>
      </c>
      <c r="AO21" s="7" t="s">
        <v>112</v>
      </c>
      <c r="AP21" s="7">
        <v>200</v>
      </c>
      <c r="AQ21" s="7" t="s">
        <v>104</v>
      </c>
      <c r="AR21" s="7">
        <v>900</v>
      </c>
      <c r="AS21" s="11">
        <v>1</v>
      </c>
      <c r="AT21" s="7">
        <v>1</v>
      </c>
      <c r="AU21" s="7">
        <v>2</v>
      </c>
      <c r="AV21" s="9">
        <v>31000</v>
      </c>
      <c r="AW21" s="7">
        <v>1</v>
      </c>
      <c r="AX21" s="7">
        <v>1</v>
      </c>
      <c r="AY21" s="7">
        <v>0</v>
      </c>
      <c r="AZ21" s="7">
        <v>-88</v>
      </c>
      <c r="BA21" s="7">
        <v>-88</v>
      </c>
      <c r="BB21" s="7">
        <v>0</v>
      </c>
      <c r="BC21" s="11">
        <v>-88</v>
      </c>
      <c r="BD21" s="7">
        <v>-88</v>
      </c>
      <c r="BE21" s="7">
        <v>1</v>
      </c>
      <c r="BF21" s="8">
        <v>41859</v>
      </c>
      <c r="BG21" s="11">
        <v>-77</v>
      </c>
      <c r="BH21" s="7">
        <v>1</v>
      </c>
      <c r="BI21" s="8">
        <v>41859</v>
      </c>
      <c r="BJ21" s="7">
        <v>-77</v>
      </c>
      <c r="BK21" s="7">
        <v>0</v>
      </c>
      <c r="BL21" s="7">
        <v>-88</v>
      </c>
      <c r="BM21" s="7">
        <v>-88</v>
      </c>
      <c r="BN21" s="7">
        <v>0</v>
      </c>
      <c r="BO21" s="7">
        <v>-88</v>
      </c>
      <c r="BP21" s="7">
        <v>-88</v>
      </c>
      <c r="BQ21" s="7">
        <v>0</v>
      </c>
      <c r="BR21" s="7">
        <v>-88</v>
      </c>
      <c r="BS21" s="7">
        <v>-88</v>
      </c>
      <c r="BT21" s="7">
        <v>1</v>
      </c>
      <c r="BU21" s="8">
        <v>41859</v>
      </c>
      <c r="BV21" s="7">
        <v>-77</v>
      </c>
      <c r="BW21" s="7">
        <v>0</v>
      </c>
      <c r="BX21" s="11">
        <v>-88</v>
      </c>
      <c r="BY21" s="7">
        <v>-88</v>
      </c>
      <c r="BZ21" s="7">
        <v>0</v>
      </c>
      <c r="CA21" s="10">
        <v>-88</v>
      </c>
      <c r="CB21" s="9">
        <v>37200000</v>
      </c>
      <c r="CC21" s="9">
        <v>37200000</v>
      </c>
      <c r="CD21" s="64">
        <v>0</v>
      </c>
      <c r="CE21" s="9">
        <v>0</v>
      </c>
      <c r="CF21" s="9">
        <f t="shared" si="3"/>
        <v>-0.20091324200913241</v>
      </c>
      <c r="CG21" s="9">
        <v>0</v>
      </c>
      <c r="CH21" s="7">
        <v>1</v>
      </c>
      <c r="CI21" s="7">
        <v>2</v>
      </c>
      <c r="CJ21" s="7">
        <v>0</v>
      </c>
      <c r="CK21" s="7">
        <v>-88</v>
      </c>
      <c r="CL21" s="7">
        <v>0</v>
      </c>
      <c r="CM21" s="7">
        <v>-88</v>
      </c>
      <c r="CN21" s="7">
        <v>1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122.31</v>
      </c>
      <c r="CX21" s="7">
        <v>-88</v>
      </c>
      <c r="CY21" s="4">
        <v>-999</v>
      </c>
      <c r="CZ21" s="7">
        <v>-88</v>
      </c>
      <c r="DA21" s="10">
        <v>-99</v>
      </c>
      <c r="DB21" s="10">
        <v>-99</v>
      </c>
      <c r="DC21" s="7">
        <v>-88</v>
      </c>
      <c r="DD21" s="7">
        <v>-99</v>
      </c>
      <c r="DE21" s="7">
        <v>0</v>
      </c>
    </row>
    <row r="22" spans="1:220" ht="27" hidden="1" customHeight="1" x14ac:dyDescent="0.35">
      <c r="A22" s="7" t="s">
        <v>186</v>
      </c>
      <c r="B22" s="7" t="s">
        <v>114</v>
      </c>
      <c r="C22" s="7">
        <v>660</v>
      </c>
      <c r="D22" s="62">
        <v>260</v>
      </c>
      <c r="E22" s="62" t="s">
        <v>291</v>
      </c>
      <c r="F22" s="7">
        <v>1</v>
      </c>
      <c r="G22" s="8">
        <v>28054</v>
      </c>
      <c r="H22" s="9">
        <v>1</v>
      </c>
      <c r="I22" s="8">
        <v>28975</v>
      </c>
      <c r="J22" s="7">
        <v>3</v>
      </c>
      <c r="K22" s="7">
        <v>3</v>
      </c>
      <c r="L22" s="8">
        <v>27497</v>
      </c>
      <c r="M22" s="7">
        <v>1</v>
      </c>
      <c r="N22" s="8">
        <v>33159</v>
      </c>
      <c r="O22" s="7">
        <v>1</v>
      </c>
      <c r="P22" s="7">
        <v>18</v>
      </c>
      <c r="Q22" s="7">
        <v>1</v>
      </c>
      <c r="R22" s="7">
        <v>1</v>
      </c>
      <c r="S22" s="7">
        <v>2</v>
      </c>
      <c r="T22" s="7">
        <v>1</v>
      </c>
      <c r="U22" s="7">
        <v>3</v>
      </c>
      <c r="V22" s="7">
        <v>-99</v>
      </c>
      <c r="W22" s="66">
        <v>10000</v>
      </c>
      <c r="X22" s="66">
        <v>10000</v>
      </c>
      <c r="Y22" s="66">
        <v>2600000</v>
      </c>
      <c r="Z22" s="66">
        <v>2600000</v>
      </c>
      <c r="AA22" s="7">
        <v>5</v>
      </c>
      <c r="AB22" s="7">
        <v>0</v>
      </c>
      <c r="AC22" s="7">
        <v>0</v>
      </c>
      <c r="AD22" s="7">
        <v>0</v>
      </c>
      <c r="AE22" s="7">
        <v>0</v>
      </c>
      <c r="AF22" s="7">
        <v>-99</v>
      </c>
      <c r="AG22" s="7">
        <v>-99</v>
      </c>
      <c r="AH22" s="7">
        <v>1</v>
      </c>
      <c r="AI22" s="7">
        <v>0</v>
      </c>
      <c r="AJ22" s="7">
        <v>2</v>
      </c>
      <c r="AK22" s="7">
        <v>2</v>
      </c>
      <c r="AL22" s="7" t="s">
        <v>115</v>
      </c>
      <c r="AM22" s="7">
        <v>619</v>
      </c>
      <c r="AN22" s="7">
        <v>0</v>
      </c>
      <c r="AO22" s="11">
        <v>-88</v>
      </c>
      <c r="AP22" s="11">
        <v>-88</v>
      </c>
      <c r="AQ22" s="11">
        <v>-88</v>
      </c>
      <c r="AR22" s="11">
        <v>-88</v>
      </c>
      <c r="AS22" s="11">
        <v>0</v>
      </c>
      <c r="AT22" s="7">
        <v>1</v>
      </c>
      <c r="AU22" s="7">
        <v>0</v>
      </c>
      <c r="AV22" s="11">
        <v>-88</v>
      </c>
      <c r="AW22" s="11">
        <v>1</v>
      </c>
      <c r="AX22" s="11">
        <v>1</v>
      </c>
      <c r="AY22" s="11">
        <v>1</v>
      </c>
      <c r="AZ22" s="8">
        <v>28079</v>
      </c>
      <c r="BA22" s="8">
        <v>28975</v>
      </c>
      <c r="BB22" s="11">
        <v>1</v>
      </c>
      <c r="BC22" s="8">
        <v>28054</v>
      </c>
      <c r="BD22" s="8">
        <v>28975</v>
      </c>
      <c r="BE22" s="11">
        <v>-99</v>
      </c>
      <c r="BF22" s="11">
        <v>-88</v>
      </c>
      <c r="BG22" s="11">
        <v>-88</v>
      </c>
      <c r="BH22" s="11">
        <v>0</v>
      </c>
      <c r="BI22" s="11">
        <v>-88</v>
      </c>
      <c r="BJ22" s="11">
        <v>-88</v>
      </c>
      <c r="BK22" s="11">
        <v>0</v>
      </c>
      <c r="BL22" s="11">
        <v>-88</v>
      </c>
      <c r="BM22" s="7">
        <v>-88</v>
      </c>
      <c r="BN22" s="7">
        <v>0</v>
      </c>
      <c r="BO22" s="7">
        <v>-88</v>
      </c>
      <c r="BP22" s="7">
        <v>-88</v>
      </c>
      <c r="BQ22" s="7">
        <v>1</v>
      </c>
      <c r="BR22" s="8">
        <v>28054</v>
      </c>
      <c r="BS22" s="8">
        <v>28975</v>
      </c>
      <c r="BT22" s="7">
        <v>0</v>
      </c>
      <c r="BU22" s="7">
        <v>-88</v>
      </c>
      <c r="BV22" s="7">
        <v>-88</v>
      </c>
      <c r="BW22" s="11">
        <v>0</v>
      </c>
      <c r="BX22" s="11">
        <v>-88</v>
      </c>
      <c r="BY22" s="11">
        <v>-88</v>
      </c>
      <c r="BZ22" s="11">
        <v>1</v>
      </c>
      <c r="CA22" s="11">
        <v>25100</v>
      </c>
      <c r="CB22" s="9">
        <v>2600000</v>
      </c>
      <c r="CC22" s="9">
        <v>2600000</v>
      </c>
      <c r="CD22" s="64">
        <f t="shared" si="0"/>
        <v>965.38461538461536</v>
      </c>
      <c r="CE22" s="9">
        <f>CA22/(CC22/100000)</f>
        <v>965.38461538461536</v>
      </c>
      <c r="CF22" s="9">
        <f t="shared" si="3"/>
        <v>2510</v>
      </c>
      <c r="CG22" s="9">
        <f>CA22/(X22/1000)</f>
        <v>2510</v>
      </c>
      <c r="CH22" s="11">
        <v>0</v>
      </c>
      <c r="CI22" s="11">
        <v>2</v>
      </c>
      <c r="CJ22" s="11">
        <v>0</v>
      </c>
      <c r="CK22" s="11">
        <v>-88</v>
      </c>
      <c r="CL22" s="11">
        <v>0</v>
      </c>
      <c r="CM22" s="11">
        <v>-88</v>
      </c>
      <c r="CN22" s="11">
        <v>-99</v>
      </c>
      <c r="CO22" s="11">
        <v>-99</v>
      </c>
      <c r="CP22" s="11">
        <v>-99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-99</v>
      </c>
      <c r="CX22" s="11">
        <v>-99</v>
      </c>
      <c r="CY22" s="4">
        <v>-999</v>
      </c>
      <c r="CZ22" s="11">
        <v>-88</v>
      </c>
      <c r="DA22" s="11">
        <v>-99</v>
      </c>
      <c r="DB22" s="11">
        <v>-99</v>
      </c>
      <c r="DC22" s="11">
        <v>-88</v>
      </c>
      <c r="DD22" s="11">
        <v>-88</v>
      </c>
      <c r="DE22" s="11">
        <v>0</v>
      </c>
    </row>
    <row r="23" spans="1:220" ht="27" hidden="1" customHeight="1" x14ac:dyDescent="0.35">
      <c r="A23" s="53" t="s">
        <v>187</v>
      </c>
      <c r="B23" s="13" t="s">
        <v>114</v>
      </c>
      <c r="C23" s="53" t="s">
        <v>211</v>
      </c>
      <c r="D23" s="62">
        <v>260</v>
      </c>
      <c r="E23" s="62" t="s">
        <v>292</v>
      </c>
      <c r="F23" s="11">
        <v>2</v>
      </c>
      <c r="G23" s="8">
        <v>30218</v>
      </c>
      <c r="H23" s="9">
        <v>1</v>
      </c>
      <c r="I23" s="8">
        <v>30772</v>
      </c>
      <c r="J23" s="11">
        <v>1</v>
      </c>
      <c r="K23" s="11">
        <v>3</v>
      </c>
      <c r="L23" s="8">
        <v>27497</v>
      </c>
      <c r="M23" s="11">
        <v>1</v>
      </c>
      <c r="N23" s="8">
        <v>33159</v>
      </c>
      <c r="O23" s="11">
        <v>1</v>
      </c>
      <c r="P23" s="16">
        <v>89</v>
      </c>
      <c r="Q23" s="11">
        <v>1</v>
      </c>
      <c r="R23" s="16">
        <v>1</v>
      </c>
      <c r="S23" s="11">
        <v>2</v>
      </c>
      <c r="T23" s="11">
        <v>1</v>
      </c>
      <c r="U23" s="11">
        <v>3</v>
      </c>
      <c r="V23" s="16">
        <v>-99</v>
      </c>
      <c r="W23" s="66">
        <v>10000</v>
      </c>
      <c r="X23" s="66">
        <v>10000</v>
      </c>
      <c r="Y23" s="66">
        <v>2600000</v>
      </c>
      <c r="Z23" s="66">
        <v>2600000</v>
      </c>
      <c r="AA23" s="11">
        <v>5</v>
      </c>
      <c r="AB23" s="11">
        <v>1</v>
      </c>
      <c r="AC23" s="11">
        <v>1</v>
      </c>
      <c r="AD23" s="11">
        <v>0</v>
      </c>
      <c r="AE23" s="11">
        <v>0</v>
      </c>
      <c r="AF23" s="11">
        <v>-99</v>
      </c>
      <c r="AG23" s="7">
        <v>-99</v>
      </c>
      <c r="AH23" s="11">
        <v>1</v>
      </c>
      <c r="AI23" s="11">
        <v>0</v>
      </c>
      <c r="AJ23" s="11">
        <v>0</v>
      </c>
      <c r="AK23" s="11">
        <v>2</v>
      </c>
      <c r="AL23" s="13" t="s">
        <v>109</v>
      </c>
      <c r="AM23" s="53" t="s">
        <v>101</v>
      </c>
      <c r="AN23" s="11">
        <v>1</v>
      </c>
      <c r="AO23" s="13" t="s">
        <v>85</v>
      </c>
      <c r="AP23" s="53" t="s">
        <v>225</v>
      </c>
      <c r="AQ23" s="13" t="s">
        <v>86</v>
      </c>
      <c r="AR23" s="53" t="s">
        <v>219</v>
      </c>
      <c r="AS23" s="11">
        <v>1</v>
      </c>
      <c r="AT23" s="11">
        <v>1</v>
      </c>
      <c r="AU23" s="11">
        <v>0</v>
      </c>
      <c r="AV23" s="11">
        <v>-88</v>
      </c>
      <c r="AW23" s="11">
        <v>1</v>
      </c>
      <c r="AX23" s="11">
        <v>1</v>
      </c>
      <c r="AY23" s="11">
        <v>1</v>
      </c>
      <c r="AZ23" s="8">
        <v>30218</v>
      </c>
      <c r="BA23" s="8">
        <v>30772</v>
      </c>
      <c r="BB23" s="11">
        <v>0</v>
      </c>
      <c r="BC23" s="11">
        <v>-88</v>
      </c>
      <c r="BD23" s="9">
        <v>-88</v>
      </c>
      <c r="BE23" s="11">
        <v>1</v>
      </c>
      <c r="BF23" s="8">
        <v>30218</v>
      </c>
      <c r="BG23" s="8">
        <v>30772</v>
      </c>
      <c r="BH23" s="11">
        <v>1</v>
      </c>
      <c r="BI23" s="8">
        <v>30218</v>
      </c>
      <c r="BJ23" s="8">
        <v>30772</v>
      </c>
      <c r="BK23" s="16">
        <v>0</v>
      </c>
      <c r="BL23" s="36">
        <v>-88</v>
      </c>
      <c r="BM23" s="36">
        <v>-88</v>
      </c>
      <c r="BN23" s="16">
        <v>0</v>
      </c>
      <c r="BO23" s="16">
        <v>-88</v>
      </c>
      <c r="BP23" s="9">
        <v>-88</v>
      </c>
      <c r="BQ23" s="16">
        <v>1</v>
      </c>
      <c r="BR23" s="8">
        <v>30218</v>
      </c>
      <c r="BS23" s="8">
        <v>30772</v>
      </c>
      <c r="BT23" s="11">
        <v>1</v>
      </c>
      <c r="BU23" s="8">
        <v>30348</v>
      </c>
      <c r="BV23" s="8">
        <v>30772</v>
      </c>
      <c r="BW23" s="13" t="s">
        <v>102</v>
      </c>
      <c r="BX23" s="16">
        <v>-88</v>
      </c>
      <c r="BY23" s="26">
        <v>-88</v>
      </c>
      <c r="BZ23" s="11">
        <v>1</v>
      </c>
      <c r="CA23" s="16">
        <v>6000</v>
      </c>
      <c r="CB23" s="26">
        <v>2700000</v>
      </c>
      <c r="CC23" s="26">
        <v>2700000</v>
      </c>
      <c r="CD23" s="64">
        <f t="shared" si="0"/>
        <v>222.22222222222223</v>
      </c>
      <c r="CE23" s="26">
        <f>CA23/(CC23/100000)</f>
        <v>222.22222222222223</v>
      </c>
      <c r="CF23" s="26">
        <f t="shared" si="3"/>
        <v>600</v>
      </c>
      <c r="CG23" s="26">
        <f>CA23/(X23/1000)</f>
        <v>600</v>
      </c>
      <c r="CH23" s="11">
        <v>1</v>
      </c>
      <c r="CI23" s="11">
        <v>2</v>
      </c>
      <c r="CJ23" s="11">
        <v>1</v>
      </c>
      <c r="CK23" s="13" t="s">
        <v>145</v>
      </c>
      <c r="CL23" s="11">
        <v>1</v>
      </c>
      <c r="CM23" s="11" t="s">
        <v>145</v>
      </c>
      <c r="CN23" s="11">
        <v>1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6">
        <v>-99</v>
      </c>
      <c r="CX23" s="16">
        <v>-99</v>
      </c>
      <c r="CY23" s="4">
        <v>-999</v>
      </c>
      <c r="CZ23" s="11">
        <v>-88</v>
      </c>
      <c r="DA23" s="11">
        <v>303</v>
      </c>
      <c r="DB23" s="28">
        <f>Table1[[#This Row],[LOSSES]]/Table1[[#This Row],[GROUNDNO]]*100</f>
        <v>5.0500000000000007</v>
      </c>
      <c r="DC23" s="11">
        <v>-88</v>
      </c>
      <c r="DD23" s="11">
        <v>-99</v>
      </c>
      <c r="DE23" s="11">
        <v>0</v>
      </c>
    </row>
    <row r="24" spans="1:220" ht="27" customHeight="1" x14ac:dyDescent="0.35">
      <c r="A24" s="76" t="s">
        <v>188</v>
      </c>
      <c r="B24" s="13" t="s">
        <v>114</v>
      </c>
      <c r="C24" s="53" t="s">
        <v>211</v>
      </c>
      <c r="D24" s="62">
        <v>426</v>
      </c>
      <c r="E24" s="62" t="s">
        <v>272</v>
      </c>
      <c r="F24" s="11">
        <v>1</v>
      </c>
      <c r="G24" s="8">
        <v>38940</v>
      </c>
      <c r="H24" s="9">
        <v>1</v>
      </c>
      <c r="I24" s="8">
        <v>38952</v>
      </c>
      <c r="J24" s="11">
        <v>1</v>
      </c>
      <c r="K24" s="11">
        <v>1</v>
      </c>
      <c r="L24" s="8">
        <v>38910</v>
      </c>
      <c r="M24" s="11">
        <v>1</v>
      </c>
      <c r="N24" s="8">
        <v>38952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0</v>
      </c>
      <c r="U24" s="11">
        <v>2</v>
      </c>
      <c r="V24" s="11">
        <v>-99</v>
      </c>
      <c r="W24" s="66">
        <v>10000</v>
      </c>
      <c r="X24" s="66">
        <v>10000</v>
      </c>
      <c r="Y24" s="66">
        <v>4100000</v>
      </c>
      <c r="Z24" s="66">
        <v>4100000</v>
      </c>
      <c r="AA24" s="11">
        <v>5</v>
      </c>
      <c r="AB24" s="11">
        <v>1</v>
      </c>
      <c r="AC24" s="11">
        <v>1</v>
      </c>
      <c r="AD24" s="11">
        <v>0</v>
      </c>
      <c r="AE24" s="11">
        <v>0</v>
      </c>
      <c r="AF24" s="11">
        <v>0</v>
      </c>
      <c r="AG24" s="11">
        <v>1</v>
      </c>
      <c r="AH24" s="11">
        <v>0</v>
      </c>
      <c r="AI24" s="11">
        <v>2</v>
      </c>
      <c r="AJ24" s="11">
        <v>2</v>
      </c>
      <c r="AK24" s="11">
        <v>2</v>
      </c>
      <c r="AL24" s="13" t="s">
        <v>89</v>
      </c>
      <c r="AM24" s="53" t="s">
        <v>223</v>
      </c>
      <c r="AN24" s="11">
        <v>1</v>
      </c>
      <c r="AO24" s="11">
        <v>-88</v>
      </c>
      <c r="AP24" s="11">
        <v>-88</v>
      </c>
      <c r="AQ24" s="11">
        <v>-88</v>
      </c>
      <c r="AR24" s="11">
        <v>-88</v>
      </c>
      <c r="AS24" s="11">
        <v>1</v>
      </c>
      <c r="AT24" s="11">
        <v>1</v>
      </c>
      <c r="AU24" s="11">
        <v>0</v>
      </c>
      <c r="AV24" s="11">
        <v>-88</v>
      </c>
      <c r="AW24" s="11">
        <v>1</v>
      </c>
      <c r="AX24" s="11">
        <v>1</v>
      </c>
      <c r="AY24" s="11">
        <v>-99</v>
      </c>
      <c r="AZ24" s="11">
        <v>-88</v>
      </c>
      <c r="BA24" s="11">
        <v>-88</v>
      </c>
      <c r="BB24" s="11">
        <v>0</v>
      </c>
      <c r="BC24" s="11">
        <v>-88</v>
      </c>
      <c r="BD24" s="11">
        <v>-88</v>
      </c>
      <c r="BE24" s="11">
        <v>-99</v>
      </c>
      <c r="BF24" s="11">
        <v>-88</v>
      </c>
      <c r="BG24" s="11">
        <v>-88</v>
      </c>
      <c r="BH24" s="11">
        <v>-99</v>
      </c>
      <c r="BI24" s="11">
        <v>-88</v>
      </c>
      <c r="BJ24" s="11">
        <v>-88</v>
      </c>
      <c r="BK24" s="11">
        <v>0</v>
      </c>
      <c r="BL24" s="11">
        <v>-88</v>
      </c>
      <c r="BM24" s="11">
        <v>-88</v>
      </c>
      <c r="BN24" s="11">
        <v>0</v>
      </c>
      <c r="BO24" s="11">
        <v>-88</v>
      </c>
      <c r="BP24" s="11">
        <v>-88</v>
      </c>
      <c r="BQ24" s="11">
        <v>-99</v>
      </c>
      <c r="BR24" s="11">
        <v>-88</v>
      </c>
      <c r="BS24" s="11">
        <v>-88</v>
      </c>
      <c r="BT24" s="11">
        <v>0</v>
      </c>
      <c r="BU24" s="11">
        <v>-88</v>
      </c>
      <c r="BV24" s="11">
        <v>-88</v>
      </c>
      <c r="BW24" s="11">
        <v>0</v>
      </c>
      <c r="BX24" s="11">
        <v>-88</v>
      </c>
      <c r="BY24" s="11">
        <v>-88</v>
      </c>
      <c r="BZ24" s="11">
        <v>1</v>
      </c>
      <c r="CA24" s="11">
        <v>-99</v>
      </c>
      <c r="CB24" s="9">
        <f>Y24</f>
        <v>4100000</v>
      </c>
      <c r="CC24" s="9">
        <f>Z24</f>
        <v>4100000</v>
      </c>
      <c r="CD24" s="64">
        <v>-99</v>
      </c>
      <c r="CE24" s="64">
        <v>-99</v>
      </c>
      <c r="CF24" s="64">
        <v>-99</v>
      </c>
      <c r="CG24" s="64">
        <v>-99</v>
      </c>
      <c r="CH24" s="11">
        <v>-99</v>
      </c>
      <c r="CI24" s="11">
        <v>-99</v>
      </c>
      <c r="CJ24" s="11">
        <v>0</v>
      </c>
      <c r="CK24" s="11">
        <v>-88</v>
      </c>
      <c r="CL24" s="11">
        <v>0</v>
      </c>
      <c r="CM24" s="11">
        <v>-88</v>
      </c>
      <c r="CN24" s="11">
        <v>1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1</v>
      </c>
      <c r="CW24" s="11">
        <v>-99</v>
      </c>
      <c r="CX24" s="11">
        <v>-99</v>
      </c>
      <c r="CY24" s="4">
        <v>-999</v>
      </c>
      <c r="CZ24" s="11">
        <v>-88</v>
      </c>
      <c r="DA24" s="11">
        <v>0</v>
      </c>
      <c r="DB24" s="11">
        <v>0</v>
      </c>
      <c r="DC24" s="11">
        <v>0</v>
      </c>
      <c r="DD24" s="7">
        <v>38</v>
      </c>
      <c r="DE24" s="11">
        <v>0</v>
      </c>
    </row>
    <row r="25" spans="1:220" ht="27" customHeight="1" x14ac:dyDescent="0.35">
      <c r="A25" s="7" t="s">
        <v>189</v>
      </c>
      <c r="B25" s="7" t="s">
        <v>116</v>
      </c>
      <c r="C25" s="7">
        <v>450</v>
      </c>
      <c r="D25" s="62">
        <v>79</v>
      </c>
      <c r="E25" s="62" t="s">
        <v>273</v>
      </c>
      <c r="F25" s="7">
        <v>2</v>
      </c>
      <c r="G25" s="8">
        <v>33109</v>
      </c>
      <c r="H25" s="9">
        <v>1</v>
      </c>
      <c r="I25" s="8">
        <v>35427</v>
      </c>
      <c r="J25" s="7">
        <v>1</v>
      </c>
      <c r="K25" s="7">
        <v>1</v>
      </c>
      <c r="L25" s="8">
        <v>32868</v>
      </c>
      <c r="M25" s="7">
        <v>1</v>
      </c>
      <c r="N25" s="8">
        <v>35427</v>
      </c>
      <c r="O25" s="7">
        <v>1</v>
      </c>
      <c r="P25" s="7">
        <v>8</v>
      </c>
      <c r="Q25" s="7">
        <v>1</v>
      </c>
      <c r="R25" s="7">
        <v>1</v>
      </c>
      <c r="S25" s="7">
        <v>2</v>
      </c>
      <c r="T25" s="7">
        <v>1</v>
      </c>
      <c r="U25" s="7">
        <v>3</v>
      </c>
      <c r="V25" s="7">
        <v>3567</v>
      </c>
      <c r="W25" s="66">
        <v>111000</v>
      </c>
      <c r="X25" s="66">
        <v>111000</v>
      </c>
      <c r="Y25" s="66">
        <v>2100000</v>
      </c>
      <c r="Z25" s="66">
        <v>2100000</v>
      </c>
      <c r="AA25" s="7">
        <v>1</v>
      </c>
      <c r="AB25" s="7">
        <v>0</v>
      </c>
      <c r="AC25" s="7">
        <v>1</v>
      </c>
      <c r="AD25" s="7">
        <v>0</v>
      </c>
      <c r="AE25" s="7">
        <v>1</v>
      </c>
      <c r="AF25" s="7">
        <v>0</v>
      </c>
      <c r="AG25" s="11">
        <v>1</v>
      </c>
      <c r="AH25" s="7">
        <v>0</v>
      </c>
      <c r="AI25" s="7">
        <v>2</v>
      </c>
      <c r="AJ25" s="7">
        <v>2</v>
      </c>
      <c r="AK25" s="7">
        <v>2</v>
      </c>
      <c r="AL25" s="7" t="s">
        <v>100</v>
      </c>
      <c r="AM25" s="7">
        <v>2420</v>
      </c>
      <c r="AN25" s="7">
        <v>0</v>
      </c>
      <c r="AO25" s="7">
        <v>-88</v>
      </c>
      <c r="AP25" s="7">
        <v>-88</v>
      </c>
      <c r="AQ25" s="7">
        <v>-88</v>
      </c>
      <c r="AR25" s="7">
        <v>-88</v>
      </c>
      <c r="AS25" s="11">
        <v>0</v>
      </c>
      <c r="AT25" s="7">
        <v>1</v>
      </c>
      <c r="AU25" s="7">
        <v>2</v>
      </c>
      <c r="AV25" s="7">
        <v>10000</v>
      </c>
      <c r="AW25" s="7">
        <v>1</v>
      </c>
      <c r="AX25" s="7">
        <v>1</v>
      </c>
      <c r="AY25" s="7">
        <v>1</v>
      </c>
      <c r="AZ25" s="23">
        <v>33178</v>
      </c>
      <c r="BA25" s="8">
        <v>35427</v>
      </c>
      <c r="BB25" s="7">
        <v>1</v>
      </c>
      <c r="BC25" s="23">
        <v>33208</v>
      </c>
      <c r="BD25" s="8">
        <v>35427</v>
      </c>
      <c r="BE25" s="7">
        <v>1</v>
      </c>
      <c r="BF25" s="23">
        <v>33178</v>
      </c>
      <c r="BG25" s="8">
        <v>35427</v>
      </c>
      <c r="BH25" s="7">
        <v>1</v>
      </c>
      <c r="BI25" s="23">
        <v>33147</v>
      </c>
      <c r="BJ25" s="8">
        <v>35427</v>
      </c>
      <c r="BK25" s="7">
        <v>0</v>
      </c>
      <c r="BL25" s="7">
        <v>-88</v>
      </c>
      <c r="BM25" s="7">
        <v>-88</v>
      </c>
      <c r="BN25" s="7">
        <v>1</v>
      </c>
      <c r="BO25" s="23">
        <v>33178</v>
      </c>
      <c r="BP25" s="8">
        <v>35427</v>
      </c>
      <c r="BQ25" s="7">
        <v>1</v>
      </c>
      <c r="BR25" s="8">
        <v>33109</v>
      </c>
      <c r="BS25" s="8">
        <v>35427</v>
      </c>
      <c r="BT25" s="7">
        <v>1</v>
      </c>
      <c r="BU25" s="8">
        <v>33199</v>
      </c>
      <c r="BV25" s="8">
        <v>34942</v>
      </c>
      <c r="BW25" s="7">
        <v>0</v>
      </c>
      <c r="BX25" s="7">
        <v>-88</v>
      </c>
      <c r="BY25" s="7">
        <v>-88</v>
      </c>
      <c r="BZ25" s="7">
        <v>1</v>
      </c>
      <c r="CA25" s="7">
        <v>12400</v>
      </c>
      <c r="CB25" s="9">
        <v>2200000</v>
      </c>
      <c r="CC25" s="9">
        <v>2200000</v>
      </c>
      <c r="CD25" s="64">
        <f>CA25/(CB25/100000)</f>
        <v>563.63636363636363</v>
      </c>
      <c r="CE25" s="9">
        <f>CA25/(CC25/100000)</f>
        <v>563.63636363636363</v>
      </c>
      <c r="CF25" s="9">
        <f>CA25/(W25/1000)</f>
        <v>111.71171171171171</v>
      </c>
      <c r="CG25" s="9">
        <f>CA25/(X25/1000)</f>
        <v>111.71171171171171</v>
      </c>
      <c r="CH25" s="7">
        <v>1</v>
      </c>
      <c r="CI25" s="7">
        <v>2</v>
      </c>
      <c r="CJ25" s="7">
        <v>0</v>
      </c>
      <c r="CK25" s="7">
        <v>-88</v>
      </c>
      <c r="CL25" s="7">
        <v>1</v>
      </c>
      <c r="CM25" s="7" t="s">
        <v>117</v>
      </c>
      <c r="CN25" s="7">
        <v>1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14.8</v>
      </c>
      <c r="CX25" s="7">
        <v>5.79</v>
      </c>
      <c r="CY25" s="9">
        <v>-61</v>
      </c>
      <c r="CZ25" s="7">
        <v>1</v>
      </c>
      <c r="DA25" s="7">
        <v>700</v>
      </c>
      <c r="DB25" s="28">
        <f>Table1[[#This Row],[LOSSES]]/Table1[[#This Row],[GROUNDNO]]*100</f>
        <v>5.6451612903225801</v>
      </c>
      <c r="DC25" s="7">
        <v>1</v>
      </c>
      <c r="DD25" s="7">
        <v>5983</v>
      </c>
      <c r="DE25" s="7">
        <v>1</v>
      </c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</row>
    <row r="26" spans="1:220" s="2" customFormat="1" ht="27" customHeight="1" x14ac:dyDescent="0.35">
      <c r="A26" s="53" t="s">
        <v>190</v>
      </c>
      <c r="B26" s="13" t="s">
        <v>143</v>
      </c>
      <c r="C26" s="53" t="s">
        <v>213</v>
      </c>
      <c r="D26" s="62">
        <v>11346</v>
      </c>
      <c r="E26" s="62" t="s">
        <v>274</v>
      </c>
      <c r="F26" s="13">
        <v>2</v>
      </c>
      <c r="G26" s="8">
        <v>40621</v>
      </c>
      <c r="H26" s="9">
        <v>1</v>
      </c>
      <c r="I26" s="8">
        <v>40839</v>
      </c>
      <c r="J26" s="13">
        <v>1</v>
      </c>
      <c r="K26" s="13" t="s">
        <v>132</v>
      </c>
      <c r="L26" s="8">
        <v>40602</v>
      </c>
      <c r="M26" s="13">
        <v>1</v>
      </c>
      <c r="N26" s="8">
        <v>40870</v>
      </c>
      <c r="O26" s="13">
        <v>1</v>
      </c>
      <c r="P26" s="16">
        <v>1</v>
      </c>
      <c r="Q26" s="13">
        <v>1</v>
      </c>
      <c r="R26" s="16">
        <v>1</v>
      </c>
      <c r="S26" s="13">
        <v>2</v>
      </c>
      <c r="T26" s="11">
        <v>0</v>
      </c>
      <c r="U26" s="13">
        <v>2</v>
      </c>
      <c r="V26" s="16">
        <v>217</v>
      </c>
      <c r="W26" s="66">
        <v>1759000</v>
      </c>
      <c r="X26" s="66">
        <v>1759000</v>
      </c>
      <c r="Y26" s="66">
        <v>6200000</v>
      </c>
      <c r="Z26" s="66">
        <v>6200000</v>
      </c>
      <c r="AA26" s="13">
        <v>1</v>
      </c>
      <c r="AB26" s="11">
        <v>0</v>
      </c>
      <c r="AC26" s="11">
        <v>0</v>
      </c>
      <c r="AD26" s="11">
        <v>0</v>
      </c>
      <c r="AE26" s="11">
        <v>0</v>
      </c>
      <c r="AF26" s="11">
        <v>1</v>
      </c>
      <c r="AG26" s="11">
        <v>1</v>
      </c>
      <c r="AH26" s="13">
        <v>0</v>
      </c>
      <c r="AI26" s="13">
        <v>2</v>
      </c>
      <c r="AJ26" s="11">
        <v>1</v>
      </c>
      <c r="AK26" s="13">
        <v>0</v>
      </c>
      <c r="AL26" s="13" t="s">
        <v>90</v>
      </c>
      <c r="AM26" s="53" t="s">
        <v>222</v>
      </c>
      <c r="AN26" s="11">
        <v>1</v>
      </c>
      <c r="AO26" s="13" t="s">
        <v>144</v>
      </c>
      <c r="AP26" s="53" t="s">
        <v>226</v>
      </c>
      <c r="AQ26" s="13" t="s">
        <v>255</v>
      </c>
      <c r="AR26" s="53" t="s">
        <v>232</v>
      </c>
      <c r="AS26" s="11">
        <v>0</v>
      </c>
      <c r="AT26" s="13">
        <v>1</v>
      </c>
      <c r="AU26" s="13">
        <v>1</v>
      </c>
      <c r="AV26" s="13">
        <v>76000</v>
      </c>
      <c r="AW26" s="13">
        <v>1</v>
      </c>
      <c r="AX26" s="13">
        <v>1</v>
      </c>
      <c r="AY26" s="13">
        <v>0</v>
      </c>
      <c r="AZ26" s="11">
        <v>-88</v>
      </c>
      <c r="BA26" s="9">
        <v>-88</v>
      </c>
      <c r="BB26" s="13">
        <v>0</v>
      </c>
      <c r="BC26" s="11">
        <v>-88</v>
      </c>
      <c r="BD26" s="9">
        <v>-88</v>
      </c>
      <c r="BE26" s="13">
        <v>1</v>
      </c>
      <c r="BF26" s="8">
        <v>40621</v>
      </c>
      <c r="BG26" s="8">
        <v>40839</v>
      </c>
      <c r="BH26" s="13">
        <v>1</v>
      </c>
      <c r="BI26" s="17">
        <v>40621</v>
      </c>
      <c r="BJ26" s="17">
        <v>40839</v>
      </c>
      <c r="BK26" s="36">
        <v>1</v>
      </c>
      <c r="BL26" s="17">
        <v>40621</v>
      </c>
      <c r="BM26" s="17">
        <v>40839</v>
      </c>
      <c r="BN26" s="36">
        <v>0</v>
      </c>
      <c r="BO26" s="16">
        <v>-88</v>
      </c>
      <c r="BP26" s="9">
        <v>-88</v>
      </c>
      <c r="BQ26" s="36">
        <v>0</v>
      </c>
      <c r="BR26" s="16">
        <v>-88</v>
      </c>
      <c r="BS26" s="26">
        <v>-88</v>
      </c>
      <c r="BT26" s="13">
        <v>1</v>
      </c>
      <c r="BU26" s="8">
        <v>40621</v>
      </c>
      <c r="BV26" s="8">
        <v>40839</v>
      </c>
      <c r="BW26" s="13">
        <v>1</v>
      </c>
      <c r="BX26" s="8">
        <v>40648</v>
      </c>
      <c r="BY26" s="8">
        <v>40836</v>
      </c>
      <c r="BZ26" s="13">
        <v>0</v>
      </c>
      <c r="CA26" s="16">
        <v>-88</v>
      </c>
      <c r="CB26" s="26">
        <f>Y26</f>
        <v>6200000</v>
      </c>
      <c r="CC26" s="26">
        <f>Z26</f>
        <v>6200000</v>
      </c>
      <c r="CD26" s="64">
        <v>0</v>
      </c>
      <c r="CE26" s="26">
        <v>0</v>
      </c>
      <c r="CF26" s="26">
        <v>0</v>
      </c>
      <c r="CG26" s="26">
        <v>0</v>
      </c>
      <c r="CH26" s="13">
        <v>1</v>
      </c>
      <c r="CI26" s="53" t="s">
        <v>101</v>
      </c>
      <c r="CJ26" s="13">
        <v>0</v>
      </c>
      <c r="CK26" s="13">
        <v>-88</v>
      </c>
      <c r="CL26" s="53" t="s">
        <v>102</v>
      </c>
      <c r="CM26" s="11">
        <v>-88</v>
      </c>
      <c r="CN26" s="13">
        <v>1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1">
        <v>1</v>
      </c>
      <c r="CW26" s="16">
        <v>12.06</v>
      </c>
      <c r="CX26" s="16">
        <v>7.83</v>
      </c>
      <c r="CY26" s="16">
        <v>-35.1</v>
      </c>
      <c r="CZ26" s="13">
        <v>1</v>
      </c>
      <c r="DA26" s="13">
        <v>1</v>
      </c>
      <c r="DB26" s="10">
        <v>-99</v>
      </c>
      <c r="DC26" s="11">
        <v>1</v>
      </c>
      <c r="DD26" s="11">
        <v>1430</v>
      </c>
      <c r="DE26" s="13">
        <v>1</v>
      </c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</row>
    <row r="27" spans="1:220" ht="27" customHeight="1" x14ac:dyDescent="0.35">
      <c r="A27" s="53" t="s">
        <v>191</v>
      </c>
      <c r="B27" s="13" t="s">
        <v>245</v>
      </c>
      <c r="C27" s="53" t="s">
        <v>214</v>
      </c>
      <c r="D27" s="97" t="s">
        <v>250</v>
      </c>
      <c r="E27" s="62" t="s">
        <v>275</v>
      </c>
      <c r="F27" s="11">
        <v>2</v>
      </c>
      <c r="G27" s="8">
        <v>41285</v>
      </c>
      <c r="H27" s="9">
        <v>1</v>
      </c>
      <c r="I27" s="11"/>
      <c r="J27" s="11">
        <v>-88</v>
      </c>
      <c r="K27" s="11">
        <v>0</v>
      </c>
      <c r="L27" s="8">
        <v>40925</v>
      </c>
      <c r="M27" s="11">
        <v>2</v>
      </c>
      <c r="N27" s="11"/>
      <c r="O27" s="11">
        <v>-88</v>
      </c>
      <c r="P27" s="16">
        <v>12</v>
      </c>
      <c r="Q27" s="13">
        <v>1</v>
      </c>
      <c r="R27" s="16">
        <v>1</v>
      </c>
      <c r="S27" s="11">
        <v>3</v>
      </c>
      <c r="T27" s="11">
        <v>1</v>
      </c>
      <c r="U27" s="13">
        <v>3</v>
      </c>
      <c r="V27" s="16">
        <v>348</v>
      </c>
      <c r="W27" s="66">
        <v>1240000</v>
      </c>
      <c r="X27" s="66">
        <v>1240000</v>
      </c>
      <c r="Y27" s="66">
        <v>16500000</v>
      </c>
      <c r="Z27" s="66">
        <v>16500000</v>
      </c>
      <c r="AA27" s="13">
        <v>1</v>
      </c>
      <c r="AB27" s="11">
        <v>-99</v>
      </c>
      <c r="AC27" s="11">
        <v>-99</v>
      </c>
      <c r="AD27" s="11">
        <v>0</v>
      </c>
      <c r="AE27" s="11">
        <v>1</v>
      </c>
      <c r="AF27" s="11">
        <v>0</v>
      </c>
      <c r="AG27" s="11">
        <v>0</v>
      </c>
      <c r="AH27" s="13">
        <v>0</v>
      </c>
      <c r="AI27" s="11">
        <v>2</v>
      </c>
      <c r="AJ27" s="11">
        <v>2</v>
      </c>
      <c r="AK27" s="11">
        <v>2</v>
      </c>
      <c r="AL27" s="13" t="s">
        <v>89</v>
      </c>
      <c r="AM27" s="53" t="s">
        <v>223</v>
      </c>
      <c r="AN27" s="11">
        <v>1</v>
      </c>
      <c r="AO27" s="53" t="s">
        <v>86</v>
      </c>
      <c r="AP27" s="53" t="s">
        <v>219</v>
      </c>
      <c r="AQ27" s="53" t="s">
        <v>94</v>
      </c>
      <c r="AR27" s="53" t="s">
        <v>94</v>
      </c>
      <c r="AS27" s="11">
        <v>1</v>
      </c>
      <c r="AT27" s="11">
        <v>1</v>
      </c>
      <c r="AU27" s="11">
        <v>2</v>
      </c>
      <c r="AV27" s="11">
        <v>-99</v>
      </c>
      <c r="AW27" s="11">
        <v>1</v>
      </c>
      <c r="AX27" s="11">
        <v>1</v>
      </c>
      <c r="AY27" s="11">
        <v>0</v>
      </c>
      <c r="AZ27" s="11">
        <v>-88</v>
      </c>
      <c r="BA27" s="9">
        <v>-88</v>
      </c>
      <c r="BB27" s="11">
        <v>0</v>
      </c>
      <c r="BC27" s="11">
        <v>-88</v>
      </c>
      <c r="BD27" s="9">
        <v>-88</v>
      </c>
      <c r="BE27" s="11">
        <v>1</v>
      </c>
      <c r="BF27" s="8">
        <v>41285</v>
      </c>
      <c r="BG27" s="9">
        <v>-77</v>
      </c>
      <c r="BH27" s="11">
        <v>1</v>
      </c>
      <c r="BI27" s="17">
        <v>41285</v>
      </c>
      <c r="BJ27" s="26">
        <v>-77</v>
      </c>
      <c r="BK27" s="16">
        <v>0</v>
      </c>
      <c r="BL27" s="16">
        <v>-88</v>
      </c>
      <c r="BM27" s="16">
        <v>-88</v>
      </c>
      <c r="BN27" s="16">
        <v>0</v>
      </c>
      <c r="BO27" s="16">
        <v>-88</v>
      </c>
      <c r="BP27" s="9">
        <v>-88</v>
      </c>
      <c r="BQ27" s="16">
        <v>1</v>
      </c>
      <c r="BR27" s="17">
        <v>41443</v>
      </c>
      <c r="BS27" s="26">
        <v>-77</v>
      </c>
      <c r="BT27" s="11">
        <v>1</v>
      </c>
      <c r="BU27" s="13" t="s">
        <v>163</v>
      </c>
      <c r="BV27" s="11">
        <v>-77</v>
      </c>
      <c r="BW27" s="11">
        <v>0</v>
      </c>
      <c r="BX27" s="11">
        <v>-88</v>
      </c>
      <c r="BY27" s="11">
        <v>-88</v>
      </c>
      <c r="BZ27" s="11">
        <v>1</v>
      </c>
      <c r="CA27" s="16">
        <v>10808</v>
      </c>
      <c r="CB27" s="26">
        <v>18000000</v>
      </c>
      <c r="CC27" s="26">
        <v>18000000</v>
      </c>
      <c r="CD27" s="64">
        <f t="shared" ref="CD27:CD35" si="4">CA27/(CB27/100000)</f>
        <v>60.044444444444444</v>
      </c>
      <c r="CE27" s="26">
        <f t="shared" ref="CE27:CE38" si="5">CA27/(CC27/100000)</f>
        <v>60.044444444444444</v>
      </c>
      <c r="CF27" s="26">
        <f t="shared" ref="CF27:CF41" si="6">CA27/(W27/1000)</f>
        <v>8.7161290322580651</v>
      </c>
      <c r="CG27" s="26">
        <f t="shared" ref="CG27:CG41" si="7">CA27/(X27/1000)</f>
        <v>8.7161290322580651</v>
      </c>
      <c r="CH27" s="11">
        <v>1</v>
      </c>
      <c r="CI27" s="11">
        <v>2</v>
      </c>
      <c r="CJ27" s="11">
        <v>0</v>
      </c>
      <c r="CK27" s="11">
        <v>-88</v>
      </c>
      <c r="CL27" s="11">
        <v>0</v>
      </c>
      <c r="CM27" s="11">
        <v>-88</v>
      </c>
      <c r="CN27" s="11">
        <v>1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6">
        <v>0.97</v>
      </c>
      <c r="CX27" s="16">
        <v>-88</v>
      </c>
      <c r="CY27" s="16">
        <v>-999</v>
      </c>
      <c r="CZ27" s="16">
        <v>1</v>
      </c>
      <c r="DA27" s="11">
        <v>-99</v>
      </c>
      <c r="DB27" s="11">
        <v>-99</v>
      </c>
      <c r="DC27" s="11">
        <v>-88</v>
      </c>
      <c r="DD27" s="11">
        <v>-99</v>
      </c>
      <c r="DE27" s="75">
        <v>0</v>
      </c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</row>
    <row r="28" spans="1:220" s="2" customFormat="1" ht="27" hidden="1" customHeight="1" x14ac:dyDescent="0.35">
      <c r="A28" s="53" t="s">
        <v>192</v>
      </c>
      <c r="B28" s="13" t="s">
        <v>133</v>
      </c>
      <c r="C28" s="53">
        <v>359</v>
      </c>
      <c r="D28" s="62">
        <v>394</v>
      </c>
      <c r="E28" s="62" t="s">
        <v>276</v>
      </c>
      <c r="F28" s="13">
        <v>1</v>
      </c>
      <c r="G28" s="8">
        <v>33776</v>
      </c>
      <c r="H28" s="9">
        <v>2</v>
      </c>
      <c r="I28" s="8">
        <v>33816</v>
      </c>
      <c r="J28" s="13">
        <v>1</v>
      </c>
      <c r="K28" s="13">
        <v>1</v>
      </c>
      <c r="L28" s="8">
        <v>33585</v>
      </c>
      <c r="M28" s="13">
        <v>1</v>
      </c>
      <c r="N28" s="8">
        <v>33816</v>
      </c>
      <c r="O28" s="13">
        <v>1</v>
      </c>
      <c r="P28" s="16">
        <v>7</v>
      </c>
      <c r="Q28" s="13">
        <v>1</v>
      </c>
      <c r="R28" s="16">
        <v>0</v>
      </c>
      <c r="S28" s="13">
        <v>1</v>
      </c>
      <c r="T28" s="11">
        <v>0</v>
      </c>
      <c r="U28" s="13">
        <v>2</v>
      </c>
      <c r="V28" s="16">
        <v>336</v>
      </c>
      <c r="W28" s="66">
        <v>33900</v>
      </c>
      <c r="X28" s="66">
        <v>3600</v>
      </c>
      <c r="Y28" s="66">
        <v>3700000</v>
      </c>
      <c r="Z28" s="66">
        <v>600000</v>
      </c>
      <c r="AA28" s="13">
        <v>4</v>
      </c>
      <c r="AB28" s="11">
        <v>0</v>
      </c>
      <c r="AC28" s="11">
        <v>1</v>
      </c>
      <c r="AD28" s="11">
        <v>0</v>
      </c>
      <c r="AE28" s="11">
        <v>1</v>
      </c>
      <c r="AF28" s="11">
        <v>-99</v>
      </c>
      <c r="AG28" s="11">
        <v>-99</v>
      </c>
      <c r="AH28" s="13">
        <v>0</v>
      </c>
      <c r="AI28" s="13">
        <v>0</v>
      </c>
      <c r="AJ28" s="11">
        <v>0</v>
      </c>
      <c r="AK28" s="13">
        <v>0</v>
      </c>
      <c r="AL28" s="13" t="s">
        <v>134</v>
      </c>
      <c r="AM28" s="53">
        <v>365</v>
      </c>
      <c r="AN28" s="11">
        <v>1</v>
      </c>
      <c r="AO28" s="13">
        <v>-88</v>
      </c>
      <c r="AP28" s="53">
        <v>-88</v>
      </c>
      <c r="AQ28" s="13">
        <v>-88</v>
      </c>
      <c r="AR28" s="53" t="s">
        <v>94</v>
      </c>
      <c r="AS28" s="11" t="s">
        <v>99</v>
      </c>
      <c r="AT28" s="13">
        <v>1</v>
      </c>
      <c r="AU28" s="13">
        <v>1</v>
      </c>
      <c r="AV28" s="13">
        <v>12000</v>
      </c>
      <c r="AW28" s="13">
        <v>1</v>
      </c>
      <c r="AX28" s="13">
        <v>-77</v>
      </c>
      <c r="AY28" s="13">
        <v>1</v>
      </c>
      <c r="AZ28" s="11">
        <v>33776</v>
      </c>
      <c r="BA28" s="9">
        <v>33816</v>
      </c>
      <c r="BB28" s="13">
        <v>0</v>
      </c>
      <c r="BC28" s="11">
        <v>-88</v>
      </c>
      <c r="BD28" s="9">
        <v>-88</v>
      </c>
      <c r="BE28" s="13">
        <v>1</v>
      </c>
      <c r="BF28" s="8">
        <v>33776</v>
      </c>
      <c r="BG28" s="8">
        <v>33816</v>
      </c>
      <c r="BH28" s="13">
        <v>1</v>
      </c>
      <c r="BI28" s="16">
        <v>-99</v>
      </c>
      <c r="BJ28" s="16">
        <v>-99</v>
      </c>
      <c r="BK28" s="36">
        <v>0</v>
      </c>
      <c r="BL28" s="16">
        <v>-88</v>
      </c>
      <c r="BM28" s="16">
        <v>-88</v>
      </c>
      <c r="BN28" s="36">
        <v>0</v>
      </c>
      <c r="BO28" s="16">
        <v>-88</v>
      </c>
      <c r="BP28" s="9">
        <v>-88</v>
      </c>
      <c r="BQ28" s="36">
        <v>1</v>
      </c>
      <c r="BR28" s="16">
        <v>33776</v>
      </c>
      <c r="BS28" s="26">
        <v>33816</v>
      </c>
      <c r="BT28" s="13">
        <v>1</v>
      </c>
      <c r="BU28" s="8">
        <v>33776</v>
      </c>
      <c r="BV28" s="8">
        <v>33816</v>
      </c>
      <c r="BW28" s="13">
        <v>0</v>
      </c>
      <c r="BX28" s="11">
        <v>-88</v>
      </c>
      <c r="BY28" s="11">
        <v>-88</v>
      </c>
      <c r="BZ28" s="13">
        <v>1</v>
      </c>
      <c r="CA28" s="16">
        <v>7700</v>
      </c>
      <c r="CB28" s="26">
        <f t="shared" ref="CB28:CC30" si="8">Y28</f>
        <v>3700000</v>
      </c>
      <c r="CC28" s="26">
        <f t="shared" si="8"/>
        <v>600000</v>
      </c>
      <c r="CD28" s="64">
        <f t="shared" si="4"/>
        <v>208.1081081081081</v>
      </c>
      <c r="CE28" s="26">
        <f t="shared" si="5"/>
        <v>1283.3333333333333</v>
      </c>
      <c r="CF28" s="26">
        <f t="shared" si="6"/>
        <v>227.13864306784663</v>
      </c>
      <c r="CG28" s="26">
        <f t="shared" si="7"/>
        <v>2138.8888888888887</v>
      </c>
      <c r="CH28" s="13">
        <v>1</v>
      </c>
      <c r="CI28" s="53">
        <v>2</v>
      </c>
      <c r="CJ28" s="13">
        <v>0</v>
      </c>
      <c r="CK28" s="13">
        <v>-88</v>
      </c>
      <c r="CL28" s="53">
        <v>0</v>
      </c>
      <c r="CM28" s="11">
        <v>-88</v>
      </c>
      <c r="CN28" s="13" t="s">
        <v>140</v>
      </c>
      <c r="CO28" s="13">
        <v>0</v>
      </c>
      <c r="CP28" s="13">
        <v>0</v>
      </c>
      <c r="CQ28" s="13">
        <v>0</v>
      </c>
      <c r="CR28" s="13">
        <v>-99</v>
      </c>
      <c r="CS28" s="13">
        <v>0</v>
      </c>
      <c r="CT28" s="13">
        <v>0</v>
      </c>
      <c r="CU28" s="13">
        <v>-99</v>
      </c>
      <c r="CV28" s="11">
        <v>1</v>
      </c>
      <c r="CW28" s="16">
        <v>1.76</v>
      </c>
      <c r="CX28" s="16">
        <v>6.23</v>
      </c>
      <c r="CY28" s="16">
        <v>253.86</v>
      </c>
      <c r="CZ28" s="13">
        <v>1</v>
      </c>
      <c r="DA28" s="13">
        <v>-99</v>
      </c>
      <c r="DB28" s="10">
        <v>-99</v>
      </c>
      <c r="DC28" s="11">
        <v>0</v>
      </c>
      <c r="DD28" s="11">
        <v>-88</v>
      </c>
      <c r="DE28" s="13">
        <v>0</v>
      </c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</row>
    <row r="29" spans="1:220" ht="27" hidden="1" customHeight="1" x14ac:dyDescent="0.35">
      <c r="A29" s="7" t="s">
        <v>193</v>
      </c>
      <c r="B29" s="7" t="s">
        <v>137</v>
      </c>
      <c r="C29" s="7">
        <v>770</v>
      </c>
      <c r="D29" s="62">
        <v>312</v>
      </c>
      <c r="E29" s="62" t="s">
        <v>277</v>
      </c>
      <c r="F29" s="7">
        <v>1</v>
      </c>
      <c r="G29" s="8">
        <v>26271</v>
      </c>
      <c r="H29" s="9">
        <v>1</v>
      </c>
      <c r="I29" s="8">
        <v>26283</v>
      </c>
      <c r="J29" s="7">
        <v>1</v>
      </c>
      <c r="K29" s="7">
        <v>1</v>
      </c>
      <c r="L29" s="8">
        <v>26017</v>
      </c>
      <c r="M29" s="7">
        <v>1</v>
      </c>
      <c r="N29" s="8">
        <v>26283</v>
      </c>
      <c r="O29" s="7">
        <v>1</v>
      </c>
      <c r="P29" s="7">
        <v>8</v>
      </c>
      <c r="Q29" s="7">
        <v>1</v>
      </c>
      <c r="R29" s="7">
        <v>1</v>
      </c>
      <c r="S29" s="7">
        <v>1</v>
      </c>
      <c r="T29" s="7">
        <v>0</v>
      </c>
      <c r="U29" s="7">
        <v>2</v>
      </c>
      <c r="V29" s="7">
        <v>-99</v>
      </c>
      <c r="W29" s="66">
        <v>1000000</v>
      </c>
      <c r="X29" s="66">
        <v>148000</v>
      </c>
      <c r="Y29" s="66">
        <v>126000000</v>
      </c>
      <c r="Z29" s="66">
        <v>66000000</v>
      </c>
      <c r="AA29" s="7">
        <v>3</v>
      </c>
      <c r="AB29" s="7">
        <v>0</v>
      </c>
      <c r="AC29" s="7">
        <v>0</v>
      </c>
      <c r="AD29" s="7">
        <v>0</v>
      </c>
      <c r="AE29" s="7">
        <v>0</v>
      </c>
      <c r="AF29" s="7">
        <v>-99</v>
      </c>
      <c r="AG29" s="7">
        <v>-99</v>
      </c>
      <c r="AH29" s="7">
        <v>1</v>
      </c>
      <c r="AI29" s="7">
        <v>0</v>
      </c>
      <c r="AJ29" s="7">
        <v>0</v>
      </c>
      <c r="AK29" s="7">
        <v>0</v>
      </c>
      <c r="AL29" s="7" t="s">
        <v>130</v>
      </c>
      <c r="AM29" s="7">
        <v>750</v>
      </c>
      <c r="AN29" s="7">
        <v>0</v>
      </c>
      <c r="AO29" s="7">
        <v>-88</v>
      </c>
      <c r="AP29" s="7">
        <v>-88</v>
      </c>
      <c r="AQ29" s="7">
        <v>-88</v>
      </c>
      <c r="AR29" s="53" t="s">
        <v>94</v>
      </c>
      <c r="AS29" s="11">
        <v>0</v>
      </c>
      <c r="AT29" s="7">
        <v>1</v>
      </c>
      <c r="AU29" s="7">
        <v>1</v>
      </c>
      <c r="AV29" s="7">
        <v>100000</v>
      </c>
      <c r="AW29" s="7">
        <v>1</v>
      </c>
      <c r="AX29" s="7">
        <v>1</v>
      </c>
      <c r="AY29" s="7">
        <v>0</v>
      </c>
      <c r="AZ29" s="7">
        <v>-88</v>
      </c>
      <c r="BA29" s="7">
        <v>-88</v>
      </c>
      <c r="BB29" s="7">
        <v>0</v>
      </c>
      <c r="BC29" s="7">
        <v>-88</v>
      </c>
      <c r="BD29" s="7">
        <v>-88</v>
      </c>
      <c r="BE29" s="7">
        <v>0</v>
      </c>
      <c r="BF29" s="7">
        <v>-88</v>
      </c>
      <c r="BG29" s="7">
        <v>-88</v>
      </c>
      <c r="BH29" s="7">
        <v>0</v>
      </c>
      <c r="BI29" s="7">
        <v>-88</v>
      </c>
      <c r="BJ29" s="7">
        <v>-88</v>
      </c>
      <c r="BK29" s="7">
        <v>0</v>
      </c>
      <c r="BL29" s="7">
        <v>-88</v>
      </c>
      <c r="BM29" s="7">
        <v>-88</v>
      </c>
      <c r="BN29" s="7">
        <v>0</v>
      </c>
      <c r="BO29" s="7">
        <v>-88</v>
      </c>
      <c r="BP29" s="7">
        <v>-88</v>
      </c>
      <c r="BQ29" s="7">
        <v>0</v>
      </c>
      <c r="BR29" s="7">
        <v>-88</v>
      </c>
      <c r="BS29" s="7">
        <v>-88</v>
      </c>
      <c r="BT29" s="7">
        <v>1</v>
      </c>
      <c r="BU29" s="8">
        <v>26271</v>
      </c>
      <c r="BV29" s="8">
        <v>26283</v>
      </c>
      <c r="BW29" s="7">
        <v>0</v>
      </c>
      <c r="BX29" s="38">
        <v>-88</v>
      </c>
      <c r="BY29" s="38">
        <v>-88</v>
      </c>
      <c r="BZ29" s="7">
        <v>1</v>
      </c>
      <c r="CA29" s="7">
        <v>950000</v>
      </c>
      <c r="CB29" s="9">
        <f t="shared" si="8"/>
        <v>126000000</v>
      </c>
      <c r="CC29" s="9">
        <f t="shared" si="8"/>
        <v>66000000</v>
      </c>
      <c r="CD29" s="64">
        <f t="shared" si="4"/>
        <v>753.96825396825398</v>
      </c>
      <c r="CE29" s="9">
        <f t="shared" si="5"/>
        <v>1439.3939393939395</v>
      </c>
      <c r="CF29" s="9">
        <f t="shared" si="6"/>
        <v>950</v>
      </c>
      <c r="CG29" s="9">
        <f t="shared" si="7"/>
        <v>6418.9189189189192</v>
      </c>
      <c r="CH29" s="7">
        <v>1</v>
      </c>
      <c r="CI29" s="7">
        <v>2</v>
      </c>
      <c r="CJ29" s="7">
        <v>0</v>
      </c>
      <c r="CK29" s="7">
        <v>-88</v>
      </c>
      <c r="CL29" s="7">
        <v>0</v>
      </c>
      <c r="CM29" s="7">
        <v>-88</v>
      </c>
      <c r="CN29" s="7">
        <v>0</v>
      </c>
      <c r="CO29" s="7">
        <v>0</v>
      </c>
      <c r="CP29" s="7">
        <v>0</v>
      </c>
      <c r="CQ29" s="7">
        <v>1</v>
      </c>
      <c r="CR29" s="7">
        <v>0</v>
      </c>
      <c r="CS29" s="7">
        <v>0</v>
      </c>
      <c r="CT29" s="7">
        <v>0</v>
      </c>
      <c r="CU29" s="7">
        <v>0</v>
      </c>
      <c r="CV29" s="7">
        <v>1</v>
      </c>
      <c r="CW29" s="7">
        <v>-99</v>
      </c>
      <c r="CX29" s="7">
        <v>-99</v>
      </c>
      <c r="CY29" s="4">
        <v>-999</v>
      </c>
      <c r="CZ29" s="7">
        <v>-88</v>
      </c>
      <c r="DA29" s="7">
        <v>-99</v>
      </c>
      <c r="DB29" s="11">
        <v>-99</v>
      </c>
      <c r="DC29" s="7">
        <v>1</v>
      </c>
      <c r="DD29" s="7">
        <v>-99</v>
      </c>
      <c r="DE29" s="7">
        <v>0</v>
      </c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</row>
    <row r="30" spans="1:220" s="2" customFormat="1" ht="27" customHeight="1" x14ac:dyDescent="0.35">
      <c r="A30" s="76" t="s">
        <v>253</v>
      </c>
      <c r="B30" s="13" t="s">
        <v>118</v>
      </c>
      <c r="C30" s="53" t="s">
        <v>215</v>
      </c>
      <c r="D30" s="62">
        <v>374</v>
      </c>
      <c r="E30" s="62" t="s">
        <v>278</v>
      </c>
      <c r="F30" s="53" t="s">
        <v>101</v>
      </c>
      <c r="G30" s="8">
        <v>34508</v>
      </c>
      <c r="H30" s="9">
        <v>1</v>
      </c>
      <c r="I30" s="8">
        <v>34567</v>
      </c>
      <c r="J30" s="13">
        <v>1</v>
      </c>
      <c r="K30" s="75">
        <v>3</v>
      </c>
      <c r="L30" s="22">
        <v>34430</v>
      </c>
      <c r="M30" s="13">
        <v>1</v>
      </c>
      <c r="N30" s="8">
        <v>37316</v>
      </c>
      <c r="O30" s="13">
        <v>1</v>
      </c>
      <c r="P30" s="76" t="s">
        <v>132</v>
      </c>
      <c r="Q30" s="13">
        <v>1</v>
      </c>
      <c r="R30" s="13">
        <v>1</v>
      </c>
      <c r="S30" s="13">
        <v>2</v>
      </c>
      <c r="T30" s="13">
        <v>0</v>
      </c>
      <c r="U30" s="13">
        <v>2</v>
      </c>
      <c r="V30" s="94" t="s">
        <v>288</v>
      </c>
      <c r="W30" s="66">
        <v>25000</v>
      </c>
      <c r="X30" s="66">
        <v>25000</v>
      </c>
      <c r="Y30" s="66">
        <v>6000000</v>
      </c>
      <c r="Z30" s="66">
        <v>6000000</v>
      </c>
      <c r="AA30" s="13">
        <v>1</v>
      </c>
      <c r="AB30" s="11">
        <v>1</v>
      </c>
      <c r="AC30" s="11">
        <v>0</v>
      </c>
      <c r="AD30" s="11">
        <v>0</v>
      </c>
      <c r="AE30" s="11">
        <v>0</v>
      </c>
      <c r="AF30" s="11">
        <v>1</v>
      </c>
      <c r="AG30" s="11">
        <v>1</v>
      </c>
      <c r="AH30" s="13">
        <v>0</v>
      </c>
      <c r="AI30" s="53" t="s">
        <v>101</v>
      </c>
      <c r="AJ30" s="13">
        <v>0</v>
      </c>
      <c r="AK30" s="13">
        <v>2</v>
      </c>
      <c r="AL30" s="13" t="s">
        <v>86</v>
      </c>
      <c r="AM30" s="53" t="s">
        <v>219</v>
      </c>
      <c r="AN30" s="13">
        <v>1</v>
      </c>
      <c r="AO30" s="13" t="s">
        <v>119</v>
      </c>
      <c r="AP30" s="53" t="s">
        <v>227</v>
      </c>
      <c r="AQ30" s="13" t="s">
        <v>120</v>
      </c>
      <c r="AR30" s="53" t="s">
        <v>233</v>
      </c>
      <c r="AS30" s="11">
        <v>0</v>
      </c>
      <c r="AT30" s="13">
        <v>1</v>
      </c>
      <c r="AU30" s="13" t="s">
        <v>102</v>
      </c>
      <c r="AV30" s="16">
        <v>-88</v>
      </c>
      <c r="AW30" s="13">
        <v>1</v>
      </c>
      <c r="AX30" s="13">
        <v>1</v>
      </c>
      <c r="AY30" s="13">
        <v>1</v>
      </c>
      <c r="AZ30" s="8">
        <v>34508</v>
      </c>
      <c r="BA30" s="8">
        <v>34532</v>
      </c>
      <c r="BB30" s="13">
        <v>0</v>
      </c>
      <c r="BC30" s="13">
        <v>-88</v>
      </c>
      <c r="BD30" s="13">
        <v>-88</v>
      </c>
      <c r="BE30" s="13">
        <v>1</v>
      </c>
      <c r="BF30" s="8">
        <v>34508</v>
      </c>
      <c r="BG30" s="8">
        <v>34567</v>
      </c>
      <c r="BH30" s="13">
        <v>1</v>
      </c>
      <c r="BI30" s="8">
        <v>34519</v>
      </c>
      <c r="BJ30" s="8">
        <v>34567</v>
      </c>
      <c r="BK30" s="13">
        <v>0</v>
      </c>
      <c r="BL30" s="13">
        <v>-88</v>
      </c>
      <c r="BM30" s="13">
        <v>-88</v>
      </c>
      <c r="BN30" s="13">
        <v>1</v>
      </c>
      <c r="BO30" s="8">
        <v>34519</v>
      </c>
      <c r="BP30" s="8">
        <v>34567</v>
      </c>
      <c r="BQ30" s="13">
        <v>1</v>
      </c>
      <c r="BR30" s="8">
        <v>34508</v>
      </c>
      <c r="BS30" s="8">
        <v>34532</v>
      </c>
      <c r="BT30" s="13" t="s">
        <v>102</v>
      </c>
      <c r="BU30" s="11">
        <v>-88</v>
      </c>
      <c r="BV30" s="11">
        <v>-88</v>
      </c>
      <c r="BW30" s="13">
        <v>0</v>
      </c>
      <c r="BX30" s="13">
        <v>-88</v>
      </c>
      <c r="BY30" s="13">
        <v>-88</v>
      </c>
      <c r="BZ30" s="13">
        <v>1</v>
      </c>
      <c r="CA30" s="11">
        <v>3434</v>
      </c>
      <c r="CB30" s="9">
        <f t="shared" si="8"/>
        <v>6000000</v>
      </c>
      <c r="CC30" s="9">
        <f t="shared" si="8"/>
        <v>6000000</v>
      </c>
      <c r="CD30" s="64">
        <f t="shared" si="4"/>
        <v>57.233333333333334</v>
      </c>
      <c r="CE30" s="9">
        <f t="shared" si="5"/>
        <v>57.233333333333334</v>
      </c>
      <c r="CF30" s="9">
        <f t="shared" si="6"/>
        <v>137.36000000000001</v>
      </c>
      <c r="CG30" s="9">
        <f t="shared" si="7"/>
        <v>137.36000000000001</v>
      </c>
      <c r="CH30" s="13">
        <v>1</v>
      </c>
      <c r="CI30" s="11">
        <v>2</v>
      </c>
      <c r="CJ30" s="13">
        <v>0</v>
      </c>
      <c r="CK30" s="13">
        <v>-88</v>
      </c>
      <c r="CL30" s="11">
        <v>0</v>
      </c>
      <c r="CM30" s="13">
        <v>-88</v>
      </c>
      <c r="CN30" s="11">
        <v>1</v>
      </c>
      <c r="CO30" s="13">
        <v>0</v>
      </c>
      <c r="CP30" s="13">
        <v>0</v>
      </c>
      <c r="CQ30" s="13">
        <v>0</v>
      </c>
      <c r="CR30" s="13">
        <v>0</v>
      </c>
      <c r="CS30" s="13" t="s">
        <v>102</v>
      </c>
      <c r="CT30" s="13" t="s">
        <v>102</v>
      </c>
      <c r="CU30" s="13">
        <v>0</v>
      </c>
      <c r="CV30" s="53" t="s">
        <v>102</v>
      </c>
      <c r="CW30" s="95">
        <v>5497.91</v>
      </c>
      <c r="CX30" s="14">
        <v>725.95</v>
      </c>
      <c r="CY30" s="16">
        <v>-86.6</v>
      </c>
      <c r="CZ30" s="13">
        <v>1</v>
      </c>
      <c r="DA30" s="11">
        <v>0</v>
      </c>
      <c r="DB30" s="11">
        <v>0</v>
      </c>
      <c r="DC30" s="11">
        <v>-88</v>
      </c>
      <c r="DD30" s="11">
        <v>-99</v>
      </c>
      <c r="DE30" s="11">
        <v>0</v>
      </c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34"/>
    </row>
    <row r="31" spans="1:220" s="34" customFormat="1" ht="27" customHeight="1" x14ac:dyDescent="0.35">
      <c r="A31" s="7" t="s">
        <v>194</v>
      </c>
      <c r="B31" s="7" t="s">
        <v>121</v>
      </c>
      <c r="C31" s="7">
        <v>451</v>
      </c>
      <c r="D31" s="32">
        <v>382</v>
      </c>
      <c r="E31" s="62" t="s">
        <v>279</v>
      </c>
      <c r="F31" s="7">
        <v>2</v>
      </c>
      <c r="G31" s="8">
        <v>35581</v>
      </c>
      <c r="H31" s="9">
        <v>2</v>
      </c>
      <c r="I31" s="17">
        <v>36304</v>
      </c>
      <c r="J31" s="7">
        <v>1</v>
      </c>
      <c r="K31" s="7">
        <v>2</v>
      </c>
      <c r="L31" s="8">
        <v>33320</v>
      </c>
      <c r="M31" s="7">
        <v>1</v>
      </c>
      <c r="N31" s="8">
        <v>37245</v>
      </c>
      <c r="O31" s="7">
        <v>2</v>
      </c>
      <c r="P31" s="7">
        <v>74</v>
      </c>
      <c r="Q31" s="7">
        <v>1</v>
      </c>
      <c r="R31" s="7">
        <v>1</v>
      </c>
      <c r="S31" s="7">
        <v>2</v>
      </c>
      <c r="T31" s="7">
        <v>0</v>
      </c>
      <c r="U31" s="7">
        <v>2</v>
      </c>
      <c r="V31" s="7">
        <v>8844</v>
      </c>
      <c r="W31" s="66">
        <v>72000</v>
      </c>
      <c r="X31" s="66">
        <v>72000</v>
      </c>
      <c r="Y31" s="66">
        <v>4300000</v>
      </c>
      <c r="Z31" s="66">
        <v>4300000</v>
      </c>
      <c r="AA31" s="7">
        <v>1</v>
      </c>
      <c r="AB31" s="7">
        <v>0</v>
      </c>
      <c r="AC31" s="7">
        <v>1</v>
      </c>
      <c r="AD31" s="7">
        <v>1</v>
      </c>
      <c r="AE31" s="7">
        <v>1</v>
      </c>
      <c r="AF31" s="7">
        <v>0</v>
      </c>
      <c r="AG31" s="11">
        <v>1</v>
      </c>
      <c r="AH31" s="7">
        <v>0</v>
      </c>
      <c r="AI31" s="7">
        <v>2</v>
      </c>
      <c r="AJ31" s="7">
        <v>1</v>
      </c>
      <c r="AK31" s="7">
        <v>0</v>
      </c>
      <c r="AL31" s="7" t="s">
        <v>96</v>
      </c>
      <c r="AM31" s="7">
        <v>475</v>
      </c>
      <c r="AN31" s="7">
        <v>0</v>
      </c>
      <c r="AO31" s="7" t="s">
        <v>100</v>
      </c>
      <c r="AP31" s="7">
        <v>2420</v>
      </c>
      <c r="AQ31" s="7">
        <v>-88</v>
      </c>
      <c r="AR31" s="7">
        <v>-88</v>
      </c>
      <c r="AS31" s="11">
        <v>0</v>
      </c>
      <c r="AT31" s="7">
        <v>1</v>
      </c>
      <c r="AU31" s="7">
        <v>2</v>
      </c>
      <c r="AV31" s="7">
        <v>15000</v>
      </c>
      <c r="AW31" s="7">
        <v>1</v>
      </c>
      <c r="AX31" s="7">
        <v>1</v>
      </c>
      <c r="AY31" s="7">
        <v>0</v>
      </c>
      <c r="AZ31" s="7">
        <v>-88</v>
      </c>
      <c r="BA31" s="7">
        <v>-88</v>
      </c>
      <c r="BB31" s="7">
        <v>1</v>
      </c>
      <c r="BC31" s="23">
        <v>35855</v>
      </c>
      <c r="BD31" s="23">
        <v>36304</v>
      </c>
      <c r="BE31" s="7">
        <v>1</v>
      </c>
      <c r="BF31" s="8">
        <v>35581</v>
      </c>
      <c r="BG31" s="8">
        <v>36304</v>
      </c>
      <c r="BH31" s="7">
        <v>0</v>
      </c>
      <c r="BI31" s="7">
        <v>-88</v>
      </c>
      <c r="BJ31" s="7">
        <v>-88</v>
      </c>
      <c r="BK31" s="7">
        <v>0</v>
      </c>
      <c r="BL31" s="7">
        <v>-88</v>
      </c>
      <c r="BM31" s="7">
        <v>-88</v>
      </c>
      <c r="BN31" s="7">
        <v>0</v>
      </c>
      <c r="BO31" s="7">
        <v>-88</v>
      </c>
      <c r="BP31" s="7">
        <v>-88</v>
      </c>
      <c r="BQ31" s="7">
        <v>1</v>
      </c>
      <c r="BR31" s="23">
        <v>35612</v>
      </c>
      <c r="BS31" s="23">
        <v>35827</v>
      </c>
      <c r="BT31" s="7">
        <v>1</v>
      </c>
      <c r="BU31" s="8">
        <v>35581</v>
      </c>
      <c r="BV31" s="8" t="s">
        <v>164</v>
      </c>
      <c r="BW31" s="7">
        <v>1</v>
      </c>
      <c r="BX31" s="8">
        <v>35581</v>
      </c>
      <c r="BY31" s="8">
        <v>35864</v>
      </c>
      <c r="BZ31" s="7">
        <v>1</v>
      </c>
      <c r="CA31" s="7">
        <v>14000</v>
      </c>
      <c r="CB31" s="9">
        <v>4400000</v>
      </c>
      <c r="CC31" s="9">
        <v>4400000</v>
      </c>
      <c r="CD31" s="64">
        <f t="shared" si="4"/>
        <v>318.18181818181819</v>
      </c>
      <c r="CE31" s="9">
        <f t="shared" si="5"/>
        <v>318.18181818181819</v>
      </c>
      <c r="CF31" s="9">
        <f t="shared" si="6"/>
        <v>194.44444444444446</v>
      </c>
      <c r="CG31" s="9">
        <f t="shared" si="7"/>
        <v>194.44444444444446</v>
      </c>
      <c r="CH31" s="7">
        <v>1</v>
      </c>
      <c r="CI31" s="7">
        <v>2</v>
      </c>
      <c r="CJ31" s="7">
        <v>1</v>
      </c>
      <c r="CK31" s="7" t="s">
        <v>165</v>
      </c>
      <c r="CL31" s="7">
        <v>1</v>
      </c>
      <c r="CM31" s="7" t="s">
        <v>165</v>
      </c>
      <c r="CN31" s="7">
        <v>1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4.0199999999999996</v>
      </c>
      <c r="CX31" s="14">
        <v>13.52</v>
      </c>
      <c r="CY31" s="16">
        <v>236.27</v>
      </c>
      <c r="CZ31" s="7">
        <v>1</v>
      </c>
      <c r="DA31" s="7">
        <v>-99</v>
      </c>
      <c r="DB31" s="11">
        <v>-99</v>
      </c>
      <c r="DC31" s="7">
        <v>0</v>
      </c>
      <c r="DD31" s="39">
        <v>-88</v>
      </c>
      <c r="DE31" s="7">
        <v>0</v>
      </c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</row>
    <row r="32" spans="1:220" s="35" customFormat="1" ht="27" customHeight="1" x14ac:dyDescent="0.35">
      <c r="A32" s="7" t="s">
        <v>195</v>
      </c>
      <c r="B32" s="7" t="s">
        <v>121</v>
      </c>
      <c r="C32" s="7">
        <v>451</v>
      </c>
      <c r="D32" s="11">
        <v>382</v>
      </c>
      <c r="E32" s="62" t="s">
        <v>280</v>
      </c>
      <c r="F32" s="7">
        <v>2</v>
      </c>
      <c r="G32" s="17">
        <v>36349</v>
      </c>
      <c r="H32" s="9">
        <v>2</v>
      </c>
      <c r="I32" s="17">
        <v>36652</v>
      </c>
      <c r="J32" s="7">
        <v>2</v>
      </c>
      <c r="K32" s="7">
        <v>2</v>
      </c>
      <c r="L32" s="8">
        <v>33320</v>
      </c>
      <c r="M32" s="7">
        <v>1</v>
      </c>
      <c r="N32" s="8">
        <v>37245</v>
      </c>
      <c r="O32" s="7">
        <v>2</v>
      </c>
      <c r="P32" s="7">
        <v>100</v>
      </c>
      <c r="Q32" s="7">
        <v>1</v>
      </c>
      <c r="R32" s="7">
        <v>1</v>
      </c>
      <c r="S32" s="7">
        <v>2</v>
      </c>
      <c r="T32" s="7">
        <v>0</v>
      </c>
      <c r="U32" s="7">
        <v>2</v>
      </c>
      <c r="V32" s="16">
        <v>19477</v>
      </c>
      <c r="W32" s="66">
        <v>72000</v>
      </c>
      <c r="X32" s="66">
        <v>72000</v>
      </c>
      <c r="Y32" s="66">
        <v>4400000</v>
      </c>
      <c r="Z32" s="66">
        <v>4400000</v>
      </c>
      <c r="AA32" s="7">
        <v>1</v>
      </c>
      <c r="AB32" s="7">
        <v>1</v>
      </c>
      <c r="AC32" s="7">
        <v>1</v>
      </c>
      <c r="AD32" s="7">
        <v>1</v>
      </c>
      <c r="AE32" s="7">
        <v>0</v>
      </c>
      <c r="AF32" s="7">
        <v>1</v>
      </c>
      <c r="AG32" s="11">
        <v>1</v>
      </c>
      <c r="AH32" s="7">
        <v>0</v>
      </c>
      <c r="AI32" s="7">
        <v>2</v>
      </c>
      <c r="AJ32" s="7">
        <v>2</v>
      </c>
      <c r="AK32" s="7">
        <v>2</v>
      </c>
      <c r="AL32" s="7" t="s">
        <v>89</v>
      </c>
      <c r="AM32" s="7">
        <v>1014</v>
      </c>
      <c r="AN32" s="7">
        <v>0</v>
      </c>
      <c r="AO32" s="7" t="s">
        <v>100</v>
      </c>
      <c r="AP32" s="7">
        <v>2420</v>
      </c>
      <c r="AQ32" s="7">
        <v>-88</v>
      </c>
      <c r="AR32" s="7">
        <v>-88</v>
      </c>
      <c r="AS32" s="11">
        <v>0</v>
      </c>
      <c r="AT32" s="7">
        <v>1</v>
      </c>
      <c r="AU32" s="7">
        <v>0</v>
      </c>
      <c r="AV32" s="7">
        <v>-88</v>
      </c>
      <c r="AW32" s="7">
        <v>1</v>
      </c>
      <c r="AX32" s="7">
        <v>1</v>
      </c>
      <c r="AY32" s="7">
        <v>0</v>
      </c>
      <c r="AZ32" s="7">
        <v>-88</v>
      </c>
      <c r="BA32" s="7">
        <v>-88</v>
      </c>
      <c r="BB32" s="7">
        <v>1</v>
      </c>
      <c r="BC32" s="8">
        <v>36349</v>
      </c>
      <c r="BD32" s="8">
        <v>36652</v>
      </c>
      <c r="BE32" s="7">
        <v>1</v>
      </c>
      <c r="BF32" s="8">
        <v>36349</v>
      </c>
      <c r="BG32" s="8">
        <v>36652</v>
      </c>
      <c r="BH32" s="7">
        <v>1</v>
      </c>
      <c r="BI32" s="23">
        <v>36495</v>
      </c>
      <c r="BJ32" s="8">
        <v>36652</v>
      </c>
      <c r="BK32" s="7">
        <v>0</v>
      </c>
      <c r="BL32" s="7">
        <v>-88</v>
      </c>
      <c r="BM32" s="7">
        <v>-88</v>
      </c>
      <c r="BN32" s="7">
        <v>0</v>
      </c>
      <c r="BO32" s="7">
        <v>-88</v>
      </c>
      <c r="BP32" s="7">
        <v>-88</v>
      </c>
      <c r="BQ32" s="7">
        <v>1</v>
      </c>
      <c r="BR32" s="8">
        <v>36349</v>
      </c>
      <c r="BS32" s="8">
        <v>36652</v>
      </c>
      <c r="BT32" s="7">
        <v>0</v>
      </c>
      <c r="BU32" s="7">
        <v>-88</v>
      </c>
      <c r="BV32" s="7">
        <v>-88</v>
      </c>
      <c r="BW32" s="7">
        <v>0</v>
      </c>
      <c r="BX32" s="7">
        <v>-88</v>
      </c>
      <c r="BY32" s="7">
        <v>-88</v>
      </c>
      <c r="BZ32" s="7">
        <v>1</v>
      </c>
      <c r="CA32" s="7">
        <v>15000</v>
      </c>
      <c r="CB32" s="9">
        <v>4600000</v>
      </c>
      <c r="CC32" s="9">
        <v>4600000</v>
      </c>
      <c r="CD32" s="64">
        <f t="shared" si="4"/>
        <v>326.08695652173913</v>
      </c>
      <c r="CE32" s="9">
        <f t="shared" si="5"/>
        <v>326.08695652173913</v>
      </c>
      <c r="CF32" s="9">
        <f t="shared" si="6"/>
        <v>208.33333333333334</v>
      </c>
      <c r="CG32" s="9">
        <f t="shared" si="7"/>
        <v>208.33333333333334</v>
      </c>
      <c r="CH32" s="7">
        <v>0</v>
      </c>
      <c r="CI32" s="7">
        <v>2</v>
      </c>
      <c r="CJ32" s="7">
        <v>-99</v>
      </c>
      <c r="CK32" s="7">
        <v>-88</v>
      </c>
      <c r="CL32" s="7">
        <v>1</v>
      </c>
      <c r="CM32" s="52" t="s">
        <v>122</v>
      </c>
      <c r="CN32" s="7">
        <v>1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6.43</v>
      </c>
      <c r="CX32" s="7">
        <v>1.68</v>
      </c>
      <c r="CY32" s="4">
        <v>-74</v>
      </c>
      <c r="CZ32" s="7">
        <v>1</v>
      </c>
      <c r="DA32" s="7">
        <v>-99</v>
      </c>
      <c r="DB32" s="11">
        <v>-99</v>
      </c>
      <c r="DC32" s="7">
        <v>0</v>
      </c>
      <c r="DD32" s="39">
        <v>-88</v>
      </c>
      <c r="DE32" s="7">
        <v>0</v>
      </c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</row>
    <row r="33" spans="1:109" ht="27" customHeight="1" x14ac:dyDescent="0.35">
      <c r="A33" s="60" t="s">
        <v>196</v>
      </c>
      <c r="B33" s="38" t="s">
        <v>121</v>
      </c>
      <c r="C33" s="7">
        <v>451</v>
      </c>
      <c r="D33" s="62">
        <v>382</v>
      </c>
      <c r="E33" s="62" t="s">
        <v>281</v>
      </c>
      <c r="F33" s="38">
        <v>2</v>
      </c>
      <c r="G33" s="49">
        <v>36652</v>
      </c>
      <c r="H33" s="48">
        <v>2</v>
      </c>
      <c r="I33" s="17">
        <v>37245</v>
      </c>
      <c r="J33" s="38">
        <v>1</v>
      </c>
      <c r="K33" s="38">
        <v>1</v>
      </c>
      <c r="L33" s="43">
        <v>33320</v>
      </c>
      <c r="M33" s="38">
        <v>1</v>
      </c>
      <c r="N33" s="43">
        <v>37245</v>
      </c>
      <c r="O33" s="38">
        <v>2</v>
      </c>
      <c r="P33" s="38">
        <v>109</v>
      </c>
      <c r="Q33" s="38">
        <v>1</v>
      </c>
      <c r="R33" s="38">
        <v>1</v>
      </c>
      <c r="S33" s="38">
        <v>2</v>
      </c>
      <c r="T33" s="38">
        <v>0</v>
      </c>
      <c r="U33" s="38">
        <v>2</v>
      </c>
      <c r="V33" s="45">
        <v>19986</v>
      </c>
      <c r="W33" s="66">
        <v>72000</v>
      </c>
      <c r="X33" s="66">
        <v>72000</v>
      </c>
      <c r="Y33" s="66">
        <v>4600000</v>
      </c>
      <c r="Z33" s="66">
        <v>4600000</v>
      </c>
      <c r="AA33" s="38">
        <v>1</v>
      </c>
      <c r="AB33" s="38">
        <v>1</v>
      </c>
      <c r="AC33" s="38">
        <v>1</v>
      </c>
      <c r="AD33" s="38">
        <v>0</v>
      </c>
      <c r="AE33" s="38">
        <v>1</v>
      </c>
      <c r="AF33" s="38">
        <v>1</v>
      </c>
      <c r="AG33" s="11">
        <v>1</v>
      </c>
      <c r="AH33" s="38">
        <v>0</v>
      </c>
      <c r="AI33" s="38">
        <v>2</v>
      </c>
      <c r="AJ33" s="38">
        <v>2</v>
      </c>
      <c r="AK33" s="38">
        <v>2</v>
      </c>
      <c r="AL33" s="38" t="s">
        <v>89</v>
      </c>
      <c r="AM33" s="38">
        <v>1014</v>
      </c>
      <c r="AN33" s="38">
        <v>1</v>
      </c>
      <c r="AO33" s="38" t="s">
        <v>112</v>
      </c>
      <c r="AP33" s="38">
        <v>200</v>
      </c>
      <c r="AQ33" s="38">
        <v>-88</v>
      </c>
      <c r="AR33" s="38">
        <v>-88</v>
      </c>
      <c r="AS33" s="11">
        <v>1</v>
      </c>
      <c r="AT33" s="38">
        <v>1</v>
      </c>
      <c r="AU33" s="38">
        <v>2</v>
      </c>
      <c r="AV33" s="38">
        <v>15000</v>
      </c>
      <c r="AW33" s="38">
        <v>1</v>
      </c>
      <c r="AX33" s="38">
        <v>1</v>
      </c>
      <c r="AY33" s="38">
        <v>0</v>
      </c>
      <c r="AZ33" s="38">
        <v>-88</v>
      </c>
      <c r="BA33" s="38">
        <v>-88</v>
      </c>
      <c r="BB33" s="38">
        <v>1</v>
      </c>
      <c r="BC33" s="43">
        <v>36652</v>
      </c>
      <c r="BD33" s="43">
        <v>37245</v>
      </c>
      <c r="BE33" s="38">
        <v>1</v>
      </c>
      <c r="BF33" s="43">
        <v>36652</v>
      </c>
      <c r="BG33" s="43">
        <v>37245</v>
      </c>
      <c r="BH33" s="38">
        <v>1</v>
      </c>
      <c r="BI33" s="43">
        <v>36652</v>
      </c>
      <c r="BJ33" s="50">
        <v>37245</v>
      </c>
      <c r="BK33" s="38">
        <v>0</v>
      </c>
      <c r="BL33" s="38">
        <v>-88</v>
      </c>
      <c r="BM33" s="38">
        <v>-88</v>
      </c>
      <c r="BN33" s="38">
        <v>0</v>
      </c>
      <c r="BO33" s="38">
        <v>-88</v>
      </c>
      <c r="BP33" s="38">
        <v>-88</v>
      </c>
      <c r="BQ33" s="38">
        <v>1</v>
      </c>
      <c r="BR33" s="43">
        <v>36562</v>
      </c>
      <c r="BS33" s="43">
        <v>37245</v>
      </c>
      <c r="BT33" s="38">
        <v>1</v>
      </c>
      <c r="BU33" s="43">
        <v>36652</v>
      </c>
      <c r="BV33" s="43">
        <v>37245</v>
      </c>
      <c r="BW33" s="38">
        <v>0</v>
      </c>
      <c r="BX33" s="38">
        <v>-88</v>
      </c>
      <c r="BY33" s="38">
        <v>-88</v>
      </c>
      <c r="BZ33" s="38">
        <v>1</v>
      </c>
      <c r="CA33" s="38">
        <v>12717</v>
      </c>
      <c r="CB33" s="48">
        <v>4700000</v>
      </c>
      <c r="CC33" s="48">
        <v>4700000</v>
      </c>
      <c r="CD33" s="64">
        <f t="shared" si="4"/>
        <v>270.57446808510639</v>
      </c>
      <c r="CE33" s="48">
        <f t="shared" si="5"/>
        <v>270.57446808510639</v>
      </c>
      <c r="CF33" s="48">
        <f t="shared" si="6"/>
        <v>176.625</v>
      </c>
      <c r="CG33" s="48">
        <f t="shared" si="7"/>
        <v>176.625</v>
      </c>
      <c r="CH33" s="38">
        <v>1</v>
      </c>
      <c r="CI33" s="38">
        <v>2</v>
      </c>
      <c r="CJ33" s="38">
        <v>1</v>
      </c>
      <c r="CK33" s="38" t="s">
        <v>122</v>
      </c>
      <c r="CL33" s="38">
        <v>1</v>
      </c>
      <c r="CM33" s="38" t="s">
        <v>122</v>
      </c>
      <c r="CN33" s="38">
        <v>1</v>
      </c>
      <c r="CO33" s="38">
        <v>0</v>
      </c>
      <c r="CP33" s="38">
        <v>0</v>
      </c>
      <c r="CQ33" s="38">
        <v>0</v>
      </c>
      <c r="CR33" s="38">
        <v>0</v>
      </c>
      <c r="CS33" s="38">
        <v>0</v>
      </c>
      <c r="CT33" s="38">
        <v>0</v>
      </c>
      <c r="CU33" s="38">
        <v>0</v>
      </c>
      <c r="CV33" s="38">
        <v>0</v>
      </c>
      <c r="CW33" s="38">
        <v>6</v>
      </c>
      <c r="CX33" s="38">
        <v>0.83</v>
      </c>
      <c r="CY33" s="51">
        <v>-86.14</v>
      </c>
      <c r="CZ33" s="38">
        <v>1</v>
      </c>
      <c r="DA33" s="38">
        <v>-99</v>
      </c>
      <c r="DB33" s="11">
        <v>-99</v>
      </c>
      <c r="DC33" s="38">
        <v>0</v>
      </c>
      <c r="DD33" s="39">
        <v>-88</v>
      </c>
      <c r="DE33" s="39">
        <v>1</v>
      </c>
    </row>
    <row r="34" spans="1:109" ht="27" customHeight="1" x14ac:dyDescent="0.35">
      <c r="A34" s="42" t="s">
        <v>197</v>
      </c>
      <c r="B34" s="38" t="s">
        <v>123</v>
      </c>
      <c r="C34" s="38">
        <v>940</v>
      </c>
      <c r="D34" s="62">
        <v>-99</v>
      </c>
      <c r="E34" s="62" t="s">
        <v>293</v>
      </c>
      <c r="F34" s="38">
        <v>2</v>
      </c>
      <c r="G34" s="43">
        <v>37826</v>
      </c>
      <c r="H34" s="48">
        <v>1</v>
      </c>
      <c r="I34" s="43">
        <v>37846</v>
      </c>
      <c r="J34" s="38">
        <v>2</v>
      </c>
      <c r="K34" s="38">
        <v>1</v>
      </c>
      <c r="L34" s="43">
        <v>36129</v>
      </c>
      <c r="M34" s="38">
        <v>2</v>
      </c>
      <c r="N34" s="43">
        <v>37846</v>
      </c>
      <c r="O34" s="38">
        <v>2</v>
      </c>
      <c r="P34" s="38">
        <v>56</v>
      </c>
      <c r="Q34" s="38">
        <v>1</v>
      </c>
      <c r="R34" s="38">
        <v>1</v>
      </c>
      <c r="S34" s="38">
        <v>2</v>
      </c>
      <c r="T34" s="38">
        <v>1</v>
      </c>
      <c r="U34" s="38">
        <v>2</v>
      </c>
      <c r="V34" s="38">
        <v>163</v>
      </c>
      <c r="W34" s="66">
        <v>28000</v>
      </c>
      <c r="X34" s="66">
        <v>28000</v>
      </c>
      <c r="Y34" s="66">
        <v>400000</v>
      </c>
      <c r="Z34" s="66">
        <v>400000</v>
      </c>
      <c r="AA34" s="38">
        <v>6</v>
      </c>
      <c r="AB34" s="38">
        <v>-99</v>
      </c>
      <c r="AC34" s="38">
        <v>-99</v>
      </c>
      <c r="AD34" s="38">
        <v>0</v>
      </c>
      <c r="AE34" s="38">
        <v>0</v>
      </c>
      <c r="AF34" s="38">
        <v>0</v>
      </c>
      <c r="AG34" s="38">
        <v>0</v>
      </c>
      <c r="AH34" s="38">
        <v>0</v>
      </c>
      <c r="AI34" s="38">
        <v>2</v>
      </c>
      <c r="AJ34" s="38">
        <v>2</v>
      </c>
      <c r="AK34" s="38">
        <v>2</v>
      </c>
      <c r="AL34" s="38" t="s">
        <v>104</v>
      </c>
      <c r="AM34" s="38">
        <v>900</v>
      </c>
      <c r="AN34" s="38">
        <v>0</v>
      </c>
      <c r="AO34" s="38" t="s">
        <v>106</v>
      </c>
      <c r="AP34" s="38">
        <v>920</v>
      </c>
      <c r="AQ34" s="38" t="s">
        <v>124</v>
      </c>
      <c r="AR34" s="38">
        <v>950</v>
      </c>
      <c r="AS34" s="11">
        <v>0</v>
      </c>
      <c r="AT34" s="38">
        <v>1</v>
      </c>
      <c r="AU34" s="38">
        <v>0</v>
      </c>
      <c r="AV34" s="38">
        <v>-88</v>
      </c>
      <c r="AW34" s="38">
        <v>1</v>
      </c>
      <c r="AX34" s="38">
        <v>1</v>
      </c>
      <c r="AY34" s="38">
        <v>0</v>
      </c>
      <c r="AZ34" s="38">
        <v>-88</v>
      </c>
      <c r="BA34" s="38">
        <v>-88</v>
      </c>
      <c r="BB34" s="38">
        <v>1</v>
      </c>
      <c r="BC34" s="43">
        <v>37826</v>
      </c>
      <c r="BD34" s="43">
        <v>37846</v>
      </c>
      <c r="BE34" s="38">
        <v>1</v>
      </c>
      <c r="BF34" s="43">
        <v>37826</v>
      </c>
      <c r="BG34" s="43">
        <v>37846</v>
      </c>
      <c r="BH34" s="38">
        <v>1</v>
      </c>
      <c r="BI34" s="43">
        <v>37826</v>
      </c>
      <c r="BJ34" s="43">
        <v>37846</v>
      </c>
      <c r="BK34" s="38">
        <v>0</v>
      </c>
      <c r="BL34" s="38">
        <v>-88</v>
      </c>
      <c r="BM34" s="38">
        <v>-88</v>
      </c>
      <c r="BN34" s="38">
        <v>0</v>
      </c>
      <c r="BO34" s="38">
        <v>-88</v>
      </c>
      <c r="BP34" s="38">
        <v>-88</v>
      </c>
      <c r="BQ34" s="38">
        <v>0</v>
      </c>
      <c r="BR34" s="38">
        <v>-88</v>
      </c>
      <c r="BS34" s="38">
        <v>-88</v>
      </c>
      <c r="BT34" s="38">
        <v>0</v>
      </c>
      <c r="BU34" s="38">
        <v>-88</v>
      </c>
      <c r="BV34" s="38">
        <v>-88</v>
      </c>
      <c r="BW34" s="38">
        <v>0</v>
      </c>
      <c r="BX34" s="38">
        <v>-88</v>
      </c>
      <c r="BY34" s="38">
        <v>-88</v>
      </c>
      <c r="BZ34" s="38">
        <v>1</v>
      </c>
      <c r="CA34" s="48">
        <v>1989</v>
      </c>
      <c r="CB34" s="48">
        <f>Y34</f>
        <v>400000</v>
      </c>
      <c r="CC34" s="48">
        <f>Z34</f>
        <v>400000</v>
      </c>
      <c r="CD34" s="64">
        <f t="shared" si="4"/>
        <v>497.25</v>
      </c>
      <c r="CE34" s="48">
        <f t="shared" si="5"/>
        <v>497.25</v>
      </c>
      <c r="CF34" s="48">
        <f t="shared" si="6"/>
        <v>71.035714285714292</v>
      </c>
      <c r="CG34" s="48">
        <f t="shared" si="7"/>
        <v>71.035714285714292</v>
      </c>
      <c r="CH34" s="38">
        <v>0</v>
      </c>
      <c r="CI34" s="38">
        <v>2</v>
      </c>
      <c r="CJ34" s="38">
        <v>0</v>
      </c>
      <c r="CK34" s="38">
        <v>-88</v>
      </c>
      <c r="CL34" s="38">
        <v>0</v>
      </c>
      <c r="CM34" s="38">
        <v>-88</v>
      </c>
      <c r="CN34" s="38">
        <v>1</v>
      </c>
      <c r="CO34" s="38">
        <v>0</v>
      </c>
      <c r="CP34" s="38">
        <v>0</v>
      </c>
      <c r="CQ34" s="38">
        <v>0</v>
      </c>
      <c r="CR34" s="38">
        <v>0</v>
      </c>
      <c r="CS34" s="38">
        <v>0</v>
      </c>
      <c r="CT34" s="38">
        <v>0</v>
      </c>
      <c r="CU34" s="38">
        <v>0</v>
      </c>
      <c r="CV34" s="38">
        <v>1</v>
      </c>
      <c r="CW34" s="38">
        <v>0.1</v>
      </c>
      <c r="CX34" s="38">
        <v>0</v>
      </c>
      <c r="CY34" s="4">
        <v>-100</v>
      </c>
      <c r="CZ34" s="38">
        <v>2</v>
      </c>
      <c r="DA34" s="38">
        <v>0</v>
      </c>
      <c r="DB34" s="44">
        <v>0</v>
      </c>
      <c r="DC34" s="38">
        <v>0</v>
      </c>
      <c r="DD34" s="39">
        <v>-88</v>
      </c>
      <c r="DE34" s="39">
        <v>0</v>
      </c>
    </row>
    <row r="35" spans="1:109" ht="27" customHeight="1" x14ac:dyDescent="0.35">
      <c r="A35" s="42" t="s">
        <v>198</v>
      </c>
      <c r="B35" s="38" t="s">
        <v>125</v>
      </c>
      <c r="C35" s="38">
        <v>520</v>
      </c>
      <c r="D35" s="62">
        <v>337</v>
      </c>
      <c r="E35" s="62" t="s">
        <v>282</v>
      </c>
      <c r="F35" s="38">
        <v>2</v>
      </c>
      <c r="G35" s="43">
        <v>33947</v>
      </c>
      <c r="H35" s="48">
        <v>1</v>
      </c>
      <c r="I35" s="43">
        <v>34789</v>
      </c>
      <c r="J35" s="38">
        <v>1</v>
      </c>
      <c r="K35" s="38">
        <v>3</v>
      </c>
      <c r="L35" s="43">
        <v>32509</v>
      </c>
      <c r="M35" s="38">
        <v>1</v>
      </c>
      <c r="N35" s="43">
        <v>35419</v>
      </c>
      <c r="O35" s="38">
        <v>1</v>
      </c>
      <c r="P35" s="38">
        <v>47</v>
      </c>
      <c r="Q35" s="38">
        <v>1</v>
      </c>
      <c r="R35" s="38">
        <v>1</v>
      </c>
      <c r="S35" s="38">
        <v>2</v>
      </c>
      <c r="T35" s="38">
        <v>1</v>
      </c>
      <c r="U35" s="38">
        <v>3</v>
      </c>
      <c r="V35" s="38">
        <v>11306</v>
      </c>
      <c r="W35" s="66">
        <v>638000</v>
      </c>
      <c r="X35" s="66">
        <v>288000</v>
      </c>
      <c r="Y35" s="66">
        <v>7500000</v>
      </c>
      <c r="Z35" s="66">
        <v>3300000</v>
      </c>
      <c r="AA35" s="38">
        <v>1</v>
      </c>
      <c r="AB35" s="38">
        <v>0</v>
      </c>
      <c r="AC35" s="38">
        <v>1</v>
      </c>
      <c r="AD35" s="38">
        <v>0</v>
      </c>
      <c r="AE35" s="38">
        <v>1</v>
      </c>
      <c r="AF35" s="38">
        <v>1</v>
      </c>
      <c r="AG35" s="38">
        <v>1</v>
      </c>
      <c r="AH35" s="38">
        <v>0</v>
      </c>
      <c r="AI35" s="38">
        <v>2</v>
      </c>
      <c r="AJ35" s="38">
        <v>0</v>
      </c>
      <c r="AK35" s="38">
        <v>0</v>
      </c>
      <c r="AL35" s="38" t="s">
        <v>109</v>
      </c>
      <c r="AM35" s="38">
        <v>2</v>
      </c>
      <c r="AN35" s="38">
        <v>1</v>
      </c>
      <c r="AO35" s="38" t="s">
        <v>89</v>
      </c>
      <c r="AP35" s="38">
        <v>1014</v>
      </c>
      <c r="AQ35" s="38">
        <v>-88</v>
      </c>
      <c r="AR35" s="38">
        <v>-88</v>
      </c>
      <c r="AS35" s="11">
        <v>0</v>
      </c>
      <c r="AT35" s="38">
        <v>1</v>
      </c>
      <c r="AU35" s="38">
        <v>0</v>
      </c>
      <c r="AV35" s="38">
        <v>-88</v>
      </c>
      <c r="AW35" s="38">
        <v>1</v>
      </c>
      <c r="AX35" s="38">
        <v>1</v>
      </c>
      <c r="AY35" s="38">
        <v>0</v>
      </c>
      <c r="AZ35" s="38">
        <v>-88</v>
      </c>
      <c r="BA35" s="38">
        <v>-88</v>
      </c>
      <c r="BB35" s="38">
        <v>1</v>
      </c>
      <c r="BC35" s="43">
        <v>34054</v>
      </c>
      <c r="BD35" s="43">
        <v>34789</v>
      </c>
      <c r="BE35" s="38">
        <v>1</v>
      </c>
      <c r="BF35" s="43">
        <v>33948</v>
      </c>
      <c r="BG35" s="43">
        <v>34789</v>
      </c>
      <c r="BH35" s="38">
        <v>1</v>
      </c>
      <c r="BI35" s="43">
        <v>33950</v>
      </c>
      <c r="BJ35" s="43">
        <v>34789</v>
      </c>
      <c r="BK35" s="38">
        <v>0</v>
      </c>
      <c r="BL35" s="38">
        <v>-88</v>
      </c>
      <c r="BM35" s="38">
        <v>-88</v>
      </c>
      <c r="BN35" s="38">
        <v>0</v>
      </c>
      <c r="BO35" s="38">
        <v>-88</v>
      </c>
      <c r="BP35" s="38">
        <v>-88</v>
      </c>
      <c r="BQ35" s="38">
        <v>1</v>
      </c>
      <c r="BR35" s="43">
        <v>34054</v>
      </c>
      <c r="BS35" s="43">
        <v>34789</v>
      </c>
      <c r="BT35" s="38">
        <v>0</v>
      </c>
      <c r="BU35" s="38">
        <v>-88</v>
      </c>
      <c r="BV35" s="38">
        <v>-88</v>
      </c>
      <c r="BW35" s="38">
        <v>0</v>
      </c>
      <c r="BX35" s="38">
        <v>-88</v>
      </c>
      <c r="BY35" s="38">
        <v>-88</v>
      </c>
      <c r="BZ35" s="38">
        <v>1</v>
      </c>
      <c r="CA35" s="48">
        <v>46984</v>
      </c>
      <c r="CB35" s="48">
        <v>7700000</v>
      </c>
      <c r="CC35" s="48">
        <v>3400000</v>
      </c>
      <c r="CD35" s="64">
        <f t="shared" si="4"/>
        <v>610.18181818181813</v>
      </c>
      <c r="CE35" s="48">
        <f t="shared" si="5"/>
        <v>1381.8823529411766</v>
      </c>
      <c r="CF35" s="48">
        <f t="shared" si="6"/>
        <v>73.642633228840126</v>
      </c>
      <c r="CG35" s="48">
        <f t="shared" si="7"/>
        <v>163.13888888888889</v>
      </c>
      <c r="CH35" s="38">
        <v>1</v>
      </c>
      <c r="CI35" s="38">
        <v>2</v>
      </c>
      <c r="CJ35" s="38">
        <v>0</v>
      </c>
      <c r="CK35" s="38">
        <v>-88</v>
      </c>
      <c r="CL35" s="38">
        <v>0</v>
      </c>
      <c r="CM35" s="38">
        <v>-88</v>
      </c>
      <c r="CN35" s="38">
        <v>1</v>
      </c>
      <c r="CO35" s="38">
        <v>0</v>
      </c>
      <c r="CP35" s="38">
        <v>0</v>
      </c>
      <c r="CQ35" s="38">
        <v>0</v>
      </c>
      <c r="CR35" s="38">
        <v>0</v>
      </c>
      <c r="CS35" s="38">
        <v>0</v>
      </c>
      <c r="CT35" s="38">
        <v>0</v>
      </c>
      <c r="CU35" s="38">
        <v>0</v>
      </c>
      <c r="CV35" s="38">
        <v>0</v>
      </c>
      <c r="CW35" s="38">
        <v>7.86</v>
      </c>
      <c r="CX35" s="44">
        <v>0.9</v>
      </c>
      <c r="CY35" s="44">
        <v>-88.5</v>
      </c>
      <c r="CZ35" s="38">
        <v>1</v>
      </c>
      <c r="DA35" s="38">
        <v>175</v>
      </c>
      <c r="DB35" s="79">
        <f>Table1[[#This Row],[LOSSES]]/Table1[[#This Row],[GROUNDNO]]*100</f>
        <v>0.37246722288438616</v>
      </c>
      <c r="DC35" s="38">
        <v>-88</v>
      </c>
      <c r="DD35" s="39">
        <v>-99</v>
      </c>
      <c r="DE35" s="39">
        <v>0</v>
      </c>
    </row>
    <row r="36" spans="1:109" ht="27" customHeight="1" x14ac:dyDescent="0.35">
      <c r="A36" s="54" t="s">
        <v>199</v>
      </c>
      <c r="B36" s="7" t="s">
        <v>125</v>
      </c>
      <c r="C36" s="7">
        <v>520</v>
      </c>
      <c r="D36" s="62">
        <v>337</v>
      </c>
      <c r="E36" s="62" t="s">
        <v>283</v>
      </c>
      <c r="F36" s="7">
        <v>2</v>
      </c>
      <c r="G36" s="8">
        <v>39142</v>
      </c>
      <c r="H36" s="9">
        <v>1</v>
      </c>
      <c r="I36" s="7"/>
      <c r="J36" s="7">
        <v>-88</v>
      </c>
      <c r="K36" s="7">
        <v>0</v>
      </c>
      <c r="L36" s="8">
        <v>38766</v>
      </c>
      <c r="M36" s="7">
        <v>1</v>
      </c>
      <c r="N36" s="11"/>
      <c r="O36" s="7">
        <v>-88</v>
      </c>
      <c r="P36" s="7">
        <v>12</v>
      </c>
      <c r="Q36" s="7">
        <v>1</v>
      </c>
      <c r="R36" s="7">
        <v>1</v>
      </c>
      <c r="S36" s="7">
        <v>2</v>
      </c>
      <c r="T36" s="7">
        <v>0</v>
      </c>
      <c r="U36" s="7">
        <v>3</v>
      </c>
      <c r="V36" s="7">
        <v>1297</v>
      </c>
      <c r="W36" s="66">
        <v>638000</v>
      </c>
      <c r="X36" s="66">
        <v>288000</v>
      </c>
      <c r="Y36" s="66">
        <v>11000000</v>
      </c>
      <c r="Z36" s="66">
        <v>4700000</v>
      </c>
      <c r="AA36" s="7">
        <v>1</v>
      </c>
      <c r="AB36" s="7">
        <v>0</v>
      </c>
      <c r="AC36" s="7">
        <v>0</v>
      </c>
      <c r="AD36" s="7">
        <v>0</v>
      </c>
      <c r="AE36" s="7">
        <v>1</v>
      </c>
      <c r="AF36" s="7">
        <v>1</v>
      </c>
      <c r="AG36" s="38">
        <v>1</v>
      </c>
      <c r="AH36" s="7">
        <v>0</v>
      </c>
      <c r="AI36" s="7">
        <v>2</v>
      </c>
      <c r="AJ36" s="7">
        <v>2</v>
      </c>
      <c r="AK36" s="7">
        <v>2</v>
      </c>
      <c r="AL36" s="7" t="s">
        <v>126</v>
      </c>
      <c r="AM36" s="7">
        <v>2400</v>
      </c>
      <c r="AN36" s="7">
        <v>0</v>
      </c>
      <c r="AO36" s="7">
        <v>-88</v>
      </c>
      <c r="AP36" s="7">
        <v>-88</v>
      </c>
      <c r="AQ36" s="7">
        <v>-88</v>
      </c>
      <c r="AR36" s="7">
        <v>-88</v>
      </c>
      <c r="AS36" s="11">
        <v>0</v>
      </c>
      <c r="AT36" s="7">
        <v>1</v>
      </c>
      <c r="AU36" s="7">
        <v>2</v>
      </c>
      <c r="AV36" s="7">
        <v>5000</v>
      </c>
      <c r="AW36" s="7">
        <v>1</v>
      </c>
      <c r="AX36" s="7">
        <v>1</v>
      </c>
      <c r="AY36" s="7">
        <v>0</v>
      </c>
      <c r="AZ36" s="7">
        <v>-88</v>
      </c>
      <c r="BA36" s="7">
        <v>-88</v>
      </c>
      <c r="BB36" s="7">
        <v>1</v>
      </c>
      <c r="BC36" s="8">
        <v>39142</v>
      </c>
      <c r="BD36" s="7">
        <v>-77</v>
      </c>
      <c r="BE36" s="7">
        <v>1</v>
      </c>
      <c r="BF36" s="8">
        <v>39142</v>
      </c>
      <c r="BG36" s="7">
        <v>-77</v>
      </c>
      <c r="BH36" s="7">
        <v>1</v>
      </c>
      <c r="BI36" s="8">
        <v>39142</v>
      </c>
      <c r="BJ36" s="7">
        <v>-77</v>
      </c>
      <c r="BK36" s="7">
        <v>0</v>
      </c>
      <c r="BL36" s="7">
        <v>-88</v>
      </c>
      <c r="BM36" s="7">
        <v>-88</v>
      </c>
      <c r="BN36" s="7">
        <v>0</v>
      </c>
      <c r="BO36" s="11">
        <v>-88</v>
      </c>
      <c r="BP36" s="7">
        <v>-88</v>
      </c>
      <c r="BQ36" s="7">
        <v>1</v>
      </c>
      <c r="BR36" s="8">
        <v>39628</v>
      </c>
      <c r="BS36" s="7">
        <v>-77</v>
      </c>
      <c r="BT36" s="7">
        <v>1</v>
      </c>
      <c r="BU36" s="8">
        <v>39142</v>
      </c>
      <c r="BV36" s="7">
        <v>-77</v>
      </c>
      <c r="BW36" s="7">
        <v>0</v>
      </c>
      <c r="BX36" s="7">
        <v>-88</v>
      </c>
      <c r="BY36" s="7">
        <v>-88</v>
      </c>
      <c r="BZ36" s="7">
        <v>1</v>
      </c>
      <c r="CA36" s="7">
        <v>22056</v>
      </c>
      <c r="CB36" s="9">
        <v>14300000</v>
      </c>
      <c r="CC36" s="9">
        <v>6100000</v>
      </c>
      <c r="CD36" s="64">
        <v>248</v>
      </c>
      <c r="CE36" s="9">
        <f t="shared" si="5"/>
        <v>361.57377049180326</v>
      </c>
      <c r="CF36" s="9">
        <f t="shared" si="6"/>
        <v>34.570532915360502</v>
      </c>
      <c r="CG36" s="9">
        <f t="shared" si="7"/>
        <v>76.583333333333329</v>
      </c>
      <c r="CH36" s="7">
        <v>1</v>
      </c>
      <c r="CI36" s="7">
        <v>2</v>
      </c>
      <c r="CJ36" s="7">
        <v>0</v>
      </c>
      <c r="CK36" s="7">
        <v>-88</v>
      </c>
      <c r="CL36" s="7">
        <v>0</v>
      </c>
      <c r="CM36" s="7">
        <v>-88</v>
      </c>
      <c r="CN36" s="7">
        <v>1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3.44</v>
      </c>
      <c r="CX36" s="7">
        <v>-88</v>
      </c>
      <c r="CY36" s="4">
        <v>-999</v>
      </c>
      <c r="CZ36" s="7">
        <v>1</v>
      </c>
      <c r="DA36" s="7">
        <v>-99</v>
      </c>
      <c r="DB36" s="7">
        <v>-99</v>
      </c>
      <c r="DC36" s="7">
        <v>-88</v>
      </c>
      <c r="DD36" s="37">
        <v>-99</v>
      </c>
      <c r="DE36" s="37">
        <v>1</v>
      </c>
    </row>
    <row r="37" spans="1:109" ht="27" customHeight="1" x14ac:dyDescent="0.35">
      <c r="A37" s="54" t="s">
        <v>200</v>
      </c>
      <c r="B37" s="7" t="s">
        <v>127</v>
      </c>
      <c r="C37" s="7">
        <v>626</v>
      </c>
      <c r="D37" s="97" t="s">
        <v>248</v>
      </c>
      <c r="E37" s="62" t="s">
        <v>284</v>
      </c>
      <c r="F37" s="7">
        <v>2</v>
      </c>
      <c r="G37" s="8">
        <v>40733</v>
      </c>
      <c r="H37" s="9">
        <v>1</v>
      </c>
      <c r="I37" s="7"/>
      <c r="J37" s="7">
        <v>-88</v>
      </c>
      <c r="K37" s="7">
        <v>0</v>
      </c>
      <c r="L37" s="8">
        <v>38563</v>
      </c>
      <c r="M37" s="7">
        <v>1</v>
      </c>
      <c r="N37" s="11"/>
      <c r="O37" s="7">
        <v>-88</v>
      </c>
      <c r="P37" s="7">
        <v>71</v>
      </c>
      <c r="Q37" s="7">
        <v>1</v>
      </c>
      <c r="R37" s="7">
        <v>1</v>
      </c>
      <c r="S37" s="7">
        <v>2</v>
      </c>
      <c r="T37" s="7">
        <v>1</v>
      </c>
      <c r="U37" s="7">
        <v>3</v>
      </c>
      <c r="V37" s="7">
        <v>4422</v>
      </c>
      <c r="W37" s="66">
        <v>620000</v>
      </c>
      <c r="X37" s="66">
        <v>620000</v>
      </c>
      <c r="Y37" s="66">
        <v>10400000</v>
      </c>
      <c r="Z37" s="66">
        <v>10400000</v>
      </c>
      <c r="AA37" s="7">
        <v>1</v>
      </c>
      <c r="AB37" s="7">
        <v>1</v>
      </c>
      <c r="AC37" s="7">
        <v>1</v>
      </c>
      <c r="AD37" s="7">
        <v>0</v>
      </c>
      <c r="AE37" s="7">
        <v>1</v>
      </c>
      <c r="AF37" s="7">
        <v>0</v>
      </c>
      <c r="AG37" s="38">
        <v>1</v>
      </c>
      <c r="AH37" s="7">
        <v>0</v>
      </c>
      <c r="AI37" s="7">
        <v>2</v>
      </c>
      <c r="AJ37" s="7">
        <v>2</v>
      </c>
      <c r="AK37" s="7">
        <v>1</v>
      </c>
      <c r="AL37" s="7" t="s">
        <v>89</v>
      </c>
      <c r="AM37" s="7">
        <v>1014</v>
      </c>
      <c r="AN37" s="7">
        <v>0</v>
      </c>
      <c r="AO37" s="7">
        <v>-88</v>
      </c>
      <c r="AP37" s="7">
        <v>-88</v>
      </c>
      <c r="AQ37" s="7">
        <v>-88</v>
      </c>
      <c r="AR37" s="7">
        <v>-88</v>
      </c>
      <c r="AS37" s="11">
        <v>0</v>
      </c>
      <c r="AT37" s="7">
        <v>1</v>
      </c>
      <c r="AU37" s="7">
        <v>0</v>
      </c>
      <c r="AV37" s="7">
        <v>-88</v>
      </c>
      <c r="AW37" s="7">
        <v>1</v>
      </c>
      <c r="AX37" s="7">
        <v>1</v>
      </c>
      <c r="AY37" s="7">
        <v>0</v>
      </c>
      <c r="AZ37" s="7">
        <v>-88</v>
      </c>
      <c r="BA37" s="7">
        <v>-88</v>
      </c>
      <c r="BB37" s="7">
        <v>1</v>
      </c>
      <c r="BC37" s="8">
        <v>40733</v>
      </c>
      <c r="BD37" s="7">
        <v>-77</v>
      </c>
      <c r="BE37" s="7">
        <v>1</v>
      </c>
      <c r="BF37" s="8">
        <v>40733</v>
      </c>
      <c r="BG37" s="7">
        <v>-77</v>
      </c>
      <c r="BH37" s="7">
        <v>1</v>
      </c>
      <c r="BI37" s="8">
        <v>40733</v>
      </c>
      <c r="BJ37" s="7">
        <v>-77</v>
      </c>
      <c r="BK37" s="7">
        <v>0</v>
      </c>
      <c r="BL37" s="7">
        <v>-88</v>
      </c>
      <c r="BM37" s="7">
        <v>-88</v>
      </c>
      <c r="BN37" s="7">
        <v>1</v>
      </c>
      <c r="BO37" s="23">
        <v>41334</v>
      </c>
      <c r="BP37" s="7">
        <v>-77</v>
      </c>
      <c r="BQ37" s="7">
        <v>1</v>
      </c>
      <c r="BR37" s="8">
        <v>40733</v>
      </c>
      <c r="BS37" s="7">
        <v>-77</v>
      </c>
      <c r="BT37" s="7">
        <v>0</v>
      </c>
      <c r="BU37" s="7">
        <v>-88</v>
      </c>
      <c r="BV37" s="7">
        <v>-88</v>
      </c>
      <c r="BW37" s="7">
        <v>0</v>
      </c>
      <c r="BX37" s="7">
        <v>-88</v>
      </c>
      <c r="BY37" s="7">
        <v>-88</v>
      </c>
      <c r="BZ37" s="7">
        <v>1</v>
      </c>
      <c r="CA37" s="7">
        <v>12099</v>
      </c>
      <c r="CB37" s="9">
        <v>12200000</v>
      </c>
      <c r="CC37" s="9">
        <v>12200000</v>
      </c>
      <c r="CD37" s="64">
        <f>CA37/(CB37/100000)</f>
        <v>99.172131147540981</v>
      </c>
      <c r="CE37" s="9">
        <v>-99</v>
      </c>
      <c r="CF37" s="9">
        <f t="shared" si="6"/>
        <v>19.514516129032259</v>
      </c>
      <c r="CG37" s="9">
        <f t="shared" si="7"/>
        <v>19.514516129032259</v>
      </c>
      <c r="CH37" s="7">
        <v>0</v>
      </c>
      <c r="CI37" s="7">
        <v>2</v>
      </c>
      <c r="CJ37" s="7">
        <v>0</v>
      </c>
      <c r="CK37" s="7">
        <v>-88</v>
      </c>
      <c r="CL37" s="7">
        <v>1</v>
      </c>
      <c r="CM37" s="7" t="s">
        <v>128</v>
      </c>
      <c r="CN37" s="7">
        <v>1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2.04</v>
      </c>
      <c r="CX37" s="7">
        <v>-88</v>
      </c>
      <c r="CY37" s="4">
        <v>-999</v>
      </c>
      <c r="CZ37" s="7">
        <v>-88</v>
      </c>
      <c r="DA37" s="7">
        <v>-99</v>
      </c>
      <c r="DB37" s="7">
        <v>-99</v>
      </c>
      <c r="DC37" s="7">
        <v>-88</v>
      </c>
      <c r="DD37" s="37">
        <v>-99</v>
      </c>
      <c r="DE37" s="37">
        <v>0</v>
      </c>
    </row>
    <row r="38" spans="1:109" s="122" customFormat="1" ht="27" hidden="1" customHeight="1" x14ac:dyDescent="0.35">
      <c r="A38" s="111" t="s">
        <v>201</v>
      </c>
      <c r="B38" s="112" t="s">
        <v>129</v>
      </c>
      <c r="C38" s="112">
        <v>780</v>
      </c>
      <c r="D38" s="113">
        <v>352</v>
      </c>
      <c r="E38" s="113" t="s">
        <v>285</v>
      </c>
      <c r="F38" s="112">
        <v>2</v>
      </c>
      <c r="G38" s="114">
        <v>31988</v>
      </c>
      <c r="H38" s="115">
        <v>1</v>
      </c>
      <c r="I38" s="114">
        <v>32952</v>
      </c>
      <c r="J38" s="112">
        <v>2</v>
      </c>
      <c r="K38" s="112">
        <v>3</v>
      </c>
      <c r="L38" s="114">
        <v>30520</v>
      </c>
      <c r="M38" s="112">
        <v>1</v>
      </c>
      <c r="N38" s="114">
        <v>37249</v>
      </c>
      <c r="O38" s="112">
        <v>1</v>
      </c>
      <c r="P38" s="112">
        <v>48</v>
      </c>
      <c r="Q38" s="112">
        <v>1</v>
      </c>
      <c r="R38" s="112">
        <v>1</v>
      </c>
      <c r="S38" s="112">
        <v>1</v>
      </c>
      <c r="T38" s="112">
        <v>1</v>
      </c>
      <c r="U38" s="112">
        <v>2</v>
      </c>
      <c r="V38" s="112">
        <v>-99</v>
      </c>
      <c r="W38" s="116">
        <v>66000</v>
      </c>
      <c r="X38" s="116">
        <v>10000</v>
      </c>
      <c r="Y38" s="116">
        <v>16600000</v>
      </c>
      <c r="Z38" s="116">
        <v>2500000</v>
      </c>
      <c r="AA38" s="112">
        <v>3</v>
      </c>
      <c r="AB38" s="112">
        <v>1</v>
      </c>
      <c r="AC38" s="112">
        <v>1</v>
      </c>
      <c r="AD38" s="112">
        <v>0</v>
      </c>
      <c r="AE38" s="112">
        <v>0</v>
      </c>
      <c r="AF38" s="112">
        <v>-99</v>
      </c>
      <c r="AG38" s="112">
        <v>-99</v>
      </c>
      <c r="AH38" s="112">
        <v>1</v>
      </c>
      <c r="AI38" s="112">
        <v>0</v>
      </c>
      <c r="AJ38" s="112">
        <v>0</v>
      </c>
      <c r="AK38" s="112">
        <v>2</v>
      </c>
      <c r="AL38" s="112" t="s">
        <v>130</v>
      </c>
      <c r="AM38" s="112">
        <v>750</v>
      </c>
      <c r="AN38" s="112">
        <v>0</v>
      </c>
      <c r="AO38" s="112">
        <v>-88</v>
      </c>
      <c r="AP38" s="112">
        <v>-88</v>
      </c>
      <c r="AQ38" s="112">
        <v>-88</v>
      </c>
      <c r="AR38" s="112">
        <v>-88</v>
      </c>
      <c r="AS38" s="113">
        <v>0</v>
      </c>
      <c r="AT38" s="112">
        <v>1</v>
      </c>
      <c r="AU38" s="112">
        <v>2</v>
      </c>
      <c r="AV38" s="112">
        <v>7500</v>
      </c>
      <c r="AW38" s="112">
        <v>1</v>
      </c>
      <c r="AX38" s="112">
        <v>1</v>
      </c>
      <c r="AY38" s="112">
        <v>0</v>
      </c>
      <c r="AZ38" s="112">
        <v>-88</v>
      </c>
      <c r="BA38" s="112">
        <v>-88</v>
      </c>
      <c r="BB38" s="112">
        <v>1</v>
      </c>
      <c r="BC38" s="114">
        <v>31988</v>
      </c>
      <c r="BD38" s="114">
        <v>32059</v>
      </c>
      <c r="BE38" s="112">
        <v>0</v>
      </c>
      <c r="BF38" s="114">
        <v>-88</v>
      </c>
      <c r="BG38" s="114">
        <v>-88</v>
      </c>
      <c r="BH38" s="112">
        <v>0</v>
      </c>
      <c r="BI38" s="114">
        <v>-88</v>
      </c>
      <c r="BJ38" s="114">
        <v>-88</v>
      </c>
      <c r="BK38" s="112">
        <v>0</v>
      </c>
      <c r="BL38" s="112">
        <v>-88</v>
      </c>
      <c r="BM38" s="112">
        <v>-88</v>
      </c>
      <c r="BN38" s="112">
        <v>0</v>
      </c>
      <c r="BO38" s="112">
        <v>-88</v>
      </c>
      <c r="BP38" s="112">
        <v>-88</v>
      </c>
      <c r="BQ38" s="112">
        <v>1</v>
      </c>
      <c r="BR38" s="114">
        <v>31988</v>
      </c>
      <c r="BS38" s="114">
        <v>32718</v>
      </c>
      <c r="BT38" s="112">
        <v>1</v>
      </c>
      <c r="BU38" s="114">
        <v>31988</v>
      </c>
      <c r="BV38" s="114">
        <v>32952</v>
      </c>
      <c r="BW38" s="112">
        <v>0</v>
      </c>
      <c r="BX38" s="112">
        <v>-88</v>
      </c>
      <c r="BY38" s="112">
        <v>-88</v>
      </c>
      <c r="BZ38" s="112">
        <v>1</v>
      </c>
      <c r="CA38" s="115">
        <v>80000</v>
      </c>
      <c r="CB38" s="117">
        <v>17300000</v>
      </c>
      <c r="CC38" s="117">
        <v>2600000</v>
      </c>
      <c r="CD38" s="118">
        <f t="shared" ref="CD38" si="9">CA38/(CB38/100000)</f>
        <v>462.42774566473986</v>
      </c>
      <c r="CE38" s="118">
        <f t="shared" si="5"/>
        <v>3076.9230769230771</v>
      </c>
      <c r="CF38" s="115">
        <f t="shared" si="6"/>
        <v>1212.121212121212</v>
      </c>
      <c r="CG38" s="115">
        <f t="shared" si="7"/>
        <v>8000</v>
      </c>
      <c r="CH38" s="112">
        <v>1</v>
      </c>
      <c r="CI38" s="112">
        <v>2</v>
      </c>
      <c r="CJ38" s="112">
        <v>0</v>
      </c>
      <c r="CK38" s="112">
        <v>-88</v>
      </c>
      <c r="CL38" s="112">
        <v>0</v>
      </c>
      <c r="CM38" s="112">
        <v>-88</v>
      </c>
      <c r="CN38" s="112">
        <v>1</v>
      </c>
      <c r="CO38" s="112">
        <v>0</v>
      </c>
      <c r="CP38" s="112">
        <v>0</v>
      </c>
      <c r="CQ38" s="112">
        <v>0</v>
      </c>
      <c r="CR38" s="112">
        <v>0</v>
      </c>
      <c r="CS38" s="112">
        <v>0</v>
      </c>
      <c r="CT38" s="112">
        <v>0</v>
      </c>
      <c r="CU38" s="112">
        <v>0</v>
      </c>
      <c r="CV38" s="112">
        <v>0</v>
      </c>
      <c r="CW38" s="112">
        <v>-99</v>
      </c>
      <c r="CX38" s="119">
        <v>-99</v>
      </c>
      <c r="CY38" s="119">
        <v>-999</v>
      </c>
      <c r="CZ38" s="112">
        <v>-88</v>
      </c>
      <c r="DA38" s="112">
        <v>1155</v>
      </c>
      <c r="DB38" s="120">
        <f>Table1[[#This Row],[LOSSES]]/Table1[[#This Row],[GROUNDNO]]*100</f>
        <v>1.4437500000000001</v>
      </c>
      <c r="DC38" s="112">
        <v>-88</v>
      </c>
      <c r="DD38" s="121">
        <v>-99</v>
      </c>
      <c r="DE38" s="121">
        <v>0</v>
      </c>
    </row>
    <row r="39" spans="1:109" ht="27" customHeight="1" x14ac:dyDescent="0.35">
      <c r="A39" s="55" t="s">
        <v>202</v>
      </c>
      <c r="B39" s="13" t="s">
        <v>131</v>
      </c>
      <c r="C39" s="53" t="s">
        <v>216</v>
      </c>
      <c r="D39" s="62">
        <v>309</v>
      </c>
      <c r="E39" s="62" t="s">
        <v>286</v>
      </c>
      <c r="F39" s="13">
        <v>2</v>
      </c>
      <c r="G39" s="8">
        <v>39447</v>
      </c>
      <c r="H39" s="9">
        <v>1</v>
      </c>
      <c r="I39" s="13"/>
      <c r="J39" s="13">
        <v>-88</v>
      </c>
      <c r="K39" s="13">
        <v>0</v>
      </c>
      <c r="L39" s="17">
        <v>37678</v>
      </c>
      <c r="M39" s="13">
        <v>1</v>
      </c>
      <c r="N39" s="16"/>
      <c r="O39" s="36">
        <v>-88</v>
      </c>
      <c r="P39" s="13">
        <v>58</v>
      </c>
      <c r="Q39" s="13">
        <v>1</v>
      </c>
      <c r="R39" s="13">
        <v>1</v>
      </c>
      <c r="S39" s="13">
        <v>2</v>
      </c>
      <c r="T39" s="13">
        <v>1</v>
      </c>
      <c r="U39" s="11">
        <v>3</v>
      </c>
      <c r="V39" s="16">
        <v>14996</v>
      </c>
      <c r="W39" s="66">
        <v>2506000</v>
      </c>
      <c r="X39" s="66">
        <v>440000</v>
      </c>
      <c r="Y39" s="66">
        <v>32300000</v>
      </c>
      <c r="Z39" s="66">
        <v>6200000</v>
      </c>
      <c r="AA39" s="13">
        <v>1</v>
      </c>
      <c r="AB39" s="11">
        <v>0</v>
      </c>
      <c r="AC39" s="11">
        <v>0</v>
      </c>
      <c r="AD39" s="11">
        <v>0</v>
      </c>
      <c r="AE39" s="11">
        <v>1</v>
      </c>
      <c r="AF39" s="11">
        <v>1</v>
      </c>
      <c r="AG39" s="11">
        <v>1</v>
      </c>
      <c r="AH39" s="13">
        <v>0</v>
      </c>
      <c r="AI39" s="13">
        <v>2</v>
      </c>
      <c r="AJ39" s="13">
        <v>2</v>
      </c>
      <c r="AK39" s="13">
        <v>2</v>
      </c>
      <c r="AL39" s="13" t="s">
        <v>89</v>
      </c>
      <c r="AM39" s="53" t="s">
        <v>223</v>
      </c>
      <c r="AN39" s="11">
        <v>0</v>
      </c>
      <c r="AO39" s="13" t="s">
        <v>126</v>
      </c>
      <c r="AP39" s="53" t="s">
        <v>224</v>
      </c>
      <c r="AQ39" s="13">
        <v>-88</v>
      </c>
      <c r="AR39" s="53" t="s">
        <v>94</v>
      </c>
      <c r="AS39" s="11">
        <v>0</v>
      </c>
      <c r="AT39" s="13">
        <v>1</v>
      </c>
      <c r="AU39" s="13">
        <v>0</v>
      </c>
      <c r="AV39" s="13">
        <v>-88</v>
      </c>
      <c r="AW39" s="13">
        <v>1</v>
      </c>
      <c r="AX39" s="13">
        <v>1</v>
      </c>
      <c r="AY39" s="13">
        <v>0</v>
      </c>
      <c r="AZ39" s="13">
        <v>-88</v>
      </c>
      <c r="BA39" s="13">
        <v>-88</v>
      </c>
      <c r="BB39" s="13">
        <v>0</v>
      </c>
      <c r="BC39" s="13">
        <v>-88</v>
      </c>
      <c r="BD39" s="13">
        <v>-88</v>
      </c>
      <c r="BE39" s="13">
        <v>1</v>
      </c>
      <c r="BF39" s="8">
        <v>39294</v>
      </c>
      <c r="BG39" s="13">
        <v>-77</v>
      </c>
      <c r="BH39" s="13">
        <v>1</v>
      </c>
      <c r="BI39" s="8">
        <v>39294</v>
      </c>
      <c r="BJ39" s="13">
        <v>-77</v>
      </c>
      <c r="BK39" s="13">
        <v>0</v>
      </c>
      <c r="BL39" s="13">
        <v>-88</v>
      </c>
      <c r="BM39" s="13">
        <v>-88</v>
      </c>
      <c r="BN39" s="13">
        <v>0</v>
      </c>
      <c r="BO39" s="13">
        <v>-88</v>
      </c>
      <c r="BP39" s="13">
        <v>-88</v>
      </c>
      <c r="BQ39" s="11">
        <v>0</v>
      </c>
      <c r="BR39" s="11">
        <v>-88</v>
      </c>
      <c r="BS39" s="11">
        <v>-88</v>
      </c>
      <c r="BT39" s="13">
        <v>0</v>
      </c>
      <c r="BU39" s="13">
        <v>-88</v>
      </c>
      <c r="BV39" s="13">
        <v>-88</v>
      </c>
      <c r="BW39" s="13">
        <v>0</v>
      </c>
      <c r="BX39" s="13">
        <v>-88</v>
      </c>
      <c r="BY39" s="13">
        <v>-88</v>
      </c>
      <c r="BZ39" s="13">
        <v>1</v>
      </c>
      <c r="CA39" s="16">
        <v>17777</v>
      </c>
      <c r="CB39" s="26">
        <v>39600000</v>
      </c>
      <c r="CC39" s="26">
        <v>7600000</v>
      </c>
      <c r="CD39" s="64">
        <f>CA39/(CB39/100000)</f>
        <v>44.891414141414138</v>
      </c>
      <c r="CE39" s="26">
        <f>CA39/(CC39/100000)</f>
        <v>233.90789473684211</v>
      </c>
      <c r="CF39" s="26">
        <f t="shared" si="6"/>
        <v>7.0937749401436552</v>
      </c>
      <c r="CG39" s="26">
        <f t="shared" si="7"/>
        <v>40.402272727272724</v>
      </c>
      <c r="CH39" s="11">
        <v>1</v>
      </c>
      <c r="CI39" s="53" t="s">
        <v>101</v>
      </c>
      <c r="CJ39" s="13">
        <v>0</v>
      </c>
      <c r="CK39" s="13">
        <v>-88</v>
      </c>
      <c r="CL39" s="13">
        <v>0</v>
      </c>
      <c r="CM39" s="13">
        <v>-88</v>
      </c>
      <c r="CN39" s="13">
        <v>1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1">
        <v>8.48</v>
      </c>
      <c r="CX39" s="13">
        <v>-88</v>
      </c>
      <c r="CY39" s="4">
        <v>-999</v>
      </c>
      <c r="CZ39" s="11">
        <v>-88</v>
      </c>
      <c r="DA39" s="32">
        <v>-99</v>
      </c>
      <c r="DB39" s="32">
        <v>-99</v>
      </c>
      <c r="DC39" s="13">
        <v>-88</v>
      </c>
      <c r="DD39" s="63">
        <v>-99</v>
      </c>
      <c r="DE39" s="47">
        <v>0</v>
      </c>
    </row>
    <row r="40" spans="1:109" ht="27" hidden="1" customHeight="1" x14ac:dyDescent="0.35">
      <c r="A40" s="60" t="s">
        <v>235</v>
      </c>
      <c r="B40" s="87" t="s">
        <v>236</v>
      </c>
      <c r="C40" s="38">
        <v>702</v>
      </c>
      <c r="D40" s="96">
        <v>395</v>
      </c>
      <c r="E40" s="62" t="s">
        <v>294</v>
      </c>
      <c r="F40" s="13" t="s">
        <v>101</v>
      </c>
      <c r="G40" s="81">
        <v>34243</v>
      </c>
      <c r="H40" s="82">
        <v>1</v>
      </c>
      <c r="I40" s="81">
        <v>35422</v>
      </c>
      <c r="J40" s="80">
        <v>1</v>
      </c>
      <c r="K40" s="80">
        <v>1</v>
      </c>
      <c r="L40" s="81">
        <v>33729</v>
      </c>
      <c r="M40" s="80">
        <v>1</v>
      </c>
      <c r="N40" s="81">
        <v>35422</v>
      </c>
      <c r="O40" s="80">
        <v>1</v>
      </c>
      <c r="P40" s="80">
        <v>17</v>
      </c>
      <c r="Q40" s="80">
        <v>1</v>
      </c>
      <c r="R40" s="80">
        <v>1</v>
      </c>
      <c r="S40" s="80">
        <v>2</v>
      </c>
      <c r="T40" s="80">
        <v>1</v>
      </c>
      <c r="U40" s="80">
        <v>2</v>
      </c>
      <c r="V40" s="80">
        <v>4764</v>
      </c>
      <c r="W40" s="66">
        <v>143000</v>
      </c>
      <c r="X40" s="66">
        <v>143000</v>
      </c>
      <c r="Y40" s="66">
        <v>5600000</v>
      </c>
      <c r="Z40" s="66">
        <v>5600000</v>
      </c>
      <c r="AA40" s="80">
        <v>3</v>
      </c>
      <c r="AB40" s="83">
        <v>0</v>
      </c>
      <c r="AC40" s="83">
        <v>1</v>
      </c>
      <c r="AD40" s="83">
        <v>0</v>
      </c>
      <c r="AE40" s="83">
        <v>1</v>
      </c>
      <c r="AF40" s="83">
        <v>-99</v>
      </c>
      <c r="AG40" s="83">
        <v>-99</v>
      </c>
      <c r="AH40" s="83">
        <v>0</v>
      </c>
      <c r="AI40" s="80">
        <v>0</v>
      </c>
      <c r="AJ40" s="80">
        <v>2</v>
      </c>
      <c r="AK40" s="80">
        <v>2</v>
      </c>
      <c r="AL40" s="87" t="s">
        <v>237</v>
      </c>
      <c r="AM40" s="80">
        <v>-88</v>
      </c>
      <c r="AN40" s="80">
        <v>1</v>
      </c>
      <c r="AO40" s="80">
        <v>-88</v>
      </c>
      <c r="AP40" s="80">
        <v>-88</v>
      </c>
      <c r="AQ40" s="80">
        <v>-88</v>
      </c>
      <c r="AR40" s="80">
        <v>-88</v>
      </c>
      <c r="AS40" s="11">
        <v>1</v>
      </c>
      <c r="AT40" s="80">
        <v>1</v>
      </c>
      <c r="AU40" s="80">
        <v>2</v>
      </c>
      <c r="AV40" s="80">
        <v>16000</v>
      </c>
      <c r="AW40" s="80">
        <v>1</v>
      </c>
      <c r="AX40" s="80">
        <v>1</v>
      </c>
      <c r="AY40" s="80">
        <v>0</v>
      </c>
      <c r="AZ40" s="80">
        <v>-88</v>
      </c>
      <c r="BA40" s="80">
        <v>-88</v>
      </c>
      <c r="BB40" s="80">
        <v>0</v>
      </c>
      <c r="BC40" s="80">
        <v>-88</v>
      </c>
      <c r="BD40" s="80">
        <v>-88</v>
      </c>
      <c r="BE40" s="80">
        <v>1</v>
      </c>
      <c r="BF40" s="81">
        <v>34243</v>
      </c>
      <c r="BG40" s="81">
        <v>35422</v>
      </c>
      <c r="BH40" s="89">
        <v>1</v>
      </c>
      <c r="BI40" s="81">
        <v>34243</v>
      </c>
      <c r="BJ40" s="81">
        <v>35422</v>
      </c>
      <c r="BK40" s="80">
        <v>0</v>
      </c>
      <c r="BL40" s="80">
        <v>-88</v>
      </c>
      <c r="BM40" s="80">
        <v>-88</v>
      </c>
      <c r="BN40" s="87">
        <v>0</v>
      </c>
      <c r="BO40" s="80">
        <v>-88</v>
      </c>
      <c r="BP40" s="80">
        <v>-88</v>
      </c>
      <c r="BQ40" s="80">
        <v>0</v>
      </c>
      <c r="BR40" s="80">
        <v>-88</v>
      </c>
      <c r="BS40" s="80">
        <v>-88</v>
      </c>
      <c r="BT40" s="80">
        <v>1</v>
      </c>
      <c r="BU40" s="81">
        <v>34243</v>
      </c>
      <c r="BV40" s="81">
        <v>35422</v>
      </c>
      <c r="BW40" s="80">
        <v>0</v>
      </c>
      <c r="BX40" s="80">
        <v>-88</v>
      </c>
      <c r="BY40" s="80">
        <v>-88</v>
      </c>
      <c r="BZ40" s="80">
        <v>1</v>
      </c>
      <c r="CA40" s="80">
        <v>13100</v>
      </c>
      <c r="CB40" s="82">
        <v>5800000</v>
      </c>
      <c r="CC40" s="82">
        <v>5800000</v>
      </c>
      <c r="CD40" s="64">
        <f>CA40/(CB40/100000)</f>
        <v>225.86206896551724</v>
      </c>
      <c r="CE40" s="26">
        <f>CA40/(CC40/100000)</f>
        <v>225.86206896551724</v>
      </c>
      <c r="CF40" s="26">
        <f t="shared" si="6"/>
        <v>91.608391608391614</v>
      </c>
      <c r="CG40" s="88">
        <f t="shared" si="7"/>
        <v>91.608391608391614</v>
      </c>
      <c r="CH40" s="80">
        <v>1</v>
      </c>
      <c r="CI40" s="80">
        <v>2</v>
      </c>
      <c r="CJ40" s="80">
        <v>0</v>
      </c>
      <c r="CK40" s="80">
        <v>-88</v>
      </c>
      <c r="CL40" s="80">
        <v>-99</v>
      </c>
      <c r="CM40" s="80">
        <v>-88</v>
      </c>
      <c r="CN40" s="80">
        <v>1</v>
      </c>
      <c r="CO40" s="80">
        <v>0</v>
      </c>
      <c r="CP40" s="80">
        <v>0</v>
      </c>
      <c r="CQ40" s="80">
        <v>0</v>
      </c>
      <c r="CR40" s="80">
        <v>0</v>
      </c>
      <c r="CS40" s="80">
        <v>0</v>
      </c>
      <c r="CT40" s="80">
        <v>0</v>
      </c>
      <c r="CU40" s="80">
        <v>0</v>
      </c>
      <c r="CV40" s="80">
        <v>0</v>
      </c>
      <c r="CW40" s="80">
        <v>9.2899999999999991</v>
      </c>
      <c r="CX40" s="80">
        <v>3.11</v>
      </c>
      <c r="CY40" s="80">
        <f>-66.47</f>
        <v>-66.47</v>
      </c>
      <c r="CZ40" s="80">
        <v>1</v>
      </c>
      <c r="DA40" s="80">
        <v>150</v>
      </c>
      <c r="DB40" s="28">
        <f>Table1[[#This Row],[LOSSES]]/Table1[[#This Row],[GROUNDNO]]*100</f>
        <v>1.1450381679389312</v>
      </c>
      <c r="DC40" s="80">
        <v>0</v>
      </c>
      <c r="DD40" s="90">
        <v>-88</v>
      </c>
      <c r="DE40" s="84">
        <v>0</v>
      </c>
    </row>
    <row r="41" spans="1:109" ht="27" hidden="1" customHeight="1" x14ac:dyDescent="0.35">
      <c r="A41" s="55" t="s">
        <v>203</v>
      </c>
      <c r="B41" s="13" t="s">
        <v>139</v>
      </c>
      <c r="C41" s="53" t="s">
        <v>217</v>
      </c>
      <c r="D41" s="62" t="s">
        <v>249</v>
      </c>
      <c r="E41" s="62" t="s">
        <v>297</v>
      </c>
      <c r="F41" s="13">
        <v>1</v>
      </c>
      <c r="G41" s="8">
        <v>28876</v>
      </c>
      <c r="H41" s="9">
        <v>1</v>
      </c>
      <c r="I41" s="8">
        <v>29009</v>
      </c>
      <c r="J41" s="11">
        <v>1</v>
      </c>
      <c r="K41" s="13">
        <v>1</v>
      </c>
      <c r="L41" s="8">
        <v>25958</v>
      </c>
      <c r="M41" s="13">
        <v>1</v>
      </c>
      <c r="N41" s="8">
        <v>29009</v>
      </c>
      <c r="O41" s="13">
        <v>1</v>
      </c>
      <c r="P41" s="16">
        <v>96</v>
      </c>
      <c r="Q41" s="11">
        <v>1</v>
      </c>
      <c r="R41" s="16">
        <v>1</v>
      </c>
      <c r="S41" s="11">
        <v>2</v>
      </c>
      <c r="T41" s="11">
        <v>0</v>
      </c>
      <c r="U41" s="11">
        <v>2</v>
      </c>
      <c r="V41" s="16">
        <v>-99</v>
      </c>
      <c r="W41" s="66">
        <v>241000</v>
      </c>
      <c r="X41" s="66">
        <v>241000</v>
      </c>
      <c r="Y41" s="66">
        <v>12200000</v>
      </c>
      <c r="Z41" s="66">
        <v>12200000</v>
      </c>
      <c r="AA41" s="11">
        <v>1</v>
      </c>
      <c r="AB41" s="11">
        <v>0</v>
      </c>
      <c r="AC41" s="11">
        <v>0</v>
      </c>
      <c r="AD41" s="11">
        <v>0</v>
      </c>
      <c r="AE41" s="11">
        <v>0</v>
      </c>
      <c r="AF41" s="11">
        <v>-99</v>
      </c>
      <c r="AG41" s="11">
        <v>-99</v>
      </c>
      <c r="AH41" s="11">
        <v>1</v>
      </c>
      <c r="AI41" s="11">
        <v>0</v>
      </c>
      <c r="AJ41" s="11">
        <v>0</v>
      </c>
      <c r="AK41" s="11">
        <v>0</v>
      </c>
      <c r="AL41" s="13" t="s">
        <v>141</v>
      </c>
      <c r="AM41" s="53" t="s">
        <v>221</v>
      </c>
      <c r="AN41" s="11">
        <v>0</v>
      </c>
      <c r="AO41" s="13" t="s">
        <v>142</v>
      </c>
      <c r="AP41" s="53" t="s">
        <v>228</v>
      </c>
      <c r="AQ41" s="11">
        <v>-88</v>
      </c>
      <c r="AR41" s="11">
        <v>-88</v>
      </c>
      <c r="AS41" s="11">
        <v>0</v>
      </c>
      <c r="AT41" s="11">
        <v>1</v>
      </c>
      <c r="AU41" s="11">
        <v>1</v>
      </c>
      <c r="AV41" s="11">
        <v>21000</v>
      </c>
      <c r="AW41" s="11">
        <v>1</v>
      </c>
      <c r="AX41" s="11">
        <v>1</v>
      </c>
      <c r="AY41" s="11">
        <v>0</v>
      </c>
      <c r="AZ41" s="11">
        <v>-88</v>
      </c>
      <c r="BA41" s="11">
        <v>-88</v>
      </c>
      <c r="BB41" s="11">
        <v>0</v>
      </c>
      <c r="BC41" s="11">
        <v>-88</v>
      </c>
      <c r="BD41" s="11">
        <v>-88</v>
      </c>
      <c r="BE41" s="11">
        <v>1</v>
      </c>
      <c r="BF41" s="23">
        <v>28915</v>
      </c>
      <c r="BG41" s="8">
        <v>29009</v>
      </c>
      <c r="BH41" s="11">
        <v>0</v>
      </c>
      <c r="BI41" s="16">
        <v>-88</v>
      </c>
      <c r="BJ41" s="16">
        <v>-88</v>
      </c>
      <c r="BK41" s="16">
        <v>0</v>
      </c>
      <c r="BL41" s="16">
        <v>-88</v>
      </c>
      <c r="BM41" s="16">
        <v>-88</v>
      </c>
      <c r="BN41" s="16">
        <v>0</v>
      </c>
      <c r="BO41" s="16">
        <v>-88</v>
      </c>
      <c r="BP41" s="11">
        <v>-88</v>
      </c>
      <c r="BQ41" s="16">
        <v>0</v>
      </c>
      <c r="BR41" s="16">
        <v>-88</v>
      </c>
      <c r="BS41" s="16">
        <v>-88</v>
      </c>
      <c r="BT41" s="11">
        <v>1</v>
      </c>
      <c r="BU41" s="8">
        <v>28876</v>
      </c>
      <c r="BV41" s="8">
        <v>28955</v>
      </c>
      <c r="BW41" s="11">
        <v>1</v>
      </c>
      <c r="BX41" s="8">
        <v>28915</v>
      </c>
      <c r="BY41" s="8">
        <v>28955</v>
      </c>
      <c r="BZ41" s="11">
        <v>1</v>
      </c>
      <c r="CA41" s="16">
        <v>45000</v>
      </c>
      <c r="CB41" s="26">
        <f>Y41</f>
        <v>12200000</v>
      </c>
      <c r="CC41" s="26">
        <f>Z41</f>
        <v>12200000</v>
      </c>
      <c r="CD41" s="64">
        <f>CA41/(CB41/100000)</f>
        <v>368.85245901639342</v>
      </c>
      <c r="CE41" s="26">
        <f>CA41/(CC41/100000)</f>
        <v>368.85245901639342</v>
      </c>
      <c r="CF41" s="26">
        <f t="shared" si="6"/>
        <v>186.7219917012448</v>
      </c>
      <c r="CG41" s="26">
        <f t="shared" si="7"/>
        <v>186.7219917012448</v>
      </c>
      <c r="CH41" s="11">
        <v>1</v>
      </c>
      <c r="CI41" s="11">
        <v>2</v>
      </c>
      <c r="CJ41" s="11">
        <v>1</v>
      </c>
      <c r="CK41" s="13" t="s">
        <v>97</v>
      </c>
      <c r="CL41" s="11">
        <v>1</v>
      </c>
      <c r="CM41" s="11" t="s">
        <v>97</v>
      </c>
      <c r="CN41" s="11">
        <v>0</v>
      </c>
      <c r="CO41" s="11">
        <v>0</v>
      </c>
      <c r="CP41" s="11">
        <v>0</v>
      </c>
      <c r="CQ41" s="11">
        <v>1</v>
      </c>
      <c r="CR41" s="11">
        <v>0</v>
      </c>
      <c r="CS41" s="11">
        <v>0</v>
      </c>
      <c r="CT41" s="11">
        <v>0</v>
      </c>
      <c r="CU41" s="11">
        <v>0</v>
      </c>
      <c r="CV41" s="11">
        <v>1</v>
      </c>
      <c r="CW41" s="16">
        <v>-99</v>
      </c>
      <c r="CX41" s="16">
        <v>-99</v>
      </c>
      <c r="CY41" s="4">
        <v>-999</v>
      </c>
      <c r="CZ41" s="11">
        <v>-88</v>
      </c>
      <c r="DA41" s="11">
        <v>373</v>
      </c>
      <c r="DB41" s="28">
        <f>Table1[[#This Row],[LOSSES]]/Table1[[#This Row],[GROUNDNO]]*100</f>
        <v>0.8288888888888889</v>
      </c>
      <c r="DC41" s="11">
        <v>1</v>
      </c>
      <c r="DD41" s="63">
        <v>-99</v>
      </c>
      <c r="DE41" s="63">
        <v>0</v>
      </c>
    </row>
    <row r="42" spans="1:109" ht="27" hidden="1" customHeight="1" x14ac:dyDescent="0.35">
      <c r="A42" s="60" t="s">
        <v>204</v>
      </c>
      <c r="B42" s="38" t="s">
        <v>113</v>
      </c>
      <c r="C42" s="38">
        <v>345</v>
      </c>
      <c r="D42" s="62">
        <v>412</v>
      </c>
      <c r="E42" s="62" t="s">
        <v>287</v>
      </c>
      <c r="F42" s="38">
        <v>2</v>
      </c>
      <c r="G42" s="43">
        <v>36243</v>
      </c>
      <c r="H42" s="48">
        <v>1</v>
      </c>
      <c r="I42" s="43">
        <v>36321</v>
      </c>
      <c r="J42" s="38">
        <v>1</v>
      </c>
      <c r="K42" s="38">
        <v>1</v>
      </c>
      <c r="L42" s="43">
        <v>35860</v>
      </c>
      <c r="M42" s="38">
        <v>1</v>
      </c>
      <c r="N42" s="43">
        <v>36321</v>
      </c>
      <c r="O42" s="38">
        <v>1</v>
      </c>
      <c r="P42" s="38">
        <v>13</v>
      </c>
      <c r="Q42" s="38">
        <v>1</v>
      </c>
      <c r="R42" s="38">
        <v>1</v>
      </c>
      <c r="S42" s="38">
        <v>1</v>
      </c>
      <c r="T42" s="38">
        <v>0</v>
      </c>
      <c r="U42" s="38">
        <v>2</v>
      </c>
      <c r="V42" s="38">
        <v>1649</v>
      </c>
      <c r="W42" s="66">
        <v>102000</v>
      </c>
      <c r="X42" s="66">
        <v>11000</v>
      </c>
      <c r="Y42" s="66">
        <v>9900000</v>
      </c>
      <c r="Z42" s="66">
        <v>1800000</v>
      </c>
      <c r="AA42" s="38">
        <v>4</v>
      </c>
      <c r="AB42" s="38">
        <v>1</v>
      </c>
      <c r="AC42" s="38">
        <v>1</v>
      </c>
      <c r="AD42" s="38">
        <v>1</v>
      </c>
      <c r="AE42" s="38">
        <v>1</v>
      </c>
      <c r="AF42" s="38">
        <v>1</v>
      </c>
      <c r="AG42" s="38">
        <v>1</v>
      </c>
      <c r="AH42" s="38">
        <v>0</v>
      </c>
      <c r="AI42" s="38">
        <v>0</v>
      </c>
      <c r="AJ42" s="38">
        <v>0</v>
      </c>
      <c r="AK42" s="38">
        <v>0</v>
      </c>
      <c r="AL42" s="38" t="s">
        <v>90</v>
      </c>
      <c r="AM42" s="38">
        <v>1060</v>
      </c>
      <c r="AN42" s="38">
        <v>1</v>
      </c>
      <c r="AO42" s="38">
        <v>-88</v>
      </c>
      <c r="AP42" s="38">
        <v>-88</v>
      </c>
      <c r="AQ42" s="38">
        <v>-88</v>
      </c>
      <c r="AR42" s="38">
        <v>-88</v>
      </c>
      <c r="AS42" s="11">
        <v>0</v>
      </c>
      <c r="AT42" s="38">
        <v>1</v>
      </c>
      <c r="AU42" s="38">
        <v>1</v>
      </c>
      <c r="AV42" s="38">
        <v>114000</v>
      </c>
      <c r="AW42" s="38">
        <v>1</v>
      </c>
      <c r="AX42" s="38">
        <v>1</v>
      </c>
      <c r="AY42" s="38">
        <v>0</v>
      </c>
      <c r="AZ42" s="38">
        <v>-88</v>
      </c>
      <c r="BA42" s="38">
        <v>-88</v>
      </c>
      <c r="BB42" s="38">
        <v>0</v>
      </c>
      <c r="BC42" s="44">
        <v>-88</v>
      </c>
      <c r="BD42" s="44">
        <v>-88</v>
      </c>
      <c r="BE42" s="38">
        <v>1</v>
      </c>
      <c r="BF42" s="43">
        <v>36243</v>
      </c>
      <c r="BG42" s="43">
        <v>36321</v>
      </c>
      <c r="BH42" s="38">
        <v>0</v>
      </c>
      <c r="BI42" s="44">
        <v>-88</v>
      </c>
      <c r="BJ42" s="44">
        <v>-88</v>
      </c>
      <c r="BK42" s="38">
        <v>0</v>
      </c>
      <c r="BL42" s="38">
        <v>-88</v>
      </c>
      <c r="BM42" s="38">
        <v>-88</v>
      </c>
      <c r="BN42" s="38">
        <v>0</v>
      </c>
      <c r="BO42" s="38">
        <v>-88</v>
      </c>
      <c r="BP42" s="38">
        <v>-88</v>
      </c>
      <c r="BQ42" s="38">
        <v>1</v>
      </c>
      <c r="BR42" s="43">
        <v>36243</v>
      </c>
      <c r="BS42" s="43">
        <v>36321</v>
      </c>
      <c r="BT42" s="38">
        <v>1</v>
      </c>
      <c r="BU42" s="43">
        <v>36243</v>
      </c>
      <c r="BV42" s="43">
        <v>36321</v>
      </c>
      <c r="BW42" s="38">
        <v>1</v>
      </c>
      <c r="BX42" s="43">
        <v>36243</v>
      </c>
      <c r="BY42" s="43">
        <v>36321</v>
      </c>
      <c r="BZ42" s="38">
        <v>0</v>
      </c>
      <c r="CA42" s="38">
        <v>-88</v>
      </c>
      <c r="CB42" s="48">
        <f>Y42</f>
        <v>9900000</v>
      </c>
      <c r="CC42" s="48">
        <f>Z42</f>
        <v>1800000</v>
      </c>
      <c r="CD42" s="64">
        <v>0</v>
      </c>
      <c r="CE42" s="48">
        <v>0</v>
      </c>
      <c r="CF42" s="48">
        <v>0</v>
      </c>
      <c r="CG42" s="48">
        <v>0</v>
      </c>
      <c r="CH42" s="38">
        <v>1</v>
      </c>
      <c r="CI42" s="38">
        <v>2</v>
      </c>
      <c r="CJ42" s="38">
        <v>0</v>
      </c>
      <c r="CK42" s="38">
        <v>-88</v>
      </c>
      <c r="CL42" s="38">
        <v>0</v>
      </c>
      <c r="CM42" s="38">
        <v>-88</v>
      </c>
      <c r="CN42" s="38">
        <v>1</v>
      </c>
      <c r="CO42" s="38">
        <v>0</v>
      </c>
      <c r="CP42" s="38">
        <v>0</v>
      </c>
      <c r="CQ42" s="38">
        <v>0</v>
      </c>
      <c r="CR42" s="38">
        <v>0</v>
      </c>
      <c r="CS42" s="38">
        <v>0</v>
      </c>
      <c r="CT42" s="38">
        <v>0</v>
      </c>
      <c r="CU42" s="38">
        <v>0</v>
      </c>
      <c r="CV42" s="38">
        <v>1</v>
      </c>
      <c r="CW42" s="44">
        <v>4.3099999999999996</v>
      </c>
      <c r="CX42" s="44">
        <v>25.19</v>
      </c>
      <c r="CY42" s="38">
        <v>485.12</v>
      </c>
      <c r="CZ42" s="38">
        <v>1</v>
      </c>
      <c r="DA42" s="38">
        <v>0</v>
      </c>
      <c r="DB42" s="11">
        <v>0</v>
      </c>
      <c r="DC42" s="38">
        <v>0</v>
      </c>
      <c r="DD42" s="39">
        <v>-88</v>
      </c>
      <c r="DE42" s="39">
        <v>1</v>
      </c>
    </row>
    <row r="43" spans="1:109" ht="27" customHeight="1" x14ac:dyDescent="0.35">
      <c r="A43" s="60"/>
      <c r="B43" s="38"/>
      <c r="C43" s="38"/>
      <c r="D43" s="62"/>
      <c r="E43" s="62"/>
      <c r="F43" s="38"/>
      <c r="G43" s="43"/>
      <c r="H43" s="48"/>
      <c r="I43" s="43"/>
      <c r="J43" s="38"/>
      <c r="K43" s="38"/>
      <c r="L43" s="43"/>
      <c r="M43" s="38"/>
      <c r="N43" s="43"/>
      <c r="O43" s="38"/>
      <c r="P43" s="38"/>
      <c r="Q43" s="38"/>
      <c r="R43" s="38"/>
      <c r="S43" s="38"/>
      <c r="T43" s="38"/>
      <c r="U43" s="38"/>
      <c r="V43" s="38"/>
      <c r="W43" s="66"/>
      <c r="X43" s="66"/>
      <c r="Y43" s="66"/>
      <c r="Z43" s="66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11"/>
      <c r="AT43" s="38"/>
      <c r="AU43" s="38"/>
      <c r="AV43" s="38"/>
      <c r="AW43" s="38"/>
      <c r="AX43" s="38"/>
      <c r="AY43" s="38"/>
      <c r="AZ43" s="38"/>
      <c r="BA43" s="38"/>
      <c r="BB43" s="38"/>
      <c r="BC43" s="44"/>
      <c r="BD43" s="44"/>
      <c r="BE43" s="38"/>
      <c r="BF43" s="43"/>
      <c r="BG43" s="43"/>
      <c r="BH43" s="38"/>
      <c r="BI43" s="44"/>
      <c r="BJ43" s="44"/>
      <c r="BK43" s="38"/>
      <c r="BL43" s="38"/>
      <c r="BM43" s="38"/>
      <c r="BN43" s="38"/>
      <c r="BO43" s="38"/>
      <c r="BP43" s="38"/>
      <c r="BQ43" s="38"/>
      <c r="BR43" s="43"/>
      <c r="BS43" s="43"/>
      <c r="BT43" s="38"/>
      <c r="BU43" s="43"/>
      <c r="BV43" s="43"/>
      <c r="BW43" s="38"/>
      <c r="BX43" s="43"/>
      <c r="BY43" s="43"/>
      <c r="BZ43" s="38"/>
      <c r="CA43" s="38"/>
      <c r="CB43" s="48"/>
      <c r="CC43" s="48"/>
      <c r="CD43" s="64"/>
      <c r="CE43" s="48"/>
      <c r="CF43" s="48"/>
      <c r="CG43" s="4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44"/>
      <c r="CX43" s="44"/>
      <c r="CY43" s="38"/>
      <c r="CZ43" s="38"/>
      <c r="DA43" s="38"/>
      <c r="DB43" s="11"/>
      <c r="DC43" s="38"/>
      <c r="DD43" s="39"/>
      <c r="DE43" s="39"/>
    </row>
    <row r="44" spans="1:109" ht="27" customHeight="1" x14ac:dyDescent="0.35">
      <c r="A44" s="60"/>
      <c r="B44" s="38"/>
      <c r="C44" s="38"/>
      <c r="D44" s="62"/>
      <c r="E44" s="62"/>
      <c r="F44" s="38"/>
      <c r="G44" s="43"/>
      <c r="H44" s="48"/>
      <c r="I44" s="43"/>
      <c r="J44" s="38"/>
      <c r="K44" s="123"/>
      <c r="L44" s="43"/>
      <c r="M44" s="38"/>
      <c r="N44" s="43"/>
      <c r="O44" s="38"/>
      <c r="P44" s="38"/>
      <c r="Q44" s="38"/>
      <c r="R44" s="38"/>
      <c r="S44" s="38"/>
      <c r="T44" s="38"/>
      <c r="U44" s="38"/>
      <c r="V44" s="38"/>
      <c r="W44" s="66"/>
      <c r="X44" s="66"/>
      <c r="Y44" s="66"/>
      <c r="Z44" s="66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11"/>
      <c r="AT44" s="38"/>
      <c r="AV44" s="38"/>
      <c r="AW44" s="38"/>
      <c r="AX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43"/>
      <c r="BY44" s="43"/>
      <c r="BZ44" s="38"/>
      <c r="CA44" s="38"/>
      <c r="CB44" s="48"/>
      <c r="CC44" s="48"/>
      <c r="CD44" s="64"/>
      <c r="CE44" s="48"/>
      <c r="CF44" s="48"/>
      <c r="CG44" s="48"/>
      <c r="CH44" s="38"/>
      <c r="CI44" s="38"/>
      <c r="CJ44" s="38"/>
      <c r="CK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44"/>
      <c r="CX44" s="44"/>
      <c r="CY44" s="38"/>
      <c r="CZ44" s="38"/>
      <c r="DA44" s="38"/>
      <c r="DB44" s="11"/>
      <c r="DC44" s="38"/>
      <c r="DD44" s="39"/>
      <c r="DE44" s="39"/>
    </row>
    <row r="45" spans="1:109" ht="27" customHeight="1" x14ac:dyDescent="0.35">
      <c r="A45" s="60"/>
      <c r="B45" s="38"/>
      <c r="C45" s="38"/>
      <c r="D45" s="62"/>
      <c r="E45" s="62"/>
      <c r="F45" s="38"/>
      <c r="G45" s="43"/>
      <c r="H45" s="48"/>
      <c r="I45" s="43"/>
      <c r="J45" s="38"/>
      <c r="K45" s="38"/>
      <c r="L45" s="43"/>
      <c r="M45" s="38"/>
      <c r="N45" s="43"/>
      <c r="O45" s="38"/>
      <c r="P45" s="38"/>
      <c r="Q45" s="38"/>
      <c r="R45" s="38"/>
      <c r="S45" s="38"/>
      <c r="T45" s="38"/>
      <c r="U45" s="38"/>
      <c r="V45" s="38"/>
      <c r="W45" s="66"/>
      <c r="X45" s="66"/>
      <c r="Y45" s="66"/>
      <c r="Z45" s="66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11"/>
      <c r="AT45" s="38"/>
      <c r="AU45" s="38"/>
      <c r="AV45" s="38"/>
      <c r="AW45" s="38"/>
      <c r="AX45" s="38"/>
      <c r="AY45" s="38"/>
      <c r="AZ45" s="38"/>
      <c r="BA45" s="38"/>
      <c r="BB45" s="38"/>
      <c r="BC45" s="44"/>
      <c r="BD45" s="44"/>
      <c r="BE45" s="38"/>
      <c r="BF45" s="43"/>
      <c r="BG45" s="43"/>
      <c r="BH45" s="38"/>
      <c r="BI45" s="44"/>
      <c r="BJ45" s="44"/>
      <c r="BK45" s="38"/>
      <c r="BL45" s="38"/>
      <c r="BM45" s="38"/>
      <c r="BN45" s="38"/>
      <c r="BO45" s="38"/>
      <c r="BP45" s="38"/>
      <c r="BQ45" s="38"/>
      <c r="BR45" s="43"/>
      <c r="BS45" s="43"/>
      <c r="BT45" s="38"/>
      <c r="BU45" s="43"/>
      <c r="BV45" s="43"/>
      <c r="BW45" s="38"/>
      <c r="BX45" s="43"/>
      <c r="BY45" s="43"/>
      <c r="BZ45" s="38"/>
      <c r="CA45" s="38"/>
      <c r="CB45" s="48"/>
      <c r="CC45" s="48"/>
      <c r="CD45" s="64"/>
      <c r="CE45" s="48"/>
      <c r="CF45" s="48"/>
      <c r="CG45" s="4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44"/>
      <c r="CX45" s="44"/>
      <c r="CY45" s="38"/>
      <c r="CZ45" s="38"/>
      <c r="DA45" s="38"/>
      <c r="DB45" s="11"/>
      <c r="DC45" s="38"/>
      <c r="DD45" s="39"/>
      <c r="DE45" s="39"/>
    </row>
    <row r="46" spans="1:109" ht="27" customHeight="1" x14ac:dyDescent="0.35">
      <c r="A46" s="77"/>
      <c r="B46" s="29"/>
      <c r="C46" s="29"/>
      <c r="D46" s="29"/>
    </row>
    <row r="47" spans="1:109" ht="27" customHeight="1" x14ac:dyDescent="0.35">
      <c r="A47" s="77"/>
      <c r="B47" s="29"/>
      <c r="C47" s="29"/>
      <c r="D47" s="29"/>
    </row>
    <row r="48" spans="1:109" ht="27" customHeight="1" x14ac:dyDescent="0.35">
      <c r="A48" s="77"/>
      <c r="B48" s="29"/>
      <c r="C48" s="29"/>
      <c r="D48" s="29"/>
    </row>
    <row r="49" spans="1:109" s="110" customFormat="1" ht="27" customHeight="1" x14ac:dyDescent="0.35">
      <c r="A49" s="99"/>
      <c r="B49" s="100"/>
      <c r="C49" s="100"/>
      <c r="D49" s="101"/>
      <c r="E49" s="101"/>
      <c r="F49" s="100"/>
      <c r="G49" s="102"/>
      <c r="H49" s="103"/>
      <c r="I49" s="102"/>
      <c r="J49" s="100"/>
      <c r="K49" s="100"/>
      <c r="L49" s="102"/>
      <c r="M49" s="100"/>
      <c r="N49" s="101"/>
      <c r="O49" s="100"/>
      <c r="P49" s="100"/>
      <c r="Q49" s="100"/>
      <c r="R49" s="100"/>
      <c r="S49" s="100"/>
      <c r="T49" s="100"/>
      <c r="U49" s="100"/>
      <c r="V49" s="100"/>
      <c r="W49" s="104"/>
      <c r="X49" s="104"/>
      <c r="Y49" s="104"/>
      <c r="Z49" s="104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  <c r="AT49" s="100"/>
      <c r="AU49" s="100"/>
      <c r="AV49" s="100"/>
      <c r="AW49" s="100"/>
      <c r="AX49" s="100"/>
      <c r="AY49" s="100"/>
      <c r="AZ49" s="100"/>
      <c r="BA49" s="100"/>
      <c r="BB49" s="100"/>
      <c r="BC49" s="105"/>
      <c r="BD49" s="102"/>
      <c r="BE49" s="100"/>
      <c r="BF49" s="105"/>
      <c r="BG49" s="102"/>
      <c r="BH49" s="100"/>
      <c r="BI49" s="102"/>
      <c r="BJ49" s="102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5"/>
      <c r="BV49" s="102"/>
      <c r="BW49" s="100"/>
      <c r="BX49" s="101"/>
      <c r="BY49" s="101"/>
      <c r="BZ49" s="100"/>
      <c r="CA49" s="101"/>
      <c r="CB49" s="103"/>
      <c r="CC49" s="103"/>
      <c r="CD49" s="106"/>
      <c r="CE49" s="103"/>
      <c r="CF49" s="103"/>
      <c r="CG49" s="103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1"/>
      <c r="CY49" s="107"/>
      <c r="CZ49" s="100"/>
      <c r="DA49" s="108"/>
      <c r="DB49" s="109"/>
      <c r="DC49" s="100"/>
      <c r="DD49" s="100"/>
      <c r="DE49" s="100"/>
    </row>
  </sheetData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PRIF dataset HMI interventions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Gundlach</dc:creator>
  <cp:lastModifiedBy>Bene Beck</cp:lastModifiedBy>
  <dcterms:created xsi:type="dcterms:W3CDTF">2015-10-13T10:46:53Z</dcterms:created>
  <dcterms:modified xsi:type="dcterms:W3CDTF">2021-12-04T18:09:07Z</dcterms:modified>
</cp:coreProperties>
</file>