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unisalerno-my.sharepoint.com/personal/l_bacco2_studenti_unisa_it/Documents/GPS/Management/Valutazioni/"/>
    </mc:Choice>
  </mc:AlternateContent>
  <xr:revisionPtr revIDLastSave="2626" documentId="11_F25DC773A252ABDACC10483859DA68BA5BDE58F3" xr6:coauthVersionLast="47" xr6:coauthVersionMax="47" xr10:uidLastSave="{791A7314-F4B0-4223-8255-DD399EA1CB76}"/>
  <bookViews>
    <workbookView xWindow="7140" yWindow="690" windowWidth="19425" windowHeight="14790" tabRatio="512" firstSheet="4" activeTab="5" xr2:uid="{00000000-000D-0000-FFFF-FFFF00000000}"/>
  </bookViews>
  <sheets>
    <sheet name="Legenda" sheetId="1" r:id="rId1"/>
    <sheet name="Consegna RAD 9-11-2024" sheetId="2" r:id="rId2"/>
    <sheet name="Consegna SDD e DPD 20-11-2024 " sheetId="12" r:id="rId3"/>
    <sheet name="Consegna metà Implementazione" sheetId="13" r:id="rId4"/>
    <sheet name="Fine implementazione e Testing" sheetId="14" r:id="rId5"/>
    <sheet name="Valutazioni finali" sheetId="8" r:id="rId6"/>
    <sheet name="Grafici" sheetId="9" r:id="rId7"/>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4" l="1"/>
  <c r="I6" i="8"/>
  <c r="C69" i="8"/>
  <c r="D69" i="8"/>
  <c r="E69" i="8"/>
  <c r="F69" i="8"/>
  <c r="G69" i="8"/>
  <c r="H69" i="8"/>
  <c r="J10" i="14"/>
  <c r="I69" i="8"/>
  <c r="B69" i="8"/>
  <c r="C60" i="8"/>
  <c r="D60" i="8"/>
  <c r="E60" i="8"/>
  <c r="F60" i="8"/>
  <c r="G60" i="8"/>
  <c r="H60" i="8"/>
  <c r="J9" i="14"/>
  <c r="I60" i="8"/>
  <c r="B60" i="8"/>
  <c r="C51" i="8"/>
  <c r="D51" i="8"/>
  <c r="E51" i="8"/>
  <c r="F51" i="8"/>
  <c r="G51" i="8"/>
  <c r="H51" i="8"/>
  <c r="J8" i="14"/>
  <c r="I51" i="8"/>
  <c r="B51" i="8"/>
  <c r="C42" i="8"/>
  <c r="D42" i="8"/>
  <c r="E42" i="8"/>
  <c r="F42" i="8"/>
  <c r="G42" i="8"/>
  <c r="H42" i="8"/>
  <c r="J7" i="14"/>
  <c r="I42" i="8"/>
  <c r="B42" i="8"/>
  <c r="C33" i="8"/>
  <c r="D33" i="8"/>
  <c r="E33" i="8"/>
  <c r="F33" i="8"/>
  <c r="G33" i="8"/>
  <c r="H33" i="8"/>
  <c r="J6" i="14"/>
  <c r="I33" i="8"/>
  <c r="B33" i="8"/>
  <c r="J5" i="14"/>
  <c r="I24" i="8"/>
  <c r="C24" i="8"/>
  <c r="D24" i="8"/>
  <c r="E24" i="8"/>
  <c r="F24" i="8"/>
  <c r="G24" i="8"/>
  <c r="H24" i="8"/>
  <c r="B24" i="8"/>
  <c r="C15" i="8"/>
  <c r="D15" i="8"/>
  <c r="E15" i="8"/>
  <c r="F15" i="8"/>
  <c r="G15" i="8"/>
  <c r="H15" i="8"/>
  <c r="J4" i="14"/>
  <c r="I15" i="8"/>
  <c r="B15" i="8"/>
  <c r="C6" i="8"/>
  <c r="D6" i="8"/>
  <c r="E6" i="8"/>
  <c r="F6" i="8"/>
  <c r="G6" i="8"/>
  <c r="H6" i="8"/>
  <c r="B6" i="8"/>
  <c r="B20" i="14"/>
  <c r="A20" i="14"/>
  <c r="B19" i="14"/>
  <c r="A19" i="14"/>
  <c r="B18" i="14"/>
  <c r="A18" i="14"/>
  <c r="B17" i="14"/>
  <c r="A17" i="14"/>
  <c r="B16" i="14"/>
  <c r="A16" i="14"/>
  <c r="B15" i="14"/>
  <c r="A15" i="14"/>
  <c r="B14" i="14"/>
  <c r="A14" i="14"/>
  <c r="B13" i="14"/>
  <c r="A13" i="14"/>
  <c r="H12" i="14"/>
  <c r="F12" i="14"/>
  <c r="D12" i="14"/>
  <c r="B12" i="14"/>
  <c r="B10" i="14"/>
  <c r="A10" i="14"/>
  <c r="B9" i="14"/>
  <c r="A9" i="14"/>
  <c r="B8" i="14"/>
  <c r="A8" i="14"/>
  <c r="B7" i="14"/>
  <c r="A7" i="14"/>
  <c r="B6" i="14"/>
  <c r="A6" i="14"/>
  <c r="B5" i="14"/>
  <c r="A5" i="14"/>
  <c r="B4" i="14"/>
  <c r="A4" i="14"/>
  <c r="B3" i="14"/>
  <c r="A3" i="14"/>
  <c r="J10" i="13"/>
  <c r="I68" i="8"/>
  <c r="C68" i="8"/>
  <c r="D68" i="8"/>
  <c r="E68" i="8"/>
  <c r="F68" i="8"/>
  <c r="G68" i="8"/>
  <c r="H68" i="8"/>
  <c r="B68" i="8"/>
  <c r="C59" i="8"/>
  <c r="D59" i="8"/>
  <c r="E59" i="8"/>
  <c r="F59" i="8"/>
  <c r="G59" i="8"/>
  <c r="H59" i="8"/>
  <c r="J9" i="13"/>
  <c r="I59" i="8"/>
  <c r="B59" i="8"/>
  <c r="C50" i="8"/>
  <c r="D50" i="8"/>
  <c r="E50" i="8"/>
  <c r="F50" i="8"/>
  <c r="G50" i="8"/>
  <c r="H50" i="8"/>
  <c r="J8" i="13"/>
  <c r="I50" i="8"/>
  <c r="B50" i="8"/>
  <c r="C41" i="8"/>
  <c r="D41" i="8"/>
  <c r="E41" i="8"/>
  <c r="F41" i="8"/>
  <c r="G41" i="8"/>
  <c r="H41" i="8"/>
  <c r="J7" i="13"/>
  <c r="I41" i="8"/>
  <c r="B41" i="8"/>
  <c r="C32" i="8"/>
  <c r="D32" i="8"/>
  <c r="E32" i="8"/>
  <c r="F32" i="8"/>
  <c r="G32" i="8"/>
  <c r="H32" i="8"/>
  <c r="J6" i="13"/>
  <c r="I32" i="8"/>
  <c r="B32" i="8"/>
  <c r="C23" i="8"/>
  <c r="D23" i="8"/>
  <c r="E23" i="8"/>
  <c r="F23" i="8"/>
  <c r="G23" i="8"/>
  <c r="H23" i="8"/>
  <c r="J5" i="13"/>
  <c r="I23" i="8"/>
  <c r="B23" i="8"/>
  <c r="C14" i="8"/>
  <c r="D14" i="8"/>
  <c r="E14" i="8"/>
  <c r="F14" i="8"/>
  <c r="G14" i="8"/>
  <c r="H14" i="8"/>
  <c r="J4" i="13"/>
  <c r="I14" i="8"/>
  <c r="B14" i="8"/>
  <c r="J3" i="13"/>
  <c r="I5" i="8"/>
  <c r="D5" i="8"/>
  <c r="E5" i="8"/>
  <c r="F5" i="8"/>
  <c r="G5" i="8"/>
  <c r="H5" i="8"/>
  <c r="C5" i="8"/>
  <c r="B5" i="8"/>
  <c r="B12" i="13"/>
  <c r="D12" i="13"/>
  <c r="F12" i="13"/>
  <c r="H12" i="13"/>
  <c r="A13" i="13"/>
  <c r="B13" i="13"/>
  <c r="A14" i="13"/>
  <c r="B14" i="13"/>
  <c r="A15" i="13"/>
  <c r="B15" i="13"/>
  <c r="A16" i="13"/>
  <c r="B16" i="13"/>
  <c r="A17" i="13"/>
  <c r="B17" i="13"/>
  <c r="A18" i="13"/>
  <c r="B18" i="13"/>
  <c r="A19" i="13"/>
  <c r="B19" i="13"/>
  <c r="A20" i="13"/>
  <c r="B20" i="13"/>
  <c r="A3" i="13"/>
  <c r="B3" i="13"/>
  <c r="A4" i="13"/>
  <c r="B4" i="13"/>
  <c r="A5" i="13"/>
  <c r="B5" i="13"/>
  <c r="A6" i="13"/>
  <c r="B6" i="13"/>
  <c r="A7" i="13"/>
  <c r="B7" i="13"/>
  <c r="A8" i="13"/>
  <c r="B8" i="13"/>
  <c r="A9" i="13"/>
  <c r="B9" i="13"/>
  <c r="A10" i="13"/>
  <c r="B10" i="13"/>
  <c r="C67" i="8"/>
  <c r="D67" i="8"/>
  <c r="E67" i="8"/>
  <c r="F67" i="8"/>
  <c r="G67" i="8"/>
  <c r="H67" i="8"/>
  <c r="J10" i="12"/>
  <c r="I67" i="8"/>
  <c r="B67" i="8"/>
  <c r="C58" i="8"/>
  <c r="D58" i="8"/>
  <c r="E58" i="8"/>
  <c r="F58" i="8"/>
  <c r="G58" i="8"/>
  <c r="H58" i="8"/>
  <c r="I58" i="8"/>
  <c r="B58" i="8"/>
  <c r="C49" i="8"/>
  <c r="D49" i="8"/>
  <c r="E49" i="8"/>
  <c r="F49" i="8"/>
  <c r="G49" i="8"/>
  <c r="H49" i="8"/>
  <c r="I49" i="8"/>
  <c r="B49" i="8"/>
  <c r="C40" i="8"/>
  <c r="D40" i="8"/>
  <c r="E40" i="8"/>
  <c r="F40" i="8"/>
  <c r="G40" i="8"/>
  <c r="H40" i="8"/>
  <c r="I40" i="8"/>
  <c r="B40" i="8"/>
  <c r="C31" i="8"/>
  <c r="D31" i="8"/>
  <c r="E31" i="8"/>
  <c r="F31" i="8"/>
  <c r="G31" i="8"/>
  <c r="H31" i="8"/>
  <c r="J6" i="12"/>
  <c r="I31" i="8"/>
  <c r="B31" i="8"/>
  <c r="C22" i="8"/>
  <c r="D22" i="8"/>
  <c r="E22" i="8"/>
  <c r="F22" i="8"/>
  <c r="G22" i="8"/>
  <c r="H22" i="8"/>
  <c r="J5" i="12"/>
  <c r="I22" i="8"/>
  <c r="B22" i="8"/>
  <c r="C13" i="8"/>
  <c r="D13" i="8"/>
  <c r="E13" i="8"/>
  <c r="F13" i="8"/>
  <c r="G13" i="8"/>
  <c r="H13" i="8"/>
  <c r="J4" i="12"/>
  <c r="I13" i="8"/>
  <c r="B13" i="8"/>
  <c r="J3" i="12"/>
  <c r="I4" i="8"/>
  <c r="C4" i="8"/>
  <c r="D4" i="8"/>
  <c r="E4" i="8"/>
  <c r="F4" i="8"/>
  <c r="G4" i="8"/>
  <c r="H4" i="8"/>
  <c r="B4" i="8"/>
  <c r="B20" i="12"/>
  <c r="A20" i="12"/>
  <c r="B19" i="12"/>
  <c r="A19" i="12"/>
  <c r="B18" i="12"/>
  <c r="A18" i="12"/>
  <c r="B17" i="12"/>
  <c r="A17" i="12"/>
  <c r="B16" i="12"/>
  <c r="A16" i="12"/>
  <c r="B15" i="12"/>
  <c r="A15" i="12"/>
  <c r="B14" i="12"/>
  <c r="A14" i="12"/>
  <c r="B13" i="12"/>
  <c r="A13" i="12"/>
  <c r="H12" i="12"/>
  <c r="F12" i="12"/>
  <c r="D12" i="12"/>
  <c r="B12" i="12"/>
  <c r="B10" i="12"/>
  <c r="A10" i="12"/>
  <c r="J9" i="12"/>
  <c r="B9" i="12"/>
  <c r="A9" i="12"/>
  <c r="J8" i="12"/>
  <c r="B8" i="12"/>
  <c r="A8" i="12"/>
  <c r="J7" i="12"/>
  <c r="B7" i="12"/>
  <c r="A7" i="12"/>
  <c r="B6" i="12"/>
  <c r="A6" i="12"/>
  <c r="B5" i="12"/>
  <c r="A5" i="12"/>
  <c r="B4" i="12"/>
  <c r="A4" i="12"/>
  <c r="B3" i="12"/>
  <c r="A3" i="12"/>
  <c r="A13" i="2"/>
  <c r="A20" i="2"/>
  <c r="B20" i="2"/>
  <c r="J4" i="2"/>
  <c r="D12" i="2"/>
  <c r="F12" i="2"/>
  <c r="H12" i="2"/>
  <c r="A14" i="2"/>
  <c r="A15" i="2"/>
  <c r="A16" i="2"/>
  <c r="A17" i="2"/>
  <c r="A18" i="2"/>
  <c r="A19" i="2"/>
  <c r="B14" i="2"/>
  <c r="B15" i="2"/>
  <c r="B16" i="2"/>
  <c r="B17" i="2"/>
  <c r="B18" i="2"/>
  <c r="B19" i="2"/>
  <c r="B13" i="2"/>
  <c r="B12" i="2"/>
  <c r="B4" i="2"/>
  <c r="B3" i="2"/>
  <c r="J10" i="2"/>
  <c r="I66" i="8"/>
  <c r="I70" i="8"/>
  <c r="J9" i="2"/>
  <c r="I57" i="8"/>
  <c r="I61" i="8"/>
  <c r="J8" i="2"/>
  <c r="I48" i="8"/>
  <c r="I52" i="8"/>
  <c r="J7" i="2"/>
  <c r="I39" i="8"/>
  <c r="I43" i="8"/>
  <c r="J6" i="2"/>
  <c r="I30" i="8"/>
  <c r="I34" i="8"/>
  <c r="J5" i="2"/>
  <c r="I21" i="8"/>
  <c r="I25" i="8"/>
  <c r="I12" i="8"/>
  <c r="I16" i="8"/>
  <c r="J3" i="2"/>
  <c r="I3" i="8"/>
  <c r="I7" i="8"/>
  <c r="C66" i="8"/>
  <c r="D66" i="8"/>
  <c r="E66" i="8"/>
  <c r="F66" i="8"/>
  <c r="G66" i="8"/>
  <c r="H66" i="8"/>
  <c r="B66" i="8"/>
  <c r="C57" i="8"/>
  <c r="D57" i="8"/>
  <c r="E57" i="8"/>
  <c r="F57" i="8"/>
  <c r="G57" i="8"/>
  <c r="H57" i="8"/>
  <c r="B57" i="8"/>
  <c r="C48" i="8"/>
  <c r="D48" i="8"/>
  <c r="E48" i="8"/>
  <c r="F48" i="8"/>
  <c r="G48" i="8"/>
  <c r="H48" i="8"/>
  <c r="B48" i="8"/>
  <c r="C39" i="8"/>
  <c r="D39" i="8"/>
  <c r="E39" i="8"/>
  <c r="F39" i="8"/>
  <c r="G39" i="8"/>
  <c r="H39" i="8"/>
  <c r="B39" i="8"/>
  <c r="C30" i="8"/>
  <c r="D30" i="8"/>
  <c r="E30" i="8"/>
  <c r="F30" i="8"/>
  <c r="G30" i="8"/>
  <c r="H30" i="8"/>
  <c r="B30" i="8"/>
  <c r="C21" i="8"/>
  <c r="D21" i="8"/>
  <c r="E21" i="8"/>
  <c r="F21" i="8"/>
  <c r="G21" i="8"/>
  <c r="H21" i="8"/>
  <c r="B21" i="8"/>
  <c r="C3" i="8"/>
  <c r="D3" i="8"/>
  <c r="E3" i="8"/>
  <c r="F3" i="8"/>
  <c r="G3" i="8"/>
  <c r="H3" i="8"/>
  <c r="B3" i="8"/>
  <c r="C12" i="8"/>
  <c r="D12" i="8"/>
  <c r="E12" i="8"/>
  <c r="F12" i="8"/>
  <c r="G12" i="8"/>
  <c r="H12" i="8"/>
  <c r="B12" i="8"/>
  <c r="A28" i="8"/>
  <c r="A37" i="8"/>
  <c r="A64" i="8"/>
  <c r="A55" i="8"/>
  <c r="A46" i="8"/>
  <c r="A19" i="8"/>
  <c r="A10" i="8"/>
  <c r="A1" i="8"/>
  <c r="B5" i="2"/>
  <c r="B6" i="2"/>
  <c r="B7" i="2"/>
  <c r="B8" i="2"/>
  <c r="B9" i="2"/>
  <c r="B10" i="2"/>
  <c r="A4" i="2"/>
  <c r="A5" i="2"/>
  <c r="A6" i="2"/>
  <c r="A7" i="2"/>
  <c r="A8" i="2"/>
  <c r="A9" i="2"/>
  <c r="A10" i="2"/>
  <c r="A3" i="2"/>
</calcChain>
</file>

<file path=xl/sharedStrings.xml><?xml version="1.0" encoding="utf-8"?>
<sst xmlns="http://schemas.openxmlformats.org/spreadsheetml/2006/main" count="444" uniqueCount="135">
  <si>
    <t>matricola</t>
  </si>
  <si>
    <t xml:space="preserve">nome </t>
  </si>
  <si>
    <t>cognome</t>
  </si>
  <si>
    <t>Legenda campi</t>
  </si>
  <si>
    <t>Proattività</t>
  </si>
  <si>
    <t>Qualità del lavoro</t>
  </si>
  <si>
    <t>Lo studente produce artefatti di pessima qualità o non li produce affatto</t>
  </si>
  <si>
    <t>Lo studente produce artefatti di qualità soddisfacente ma spesso non rispetta quanto definito precedentemente</t>
  </si>
  <si>
    <t>Lo studente produce artefatti di ottima qualità e rispetta tutto quello che viene detto e deciso</t>
  </si>
  <si>
    <t>Comportamento</t>
  </si>
  <si>
    <t>Lo studente si comporta in modo pessimo, mancando di rispetto e causando danni ai suoi compagni</t>
  </si>
  <si>
    <t>Lo studente si comporta in un modo accettabile, senza dare problemi ai colleghi</t>
  </si>
  <si>
    <t>Lo studente è impeccabile e si comporta in modo educato e disponibile verso i suoi compagni.</t>
  </si>
  <si>
    <t>Rispetto delle scadenze</t>
  </si>
  <si>
    <t>Lo studente consegna gli artefatti con largo ritardo continuamente</t>
  </si>
  <si>
    <t>Lo studente consegna gli artefatti con largo ritardo un numero medio di volte</t>
  </si>
  <si>
    <t>Lo studente consegna gli artefatti rispettando i tempi previsti</t>
  </si>
  <si>
    <t>Valutazioni</t>
  </si>
  <si>
    <t>Matricola</t>
  </si>
  <si>
    <t>Nome</t>
  </si>
  <si>
    <t>Giuseppe</t>
  </si>
  <si>
    <t>Gambardella</t>
  </si>
  <si>
    <t>Francesco</t>
  </si>
  <si>
    <t>Faiella</t>
  </si>
  <si>
    <t>Manuel</t>
  </si>
  <si>
    <t>Cieri</t>
  </si>
  <si>
    <t>Gianluigi</t>
  </si>
  <si>
    <t>Citro</t>
  </si>
  <si>
    <t>Marco</t>
  </si>
  <si>
    <t>Brescia</t>
  </si>
  <si>
    <t>Speranza</t>
  </si>
  <si>
    <t>Domenico</t>
  </si>
  <si>
    <t>Auriemma</t>
  </si>
  <si>
    <t>Generoso</t>
  </si>
  <si>
    <t>Comunicazione</t>
  </si>
  <si>
    <t>Sorridi</t>
  </si>
  <si>
    <t>0512116819</t>
  </si>
  <si>
    <t>0512116141</t>
  </si>
  <si>
    <t>0512116369</t>
  </si>
  <si>
    <t>0512120482</t>
  </si>
  <si>
    <t>0512118980</t>
  </si>
  <si>
    <t>0512116601</t>
  </si>
  <si>
    <t>0512116784</t>
  </si>
  <si>
    <t>0512117336</t>
  </si>
  <si>
    <t>Lo studente comunica raramente o in modo inefficace, non è disponibile e non utilizza i tool collaborativi, causando ritardi e disorganizzazione.</t>
  </si>
  <si>
    <t>Lo studente comunica in modo accettabile, è abbastanza disponibile e utilizza i tool collaborativi, ma con poca regolarità.</t>
  </si>
  <si>
    <t>Lo studente comunica in modo eccellente, è sempre disponibile, evita sprechi di tempo e utilizza efficacemente i tool collaborativi, facilitando il lavoro di squadra.</t>
  </si>
  <si>
    <t>Rispetto delle Linee Guida</t>
  </si>
  <si>
    <t>Si agisce senza la minima capacità di iniziativa</t>
  </si>
  <si>
    <t>Si agisce cercando di evitare problematiche ovvie</t>
  </si>
  <si>
    <t>Si agisce pensando sempre al futuro e di conseguenza</t>
  </si>
  <si>
    <t>Nome campo</t>
  </si>
  <si>
    <t>Descrizione campo</t>
  </si>
  <si>
    <t>Significato valutazione minima</t>
  </si>
  <si>
    <t>Significato valutazione media</t>
  </si>
  <si>
    <t>Significato valutazione massima</t>
  </si>
  <si>
    <t>Team-Work</t>
  </si>
  <si>
    <t>Rispetto di tutte le scadenze assegnate dai Project Managers</t>
  </si>
  <si>
    <t>Qualità, bontà e correttezza degli artefatti, del codice e dei testi completati e consegnati</t>
  </si>
  <si>
    <t>Rispetto delle linee guida precedentemente elencate in questo documento</t>
  </si>
  <si>
    <t>Capacità di prendere iniziative, affrontare i problemi o proporre soluzioni</t>
  </si>
  <si>
    <t>Rispetto del lavoro e del team, gestione delle emozioni e capacità di avere un pensiero critico</t>
  </si>
  <si>
    <t>Capacità di comunicare in maniera ottimale con il team, di essere disponibili, evitare sprechi di tempo e utilizzare i tool collaborativi</t>
  </si>
  <si>
    <t xml:space="preserve">Partecipazione puntuale ai meeting, intervento costruttivo ai meeting e avere rispetto e responsabilità </t>
  </si>
  <si>
    <t>Lo studente viola continuamente quanto espresso nelle Linee Guida</t>
  </si>
  <si>
    <t>Lo studente viola un numero medio di volte quanto espresso nelle Linee Guida</t>
  </si>
  <si>
    <t>Lo studente rispetta sempre le Linee Guida</t>
  </si>
  <si>
    <t>Lo studente non partecipa quasi mai ai meeting e non si assume le responsabilità</t>
  </si>
  <si>
    <t>Lo studente  partecipa saltuariamente ai meeting, ritarda l'inizio del meeting e interviene saltuariamente sulle questioni in corso</t>
  </si>
  <si>
    <t>Lo studente  partecipa sempre ai meeting, è sempre puntuale e interviene sempre sulle questioni in corso</t>
  </si>
  <si>
    <t>Milestone</t>
  </si>
  <si>
    <t>SDD-ODD</t>
  </si>
  <si>
    <t>RAD</t>
  </si>
  <si>
    <t>Media</t>
  </si>
  <si>
    <t>Media Voto</t>
  </si>
  <si>
    <t>Note</t>
  </si>
  <si>
    <t>Rispettate tutte le scadenze</t>
  </si>
  <si>
    <t>Il lavoro prodotto è di buona qualità, anche se ci sono alcuni aspetti che potrebbero essere migliorati per aderire completamente agli standard definiti. In generale, si notano un buon impegno e attenzione ai dettagli, ma è importante prestare maggiore cura a quanto stabilito inizialmente.</t>
  </si>
  <si>
    <t>Ottima qualità complessiva del lavoro. Gli artefatti sono ben realizzati e rispettano quanto deciso precedentemente, con pochi errori o omissioni. Il lavoro mostra un buon livello di attenzione e una solida comprensione delle aspettative.</t>
  </si>
  <si>
    <t>Il lavoro prodotto è di buona qualità, anche se ci sono alcuni aspetti che potrebbero essere migliorati per aderire completamente agli standard definiti. In generale, si notano un buon impegno e attenzione ai dettagli, ma è importante prestare maggiore cura a quanto stabilito inizialmente</t>
  </si>
  <si>
    <t>Il lavoro prodotto è di buona qualità, anche se ci sono stati alcuni aspetti che hanno creato difficoltà e hanno rallentato la stesura del RAD. In particolare, alcune scelte nella stesura degli artefatti hanno compromesso parzialmente lo scheletro del documento, richiedendo ulteriori revisioni per riallinearsi agli standard definiti. Nonostante queste problematiche, si notano impegno e attenzione ai dettagli, ma è importante prestare maggiore cura a quanto stabilito inizialmente per evitare rallentamenti futuri.</t>
  </si>
  <si>
    <t>Assicurato quasi sempre il rispetto per i tool di comunicazione designati, garantita sempre una disponibilità costante e organizzata, intervenendo prontamente e in modo efficace, senza compromettere la qualità del flusso informativo</t>
  </si>
  <si>
    <t>Assicurato sempre il rispetto per i tool di comunicazione designati, garantita quasi sempre una disponibilità costante e organizzata, intervenendo prontamente e in modo efficace, senza compromettere la qualità del flusso informativo</t>
  </si>
  <si>
    <t>Assicurato sempre il rispetto per i tool di comunicazione designati, garantita sempre una disponibilità costante e organizzata, intervenendo prontamente e in modo efficace, senza compromettere la qualità del flusso informativo</t>
  </si>
  <si>
    <t>Assicurato sempre il rispetto per i tool di comunicazione designati, garantita sempre una disponibilità costante e organizzata, intervenendo prontamente e in modo efficace, senza compromettere la qualità del flusso informativo, facilitata la comunicazione tra i due gruppi.</t>
  </si>
  <si>
    <t>Avuto un ottimo comportamento, rispetto per i propri colleghi, nessun comportamento avverso e nessuna lamentela ricevuta da parte dei colleghi</t>
  </si>
  <si>
    <t>Tutte le linee guida elencate sono state completamente rispettate</t>
  </si>
  <si>
    <t>Assicurato sempre il rispetto per i tool di comunicazione designati, garantita quasi sempre una disponibilità costante e organizzata, intervenendo prontamente e in modo efficace, senza compromettere la qualità del flusso informativo.</t>
  </si>
  <si>
    <t>Partecipato a tutti i meeting ed interagito in modo rispettoso, interventi sempre frequenti e costruttivi</t>
  </si>
  <si>
    <t>Partecipato a tutti i meeting ed interagito in modo rispettoso, interventi quasi sempre frequenti e costruttivi</t>
  </si>
  <si>
    <t>Avuto un atteggiamento molto proattivo, contribuisce attivamente con idee valide</t>
  </si>
  <si>
    <t>Avuto un atteggiamento proattivo eccellente, fornisce idee e supporto continuo, ottima organizzazione del team</t>
  </si>
  <si>
    <t>Avuto un atteggiamento proattivo eccellente, fornisce idee e supporto continuo, creati i template per i documenti</t>
  </si>
  <si>
    <t>Avuto un atteggiamento proattivo eccellente, fornisce idee e supporto continuo, ottima organizzazione del lavoro</t>
  </si>
  <si>
    <t>Avuto un atteggiamento molto proattivo, contribuisce attivamente con idee valide, buona gestione delle problematiche</t>
  </si>
  <si>
    <t>Avuto un atteggiamento proattivo eccellente, contribuisce attivamente con idee valide, ottima gestione delle problematiche</t>
  </si>
  <si>
    <t>Avuto un atteggiamento abbastanza proattivo, contribuisce con idee valide.</t>
  </si>
  <si>
    <t>Avuto un atteggiamento molto proattivo, contribuisce con chiari dubbi e idee valide.</t>
  </si>
  <si>
    <t>Assicurato sempre il rispetto per i tool di comunicazione designati, garantita quasi sempre una disponibilità costante e organizzata, intervenendo in modo efficace, senza compromettere la qualità del flusso informativo.</t>
  </si>
  <si>
    <t>Rispettate quasi tutte le scadenze, leggero ritardo nella consegna dei design goals</t>
  </si>
  <si>
    <t xml:space="preserve">Avuto un ottimo comportamento, rispetto per i propri colleghi, nessun comportamento avverso e qualche </t>
  </si>
  <si>
    <t>Partecipato a tutti i meeting ed interagito in modo rispettoso, interventi quasi sempre frequenti e costruttivi, si consiglia maggiore attenzione alle tempistiche e collaborazione con i team member</t>
  </si>
  <si>
    <t>Avuto un atteggiamento proattivo eccellente, fornisce idee e supporto continuo, fornito template per mdt e sdd</t>
  </si>
  <si>
    <t>Assicurato sempre il rispetto per i tool di comunicazione designati, garantita quasi sempre una disponibilità costante e organizzata, intervenendo prontamente e in modo efficace, senza compromettere la qualità del flusso informativo, consigliata partecipazione più attiva ai sondaggi</t>
  </si>
  <si>
    <t>Assicurato sempre il rispetto per i tool di comunicazione designati, garantita sempre una disponibilità costante e organizzata, intervenendo prontamente e in modo efficace, senza compromettere la qualità del flusso informativo, consigliata partecipazione più attiva ai sondaggi</t>
  </si>
  <si>
    <t>Assicurato sempre il rispetto per i tool di comunicazione designati, garantita quasi sempre una disponibilità costante e organizzata, si consiglia maggiori intervenenti  per una comunicazione più efficace, consigliata partecipazione più attiva ai sondaggi e nelle comunicazioni</t>
  </si>
  <si>
    <t>Avuto un buon atteggiamento,  contribuisce con idee valide, incentivare maggiori soluzioni</t>
  </si>
  <si>
    <t>Avuto un atteggiamento proattivo eccellente, fornisce idee e supporto continuo, ridefiniti i mockup</t>
  </si>
  <si>
    <t>Avuto un atteggiamento molto proattivo, contribuisce con chiari dubbi e idee valide, ridefiniti i mockup</t>
  </si>
  <si>
    <t>Avuto un atteggiamento proattivo eccellente, contribuisce attivamente con idee valide</t>
  </si>
  <si>
    <t>SDD-DPD</t>
  </si>
  <si>
    <t>Prima metà Implementazione</t>
  </si>
  <si>
    <t>Fine implementazione e Testing</t>
  </si>
  <si>
    <t>La tua presenza ai daily scrum è stata regolare e hai sempre partecipato attivamente quando necessario. Tuttavia, ci sono stati alcuni momenti in cui la tua partecipazione non è stata costante o tempestiva. Sarebbe utile se riuscissi a essere ancora più puntuale, in modo da evitare interruzioni e garantire una maggiore fluidità nelle discussioni. Nonostante ciò, la tua presenza è sempre di valore, e quando sei presente, contribuisci positivamente al team.</t>
  </si>
  <si>
    <t>Sei sempre stato presente e puntuale ai daily scrum, con una partecipazione attiva che arricchisce ogni incontro. Un piccolo aspetto da migliorare potrebbe essere quello di anticipare eventuali difficoltà o imprevisti, in modo da poter organizzare meglio la tua presenza quando non è possibile partecipare al meeting. In ogni caso, il tuo impegno è evidente e la tua disponibilità arricchisce molto le discussioni.</t>
  </si>
  <si>
    <t>La tua presenza ai daily scrum è sempre impeccabile. Non solo sei puntuale e presente, ma la tua partecipazione è anche estremamente costruttiva e utile per il team. La tua disponibilità e il tuo impegno sono modelli da seguire, e il fatto che tu sia costantemente presente e attivo è un elemento fondamentale per il successo dei meeting. Continua così, il tuo contributo è davvero essenziale per il gruppo.</t>
  </si>
  <si>
    <t>In generale, sei molto bravo a mantenere la calma anche quando le situazioni si fanno stressanti. Riesci a non reagire impulsivamente, affrontando le difficoltà con un approccio razionale. Un piccolo miglioramento potrebbe essere quello di cercare di ridurre ulteriormente i momenti di frustrazione, soprattutto in caso di divergenze con il team. Tuttavia, la tua capacità di restare calmo e di pensare in modo chiaro è molto apprezzata e favorisce una buona collaborazione.</t>
  </si>
  <si>
    <t>Sei eccezionale nel mantenere la calma, anche nei momenti più tesi. La tua capacità di non arrabbiarti e di rimanere razionale e concentrato è uno dei tuoi punti di forza. Gestisci ogni situazione con un atteggiamento positivo e costruttivo, cercando sempre soluzioni piuttosto che concentrarti sui problemi. Il tuo esempio di autocontrollo è un modello per il team, contribuendo a mantenere un ambiente di lavoro sereno e produttivo.</t>
  </si>
  <si>
    <t>Il rispetto che mostri verso gli altri è impeccabile. Sei sempre attento a dare spazio a tutte le voci, accogliendo le opinioni altrui con apertura e senza giudizio. La tua capacità di trattare ogni membro del team con rispetto, anche in situazioni difficili, crea un'atmosfera di fiducia e cooperazione che è fondamentale per il successo del progetto. Sei un esempio di come il rispetto reciproco dovrebbe essere al centro di ogni collaborazione.</t>
  </si>
  <si>
    <t>Il tuo comportamento nel progetto è esemplare. Sei sempre rispettoso, pronto a supportare i colleghi e a lavorare in modo collaborativo verso gli obiettivi comuni. La tua attitudine positiva e la tua capacità di mantenere il focus, anche nei momenti più difficili, contribuiscono in modo determinante al successo del progetto. Sei un esempio di come il comportamento ideale in un team dovrebbe essere, e la tua presenza arricchisce il gruppo in modo significativo.</t>
  </si>
  <si>
    <t>Sei altamente proattivo, sempre pronto ad anticipare le necessità del progetto e a proporre soluzioni. La tua capacità di prendere iniziativa senza attendere che altri lo facciano è un grande valore per il team, e il tuo atteggiamento proattivo stimola anche gli altri a dare il massimo.</t>
  </si>
  <si>
    <t>Mostri una buona dose di proattività, anticipando le esigenze del team e risolvendo i problemi in modo tempestivo. Potresti cercare di essere ancora più rapido nell’individuare le difficoltà, ma nel complesso, la tua capacità di prendere iniziativa è molto apprezzata.</t>
  </si>
  <si>
    <t>Hai rispettato in modo impeccabile tutte le linee guida del progetto, applicandole con grande attenzione e precisione. La tua capacità di seguire le indicazioni e mantenere il progetto allineato agli standard stabiliti è fondamentale per il successo del gruppo. Sei un esempio di come le linee guida dovrebbero essere seguite e rispettate, e questo ha un impatto molto positivo sul lavoro del team.</t>
  </si>
  <si>
    <t>Sei impeccabile nel rispettare le scadenze. Non solo consegni il lavoro puntualmente, ma lo fai con una qualità costante e un’attenzione ai dettagli che arricchisce il progetto. La tua capacità di organizzarti e di completare le attività nei tempi stabiliti è un esempio per il team e ha un impatto positivo sull'andamento complessivo del progetto.</t>
  </si>
  <si>
    <t>Il codice che scrivi è di altissima qualità. È ben strutturato, ottimizzato e altamente leggibile, con commenti chiari che facilitano la comprensione. La tua attenzione ai dettagli e la tua capacità di scrivere codice efficiente e senza errori è esemplare. Il tuo approccio contribuisce in modo significativo alla solidità e alla manutenibilità del progetto, ed è un grande esempio per il team.</t>
  </si>
  <si>
    <t>Sei sempre molto puntuale e attivo nei sondaggi, rispondendo tempestivamente e con contributi chiari. La tua partecipazione costante ai sondaggi è essenziale per il progresso del progetto e facilita la pianificazione delle attività. Sebbene tu utilizzi gli altri strumenti di comunicazione in modo adeguato, è la tua presenza nei sondaggi che fa davvero la differenza, permettendo al team di rimanere allineato e di proseguire senza intoppi.</t>
  </si>
  <si>
    <t>La qualità del codice che produci è molto buona. Scrivi codice chiaro e funzionale, ma occasionalmente potresti prestare maggiore attenzione all’ottimizzazione e a rendere il codice più leggibile per gli altri. Nel complesso, il tuo lavoro è preciso, ben strutturato, e facilmente comprensibile. Continua così per migliorare ulteriormente l’efficienza e la manutenibilità.</t>
  </si>
  <si>
    <t>La qualità del tuo lavoro è molto buona. Produci risultati solidi, ma ogni tanto potresti affinare ulteriormente alcuni aspetti per renderli ancora più rifiniti e ottimizzati. I messaggi dei commit sono generalmente ben scritti, ma a volte potrebbero essere ancora più dettagliati, specialmente quando si tratta di modifiche più sostanziali. Migliorando la descrizione dei commit e affinando ulteriormente alcuni dettagli nel lavoro, il tuo contributo sarebbe ancora più prezioso.</t>
  </si>
  <si>
    <t>La tua partecipazione ai sondaggi è stata molto buona, con risposte generalmente puntuali e utili. Ogni tanto, però, sarebbe utile essere ancora più tempestivo. I messaggi dei commit sono ben scritti, ma a volte potrebbero essere ancora più descrittivi, soprattutto quando si apportano modifiche complesse. Continuando a migliorare nella chiarezza dei messaggi e nella partecipazione tempestiva ai sondaggi, potrai apportare un contributo ancora più significativo al progetto.</t>
  </si>
  <si>
    <t>Riesci a mantenere la calma e ad ascoltare gli altri anche nelle situazioni stressanti. A volte, cercare di essere ancora più paziente quando si presentano divergenze potrebbe essere utile, ma nel complesso il tuo rispetto per gli altri è sempre evidente e positivo.</t>
  </si>
  <si>
    <t>La tua proattività è eccezionale. Non solo partecipi attivamente alle discussioni, ma prendi sempre l'iniziativa nel proporre soluzioni, sollevare questioni importanti e mantenere alta l'attenzione sugli obiettivi del team. Riguardo al bot di daily scrum, sei sempre regolare nelle risposte e, quando necessario, hai fatto da promemoria per il team, assicurandoti che tutti rispondessero e contribuendo al buon andamento del progetto. La tua capacità di anticipare problemi, mantenere il team sincronizzato e partecipare attivamente al processo quotidiano è un esempio per tutti.</t>
  </si>
  <si>
    <t>La qualità del lavoro che svolgi è eccellente. Ogni attività è ben completata con attenzione ai dettagli e una cura costante nella realizzazione. I tuoi messaggi dei commit sono sempre chiari, descrittivi e offrono una panoramica completa delle modifiche apportate, rendendo facile per gli altri membri del team capire il contesto. La tua attenzione alla qualità sia nel lavoro che nei commit è un modello per il team e contribuisce in modo significativo al successo del progetto.</t>
  </si>
  <si>
    <t>La tua proattività è eccellente. Non solo partecipi attivamente, ma spesso prendi l’iniziativa proponendo soluzioni prima che i problemi emergano. Anticipi le necessità del team e agisci senza aspettare che gli altri ti indichino cosa fare, rendendo il flusso di lavoro più fluido e produttivo. La tua capacità di essere sempre un passo avanti e di stimolare l’azione è un esempio per tutti e contribuisce in modo significativo al successo del progetto.</t>
  </si>
  <si>
    <t>La tua proattività è eccellente. Non solo prendi l'iniziativa, ma proponi soluzioni innovative e anticipi i bisogni del team. Questo atteggiamento ti aiuta a mantenere il progetto fluido e in linea con gli obiettivi. Per quanto riguarda il codice, hai una cura meticolosa nella scrittura e nell'ottimizzazione, assicurandoti che sia pulito, efficiente e facilmente leggibile. La tua proattività e l'attenzione ai dettagli nel codice rendono il tuo contributo fondamentale al successo del progetto.</t>
  </si>
  <si>
    <t>Sei proattivo e pronto a intervenire quando necessario. Non solo partecipi attivamente alle discussioni, ma proponi anche soluzioni pratiche e rilevanti. Ogni tanto, però, potrebbe essere utile anticipare qualche passo o affrontare argomenti prima che diventino urgenti, per ottimizzare i tempi. La tua predisposizione a prendere iniziativa è già un punto di forza, ma un po’ più di proattività nelle fasi iniziali delle attività potrebbe migliorare ulteriormente l’efficienza del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</si>
</sst>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2"/>
      <color theme="1"/>
      <name val="Calibri"/>
      <family val="2"/>
      <scheme val="minor"/>
    </font>
    <font>
      <b/>
      <sz val="14"/>
      <color theme="0"/>
      <name val="Calibri"/>
      <family val="2"/>
      <scheme val="minor"/>
    </font>
    <font>
      <sz val="8"/>
      <name val="Calibri"/>
      <family val="2"/>
      <scheme val="minor"/>
    </font>
    <font>
      <sz val="11"/>
      <color rgb="FF000000"/>
      <name val="Calibri"/>
      <family val="2"/>
      <scheme val="minor"/>
    </font>
    <font>
      <b/>
      <sz val="11"/>
      <color theme="0"/>
      <name val="Calibri"/>
      <family val="2"/>
      <scheme val="minor"/>
    </font>
    <font>
      <b/>
      <sz val="20"/>
      <color theme="0"/>
      <name val="Calibri"/>
      <family val="2"/>
      <scheme val="minor"/>
    </font>
  </fonts>
  <fills count="4">
    <fill>
      <patternFill patternType="none"/>
    </fill>
    <fill>
      <patternFill patternType="gray125"/>
    </fill>
    <fill>
      <patternFill patternType="solid">
        <fgColor rgb="FF3289FF"/>
        <bgColor indexed="64"/>
      </patternFill>
    </fill>
    <fill>
      <patternFill patternType="solid">
        <fgColor rgb="FF3289FF"/>
        <bgColor theme="4" tint="0.79998168889431442"/>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36">
    <xf numFmtId="0" fontId="0" fillId="0" borderId="0" xfId="0"/>
    <xf numFmtId="2" fontId="0" fillId="0" borderId="0" xfId="0" applyNumberFormat="1"/>
    <xf numFmtId="0" fontId="0" fillId="0" borderId="1" xfId="0" applyBorder="1"/>
    <xf numFmtId="0" fontId="1" fillId="0" borderId="0" xfId="0" applyFont="1"/>
    <xf numFmtId="0" fontId="1" fillId="0" borderId="0" xfId="0" applyFont="1" applyAlignment="1">
      <alignment horizontal="left"/>
    </xf>
    <xf numFmtId="0" fontId="2" fillId="0" borderId="0" xfId="0" applyFont="1"/>
    <xf numFmtId="14" fontId="0" fillId="0" borderId="0" xfId="0" applyNumberFormat="1"/>
    <xf numFmtId="0" fontId="5" fillId="0" borderId="0" xfId="0" applyFont="1"/>
    <xf numFmtId="14" fontId="5" fillId="0" borderId="0" xfId="0" applyNumberFormat="1" applyFont="1"/>
    <xf numFmtId="0" fontId="0" fillId="0" borderId="1" xfId="0" quotePrefix="1" applyBorder="1" applyAlignment="1">
      <alignment horizontal="left"/>
    </xf>
    <xf numFmtId="0" fontId="6" fillId="2" borderId="1" xfId="0" applyFont="1" applyFill="1" applyBorder="1"/>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7" fillId="2" borderId="5" xfId="0" applyFont="1" applyFill="1" applyBorder="1" applyAlignment="1">
      <alignment horizontal="center" vertical="center"/>
    </xf>
    <xf numFmtId="0" fontId="0" fillId="0" borderId="0" xfId="0" applyAlignment="1">
      <alignment horizontal="center" vertical="center"/>
    </xf>
    <xf numFmtId="0" fontId="3" fillId="2" borderId="1" xfId="0" applyFont="1" applyFill="1" applyBorder="1" applyAlignment="1">
      <alignment horizontal="center" vertical="center"/>
    </xf>
    <xf numFmtId="2" fontId="0" fillId="0" borderId="1" xfId="0" applyNumberFormat="1" applyBorder="1" applyAlignment="1">
      <alignment horizontal="center" vertical="center" wrapText="1"/>
    </xf>
    <xf numFmtId="0" fontId="2" fillId="2" borderId="0" xfId="0" applyFont="1" applyFill="1"/>
    <xf numFmtId="0" fontId="7" fillId="2" borderId="1" xfId="0" applyFont="1" applyFill="1" applyBorder="1" applyAlignment="1">
      <alignment vertical="center"/>
    </xf>
    <xf numFmtId="14" fontId="0" fillId="0" borderId="0" xfId="0" applyNumberFormat="1" applyAlignment="1">
      <alignment horizontal="center"/>
    </xf>
    <xf numFmtId="0" fontId="2" fillId="2" borderId="0" xfId="0" applyFont="1" applyFill="1" applyAlignment="1">
      <alignment horizontal="left"/>
    </xf>
    <xf numFmtId="0" fontId="0" fillId="0" borderId="0" xfId="0" applyAlignment="1">
      <alignment horizontal="left"/>
    </xf>
    <xf numFmtId="2" fontId="0" fillId="0" borderId="0" xfId="0" applyNumberFormat="1" applyAlignment="1">
      <alignment horizontal="left"/>
    </xf>
    <xf numFmtId="0" fontId="1" fillId="3" borderId="6" xfId="0" applyFont="1" applyFill="1" applyBorder="1" applyAlignment="1">
      <alignment horizontal="left"/>
    </xf>
    <xf numFmtId="0" fontId="1" fillId="3" borderId="7" xfId="0" applyFont="1" applyFill="1" applyBorder="1" applyAlignment="1">
      <alignment horizontal="left"/>
    </xf>
    <xf numFmtId="0" fontId="6" fillId="3" borderId="6" xfId="0" applyFont="1" applyFill="1" applyBorder="1" applyAlignment="1">
      <alignment horizontal="left"/>
    </xf>
    <xf numFmtId="0" fontId="0" fillId="0" borderId="0" xfId="0"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0" fillId="0" borderId="0" xfId="0" applyAlignment="1">
      <alignment vertical="center" wrapText="1"/>
    </xf>
    <xf numFmtId="0" fontId="0" fillId="0" borderId="0" xfId="0"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xf>
  </cellXfs>
  <cellStyles count="1">
    <cellStyle name="Normale" xfId="0" builtinId="0"/>
  </cellStyles>
  <dxfs count="89">
    <dxf>
      <numFmt numFmtId="2" formatCode="0.00"/>
    </dxf>
    <dxf>
      <numFmt numFmtId="2" formatCode="0.00"/>
    </dxf>
    <dxf>
      <numFmt numFmtId="19" formatCode="dd/mm/yyyy"/>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3289FF"/>
        </patternFill>
      </fill>
    </dxf>
    <dxf>
      <numFmt numFmtId="2" formatCode="0.00"/>
    </dxf>
    <dxf>
      <numFmt numFmtId="2" formatCode="0.00"/>
    </dxf>
    <dxf>
      <numFmt numFmtId="19" formatCode="dd/mm/yyyy"/>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3289FF"/>
        </patternFill>
      </fill>
    </dxf>
    <dxf>
      <numFmt numFmtId="2" formatCode="0.00"/>
    </dxf>
    <dxf>
      <numFmt numFmtId="2" formatCode="0.00"/>
    </dxf>
    <dxf>
      <numFmt numFmtId="19" formatCode="dd/mm/yyyy"/>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3289FF"/>
        </patternFill>
      </fill>
    </dxf>
    <dxf>
      <numFmt numFmtId="2" formatCode="0.00"/>
    </dxf>
    <dxf>
      <numFmt numFmtId="2" formatCode="0.00"/>
    </dxf>
    <dxf>
      <numFmt numFmtId="19" formatCode="dd/mm/yyyy"/>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3289FF"/>
        </patternFill>
      </fill>
    </dxf>
    <dxf>
      <numFmt numFmtId="2" formatCode="0.00"/>
    </dxf>
    <dxf>
      <numFmt numFmtId="2" formatCode="0.00"/>
    </dxf>
    <dxf>
      <numFmt numFmtId="19" formatCode="dd/mm/yyyy"/>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3289FF"/>
        </patternFill>
      </fill>
    </dxf>
    <dxf>
      <numFmt numFmtId="2" formatCode="0.00"/>
    </dxf>
    <dxf>
      <numFmt numFmtId="2" formatCode="0.00"/>
    </dxf>
    <dxf>
      <numFmt numFmtId="19" formatCode="dd/mm/yyyy"/>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3289FF"/>
        </patternFill>
      </fill>
    </dxf>
    <dxf>
      <numFmt numFmtId="2" formatCode="0.00"/>
    </dxf>
    <dxf>
      <numFmt numFmtId="2" formatCode="0.00"/>
    </dxf>
    <dxf>
      <numFmt numFmtId="19" formatCode="dd/mm/yyyy"/>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3289FF"/>
        </patternFill>
      </fill>
    </dxf>
    <dxf>
      <numFmt numFmtId="2" formatCode="0.00"/>
    </dxf>
    <dxf>
      <numFmt numFmtId="2" formatCode="0.00"/>
    </dxf>
    <dxf>
      <numFmt numFmtId="0" formatCode="General"/>
    </dxf>
    <dxf>
      <numFmt numFmtId="19" formatCode="dd/mm/yyyy"/>
    </dxf>
    <dxf>
      <numFmt numFmtId="19" formatCode="dd/mm/yyyy"/>
      <alignment horizontal="center" vertical="bottom" textRotation="0" wrapText="0" indent="0" justifyLastLine="0" shrinkToFit="0" readingOrder="0"/>
    </dxf>
    <dxf>
      <numFmt numFmtId="30" formatCode="@"/>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font>
        <b/>
      </font>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rgb="FF3289FF"/>
        </patternFill>
      </fill>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font>
        <b/>
      </font>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rgb="FF3289FF"/>
        </patternFill>
      </fill>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font>
        <b/>
      </font>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rgb="FF3289FF"/>
        </patternFill>
      </fill>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font>
        <b/>
      </font>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rgb="FF3289FF"/>
        </patternFill>
      </fill>
      <alignment horizontal="left" vertical="bottom" textRotation="0" wrapText="0" indent="0" justifyLastLine="0" shrinkToFit="0" readingOrder="0"/>
    </dxf>
  </dxfs>
  <tableStyles count="0" defaultTableStyle="TableStyleMedium2" defaultPivotStyle="PivotStyleLight16"/>
  <colors>
    <mruColors>
      <color rgb="FF32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'Consegna RAD 9-11-2024'!$B$3</c:f>
          <c:strCache>
            <c:ptCount val="1"/>
            <c:pt idx="0">
              <c:v>Giuseppe Gambardella</c:v>
            </c:pt>
          </c:strCache>
        </c:strRef>
      </c:tx>
      <c:overlay val="0"/>
      <c:spPr>
        <a:noFill/>
        <a:ln>
          <a:noFill/>
        </a:ln>
        <a:effectLst/>
      </c:spPr>
      <c:txPr>
        <a:bodyPr rot="0" spcFirstLastPara="1" vertOverflow="ellipsis" vert="horz" wrap="square" anchor="ctr" anchorCtr="1"/>
        <a:lstStyle/>
        <a:p>
          <a:pPr lvl="0" algn="ctr" rtl="0">
            <a:defRPr sz="1400" b="0" i="0" u="none" strike="noStrike" kern="1200" spc="0" baseline="0">
              <a:solidFill>
                <a:sysClr val="windowText" lastClr="000000">
                  <a:lumMod val="65000"/>
                  <a:lumOff val="35000"/>
                </a:sysClr>
              </a:solidFill>
              <a:latin typeface="+mn-lt"/>
              <a:ea typeface="+mn-ea"/>
              <a:cs typeface="+mn-cs"/>
            </a:defRPr>
          </a:pPr>
          <a:endParaRPr lang="it-IT"/>
        </a:p>
      </c:txPr>
    </c:title>
    <c:autoTitleDeleted val="0"/>
    <c:plotArea>
      <c:layout/>
      <c:lineChart>
        <c:grouping val="standard"/>
        <c:varyColors val="0"/>
        <c:ser>
          <c:idx val="6"/>
          <c:order val="0"/>
          <c:tx>
            <c:strRef>
              <c:f>'Valutazioni finali'!$H$2</c:f>
              <c:strCache>
                <c:ptCount val="1"/>
                <c:pt idx="0">
                  <c:v>Team-Work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'Valutazioni finali'!$A$3:$A$6</c:f>
              <c:strCache>
                <c:ptCount val="4"/>
                <c:pt idx="0">
                  <c:v>RAD</c:v>
                </c:pt>
                <c:pt idx="1">
                  <c:v>SDD-ODD</c:v>
                </c:pt>
                <c:pt idx="2">
                  <c:v>Prima metà Implementazione</c:v>
                </c:pt>
                <c:pt idx="3">
                  <c:v>Fine implementazione e Testing</c:v>
                </c:pt>
              </c:strCache>
            </c:strRef>
          </c:cat>
          <c:val>
            <c:numRef>
              <c:f>'Valutazioni finali'!$H$3:$H$6</c:f>
              <c:numCache>
                <c:formatCode>General</c:formatCode>
                <c:ptCount val="4"/>
                <c:pt idx="0">
                  <c:v>10</c:v>
                </c:pt>
                <c:pt idx="1">
                  <c:v>10</c:v>
                </c:pt>
                <c:pt idx="2">
                  <c:v>9</c:v>
                </c:pt>
                <c:pt idx="3">
                  <c:v>10</c:v>
                </c:pt>
              </c:numCache>
            </c:numRef>
          </c:val>
          <c:smooth val="0"/>
          <c:extLst>
            <c:ext xmlns:c16="http://schemas.microsoft.com/office/drawing/2014/chart" uri="{C3380CC4-5D6E-409C-BE32-E72D297353CC}">
              <c16:uniqueId val="{00000006-ACBE-AF4C-9B93-92A42654A16A}"/>
            </c:ext>
          </c:extLst>
        </c:ser>
        <c:ser>
          <c:idx val="0"/>
          <c:order val="1"/>
          <c:tx>
            <c:strRef>
              <c:f>'Valutazioni finali'!$B$2</c:f>
              <c:strCache>
                <c:ptCount val="1"/>
                <c:pt idx="0">
                  <c:v>Rispetto delle scadenze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'Valutazioni finali'!$A$3:$A$6</c:f>
              <c:strCache>
                <c:ptCount val="4"/>
                <c:pt idx="0">
                  <c:v>RAD</c:v>
                </c:pt>
                <c:pt idx="1">
                  <c:v>SDD-ODD</c:v>
                </c:pt>
                <c:pt idx="2">
                  <c:v>Prima metà Implementazione</c:v>
                </c:pt>
                <c:pt idx="3">
                  <c:v>Fine implementazione e Testing</c:v>
                </c:pt>
              </c:strCache>
            </c:strRef>
          </c:cat>
          <c:val>
            <c:numRef>
              <c:f>'Valutazioni finali'!$B$3:$B$6</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0-ACBE-AF4C-9B93-92A42654A16A}"/>
            </c:ext>
          </c:extLst>
        </c:ser>
        <c:ser>
          <c:idx val="1"/>
          <c:order val="2"/>
          <c:tx>
            <c:strRef>
              <c:f>'Valutazioni finali'!$C$2</c:f>
              <c:strCache>
                <c:ptCount val="1"/>
                <c:pt idx="0">
                  <c:v>Qualità del lavoro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'Valutazioni finali'!$A$3:$A$6</c:f>
              <c:strCache>
                <c:ptCount val="4"/>
                <c:pt idx="0">
                  <c:v>RAD</c:v>
                </c:pt>
                <c:pt idx="1">
                  <c:v>SDD-ODD</c:v>
                </c:pt>
                <c:pt idx="2">
                  <c:v>Prima metà Implementazione</c:v>
                </c:pt>
                <c:pt idx="3">
                  <c:v>Fine implementazione e Testing</c:v>
                </c:pt>
              </c:strCache>
            </c:strRef>
          </c:cat>
          <c:val>
            <c:numRef>
              <c:f>'Valutazioni finali'!$C$3:$C$6</c:f>
              <c:numCache>
                <c:formatCode>General</c:formatCode>
                <c:ptCount val="4"/>
                <c:pt idx="0">
                  <c:v>8</c:v>
                </c:pt>
                <c:pt idx="1">
                  <c:v>9</c:v>
                </c:pt>
                <c:pt idx="2">
                  <c:v>9</c:v>
                </c:pt>
                <c:pt idx="3">
                  <c:v>9</c:v>
                </c:pt>
              </c:numCache>
            </c:numRef>
          </c:val>
          <c:smooth val="0"/>
          <c:extLst>
            <c:ext xmlns:c16="http://schemas.microsoft.com/office/drawing/2014/chart" uri="{C3380CC4-5D6E-409C-BE32-E72D297353CC}">
              <c16:uniqueId val="{00000001-ACBE-AF4C-9B93-92A42654A16A}"/>
            </c:ext>
          </c:extLst>
        </c:ser>
        <c:ser>
          <c:idx val="2"/>
          <c:order val="3"/>
          <c:tx>
            <c:strRef>
              <c:f>'Valutazioni finali'!$D$2</c:f>
              <c:strCache>
                <c:ptCount val="1"/>
                <c:pt idx="0">
                  <c:v>Rispetto delle Linee Guida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'Valutazioni finali'!$A$3:$A$6</c:f>
              <c:strCache>
                <c:ptCount val="4"/>
                <c:pt idx="0">
                  <c:v>RAD</c:v>
                </c:pt>
                <c:pt idx="1">
                  <c:v>SDD-ODD</c:v>
                </c:pt>
                <c:pt idx="2">
                  <c:v>Prima metà Implementazione</c:v>
                </c:pt>
                <c:pt idx="3">
                  <c:v>Fine implementazione e Testing</c:v>
                </c:pt>
              </c:strCache>
            </c:strRef>
          </c:cat>
          <c:val>
            <c:numRef>
              <c:f>'Valutazioni finali'!$D$3:$D$6</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2-ACBE-AF4C-9B93-92A42654A16A}"/>
            </c:ext>
          </c:extLst>
        </c:ser>
        <c:ser>
          <c:idx val="3"/>
          <c:order val="4"/>
          <c:tx>
            <c:strRef>
              <c:f>'Valutazioni finali'!$E$2</c:f>
              <c:strCache>
                <c:ptCount val="1"/>
                <c:pt idx="0">
                  <c:v>Proattività</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'Valutazioni finali'!$A$3:$A$6</c:f>
              <c:strCache>
                <c:ptCount val="4"/>
                <c:pt idx="0">
                  <c:v>RAD</c:v>
                </c:pt>
                <c:pt idx="1">
                  <c:v>SDD-ODD</c:v>
                </c:pt>
                <c:pt idx="2">
                  <c:v>Prima metà Implementazione</c:v>
                </c:pt>
                <c:pt idx="3">
                  <c:v>Fine implementazione e Testing</c:v>
                </c:pt>
              </c:strCache>
            </c:strRef>
          </c:cat>
          <c:val>
            <c:numRef>
              <c:f>'Valutazioni finali'!$E$3:$E$6</c:f>
              <c:numCache>
                <c:formatCode>General</c:formatCode>
                <c:ptCount val="4"/>
                <c:pt idx="0">
                  <c:v>9</c:v>
                </c:pt>
                <c:pt idx="1">
                  <c:v>9</c:v>
                </c:pt>
                <c:pt idx="2">
                  <c:v>10</c:v>
                </c:pt>
                <c:pt idx="3">
                  <c:v>10</c:v>
                </c:pt>
              </c:numCache>
            </c:numRef>
          </c:val>
          <c:smooth val="0"/>
          <c:extLst>
            <c:ext xmlns:c16="http://schemas.microsoft.com/office/drawing/2014/chart" uri="{C3380CC4-5D6E-409C-BE32-E72D297353CC}">
              <c16:uniqueId val="{00000003-ACBE-AF4C-9B93-92A42654A16A}"/>
            </c:ext>
          </c:extLst>
        </c:ser>
        <c:ser>
          <c:idx val="4"/>
          <c:order val="5"/>
          <c:tx>
            <c:strRef>
              <c:f>'Valutazioni finali'!$F$2</c:f>
              <c:strCache>
                <c:ptCount val="1"/>
                <c:pt idx="0">
                  <c:v>Comportamento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'Valutazioni finali'!$A$3:$A$6</c:f>
              <c:strCache>
                <c:ptCount val="4"/>
                <c:pt idx="0">
                  <c:v>RAD</c:v>
                </c:pt>
                <c:pt idx="1">
                  <c:v>SDD-ODD</c:v>
                </c:pt>
                <c:pt idx="2">
                  <c:v>Prima metà Implementazione</c:v>
                </c:pt>
                <c:pt idx="3">
                  <c:v>Fine implementazione e Testing</c:v>
                </c:pt>
              </c:strCache>
            </c:strRef>
          </c:cat>
          <c:val>
            <c:numRef>
              <c:f>'Valutazioni finali'!$F$3:$F$6</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4-ACBE-AF4C-9B93-92A42654A16A}"/>
            </c:ext>
          </c:extLst>
        </c:ser>
        <c:ser>
          <c:idx val="5"/>
          <c:order val="6"/>
          <c:tx>
            <c:strRef>
              <c:f>'Valutazioni finali'!$G$2</c:f>
              <c:strCache>
                <c:ptCount val="1"/>
                <c:pt idx="0">
                  <c:v>Comunicazione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'Valutazioni finali'!$A$3:$A$6</c:f>
              <c:strCache>
                <c:ptCount val="4"/>
                <c:pt idx="0">
                  <c:v>RAD</c:v>
                </c:pt>
                <c:pt idx="1">
                  <c:v>SDD-ODD</c:v>
                </c:pt>
                <c:pt idx="2">
                  <c:v>Prima metà Implementazione</c:v>
                </c:pt>
                <c:pt idx="3">
                  <c:v>Fine implementazione e Testing</c:v>
                </c:pt>
              </c:strCache>
            </c:strRef>
          </c:cat>
          <c:val>
            <c:numRef>
              <c:f>'Valutazioni finali'!$G$3:$G$6</c:f>
              <c:numCache>
                <c:formatCode>General</c:formatCode>
                <c:ptCount val="4"/>
                <c:pt idx="0">
                  <c:v>9</c:v>
                </c:pt>
                <c:pt idx="1">
                  <c:v>8</c:v>
                </c:pt>
                <c:pt idx="2">
                  <c:v>10</c:v>
                </c:pt>
                <c:pt idx="3">
                  <c:v>10</c:v>
                </c:pt>
              </c:numCache>
            </c:numRef>
          </c:val>
          <c:smooth val="0"/>
          <c:extLst>
            <c:ext xmlns:c16="http://schemas.microsoft.com/office/drawing/2014/chart" uri="{C3380CC4-5D6E-409C-BE32-E72D297353CC}">
              <c16:uniqueId val="{00000005-ACBE-AF4C-9B93-92A42654A16A}"/>
            </c:ext>
          </c:extLst>
        </c:ser>
        <c:ser>
          <c:idx val="7"/>
          <c:order val="7"/>
          <c:tx>
            <c:strRef>
              <c:f>'Valutazioni finali'!$I$2</c:f>
              <c:strCache>
                <c:ptCount val="1"/>
                <c:pt idx="0">
                  <c:v>Media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'Valutazioni finali'!$A$3:$A$6</c:f>
              <c:strCache>
                <c:ptCount val="4"/>
                <c:pt idx="0">
                  <c:v>RAD</c:v>
                </c:pt>
                <c:pt idx="1">
                  <c:v>SDD-ODD</c:v>
                </c:pt>
                <c:pt idx="2">
                  <c:v>Prima metà Implementazione</c:v>
                </c:pt>
                <c:pt idx="3">
                  <c:v>Fine implementazione e Testing</c:v>
                </c:pt>
              </c:strCache>
            </c:strRef>
          </c:cat>
          <c:val>
            <c:numRef>
              <c:f>'Valutazioni finali'!$I$3:$I$6</c:f>
              <c:numCache>
                <c:formatCode>0.00</c:formatCode>
                <c:ptCount val="4"/>
                <c:pt idx="0">
                  <c:v>9.4285714285714288</c:v>
                </c:pt>
                <c:pt idx="1">
                  <c:v>9.2857142857142865</c:v>
                </c:pt>
                <c:pt idx="2">
                  <c:v>9.7142857142857135</c:v>
                </c:pt>
                <c:pt idx="3">
                  <c:v>9.8571428571428577</c:v>
                </c:pt>
              </c:numCache>
            </c:numRef>
          </c:val>
          <c:smooth val="0"/>
          <c:extLst>
            <c:ext xmlns:c16="http://schemas.microsoft.com/office/drawing/2014/chart" uri="{C3380CC4-5D6E-409C-BE32-E72D297353CC}">
              <c16:uniqueId val="{00000007-ACBE-AF4C-9B93-92A42654A16A}"/>
            </c:ext>
          </c:extLst>
        </c:ser>
        <c:dLbls>
          <c:showLegendKey val="0"/>
          <c:showVal val="0"/>
          <c:showCatName val="0"/>
          <c:showSerName val="0"/>
          <c:showPercent val="0"/>
          <c:showBubbleSize val="0"/>
        </c:dLbls>
        <c:marker val="1"/>
        <c:smooth val="0"/>
        <c:axId val="1128939167"/>
        <c:axId val="1119013391"/>
      </c:lineChart>
      <c:catAx>
        <c:axId val="11289391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19013391"/>
        <c:crosses val="autoZero"/>
        <c:auto val="0"/>
        <c:lblAlgn val="ctr"/>
        <c:lblOffset val="100"/>
        <c:noMultiLvlLbl val="0"/>
      </c:catAx>
      <c:valAx>
        <c:axId val="1119013391"/>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rPr>
                  <a:t>Punteggio campo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89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'Consegna RAD 9-11-2024'!$B$4</c:f>
          <c:strCache>
            <c:ptCount val="1"/>
            <c:pt idx="0">
              <c:v>Francesco Faiella</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'Valutazioni finali'!$B$11</c:f>
              <c:strCache>
                <c:ptCount val="1"/>
                <c:pt idx="0">
                  <c:v>Rispetto delle scadenze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'Valutazioni finali'!$A$12:$A$15</c:f>
              <c:strCache>
                <c:ptCount val="4"/>
                <c:pt idx="0">
                  <c:v>RAD</c:v>
                </c:pt>
                <c:pt idx="1">
                  <c:v>SDD-DPD</c:v>
                </c:pt>
                <c:pt idx="2">
                  <c:v>Prima metà Implementazione</c:v>
                </c:pt>
                <c:pt idx="3">
                  <c:v>Fine implementazione e Testing</c:v>
                </c:pt>
              </c:strCache>
            </c:strRef>
          </c:cat>
          <c:val>
            <c:numRef>
              <c:f>'Valutazioni finali'!$B$12:$B$15</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0-3795-844D-BBA1-2382B261BEF8}"/>
            </c:ext>
          </c:extLst>
        </c:ser>
        <c:ser>
          <c:idx val="1"/>
          <c:order val="1"/>
          <c:tx>
            <c:strRef>
              <c:f>'Valutazioni finali'!$C$11</c:f>
              <c:strCache>
                <c:ptCount val="1"/>
                <c:pt idx="0">
                  <c:v>Qualità del lavoro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'Valutazioni finali'!$A$12:$A$15</c:f>
              <c:strCache>
                <c:ptCount val="4"/>
                <c:pt idx="0">
                  <c:v>RAD</c:v>
                </c:pt>
                <c:pt idx="1">
                  <c:v>SDD-DPD</c:v>
                </c:pt>
                <c:pt idx="2">
                  <c:v>Prima metà Implementazione</c:v>
                </c:pt>
                <c:pt idx="3">
                  <c:v>Fine implementazione e Testing</c:v>
                </c:pt>
              </c:strCache>
            </c:strRef>
          </c:cat>
          <c:val>
            <c:numRef>
              <c:f>'Valutazioni finali'!$C$12:$C$15</c:f>
              <c:numCache>
                <c:formatCode>General</c:formatCode>
                <c:ptCount val="4"/>
                <c:pt idx="0">
                  <c:v>8</c:v>
                </c:pt>
                <c:pt idx="1">
                  <c:v>9</c:v>
                </c:pt>
                <c:pt idx="2">
                  <c:v>9</c:v>
                </c:pt>
                <c:pt idx="3">
                  <c:v>9</c:v>
                </c:pt>
              </c:numCache>
            </c:numRef>
          </c:val>
          <c:smooth val="0"/>
          <c:extLst>
            <c:ext xmlns:c16="http://schemas.microsoft.com/office/drawing/2014/chart" uri="{C3380CC4-5D6E-409C-BE32-E72D297353CC}">
              <c16:uniqueId val="{00000001-3795-844D-BBA1-2382B261BEF8}"/>
            </c:ext>
          </c:extLst>
        </c:ser>
        <c:ser>
          <c:idx val="2"/>
          <c:order val="2"/>
          <c:tx>
            <c:strRef>
              <c:f>'Valutazioni finali'!$D$11</c:f>
              <c:strCache>
                <c:ptCount val="1"/>
                <c:pt idx="0">
                  <c:v>Rispetto delle Linee Guida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'Valutazioni finali'!$A$12:$A$15</c:f>
              <c:strCache>
                <c:ptCount val="4"/>
                <c:pt idx="0">
                  <c:v>RAD</c:v>
                </c:pt>
                <c:pt idx="1">
                  <c:v>SDD-DPD</c:v>
                </c:pt>
                <c:pt idx="2">
                  <c:v>Prima metà Implementazione</c:v>
                </c:pt>
                <c:pt idx="3">
                  <c:v>Fine implementazione e Testing</c:v>
                </c:pt>
              </c:strCache>
            </c:strRef>
          </c:cat>
          <c:val>
            <c:numRef>
              <c:f>'Valutazioni finali'!$D$12:$D$15</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2-3795-844D-BBA1-2382B261BEF8}"/>
            </c:ext>
          </c:extLst>
        </c:ser>
        <c:ser>
          <c:idx val="3"/>
          <c:order val="3"/>
          <c:tx>
            <c:strRef>
              <c:f>'Valutazioni finali'!$E$11</c:f>
              <c:strCache>
                <c:ptCount val="1"/>
                <c:pt idx="0">
                  <c:v>Proattività</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'Valutazioni finali'!$A$12:$A$15</c:f>
              <c:strCache>
                <c:ptCount val="4"/>
                <c:pt idx="0">
                  <c:v>RAD</c:v>
                </c:pt>
                <c:pt idx="1">
                  <c:v>SDD-DPD</c:v>
                </c:pt>
                <c:pt idx="2">
                  <c:v>Prima metà Implementazione</c:v>
                </c:pt>
                <c:pt idx="3">
                  <c:v>Fine implementazione e Testing</c:v>
                </c:pt>
              </c:strCache>
            </c:strRef>
          </c:cat>
          <c:val>
            <c:numRef>
              <c:f>'Valutazioni finali'!$E$12:$E$15</c:f>
              <c:numCache>
                <c:formatCode>General</c:formatCode>
                <c:ptCount val="4"/>
                <c:pt idx="0">
                  <c:v>10</c:v>
                </c:pt>
                <c:pt idx="1">
                  <c:v>9</c:v>
                </c:pt>
                <c:pt idx="2">
                  <c:v>9</c:v>
                </c:pt>
                <c:pt idx="3">
                  <c:v>9</c:v>
                </c:pt>
              </c:numCache>
            </c:numRef>
          </c:val>
          <c:smooth val="0"/>
          <c:extLst>
            <c:ext xmlns:c16="http://schemas.microsoft.com/office/drawing/2014/chart" uri="{C3380CC4-5D6E-409C-BE32-E72D297353CC}">
              <c16:uniqueId val="{00000003-3795-844D-BBA1-2382B261BEF8}"/>
            </c:ext>
          </c:extLst>
        </c:ser>
        <c:ser>
          <c:idx val="4"/>
          <c:order val="4"/>
          <c:tx>
            <c:strRef>
              <c:f>'Valutazioni finali'!$F$11</c:f>
              <c:strCache>
                <c:ptCount val="1"/>
                <c:pt idx="0">
                  <c:v>Comportamento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'Valutazioni finali'!$A$12:$A$15</c:f>
              <c:strCache>
                <c:ptCount val="4"/>
                <c:pt idx="0">
                  <c:v>RAD</c:v>
                </c:pt>
                <c:pt idx="1">
                  <c:v>SDD-DPD</c:v>
                </c:pt>
                <c:pt idx="2">
                  <c:v>Prima metà Implementazione</c:v>
                </c:pt>
                <c:pt idx="3">
                  <c:v>Fine implementazione e Testing</c:v>
                </c:pt>
              </c:strCache>
            </c:strRef>
          </c:cat>
          <c:val>
            <c:numRef>
              <c:f>'Valutazioni finali'!$F$12:$F$15</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4-3795-844D-BBA1-2382B261BEF8}"/>
            </c:ext>
          </c:extLst>
        </c:ser>
        <c:ser>
          <c:idx val="5"/>
          <c:order val="5"/>
          <c:tx>
            <c:strRef>
              <c:f>'Valutazioni finali'!$G$11</c:f>
              <c:strCache>
                <c:ptCount val="1"/>
                <c:pt idx="0">
                  <c:v>Comunicazione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'Valutazioni finali'!$A$12:$A$15</c:f>
              <c:strCache>
                <c:ptCount val="4"/>
                <c:pt idx="0">
                  <c:v>RAD</c:v>
                </c:pt>
                <c:pt idx="1">
                  <c:v>SDD-DPD</c:v>
                </c:pt>
                <c:pt idx="2">
                  <c:v>Prima metà Implementazione</c:v>
                </c:pt>
                <c:pt idx="3">
                  <c:v>Fine implementazione e Testing</c:v>
                </c:pt>
              </c:strCache>
            </c:strRef>
          </c:cat>
          <c:val>
            <c:numRef>
              <c:f>'Valutazioni finali'!$G$12:$G$15</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5-3795-844D-BBA1-2382B261BEF8}"/>
            </c:ext>
          </c:extLst>
        </c:ser>
        <c:ser>
          <c:idx val="6"/>
          <c:order val="6"/>
          <c:tx>
            <c:strRef>
              <c:f>'Valutazioni finali'!$H$11</c:f>
              <c:strCache>
                <c:ptCount val="1"/>
                <c:pt idx="0">
                  <c:v>Team-Work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'Valutazioni finali'!$A$12:$A$15</c:f>
              <c:strCache>
                <c:ptCount val="4"/>
                <c:pt idx="0">
                  <c:v>RAD</c:v>
                </c:pt>
                <c:pt idx="1">
                  <c:v>SDD-DPD</c:v>
                </c:pt>
                <c:pt idx="2">
                  <c:v>Prima metà Implementazione</c:v>
                </c:pt>
                <c:pt idx="3">
                  <c:v>Fine implementazione e Testing</c:v>
                </c:pt>
              </c:strCache>
            </c:strRef>
          </c:cat>
          <c:val>
            <c:numRef>
              <c:f>'Valutazioni finali'!$H$12:$H$15</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6-3795-844D-BBA1-2382B261BEF8}"/>
            </c:ext>
          </c:extLst>
        </c:ser>
        <c:ser>
          <c:idx val="7"/>
          <c:order val="7"/>
          <c:tx>
            <c:strRef>
              <c:f>'Valutazioni finali'!$I$11</c:f>
              <c:strCache>
                <c:ptCount val="1"/>
                <c:pt idx="0">
                  <c:v>Media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'Valutazioni finali'!$A$12:$A$15</c:f>
              <c:strCache>
                <c:ptCount val="4"/>
                <c:pt idx="0">
                  <c:v>RAD</c:v>
                </c:pt>
                <c:pt idx="1">
                  <c:v>SDD-DPD</c:v>
                </c:pt>
                <c:pt idx="2">
                  <c:v>Prima metà Implementazione</c:v>
                </c:pt>
                <c:pt idx="3">
                  <c:v>Fine implementazione e Testing</c:v>
                </c:pt>
              </c:strCache>
            </c:strRef>
          </c:cat>
          <c:val>
            <c:numRef>
              <c:f>'Valutazioni finali'!$I$12:$I$15</c:f>
              <c:numCache>
                <c:formatCode>0.00</c:formatCode>
                <c:ptCount val="4"/>
                <c:pt idx="0">
                  <c:v>9.7142857142857135</c:v>
                </c:pt>
                <c:pt idx="1">
                  <c:v>9.4285714285714288</c:v>
                </c:pt>
                <c:pt idx="2">
                  <c:v>9.7142857142857135</c:v>
                </c:pt>
                <c:pt idx="3">
                  <c:v>9.7142857142857135</c:v>
                </c:pt>
              </c:numCache>
            </c:numRef>
          </c:val>
          <c:smooth val="0"/>
          <c:extLst>
            <c:ext xmlns:c16="http://schemas.microsoft.com/office/drawing/2014/chart" uri="{C3380CC4-5D6E-409C-BE32-E72D297353CC}">
              <c16:uniqueId val="{00000007-3795-844D-BBA1-2382B261BEF8}"/>
            </c:ext>
          </c:extLst>
        </c:ser>
        <c:dLbls>
          <c:showLegendKey val="0"/>
          <c:showVal val="0"/>
          <c:showCatName val="0"/>
          <c:showSerName val="0"/>
          <c:showPercent val="0"/>
          <c:showBubbleSize val="0"/>
        </c:dLbls>
        <c:marker val="1"/>
        <c:smooth val="0"/>
        <c:axId val="1128939167"/>
        <c:axId val="1119013391"/>
      </c:lineChart>
      <c:catAx>
        <c:axId val="112893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r>
                  <a:rPr lang="it-IT" baseline="0"/>
                  <a:t> valutazioni</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19013391"/>
        <c:crosses val="autoZero"/>
        <c:auto val="0"/>
        <c:lblAlgn val="ctr"/>
        <c:lblOffset val="100"/>
        <c:noMultiLvlLbl val="0"/>
      </c:catAx>
      <c:valAx>
        <c:axId val="1119013391"/>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Punteggio</a:t>
                </a:r>
                <a:r>
                  <a:rPr lang="it-IT" baseline="0"/>
                  <a:t> campo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89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'Consegna RAD 9-11-2024'!$B$5</c:f>
          <c:strCache>
            <c:ptCount val="1"/>
            <c:pt idx="0">
              <c:v>Manuel Cieri</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'Valutazioni finali'!$B$20</c:f>
              <c:strCache>
                <c:ptCount val="1"/>
                <c:pt idx="0">
                  <c:v>Rispetto delle scadenze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'Valutazioni finali'!$A$21:$A$24</c:f>
              <c:strCache>
                <c:ptCount val="4"/>
                <c:pt idx="0">
                  <c:v>RAD</c:v>
                </c:pt>
                <c:pt idx="1">
                  <c:v>SDD-DPD</c:v>
                </c:pt>
                <c:pt idx="2">
                  <c:v>Prima metà Implementazione</c:v>
                </c:pt>
                <c:pt idx="3">
                  <c:v>Fine implementazione e Testing</c:v>
                </c:pt>
              </c:strCache>
            </c:strRef>
          </c:cat>
          <c:val>
            <c:numRef>
              <c:f>'Valutazioni finali'!$B$21:$B$24</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0-326B-AB4A-B5E7-25DE39FFE87F}"/>
            </c:ext>
          </c:extLst>
        </c:ser>
        <c:ser>
          <c:idx val="1"/>
          <c:order val="1"/>
          <c:tx>
            <c:strRef>
              <c:f>'Valutazioni finali'!$C$20</c:f>
              <c:strCache>
                <c:ptCount val="1"/>
                <c:pt idx="0">
                  <c:v>Qualità del lavoro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'Valutazioni finali'!$A$21:$A$24</c:f>
              <c:strCache>
                <c:ptCount val="4"/>
                <c:pt idx="0">
                  <c:v>RAD</c:v>
                </c:pt>
                <c:pt idx="1">
                  <c:v>SDD-DPD</c:v>
                </c:pt>
                <c:pt idx="2">
                  <c:v>Prima metà Implementazione</c:v>
                </c:pt>
                <c:pt idx="3">
                  <c:v>Fine implementazione e Testing</c:v>
                </c:pt>
              </c:strCache>
            </c:strRef>
          </c:cat>
          <c:val>
            <c:numRef>
              <c:f>'Valutazioni finali'!$C$21:$C$24</c:f>
              <c:numCache>
                <c:formatCode>General</c:formatCode>
                <c:ptCount val="4"/>
                <c:pt idx="0">
                  <c:v>9</c:v>
                </c:pt>
                <c:pt idx="1">
                  <c:v>9</c:v>
                </c:pt>
                <c:pt idx="2">
                  <c:v>10</c:v>
                </c:pt>
                <c:pt idx="3">
                  <c:v>10</c:v>
                </c:pt>
              </c:numCache>
            </c:numRef>
          </c:val>
          <c:smooth val="0"/>
          <c:extLst>
            <c:ext xmlns:c16="http://schemas.microsoft.com/office/drawing/2014/chart" uri="{C3380CC4-5D6E-409C-BE32-E72D297353CC}">
              <c16:uniqueId val="{00000001-326B-AB4A-B5E7-25DE39FFE87F}"/>
            </c:ext>
          </c:extLst>
        </c:ser>
        <c:ser>
          <c:idx val="2"/>
          <c:order val="2"/>
          <c:tx>
            <c:strRef>
              <c:f>'Valutazioni finali'!$D$20</c:f>
              <c:strCache>
                <c:ptCount val="1"/>
                <c:pt idx="0">
                  <c:v>Rispetto delle Linee Guida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'Valutazioni finali'!$A$21:$A$24</c:f>
              <c:strCache>
                <c:ptCount val="4"/>
                <c:pt idx="0">
                  <c:v>RAD</c:v>
                </c:pt>
                <c:pt idx="1">
                  <c:v>SDD-DPD</c:v>
                </c:pt>
                <c:pt idx="2">
                  <c:v>Prima metà Implementazione</c:v>
                </c:pt>
                <c:pt idx="3">
                  <c:v>Fine implementazione e Testing</c:v>
                </c:pt>
              </c:strCache>
            </c:strRef>
          </c:cat>
          <c:val>
            <c:numRef>
              <c:f>'Valutazioni finali'!$D$21:$D$24</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2-326B-AB4A-B5E7-25DE39FFE87F}"/>
            </c:ext>
          </c:extLst>
        </c:ser>
        <c:ser>
          <c:idx val="3"/>
          <c:order val="3"/>
          <c:tx>
            <c:strRef>
              <c:f>'Valutazioni finali'!$E$20</c:f>
              <c:strCache>
                <c:ptCount val="1"/>
                <c:pt idx="0">
                  <c:v>Proattività</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'Valutazioni finali'!$A$21:$A$24</c:f>
              <c:strCache>
                <c:ptCount val="4"/>
                <c:pt idx="0">
                  <c:v>RAD</c:v>
                </c:pt>
                <c:pt idx="1">
                  <c:v>SDD-DPD</c:v>
                </c:pt>
                <c:pt idx="2">
                  <c:v>Prima metà Implementazione</c:v>
                </c:pt>
                <c:pt idx="3">
                  <c:v>Fine implementazione e Testing</c:v>
                </c:pt>
              </c:strCache>
            </c:strRef>
          </c:cat>
          <c:val>
            <c:numRef>
              <c:f>'Valutazioni finali'!$E$21:$E$24</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3-326B-AB4A-B5E7-25DE39FFE87F}"/>
            </c:ext>
          </c:extLst>
        </c:ser>
        <c:ser>
          <c:idx val="4"/>
          <c:order val="4"/>
          <c:tx>
            <c:strRef>
              <c:f>'Valutazioni finali'!$F$20</c:f>
              <c:strCache>
                <c:ptCount val="1"/>
                <c:pt idx="0">
                  <c:v>Comportamento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'Valutazioni finali'!$A$21:$A$24</c:f>
              <c:strCache>
                <c:ptCount val="4"/>
                <c:pt idx="0">
                  <c:v>RAD</c:v>
                </c:pt>
                <c:pt idx="1">
                  <c:v>SDD-DPD</c:v>
                </c:pt>
                <c:pt idx="2">
                  <c:v>Prima metà Implementazione</c:v>
                </c:pt>
                <c:pt idx="3">
                  <c:v>Fine implementazione e Testing</c:v>
                </c:pt>
              </c:strCache>
            </c:strRef>
          </c:cat>
          <c:val>
            <c:numRef>
              <c:f>'Valutazioni finali'!$F$21:$F$24</c:f>
              <c:numCache>
                <c:formatCode>General</c:formatCode>
                <c:ptCount val="4"/>
                <c:pt idx="0">
                  <c:v>10</c:v>
                </c:pt>
                <c:pt idx="1">
                  <c:v>10</c:v>
                </c:pt>
                <c:pt idx="2">
                  <c:v>9</c:v>
                </c:pt>
                <c:pt idx="3">
                  <c:v>9</c:v>
                </c:pt>
              </c:numCache>
            </c:numRef>
          </c:val>
          <c:smooth val="0"/>
          <c:extLst>
            <c:ext xmlns:c16="http://schemas.microsoft.com/office/drawing/2014/chart" uri="{C3380CC4-5D6E-409C-BE32-E72D297353CC}">
              <c16:uniqueId val="{00000004-326B-AB4A-B5E7-25DE39FFE87F}"/>
            </c:ext>
          </c:extLst>
        </c:ser>
        <c:ser>
          <c:idx val="5"/>
          <c:order val="5"/>
          <c:tx>
            <c:strRef>
              <c:f>'Valutazioni finali'!$G$20</c:f>
              <c:strCache>
                <c:ptCount val="1"/>
                <c:pt idx="0">
                  <c:v>Comunicazione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'Valutazioni finali'!$A$21:$A$24</c:f>
              <c:strCache>
                <c:ptCount val="4"/>
                <c:pt idx="0">
                  <c:v>RAD</c:v>
                </c:pt>
                <c:pt idx="1">
                  <c:v>SDD-DPD</c:v>
                </c:pt>
                <c:pt idx="2">
                  <c:v>Prima metà Implementazione</c:v>
                </c:pt>
                <c:pt idx="3">
                  <c:v>Fine implementazione e Testing</c:v>
                </c:pt>
              </c:strCache>
            </c:strRef>
          </c:cat>
          <c:val>
            <c:numRef>
              <c:f>'Valutazioni finali'!$G$21:$G$24</c:f>
              <c:numCache>
                <c:formatCode>General</c:formatCode>
                <c:ptCount val="4"/>
                <c:pt idx="0">
                  <c:v>9</c:v>
                </c:pt>
                <c:pt idx="1">
                  <c:v>9</c:v>
                </c:pt>
                <c:pt idx="2">
                  <c:v>10</c:v>
                </c:pt>
                <c:pt idx="3">
                  <c:v>9</c:v>
                </c:pt>
              </c:numCache>
            </c:numRef>
          </c:val>
          <c:smooth val="0"/>
          <c:extLst>
            <c:ext xmlns:c16="http://schemas.microsoft.com/office/drawing/2014/chart" uri="{C3380CC4-5D6E-409C-BE32-E72D297353CC}">
              <c16:uniqueId val="{00000005-326B-AB4A-B5E7-25DE39FFE87F}"/>
            </c:ext>
          </c:extLst>
        </c:ser>
        <c:ser>
          <c:idx val="6"/>
          <c:order val="6"/>
          <c:tx>
            <c:strRef>
              <c:f>'Valutazioni finali'!$H$20</c:f>
              <c:strCache>
                <c:ptCount val="1"/>
                <c:pt idx="0">
                  <c:v>Team-Work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'Valutazioni finali'!$A$21:$A$24</c:f>
              <c:strCache>
                <c:ptCount val="4"/>
                <c:pt idx="0">
                  <c:v>RAD</c:v>
                </c:pt>
                <c:pt idx="1">
                  <c:v>SDD-DPD</c:v>
                </c:pt>
                <c:pt idx="2">
                  <c:v>Prima metà Implementazione</c:v>
                </c:pt>
                <c:pt idx="3">
                  <c:v>Fine implementazione e Testing</c:v>
                </c:pt>
              </c:strCache>
            </c:strRef>
          </c:cat>
          <c:val>
            <c:numRef>
              <c:f>'Valutazioni finali'!$H$21:$H$24</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6-326B-AB4A-B5E7-25DE39FFE87F}"/>
            </c:ext>
          </c:extLst>
        </c:ser>
        <c:ser>
          <c:idx val="7"/>
          <c:order val="7"/>
          <c:tx>
            <c:strRef>
              <c:f>'Valutazioni finali'!$I$20</c:f>
              <c:strCache>
                <c:ptCount val="1"/>
                <c:pt idx="0">
                  <c:v>Media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'Valutazioni finali'!$A$21:$A$24</c:f>
              <c:strCache>
                <c:ptCount val="4"/>
                <c:pt idx="0">
                  <c:v>RAD</c:v>
                </c:pt>
                <c:pt idx="1">
                  <c:v>SDD-DPD</c:v>
                </c:pt>
                <c:pt idx="2">
                  <c:v>Prima metà Implementazione</c:v>
                </c:pt>
                <c:pt idx="3">
                  <c:v>Fine implementazione e Testing</c:v>
                </c:pt>
              </c:strCache>
            </c:strRef>
          </c:cat>
          <c:val>
            <c:numRef>
              <c:f>'Valutazioni finali'!$I$21:$I$24</c:f>
              <c:numCache>
                <c:formatCode>0.00</c:formatCode>
                <c:ptCount val="4"/>
                <c:pt idx="0">
                  <c:v>9.7142857142857135</c:v>
                </c:pt>
                <c:pt idx="1">
                  <c:v>9.5714285714285712</c:v>
                </c:pt>
                <c:pt idx="2">
                  <c:v>9.8571428571428577</c:v>
                </c:pt>
                <c:pt idx="3">
                  <c:v>9.7142857142857135</c:v>
                </c:pt>
              </c:numCache>
            </c:numRef>
          </c:val>
          <c:smooth val="0"/>
          <c:extLst>
            <c:ext xmlns:c16="http://schemas.microsoft.com/office/drawing/2014/chart" uri="{C3380CC4-5D6E-409C-BE32-E72D297353CC}">
              <c16:uniqueId val="{00000007-326B-AB4A-B5E7-25DE39FFE87F}"/>
            </c:ext>
          </c:extLst>
        </c:ser>
        <c:dLbls>
          <c:showLegendKey val="0"/>
          <c:showVal val="0"/>
          <c:showCatName val="0"/>
          <c:showSerName val="0"/>
          <c:showPercent val="0"/>
          <c:showBubbleSize val="0"/>
        </c:dLbls>
        <c:marker val="1"/>
        <c:smooth val="0"/>
        <c:axId val="1128939167"/>
        <c:axId val="1119013391"/>
      </c:lineChart>
      <c:catAx>
        <c:axId val="112893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r>
                  <a:rPr lang="it-IT" baseline="0"/>
                  <a:t> valutazioni</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19013391"/>
        <c:crosses val="autoZero"/>
        <c:auto val="0"/>
        <c:lblAlgn val="ctr"/>
        <c:lblOffset val="100"/>
        <c:noMultiLvlLbl val="0"/>
      </c:catAx>
      <c:valAx>
        <c:axId val="11190133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Punteggio</a:t>
                </a:r>
                <a:r>
                  <a:rPr lang="it-IT" baseline="0"/>
                  <a:t> campo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89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'Consegna RAD 9-11-2024'!$B$6</c:f>
          <c:strCache>
            <c:ptCount val="1"/>
            <c:pt idx="0">
              <c:v>Gianluigi Citro</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'Valutazioni finali'!$B$29</c:f>
              <c:strCache>
                <c:ptCount val="1"/>
                <c:pt idx="0">
                  <c:v>Rispetto delle scadenze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'Valutazioni finali'!$A$30:$A$33</c:f>
              <c:strCache>
                <c:ptCount val="4"/>
                <c:pt idx="0">
                  <c:v>RAD</c:v>
                </c:pt>
                <c:pt idx="1">
                  <c:v>SDD-DPD</c:v>
                </c:pt>
                <c:pt idx="2">
                  <c:v>Prima metà Implementazione</c:v>
                </c:pt>
                <c:pt idx="3">
                  <c:v>Fine implementazione e Testing</c:v>
                </c:pt>
              </c:strCache>
            </c:strRef>
          </c:cat>
          <c:val>
            <c:numRef>
              <c:f>'Valutazioni finali'!$B$30:$B$33</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0-8829-CB4E-AA27-B85BC470864B}"/>
            </c:ext>
          </c:extLst>
        </c:ser>
        <c:ser>
          <c:idx val="1"/>
          <c:order val="1"/>
          <c:tx>
            <c:strRef>
              <c:f>'Valutazioni finali'!$C$29</c:f>
              <c:strCache>
                <c:ptCount val="1"/>
                <c:pt idx="0">
                  <c:v>Qualità del lavoro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'Valutazioni finali'!$A$30:$A$33</c:f>
              <c:strCache>
                <c:ptCount val="4"/>
                <c:pt idx="0">
                  <c:v>RAD</c:v>
                </c:pt>
                <c:pt idx="1">
                  <c:v>SDD-DPD</c:v>
                </c:pt>
                <c:pt idx="2">
                  <c:v>Prima metà Implementazione</c:v>
                </c:pt>
                <c:pt idx="3">
                  <c:v>Fine implementazione e Testing</c:v>
                </c:pt>
              </c:strCache>
            </c:strRef>
          </c:cat>
          <c:val>
            <c:numRef>
              <c:f>'Valutazioni finali'!$C$30:$C$33</c:f>
              <c:numCache>
                <c:formatCode>General</c:formatCode>
                <c:ptCount val="4"/>
                <c:pt idx="0">
                  <c:v>9</c:v>
                </c:pt>
                <c:pt idx="1">
                  <c:v>9</c:v>
                </c:pt>
                <c:pt idx="2">
                  <c:v>10</c:v>
                </c:pt>
                <c:pt idx="3">
                  <c:v>10</c:v>
                </c:pt>
              </c:numCache>
            </c:numRef>
          </c:val>
          <c:smooth val="0"/>
          <c:extLst>
            <c:ext xmlns:c16="http://schemas.microsoft.com/office/drawing/2014/chart" uri="{C3380CC4-5D6E-409C-BE32-E72D297353CC}">
              <c16:uniqueId val="{00000001-8829-CB4E-AA27-B85BC470864B}"/>
            </c:ext>
          </c:extLst>
        </c:ser>
        <c:ser>
          <c:idx val="2"/>
          <c:order val="2"/>
          <c:tx>
            <c:strRef>
              <c:f>'Valutazioni finali'!$D$29</c:f>
              <c:strCache>
                <c:ptCount val="1"/>
                <c:pt idx="0">
                  <c:v>Rispetto delle Linee Guida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'Valutazioni finali'!$A$30:$A$33</c:f>
              <c:strCache>
                <c:ptCount val="4"/>
                <c:pt idx="0">
                  <c:v>RAD</c:v>
                </c:pt>
                <c:pt idx="1">
                  <c:v>SDD-DPD</c:v>
                </c:pt>
                <c:pt idx="2">
                  <c:v>Prima metà Implementazione</c:v>
                </c:pt>
                <c:pt idx="3">
                  <c:v>Fine implementazione e Testing</c:v>
                </c:pt>
              </c:strCache>
            </c:strRef>
          </c:cat>
          <c:val>
            <c:numRef>
              <c:f>'Valutazioni finali'!$D$30:$D$33</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2-8829-CB4E-AA27-B85BC470864B}"/>
            </c:ext>
          </c:extLst>
        </c:ser>
        <c:ser>
          <c:idx val="3"/>
          <c:order val="3"/>
          <c:tx>
            <c:strRef>
              <c:f>'Valutazioni finali'!$E$29</c:f>
              <c:strCache>
                <c:ptCount val="1"/>
                <c:pt idx="0">
                  <c:v>Proattività</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'Valutazioni finali'!$A$30:$A$33</c:f>
              <c:strCache>
                <c:ptCount val="4"/>
                <c:pt idx="0">
                  <c:v>RAD</c:v>
                </c:pt>
                <c:pt idx="1">
                  <c:v>SDD-DPD</c:v>
                </c:pt>
                <c:pt idx="2">
                  <c:v>Prima metà Implementazione</c:v>
                </c:pt>
                <c:pt idx="3">
                  <c:v>Fine implementazione e Testing</c:v>
                </c:pt>
              </c:strCache>
            </c:strRef>
          </c:cat>
          <c:val>
            <c:numRef>
              <c:f>'Valutazioni finali'!$E$30:$E$33</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3-8829-CB4E-AA27-B85BC470864B}"/>
            </c:ext>
          </c:extLst>
        </c:ser>
        <c:ser>
          <c:idx val="4"/>
          <c:order val="4"/>
          <c:tx>
            <c:strRef>
              <c:f>'Valutazioni finali'!$F$29</c:f>
              <c:strCache>
                <c:ptCount val="1"/>
                <c:pt idx="0">
                  <c:v>Comportamento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'Valutazioni finali'!$A$30:$A$33</c:f>
              <c:strCache>
                <c:ptCount val="4"/>
                <c:pt idx="0">
                  <c:v>RAD</c:v>
                </c:pt>
                <c:pt idx="1">
                  <c:v>SDD-DPD</c:v>
                </c:pt>
                <c:pt idx="2">
                  <c:v>Prima metà Implementazione</c:v>
                </c:pt>
                <c:pt idx="3">
                  <c:v>Fine implementazione e Testing</c:v>
                </c:pt>
              </c:strCache>
            </c:strRef>
          </c:cat>
          <c:val>
            <c:numRef>
              <c:f>'Valutazioni finali'!$F$30:$F$33</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4-8829-CB4E-AA27-B85BC470864B}"/>
            </c:ext>
          </c:extLst>
        </c:ser>
        <c:ser>
          <c:idx val="5"/>
          <c:order val="5"/>
          <c:tx>
            <c:strRef>
              <c:f>'Valutazioni finali'!$G$29</c:f>
              <c:strCache>
                <c:ptCount val="1"/>
                <c:pt idx="0">
                  <c:v>Comunicazione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'Valutazioni finali'!$A$30:$A$33</c:f>
              <c:strCache>
                <c:ptCount val="4"/>
                <c:pt idx="0">
                  <c:v>RAD</c:v>
                </c:pt>
                <c:pt idx="1">
                  <c:v>SDD-DPD</c:v>
                </c:pt>
                <c:pt idx="2">
                  <c:v>Prima metà Implementazione</c:v>
                </c:pt>
                <c:pt idx="3">
                  <c:v>Fine implementazione e Testing</c:v>
                </c:pt>
              </c:strCache>
            </c:strRef>
          </c:cat>
          <c:val>
            <c:numRef>
              <c:f>'Valutazioni finali'!$G$30:$G$33</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5-8829-CB4E-AA27-B85BC470864B}"/>
            </c:ext>
          </c:extLst>
        </c:ser>
        <c:ser>
          <c:idx val="6"/>
          <c:order val="6"/>
          <c:tx>
            <c:strRef>
              <c:f>'Valutazioni finali'!$H$29</c:f>
              <c:strCache>
                <c:ptCount val="1"/>
                <c:pt idx="0">
                  <c:v>Team-Work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'Valutazioni finali'!$A$30:$A$33</c:f>
              <c:strCache>
                <c:ptCount val="4"/>
                <c:pt idx="0">
                  <c:v>RAD</c:v>
                </c:pt>
                <c:pt idx="1">
                  <c:v>SDD-DPD</c:v>
                </c:pt>
                <c:pt idx="2">
                  <c:v>Prima metà Implementazione</c:v>
                </c:pt>
                <c:pt idx="3">
                  <c:v>Fine implementazione e Testing</c:v>
                </c:pt>
              </c:strCache>
            </c:strRef>
          </c:cat>
          <c:val>
            <c:numRef>
              <c:f>'Valutazioni finali'!$H$30:$H$33</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6-8829-CB4E-AA27-B85BC470864B}"/>
            </c:ext>
          </c:extLst>
        </c:ser>
        <c:ser>
          <c:idx val="7"/>
          <c:order val="7"/>
          <c:tx>
            <c:strRef>
              <c:f>'Valutazioni finali'!$I$29</c:f>
              <c:strCache>
                <c:ptCount val="1"/>
                <c:pt idx="0">
                  <c:v>Media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'Valutazioni finali'!$A$30:$A$33</c:f>
              <c:strCache>
                <c:ptCount val="4"/>
                <c:pt idx="0">
                  <c:v>RAD</c:v>
                </c:pt>
                <c:pt idx="1">
                  <c:v>SDD-DPD</c:v>
                </c:pt>
                <c:pt idx="2">
                  <c:v>Prima metà Implementazione</c:v>
                </c:pt>
                <c:pt idx="3">
                  <c:v>Fine implementazione e Testing</c:v>
                </c:pt>
              </c:strCache>
            </c:strRef>
          </c:cat>
          <c:val>
            <c:numRef>
              <c:f>'Valutazioni finali'!$I$30:$I$33</c:f>
              <c:numCache>
                <c:formatCode>0.00</c:formatCode>
                <c:ptCount val="4"/>
                <c:pt idx="0">
                  <c:v>9.8571428571428577</c:v>
                </c:pt>
                <c:pt idx="1">
                  <c:v>9.5714285714285712</c:v>
                </c:pt>
                <c:pt idx="2">
                  <c:v>10</c:v>
                </c:pt>
                <c:pt idx="3">
                  <c:v>10</c:v>
                </c:pt>
              </c:numCache>
            </c:numRef>
          </c:val>
          <c:smooth val="0"/>
          <c:extLst>
            <c:ext xmlns:c16="http://schemas.microsoft.com/office/drawing/2014/chart" uri="{C3380CC4-5D6E-409C-BE32-E72D297353CC}">
              <c16:uniqueId val="{00000007-8829-CB4E-AA27-B85BC470864B}"/>
            </c:ext>
          </c:extLst>
        </c:ser>
        <c:dLbls>
          <c:showLegendKey val="0"/>
          <c:showVal val="0"/>
          <c:showCatName val="0"/>
          <c:showSerName val="0"/>
          <c:showPercent val="0"/>
          <c:showBubbleSize val="0"/>
        </c:dLbls>
        <c:marker val="1"/>
        <c:smooth val="0"/>
        <c:axId val="1128939167"/>
        <c:axId val="1119013391"/>
      </c:lineChart>
      <c:catAx>
        <c:axId val="112893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r>
                  <a:rPr lang="it-IT" baseline="0"/>
                  <a:t> valutazioni</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19013391"/>
        <c:crosses val="autoZero"/>
        <c:auto val="0"/>
        <c:lblAlgn val="ctr"/>
        <c:lblOffset val="100"/>
        <c:noMultiLvlLbl val="0"/>
      </c:catAx>
      <c:valAx>
        <c:axId val="11190133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Punteggio</a:t>
                </a:r>
                <a:r>
                  <a:rPr lang="it-IT" baseline="0"/>
                  <a:t> campo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89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'Consegna RAD 9-11-2024'!$B$7</c:f>
          <c:strCache>
            <c:ptCount val="1"/>
            <c:pt idx="0">
              <c:v>Marco Brescia</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7.350399585702011E-2"/>
          <c:y val="0.10876832844574781"/>
          <c:w val="0.71956698798300434"/>
          <c:h val="0.76101669476066225"/>
        </c:manualLayout>
      </c:layout>
      <c:lineChart>
        <c:grouping val="standard"/>
        <c:varyColors val="0"/>
        <c:ser>
          <c:idx val="0"/>
          <c:order val="0"/>
          <c:tx>
            <c:strRef>
              <c:f>'Valutazioni finali'!$B$38</c:f>
              <c:strCache>
                <c:ptCount val="1"/>
                <c:pt idx="0">
                  <c:v>Rispetto delle scadenze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'Valutazioni finali'!$A$39:$A$42</c:f>
              <c:strCache>
                <c:ptCount val="4"/>
                <c:pt idx="0">
                  <c:v>RAD</c:v>
                </c:pt>
                <c:pt idx="1">
                  <c:v>SDD-DPD</c:v>
                </c:pt>
                <c:pt idx="2">
                  <c:v>Prima metà Implementazione</c:v>
                </c:pt>
                <c:pt idx="3">
                  <c:v>Fine implementazione e Testing</c:v>
                </c:pt>
              </c:strCache>
            </c:strRef>
          </c:cat>
          <c:val>
            <c:numRef>
              <c:f>'Valutazioni finali'!$B$39:$B$42</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0-FBD0-1E4A-89FA-5678E1B8BC3B}"/>
            </c:ext>
          </c:extLst>
        </c:ser>
        <c:ser>
          <c:idx val="1"/>
          <c:order val="1"/>
          <c:tx>
            <c:strRef>
              <c:f>'Valutazioni finali'!$C$38</c:f>
              <c:strCache>
                <c:ptCount val="1"/>
                <c:pt idx="0">
                  <c:v>Qualità del lavoro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'Valutazioni finali'!$A$39:$A$42</c:f>
              <c:strCache>
                <c:ptCount val="4"/>
                <c:pt idx="0">
                  <c:v>RAD</c:v>
                </c:pt>
                <c:pt idx="1">
                  <c:v>SDD-DPD</c:v>
                </c:pt>
                <c:pt idx="2">
                  <c:v>Prima metà Implementazione</c:v>
                </c:pt>
                <c:pt idx="3">
                  <c:v>Fine implementazione e Testing</c:v>
                </c:pt>
              </c:strCache>
            </c:strRef>
          </c:cat>
          <c:val>
            <c:numRef>
              <c:f>'Valutazioni finali'!$C$39:$C$42</c:f>
              <c:numCache>
                <c:formatCode>General</c:formatCode>
                <c:ptCount val="4"/>
                <c:pt idx="0">
                  <c:v>8</c:v>
                </c:pt>
                <c:pt idx="1">
                  <c:v>9</c:v>
                </c:pt>
                <c:pt idx="2">
                  <c:v>9</c:v>
                </c:pt>
                <c:pt idx="3">
                  <c:v>9</c:v>
                </c:pt>
              </c:numCache>
            </c:numRef>
          </c:val>
          <c:smooth val="0"/>
          <c:extLst>
            <c:ext xmlns:c16="http://schemas.microsoft.com/office/drawing/2014/chart" uri="{C3380CC4-5D6E-409C-BE32-E72D297353CC}">
              <c16:uniqueId val="{00000001-FBD0-1E4A-89FA-5678E1B8BC3B}"/>
            </c:ext>
          </c:extLst>
        </c:ser>
        <c:ser>
          <c:idx val="2"/>
          <c:order val="2"/>
          <c:tx>
            <c:strRef>
              <c:f>'Valutazioni finali'!$D$38</c:f>
              <c:strCache>
                <c:ptCount val="1"/>
                <c:pt idx="0">
                  <c:v>Rispetto delle Linee Guida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'Valutazioni finali'!$A$39:$A$42</c:f>
              <c:strCache>
                <c:ptCount val="4"/>
                <c:pt idx="0">
                  <c:v>RAD</c:v>
                </c:pt>
                <c:pt idx="1">
                  <c:v>SDD-DPD</c:v>
                </c:pt>
                <c:pt idx="2">
                  <c:v>Prima metà Implementazione</c:v>
                </c:pt>
                <c:pt idx="3">
                  <c:v>Fine implementazione e Testing</c:v>
                </c:pt>
              </c:strCache>
            </c:strRef>
          </c:cat>
          <c:val>
            <c:numRef>
              <c:f>'Valutazioni finali'!$D$39:$D$42</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2-FBD0-1E4A-89FA-5678E1B8BC3B}"/>
            </c:ext>
          </c:extLst>
        </c:ser>
        <c:ser>
          <c:idx val="3"/>
          <c:order val="3"/>
          <c:tx>
            <c:strRef>
              <c:f>'Valutazioni finali'!$E$38</c:f>
              <c:strCache>
                <c:ptCount val="1"/>
                <c:pt idx="0">
                  <c:v>Proattività</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'Valutazioni finali'!$A$39:$A$42</c:f>
              <c:strCache>
                <c:ptCount val="4"/>
                <c:pt idx="0">
                  <c:v>RAD</c:v>
                </c:pt>
                <c:pt idx="1">
                  <c:v>SDD-DPD</c:v>
                </c:pt>
                <c:pt idx="2">
                  <c:v>Prima metà Implementazione</c:v>
                </c:pt>
                <c:pt idx="3">
                  <c:v>Fine implementazione e Testing</c:v>
                </c:pt>
              </c:strCache>
            </c:strRef>
          </c:cat>
          <c:val>
            <c:numRef>
              <c:f>'Valutazioni finali'!$E$39:$E$42</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3-FBD0-1E4A-89FA-5678E1B8BC3B}"/>
            </c:ext>
          </c:extLst>
        </c:ser>
        <c:ser>
          <c:idx val="4"/>
          <c:order val="4"/>
          <c:tx>
            <c:strRef>
              <c:f>'Valutazioni finali'!$F$38</c:f>
              <c:strCache>
                <c:ptCount val="1"/>
                <c:pt idx="0">
                  <c:v>Comportamento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'Valutazioni finali'!$A$39:$A$42</c:f>
              <c:strCache>
                <c:ptCount val="4"/>
                <c:pt idx="0">
                  <c:v>RAD</c:v>
                </c:pt>
                <c:pt idx="1">
                  <c:v>SDD-DPD</c:v>
                </c:pt>
                <c:pt idx="2">
                  <c:v>Prima metà Implementazione</c:v>
                </c:pt>
                <c:pt idx="3">
                  <c:v>Fine implementazione e Testing</c:v>
                </c:pt>
              </c:strCache>
            </c:strRef>
          </c:cat>
          <c:val>
            <c:numRef>
              <c:f>'Valutazioni finali'!$F$39:$F$42</c:f>
              <c:numCache>
                <c:formatCode>General</c:formatCode>
                <c:ptCount val="4"/>
                <c:pt idx="0">
                  <c:v>10</c:v>
                </c:pt>
                <c:pt idx="1">
                  <c:v>10</c:v>
                </c:pt>
                <c:pt idx="2">
                  <c:v>9</c:v>
                </c:pt>
                <c:pt idx="3">
                  <c:v>8</c:v>
                </c:pt>
              </c:numCache>
            </c:numRef>
          </c:val>
          <c:smooth val="0"/>
          <c:extLst>
            <c:ext xmlns:c16="http://schemas.microsoft.com/office/drawing/2014/chart" uri="{C3380CC4-5D6E-409C-BE32-E72D297353CC}">
              <c16:uniqueId val="{00000004-FBD0-1E4A-89FA-5678E1B8BC3B}"/>
            </c:ext>
          </c:extLst>
        </c:ser>
        <c:ser>
          <c:idx val="5"/>
          <c:order val="5"/>
          <c:tx>
            <c:strRef>
              <c:f>'Valutazioni finali'!$G$38</c:f>
              <c:strCache>
                <c:ptCount val="1"/>
                <c:pt idx="0">
                  <c:v>Comunicazione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'Valutazioni finali'!$A$39:$A$42</c:f>
              <c:strCache>
                <c:ptCount val="4"/>
                <c:pt idx="0">
                  <c:v>RAD</c:v>
                </c:pt>
                <c:pt idx="1">
                  <c:v>SDD-DPD</c:v>
                </c:pt>
                <c:pt idx="2">
                  <c:v>Prima metà Implementazione</c:v>
                </c:pt>
                <c:pt idx="3">
                  <c:v>Fine implementazione e Testing</c:v>
                </c:pt>
              </c:strCache>
            </c:strRef>
          </c:cat>
          <c:val>
            <c:numRef>
              <c:f>'Valutazioni finali'!$G$39:$G$42</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5-FBD0-1E4A-89FA-5678E1B8BC3B}"/>
            </c:ext>
          </c:extLst>
        </c:ser>
        <c:ser>
          <c:idx val="6"/>
          <c:order val="6"/>
          <c:tx>
            <c:strRef>
              <c:f>'Valutazioni finali'!$H$38</c:f>
              <c:strCache>
                <c:ptCount val="1"/>
                <c:pt idx="0">
                  <c:v>Team-Work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'Valutazioni finali'!$A$39:$A$42</c:f>
              <c:strCache>
                <c:ptCount val="4"/>
                <c:pt idx="0">
                  <c:v>RAD</c:v>
                </c:pt>
                <c:pt idx="1">
                  <c:v>SDD-DPD</c:v>
                </c:pt>
                <c:pt idx="2">
                  <c:v>Prima metà Implementazione</c:v>
                </c:pt>
                <c:pt idx="3">
                  <c:v>Fine implementazione e Testing</c:v>
                </c:pt>
              </c:strCache>
            </c:strRef>
          </c:cat>
          <c:val>
            <c:numRef>
              <c:f>'Valutazioni finali'!$H$39:$H$42</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6-FBD0-1E4A-89FA-5678E1B8BC3B}"/>
            </c:ext>
          </c:extLst>
        </c:ser>
        <c:ser>
          <c:idx val="7"/>
          <c:order val="7"/>
          <c:tx>
            <c:strRef>
              <c:f>'Valutazioni finali'!$I$38</c:f>
              <c:strCache>
                <c:ptCount val="1"/>
                <c:pt idx="0">
                  <c:v>Media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'Valutazioni finali'!$A$39:$A$42</c:f>
              <c:strCache>
                <c:ptCount val="4"/>
                <c:pt idx="0">
                  <c:v>RAD</c:v>
                </c:pt>
                <c:pt idx="1">
                  <c:v>SDD-DPD</c:v>
                </c:pt>
                <c:pt idx="2">
                  <c:v>Prima metà Implementazione</c:v>
                </c:pt>
                <c:pt idx="3">
                  <c:v>Fine implementazione e Testing</c:v>
                </c:pt>
              </c:strCache>
            </c:strRef>
          </c:cat>
          <c:val>
            <c:numRef>
              <c:f>'Valutazioni finali'!$I$39:$I$42</c:f>
              <c:numCache>
                <c:formatCode>0.00</c:formatCode>
                <c:ptCount val="4"/>
                <c:pt idx="0">
                  <c:v>9.7142857142857135</c:v>
                </c:pt>
                <c:pt idx="1">
                  <c:v>9.5714285714285712</c:v>
                </c:pt>
                <c:pt idx="2">
                  <c:v>9.7142857142857135</c:v>
                </c:pt>
                <c:pt idx="3">
                  <c:v>9.5714285714285712</c:v>
                </c:pt>
              </c:numCache>
            </c:numRef>
          </c:val>
          <c:smooth val="0"/>
          <c:extLst>
            <c:ext xmlns:c16="http://schemas.microsoft.com/office/drawing/2014/chart" uri="{C3380CC4-5D6E-409C-BE32-E72D297353CC}">
              <c16:uniqueId val="{00000007-FBD0-1E4A-89FA-5678E1B8BC3B}"/>
            </c:ext>
          </c:extLst>
        </c:ser>
        <c:dLbls>
          <c:showLegendKey val="0"/>
          <c:showVal val="0"/>
          <c:showCatName val="0"/>
          <c:showSerName val="0"/>
          <c:showPercent val="0"/>
          <c:showBubbleSize val="0"/>
        </c:dLbls>
        <c:marker val="1"/>
        <c:smooth val="0"/>
        <c:axId val="1128939167"/>
        <c:axId val="1119013391"/>
      </c:lineChart>
      <c:catAx>
        <c:axId val="112893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r>
                  <a:rPr lang="it-IT" baseline="0"/>
                  <a:t> valutazioni</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19013391"/>
        <c:crosses val="autoZero"/>
        <c:auto val="0"/>
        <c:lblAlgn val="ctr"/>
        <c:lblOffset val="100"/>
        <c:noMultiLvlLbl val="0"/>
      </c:catAx>
      <c:valAx>
        <c:axId val="11190133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Punteggio</a:t>
                </a:r>
                <a:r>
                  <a:rPr lang="it-IT" baseline="0"/>
                  <a:t> campo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89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'Consegna RAD 9-11-2024'!$B$8</c:f>
          <c:strCache>
            <c:ptCount val="1"/>
            <c:pt idx="0">
              <c:v>Giuseppe Speranza</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'Valutazioni finali'!$B$47</c:f>
              <c:strCache>
                <c:ptCount val="1"/>
                <c:pt idx="0">
                  <c:v>Rispetto delle scadenze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'Valutazioni finali'!$A$57:$A$60</c:f>
              <c:strCache>
                <c:ptCount val="4"/>
                <c:pt idx="0">
                  <c:v>RAD</c:v>
                </c:pt>
                <c:pt idx="1">
                  <c:v>SDD-DPD</c:v>
                </c:pt>
                <c:pt idx="2">
                  <c:v>Prima metà Implementazione</c:v>
                </c:pt>
                <c:pt idx="3">
                  <c:v>Fine implementazione e Testing</c:v>
                </c:pt>
              </c:strCache>
            </c:strRef>
          </c:cat>
          <c:val>
            <c:numRef>
              <c:f>'Valutazioni finali'!$B$48:$B$51</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0-F09D-7E47-80F9-AE706B786206}"/>
            </c:ext>
          </c:extLst>
        </c:ser>
        <c:ser>
          <c:idx val="1"/>
          <c:order val="1"/>
          <c:tx>
            <c:strRef>
              <c:f>'Valutazioni finali'!$C$47</c:f>
              <c:strCache>
                <c:ptCount val="1"/>
                <c:pt idx="0">
                  <c:v>Qualità del lavoro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'Valutazioni finali'!$A$57:$A$60</c:f>
              <c:strCache>
                <c:ptCount val="4"/>
                <c:pt idx="0">
                  <c:v>RAD</c:v>
                </c:pt>
                <c:pt idx="1">
                  <c:v>SDD-DPD</c:v>
                </c:pt>
                <c:pt idx="2">
                  <c:v>Prima metà Implementazione</c:v>
                </c:pt>
                <c:pt idx="3">
                  <c:v>Fine implementazione e Testing</c:v>
                </c:pt>
              </c:strCache>
            </c:strRef>
          </c:cat>
          <c:val>
            <c:numRef>
              <c:f>'Valutazioni finali'!$C$48:$C$51</c:f>
              <c:numCache>
                <c:formatCode>General</c:formatCode>
                <c:ptCount val="4"/>
                <c:pt idx="0">
                  <c:v>7</c:v>
                </c:pt>
                <c:pt idx="1">
                  <c:v>9</c:v>
                </c:pt>
                <c:pt idx="2">
                  <c:v>10</c:v>
                </c:pt>
                <c:pt idx="3">
                  <c:v>10</c:v>
                </c:pt>
              </c:numCache>
            </c:numRef>
          </c:val>
          <c:smooth val="0"/>
          <c:extLst>
            <c:ext xmlns:c16="http://schemas.microsoft.com/office/drawing/2014/chart" uri="{C3380CC4-5D6E-409C-BE32-E72D297353CC}">
              <c16:uniqueId val="{00000001-F09D-7E47-80F9-AE706B786206}"/>
            </c:ext>
          </c:extLst>
        </c:ser>
        <c:ser>
          <c:idx val="2"/>
          <c:order val="2"/>
          <c:tx>
            <c:strRef>
              <c:f>'Valutazioni finali'!$D$47</c:f>
              <c:strCache>
                <c:ptCount val="1"/>
                <c:pt idx="0">
                  <c:v>Rispetto delle Linee Guida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'Valutazioni finali'!$A$57:$A$60</c:f>
              <c:strCache>
                <c:ptCount val="4"/>
                <c:pt idx="0">
                  <c:v>RAD</c:v>
                </c:pt>
                <c:pt idx="1">
                  <c:v>SDD-DPD</c:v>
                </c:pt>
                <c:pt idx="2">
                  <c:v>Prima metà Implementazione</c:v>
                </c:pt>
                <c:pt idx="3">
                  <c:v>Fine implementazione e Testing</c:v>
                </c:pt>
              </c:strCache>
            </c:strRef>
          </c:cat>
          <c:val>
            <c:numRef>
              <c:f>'Valutazioni finali'!$D$48:$D$51</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2-F09D-7E47-80F9-AE706B786206}"/>
            </c:ext>
          </c:extLst>
        </c:ser>
        <c:ser>
          <c:idx val="3"/>
          <c:order val="3"/>
          <c:tx>
            <c:strRef>
              <c:f>'Valutazioni finali'!$E$47</c:f>
              <c:strCache>
                <c:ptCount val="1"/>
                <c:pt idx="0">
                  <c:v>Proattività</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'Valutazioni finali'!$A$57:$A$60</c:f>
              <c:strCache>
                <c:ptCount val="4"/>
                <c:pt idx="0">
                  <c:v>RAD</c:v>
                </c:pt>
                <c:pt idx="1">
                  <c:v>SDD-DPD</c:v>
                </c:pt>
                <c:pt idx="2">
                  <c:v>Prima metà Implementazione</c:v>
                </c:pt>
                <c:pt idx="3">
                  <c:v>Fine implementazione e Testing</c:v>
                </c:pt>
              </c:strCache>
            </c:strRef>
          </c:cat>
          <c:val>
            <c:numRef>
              <c:f>'Valutazioni finali'!$E$48:$E$51</c:f>
              <c:numCache>
                <c:formatCode>General</c:formatCode>
                <c:ptCount val="4"/>
                <c:pt idx="0">
                  <c:v>9</c:v>
                </c:pt>
                <c:pt idx="1">
                  <c:v>9</c:v>
                </c:pt>
                <c:pt idx="2">
                  <c:v>10</c:v>
                </c:pt>
                <c:pt idx="3">
                  <c:v>10</c:v>
                </c:pt>
              </c:numCache>
            </c:numRef>
          </c:val>
          <c:smooth val="0"/>
          <c:extLst>
            <c:ext xmlns:c16="http://schemas.microsoft.com/office/drawing/2014/chart" uri="{C3380CC4-5D6E-409C-BE32-E72D297353CC}">
              <c16:uniqueId val="{00000003-F09D-7E47-80F9-AE706B786206}"/>
            </c:ext>
          </c:extLst>
        </c:ser>
        <c:ser>
          <c:idx val="4"/>
          <c:order val="4"/>
          <c:tx>
            <c:strRef>
              <c:f>'Valutazioni finali'!$F$47</c:f>
              <c:strCache>
                <c:ptCount val="1"/>
                <c:pt idx="0">
                  <c:v>Comportamento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'Valutazioni finali'!$A$57:$A$60</c:f>
              <c:strCache>
                <c:ptCount val="4"/>
                <c:pt idx="0">
                  <c:v>RAD</c:v>
                </c:pt>
                <c:pt idx="1">
                  <c:v>SDD-DPD</c:v>
                </c:pt>
                <c:pt idx="2">
                  <c:v>Prima metà Implementazione</c:v>
                </c:pt>
                <c:pt idx="3">
                  <c:v>Fine implementazione e Testing</c:v>
                </c:pt>
              </c:strCache>
            </c:strRef>
          </c:cat>
          <c:val>
            <c:numRef>
              <c:f>'Valutazioni finali'!$F$48:$F$51</c:f>
              <c:numCache>
                <c:formatCode>General</c:formatCode>
                <c:ptCount val="4"/>
                <c:pt idx="0">
                  <c:v>10</c:v>
                </c:pt>
                <c:pt idx="1">
                  <c:v>10</c:v>
                </c:pt>
                <c:pt idx="2">
                  <c:v>9</c:v>
                </c:pt>
                <c:pt idx="3">
                  <c:v>8</c:v>
                </c:pt>
              </c:numCache>
            </c:numRef>
          </c:val>
          <c:smooth val="0"/>
          <c:extLst>
            <c:ext xmlns:c16="http://schemas.microsoft.com/office/drawing/2014/chart" uri="{C3380CC4-5D6E-409C-BE32-E72D297353CC}">
              <c16:uniqueId val="{00000004-F09D-7E47-80F9-AE706B786206}"/>
            </c:ext>
          </c:extLst>
        </c:ser>
        <c:ser>
          <c:idx val="5"/>
          <c:order val="5"/>
          <c:tx>
            <c:strRef>
              <c:f>'Valutazioni finali'!$G$47</c:f>
              <c:strCache>
                <c:ptCount val="1"/>
                <c:pt idx="0">
                  <c:v>Comunicazione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'Valutazioni finali'!$A$57:$A$60</c:f>
              <c:strCache>
                <c:ptCount val="4"/>
                <c:pt idx="0">
                  <c:v>RAD</c:v>
                </c:pt>
                <c:pt idx="1">
                  <c:v>SDD-DPD</c:v>
                </c:pt>
                <c:pt idx="2">
                  <c:v>Prima metà Implementazione</c:v>
                </c:pt>
                <c:pt idx="3">
                  <c:v>Fine implementazione e Testing</c:v>
                </c:pt>
              </c:strCache>
            </c:strRef>
          </c:cat>
          <c:val>
            <c:numRef>
              <c:f>'Valutazioni finali'!$G$48:$G$51</c:f>
              <c:numCache>
                <c:formatCode>General</c:formatCode>
                <c:ptCount val="4"/>
                <c:pt idx="0">
                  <c:v>9</c:v>
                </c:pt>
                <c:pt idx="1">
                  <c:v>9</c:v>
                </c:pt>
                <c:pt idx="2">
                  <c:v>10</c:v>
                </c:pt>
                <c:pt idx="3">
                  <c:v>10</c:v>
                </c:pt>
              </c:numCache>
            </c:numRef>
          </c:val>
          <c:smooth val="0"/>
          <c:extLst>
            <c:ext xmlns:c16="http://schemas.microsoft.com/office/drawing/2014/chart" uri="{C3380CC4-5D6E-409C-BE32-E72D297353CC}">
              <c16:uniqueId val="{00000005-F09D-7E47-80F9-AE706B786206}"/>
            </c:ext>
          </c:extLst>
        </c:ser>
        <c:ser>
          <c:idx val="6"/>
          <c:order val="6"/>
          <c:tx>
            <c:strRef>
              <c:f>'Valutazioni finali'!$H$47</c:f>
              <c:strCache>
                <c:ptCount val="1"/>
                <c:pt idx="0">
                  <c:v>Team-Work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'Valutazioni finali'!$A$57:$A$60</c:f>
              <c:strCache>
                <c:ptCount val="4"/>
                <c:pt idx="0">
                  <c:v>RAD</c:v>
                </c:pt>
                <c:pt idx="1">
                  <c:v>SDD-DPD</c:v>
                </c:pt>
                <c:pt idx="2">
                  <c:v>Prima metà Implementazione</c:v>
                </c:pt>
                <c:pt idx="3">
                  <c:v>Fine implementazione e Testing</c:v>
                </c:pt>
              </c:strCache>
            </c:strRef>
          </c:cat>
          <c:val>
            <c:numRef>
              <c:f>'Valutazioni finali'!$H$48:$H$51</c:f>
              <c:numCache>
                <c:formatCode>General</c:formatCode>
                <c:ptCount val="4"/>
                <c:pt idx="0">
                  <c:v>9</c:v>
                </c:pt>
                <c:pt idx="1">
                  <c:v>10</c:v>
                </c:pt>
                <c:pt idx="2">
                  <c:v>8</c:v>
                </c:pt>
                <c:pt idx="3">
                  <c:v>10</c:v>
                </c:pt>
              </c:numCache>
            </c:numRef>
          </c:val>
          <c:smooth val="0"/>
          <c:extLst>
            <c:ext xmlns:c16="http://schemas.microsoft.com/office/drawing/2014/chart" uri="{C3380CC4-5D6E-409C-BE32-E72D297353CC}">
              <c16:uniqueId val="{00000006-F09D-7E47-80F9-AE706B786206}"/>
            </c:ext>
          </c:extLst>
        </c:ser>
        <c:ser>
          <c:idx val="7"/>
          <c:order val="7"/>
          <c:tx>
            <c:strRef>
              <c:f>'Valutazioni finali'!$I$47</c:f>
              <c:strCache>
                <c:ptCount val="1"/>
                <c:pt idx="0">
                  <c:v>Media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'Valutazioni finali'!$A$57:$A$60</c:f>
              <c:strCache>
                <c:ptCount val="4"/>
                <c:pt idx="0">
                  <c:v>RAD</c:v>
                </c:pt>
                <c:pt idx="1">
                  <c:v>SDD-DPD</c:v>
                </c:pt>
                <c:pt idx="2">
                  <c:v>Prima metà Implementazione</c:v>
                </c:pt>
                <c:pt idx="3">
                  <c:v>Fine implementazione e Testing</c:v>
                </c:pt>
              </c:strCache>
            </c:strRef>
          </c:cat>
          <c:val>
            <c:numRef>
              <c:f>'Valutazioni finali'!$I$48:$I$51</c:f>
              <c:numCache>
                <c:formatCode>0.00</c:formatCode>
                <c:ptCount val="4"/>
                <c:pt idx="0">
                  <c:v>9.1428571428571423</c:v>
                </c:pt>
                <c:pt idx="1">
                  <c:v>9.4285714285714288</c:v>
                </c:pt>
                <c:pt idx="2">
                  <c:v>9.5714285714285712</c:v>
                </c:pt>
                <c:pt idx="3">
                  <c:v>9.7142857142857135</c:v>
                </c:pt>
              </c:numCache>
            </c:numRef>
          </c:val>
          <c:smooth val="0"/>
          <c:extLst>
            <c:ext xmlns:c16="http://schemas.microsoft.com/office/drawing/2014/chart" uri="{C3380CC4-5D6E-409C-BE32-E72D297353CC}">
              <c16:uniqueId val="{00000007-F09D-7E47-80F9-AE706B786206}"/>
            </c:ext>
          </c:extLst>
        </c:ser>
        <c:dLbls>
          <c:showLegendKey val="0"/>
          <c:showVal val="0"/>
          <c:showCatName val="0"/>
          <c:showSerName val="0"/>
          <c:showPercent val="0"/>
          <c:showBubbleSize val="0"/>
        </c:dLbls>
        <c:marker val="1"/>
        <c:smooth val="0"/>
        <c:axId val="1128939167"/>
        <c:axId val="1119013391"/>
      </c:lineChart>
      <c:catAx>
        <c:axId val="112893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r>
                  <a:rPr lang="it-IT" baseline="0"/>
                  <a:t> valutazioni</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19013391"/>
        <c:crosses val="autoZero"/>
        <c:auto val="0"/>
        <c:lblAlgn val="ctr"/>
        <c:lblOffset val="100"/>
        <c:noMultiLvlLbl val="0"/>
      </c:catAx>
      <c:valAx>
        <c:axId val="111901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Punteggio</a:t>
                </a:r>
                <a:r>
                  <a:rPr lang="it-IT" baseline="0"/>
                  <a:t> campo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89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'Consegna RAD 9-11-2024'!$B$9</c:f>
          <c:strCache>
            <c:ptCount val="1"/>
            <c:pt idx="0">
              <c:v>Domenico Auriemma</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'Valutazioni finali'!$B$56</c:f>
              <c:strCache>
                <c:ptCount val="1"/>
                <c:pt idx="0">
                  <c:v>Rispetto delle scadenze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'Valutazioni finali'!$A$66:$A$69</c:f>
              <c:strCache>
                <c:ptCount val="4"/>
                <c:pt idx="0">
                  <c:v>RAD</c:v>
                </c:pt>
                <c:pt idx="1">
                  <c:v>SDD-DPD</c:v>
                </c:pt>
                <c:pt idx="2">
                  <c:v>Prima metà Implementazione</c:v>
                </c:pt>
                <c:pt idx="3">
                  <c:v>Fine implementazione e Testing</c:v>
                </c:pt>
              </c:strCache>
            </c:strRef>
          </c:cat>
          <c:val>
            <c:numRef>
              <c:f>'Valutazioni finali'!$B$57:$B$60</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0-A129-F64A-9F64-489946309F2D}"/>
            </c:ext>
          </c:extLst>
        </c:ser>
        <c:ser>
          <c:idx val="1"/>
          <c:order val="1"/>
          <c:tx>
            <c:strRef>
              <c:f>'Valutazioni finali'!$C$56</c:f>
              <c:strCache>
                <c:ptCount val="1"/>
                <c:pt idx="0">
                  <c:v>Qualità del lavoro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'Valutazioni finali'!$A$66:$A$69</c:f>
              <c:strCache>
                <c:ptCount val="4"/>
                <c:pt idx="0">
                  <c:v>RAD</c:v>
                </c:pt>
                <c:pt idx="1">
                  <c:v>SDD-DPD</c:v>
                </c:pt>
                <c:pt idx="2">
                  <c:v>Prima metà Implementazione</c:v>
                </c:pt>
                <c:pt idx="3">
                  <c:v>Fine implementazione e Testing</c:v>
                </c:pt>
              </c:strCache>
            </c:strRef>
          </c:cat>
          <c:val>
            <c:numRef>
              <c:f>'Valutazioni finali'!$C$57:$C$60</c:f>
              <c:numCache>
                <c:formatCode>General</c:formatCode>
                <c:ptCount val="4"/>
                <c:pt idx="0">
                  <c:v>8</c:v>
                </c:pt>
                <c:pt idx="1">
                  <c:v>9</c:v>
                </c:pt>
                <c:pt idx="2">
                  <c:v>9</c:v>
                </c:pt>
                <c:pt idx="3">
                  <c:v>9</c:v>
                </c:pt>
              </c:numCache>
            </c:numRef>
          </c:val>
          <c:smooth val="0"/>
          <c:extLst>
            <c:ext xmlns:c16="http://schemas.microsoft.com/office/drawing/2014/chart" uri="{C3380CC4-5D6E-409C-BE32-E72D297353CC}">
              <c16:uniqueId val="{00000001-A129-F64A-9F64-489946309F2D}"/>
            </c:ext>
          </c:extLst>
        </c:ser>
        <c:ser>
          <c:idx val="2"/>
          <c:order val="2"/>
          <c:tx>
            <c:strRef>
              <c:f>'Valutazioni finali'!$D$56</c:f>
              <c:strCache>
                <c:ptCount val="1"/>
                <c:pt idx="0">
                  <c:v>Rispetto delle Linee Guida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'Valutazioni finali'!$A$66:$A$69</c:f>
              <c:strCache>
                <c:ptCount val="4"/>
                <c:pt idx="0">
                  <c:v>RAD</c:v>
                </c:pt>
                <c:pt idx="1">
                  <c:v>SDD-DPD</c:v>
                </c:pt>
                <c:pt idx="2">
                  <c:v>Prima metà Implementazione</c:v>
                </c:pt>
                <c:pt idx="3">
                  <c:v>Fine implementazione e Testing</c:v>
                </c:pt>
              </c:strCache>
            </c:strRef>
          </c:cat>
          <c:val>
            <c:numRef>
              <c:f>'Valutazioni finali'!$D$57:$D$60</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2-A129-F64A-9F64-489946309F2D}"/>
            </c:ext>
          </c:extLst>
        </c:ser>
        <c:ser>
          <c:idx val="3"/>
          <c:order val="3"/>
          <c:tx>
            <c:strRef>
              <c:f>'Valutazioni finali'!$E$56</c:f>
              <c:strCache>
                <c:ptCount val="1"/>
                <c:pt idx="0">
                  <c:v>Proattività</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'Valutazioni finali'!$A$66:$A$69</c:f>
              <c:strCache>
                <c:ptCount val="4"/>
                <c:pt idx="0">
                  <c:v>RAD</c:v>
                </c:pt>
                <c:pt idx="1">
                  <c:v>SDD-DPD</c:v>
                </c:pt>
                <c:pt idx="2">
                  <c:v>Prima metà Implementazione</c:v>
                </c:pt>
                <c:pt idx="3">
                  <c:v>Fine implementazione e Testing</c:v>
                </c:pt>
              </c:strCache>
            </c:strRef>
          </c:cat>
          <c:val>
            <c:numRef>
              <c:f>'Valutazioni finali'!$E$57:$E$60</c:f>
              <c:numCache>
                <c:formatCode>General</c:formatCode>
                <c:ptCount val="4"/>
                <c:pt idx="0">
                  <c:v>8</c:v>
                </c:pt>
                <c:pt idx="1">
                  <c:v>8</c:v>
                </c:pt>
                <c:pt idx="2">
                  <c:v>9</c:v>
                </c:pt>
                <c:pt idx="3">
                  <c:v>9</c:v>
                </c:pt>
              </c:numCache>
            </c:numRef>
          </c:val>
          <c:smooth val="0"/>
          <c:extLst>
            <c:ext xmlns:c16="http://schemas.microsoft.com/office/drawing/2014/chart" uri="{C3380CC4-5D6E-409C-BE32-E72D297353CC}">
              <c16:uniqueId val="{00000003-A129-F64A-9F64-489946309F2D}"/>
            </c:ext>
          </c:extLst>
        </c:ser>
        <c:ser>
          <c:idx val="4"/>
          <c:order val="4"/>
          <c:tx>
            <c:strRef>
              <c:f>'Valutazioni finali'!$F$56</c:f>
              <c:strCache>
                <c:ptCount val="1"/>
                <c:pt idx="0">
                  <c:v>Comportamento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'Valutazioni finali'!$A$66:$A$69</c:f>
              <c:strCache>
                <c:ptCount val="4"/>
                <c:pt idx="0">
                  <c:v>RAD</c:v>
                </c:pt>
                <c:pt idx="1">
                  <c:v>SDD-DPD</c:v>
                </c:pt>
                <c:pt idx="2">
                  <c:v>Prima metà Implementazione</c:v>
                </c:pt>
                <c:pt idx="3">
                  <c:v>Fine implementazione e Testing</c:v>
                </c:pt>
              </c:strCache>
            </c:strRef>
          </c:cat>
          <c:val>
            <c:numRef>
              <c:f>'Valutazioni finali'!$F$57:$F$60</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4-A129-F64A-9F64-489946309F2D}"/>
            </c:ext>
          </c:extLst>
        </c:ser>
        <c:ser>
          <c:idx val="5"/>
          <c:order val="5"/>
          <c:tx>
            <c:strRef>
              <c:f>'Valutazioni finali'!$G$56</c:f>
              <c:strCache>
                <c:ptCount val="1"/>
                <c:pt idx="0">
                  <c:v>Comunicazione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'Valutazioni finali'!$A$66:$A$69</c:f>
              <c:strCache>
                <c:ptCount val="4"/>
                <c:pt idx="0">
                  <c:v>RAD</c:v>
                </c:pt>
                <c:pt idx="1">
                  <c:v>SDD-DPD</c:v>
                </c:pt>
                <c:pt idx="2">
                  <c:v>Prima metà Implementazione</c:v>
                </c:pt>
                <c:pt idx="3">
                  <c:v>Fine implementazione e Testing</c:v>
                </c:pt>
              </c:strCache>
            </c:strRef>
          </c:cat>
          <c:val>
            <c:numRef>
              <c:f>'Valutazioni finali'!$G$57:$G$60</c:f>
              <c:numCache>
                <c:formatCode>General</c:formatCode>
                <c:ptCount val="4"/>
                <c:pt idx="0">
                  <c:v>9</c:v>
                </c:pt>
                <c:pt idx="1">
                  <c:v>8</c:v>
                </c:pt>
                <c:pt idx="2">
                  <c:v>10</c:v>
                </c:pt>
                <c:pt idx="3">
                  <c:v>10</c:v>
                </c:pt>
              </c:numCache>
            </c:numRef>
          </c:val>
          <c:smooth val="0"/>
          <c:extLst>
            <c:ext xmlns:c16="http://schemas.microsoft.com/office/drawing/2014/chart" uri="{C3380CC4-5D6E-409C-BE32-E72D297353CC}">
              <c16:uniqueId val="{00000005-A129-F64A-9F64-489946309F2D}"/>
            </c:ext>
          </c:extLst>
        </c:ser>
        <c:ser>
          <c:idx val="6"/>
          <c:order val="6"/>
          <c:tx>
            <c:strRef>
              <c:f>'Valutazioni finali'!$H$56</c:f>
              <c:strCache>
                <c:ptCount val="1"/>
                <c:pt idx="0">
                  <c:v>Team-Work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'Valutazioni finali'!$A$66:$A$69</c:f>
              <c:strCache>
                <c:ptCount val="4"/>
                <c:pt idx="0">
                  <c:v>RAD</c:v>
                </c:pt>
                <c:pt idx="1">
                  <c:v>SDD-DPD</c:v>
                </c:pt>
                <c:pt idx="2">
                  <c:v>Prima metà Implementazione</c:v>
                </c:pt>
                <c:pt idx="3">
                  <c:v>Fine implementazione e Testing</c:v>
                </c:pt>
              </c:strCache>
            </c:strRef>
          </c:cat>
          <c:val>
            <c:numRef>
              <c:f>'Valutazioni finali'!$H$57:$H$60</c:f>
              <c:numCache>
                <c:formatCode>General</c:formatCode>
                <c:ptCount val="4"/>
                <c:pt idx="0">
                  <c:v>9</c:v>
                </c:pt>
                <c:pt idx="1">
                  <c:v>7</c:v>
                </c:pt>
                <c:pt idx="2">
                  <c:v>9</c:v>
                </c:pt>
                <c:pt idx="3">
                  <c:v>8</c:v>
                </c:pt>
              </c:numCache>
            </c:numRef>
          </c:val>
          <c:smooth val="0"/>
          <c:extLst>
            <c:ext xmlns:c16="http://schemas.microsoft.com/office/drawing/2014/chart" uri="{C3380CC4-5D6E-409C-BE32-E72D297353CC}">
              <c16:uniqueId val="{00000006-A129-F64A-9F64-489946309F2D}"/>
            </c:ext>
          </c:extLst>
        </c:ser>
        <c:ser>
          <c:idx val="7"/>
          <c:order val="7"/>
          <c:tx>
            <c:strRef>
              <c:f>'Valutazioni finali'!$I$56</c:f>
              <c:strCache>
                <c:ptCount val="1"/>
                <c:pt idx="0">
                  <c:v>Media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'Valutazioni finali'!$A$66:$A$69</c:f>
              <c:strCache>
                <c:ptCount val="4"/>
                <c:pt idx="0">
                  <c:v>RAD</c:v>
                </c:pt>
                <c:pt idx="1">
                  <c:v>SDD-DPD</c:v>
                </c:pt>
                <c:pt idx="2">
                  <c:v>Prima metà Implementazione</c:v>
                </c:pt>
                <c:pt idx="3">
                  <c:v>Fine implementazione e Testing</c:v>
                </c:pt>
              </c:strCache>
            </c:strRef>
          </c:cat>
          <c:val>
            <c:numRef>
              <c:f>'Valutazioni finali'!$I$57:$I$60</c:f>
              <c:numCache>
                <c:formatCode>0.00</c:formatCode>
                <c:ptCount val="4"/>
                <c:pt idx="0">
                  <c:v>9.1428571428571423</c:v>
                </c:pt>
                <c:pt idx="1">
                  <c:v>8.7142857142857135</c:v>
                </c:pt>
                <c:pt idx="2">
                  <c:v>9.5714285714285712</c:v>
                </c:pt>
                <c:pt idx="3">
                  <c:v>9.4285714285714288</c:v>
                </c:pt>
              </c:numCache>
            </c:numRef>
          </c:val>
          <c:smooth val="0"/>
          <c:extLst>
            <c:ext xmlns:c16="http://schemas.microsoft.com/office/drawing/2014/chart" uri="{C3380CC4-5D6E-409C-BE32-E72D297353CC}">
              <c16:uniqueId val="{00000007-A129-F64A-9F64-489946309F2D}"/>
            </c:ext>
          </c:extLst>
        </c:ser>
        <c:dLbls>
          <c:showLegendKey val="0"/>
          <c:showVal val="0"/>
          <c:showCatName val="0"/>
          <c:showSerName val="0"/>
          <c:showPercent val="0"/>
          <c:showBubbleSize val="0"/>
        </c:dLbls>
        <c:marker val="1"/>
        <c:smooth val="0"/>
        <c:axId val="1128939167"/>
        <c:axId val="1119013391"/>
      </c:lineChart>
      <c:catAx>
        <c:axId val="112893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r>
                  <a:rPr lang="it-IT" baseline="0"/>
                  <a:t> valutazioni</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19013391"/>
        <c:crosses val="autoZero"/>
        <c:auto val="0"/>
        <c:lblAlgn val="ctr"/>
        <c:lblOffset val="100"/>
        <c:noMultiLvlLbl val="0"/>
      </c:catAx>
      <c:valAx>
        <c:axId val="111901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Punteggio</a:t>
                </a:r>
                <a:r>
                  <a:rPr lang="it-IT" baseline="0"/>
                  <a:t> campo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89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'Consegna RAD 9-11-2024'!$B$10</c:f>
          <c:strCache>
            <c:ptCount val="1"/>
            <c:pt idx="0">
              <c:v>Generoso Sorridi</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'Valutazioni finali'!$B$65</c:f>
              <c:strCache>
                <c:ptCount val="1"/>
                <c:pt idx="0">
                  <c:v>Rispetto delle scadenze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'Valutazioni finali'!$A$48:$A$51</c:f>
              <c:strCache>
                <c:ptCount val="4"/>
                <c:pt idx="0">
                  <c:v>RAD</c:v>
                </c:pt>
                <c:pt idx="1">
                  <c:v>SDD-DPD</c:v>
                </c:pt>
                <c:pt idx="2">
                  <c:v>Prima metà Implementazione</c:v>
                </c:pt>
                <c:pt idx="3">
                  <c:v>Fine implementazione e Testing</c:v>
                </c:pt>
              </c:strCache>
            </c:strRef>
          </c:cat>
          <c:val>
            <c:numRef>
              <c:f>'Valutazioni finali'!$B$66:$B$69</c:f>
              <c:numCache>
                <c:formatCode>General</c:formatCode>
                <c:ptCount val="4"/>
                <c:pt idx="0">
                  <c:v>10</c:v>
                </c:pt>
                <c:pt idx="1">
                  <c:v>9</c:v>
                </c:pt>
                <c:pt idx="2">
                  <c:v>10</c:v>
                </c:pt>
                <c:pt idx="3">
                  <c:v>10</c:v>
                </c:pt>
              </c:numCache>
            </c:numRef>
          </c:val>
          <c:smooth val="0"/>
          <c:extLst>
            <c:ext xmlns:c16="http://schemas.microsoft.com/office/drawing/2014/chart" uri="{C3380CC4-5D6E-409C-BE32-E72D297353CC}">
              <c16:uniqueId val="{00000000-F09D-7E47-80F9-AE706B786206}"/>
            </c:ext>
          </c:extLst>
        </c:ser>
        <c:ser>
          <c:idx val="1"/>
          <c:order val="1"/>
          <c:tx>
            <c:strRef>
              <c:f>'Valutazioni finali'!$C$65</c:f>
              <c:strCache>
                <c:ptCount val="1"/>
                <c:pt idx="0">
                  <c:v>Qualità del lavoro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'Valutazioni finali'!$A$48:$A$51</c:f>
              <c:strCache>
                <c:ptCount val="4"/>
                <c:pt idx="0">
                  <c:v>RAD</c:v>
                </c:pt>
                <c:pt idx="1">
                  <c:v>SDD-DPD</c:v>
                </c:pt>
                <c:pt idx="2">
                  <c:v>Prima metà Implementazione</c:v>
                </c:pt>
                <c:pt idx="3">
                  <c:v>Fine implementazione e Testing</c:v>
                </c:pt>
              </c:strCache>
            </c:strRef>
          </c:cat>
          <c:val>
            <c:numRef>
              <c:f>'Valutazioni finali'!$C$66:$C$69</c:f>
              <c:numCache>
                <c:formatCode>General</c:formatCode>
                <c:ptCount val="4"/>
                <c:pt idx="0">
                  <c:v>8</c:v>
                </c:pt>
                <c:pt idx="1">
                  <c:v>9</c:v>
                </c:pt>
                <c:pt idx="2">
                  <c:v>9</c:v>
                </c:pt>
                <c:pt idx="3">
                  <c:v>9</c:v>
                </c:pt>
              </c:numCache>
            </c:numRef>
          </c:val>
          <c:smooth val="0"/>
          <c:extLst>
            <c:ext xmlns:c16="http://schemas.microsoft.com/office/drawing/2014/chart" uri="{C3380CC4-5D6E-409C-BE32-E72D297353CC}">
              <c16:uniqueId val="{00000001-F09D-7E47-80F9-AE706B786206}"/>
            </c:ext>
          </c:extLst>
        </c:ser>
        <c:ser>
          <c:idx val="2"/>
          <c:order val="2"/>
          <c:tx>
            <c:strRef>
              <c:f>'Valutazioni finali'!$D$47</c:f>
              <c:strCache>
                <c:ptCount val="1"/>
                <c:pt idx="0">
                  <c:v>Rispetto delle Linee Guida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'Valutazioni finali'!$A$48:$A$51</c:f>
              <c:strCache>
                <c:ptCount val="4"/>
                <c:pt idx="0">
                  <c:v>RAD</c:v>
                </c:pt>
                <c:pt idx="1">
                  <c:v>SDD-DPD</c:v>
                </c:pt>
                <c:pt idx="2">
                  <c:v>Prima metà Implementazione</c:v>
                </c:pt>
                <c:pt idx="3">
                  <c:v>Fine implementazione e Testing</c:v>
                </c:pt>
              </c:strCache>
            </c:strRef>
          </c:cat>
          <c:val>
            <c:numRef>
              <c:f>'Valutazioni finali'!$D$66:$D$69</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2-F09D-7E47-80F9-AE706B786206}"/>
            </c:ext>
          </c:extLst>
        </c:ser>
        <c:ser>
          <c:idx val="3"/>
          <c:order val="3"/>
          <c:tx>
            <c:strRef>
              <c:f>'Valutazioni finali'!$E$47</c:f>
              <c:strCache>
                <c:ptCount val="1"/>
                <c:pt idx="0">
                  <c:v>Proattività</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'Valutazioni finali'!$A$48:$A$51</c:f>
              <c:strCache>
                <c:ptCount val="4"/>
                <c:pt idx="0">
                  <c:v>RAD</c:v>
                </c:pt>
                <c:pt idx="1">
                  <c:v>SDD-DPD</c:v>
                </c:pt>
                <c:pt idx="2">
                  <c:v>Prima metà Implementazione</c:v>
                </c:pt>
                <c:pt idx="3">
                  <c:v>Fine implementazione e Testing</c:v>
                </c:pt>
              </c:strCache>
            </c:strRef>
          </c:cat>
          <c:val>
            <c:numRef>
              <c:f>'Valutazioni finali'!$E$66:$E$69</c:f>
              <c:numCache>
                <c:formatCode>General</c:formatCode>
                <c:ptCount val="4"/>
                <c:pt idx="0">
                  <c:v>9</c:v>
                </c:pt>
                <c:pt idx="1">
                  <c:v>9</c:v>
                </c:pt>
                <c:pt idx="2">
                  <c:v>9</c:v>
                </c:pt>
                <c:pt idx="3">
                  <c:v>9</c:v>
                </c:pt>
              </c:numCache>
            </c:numRef>
          </c:val>
          <c:smooth val="0"/>
          <c:extLst>
            <c:ext xmlns:c16="http://schemas.microsoft.com/office/drawing/2014/chart" uri="{C3380CC4-5D6E-409C-BE32-E72D297353CC}">
              <c16:uniqueId val="{00000003-F09D-7E47-80F9-AE706B786206}"/>
            </c:ext>
          </c:extLst>
        </c:ser>
        <c:ser>
          <c:idx val="4"/>
          <c:order val="4"/>
          <c:tx>
            <c:strRef>
              <c:f>'Valutazioni finali'!$F$47</c:f>
              <c:strCache>
                <c:ptCount val="1"/>
                <c:pt idx="0">
                  <c:v>Comportamento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'Valutazioni finali'!$A$48:$A$51</c:f>
              <c:strCache>
                <c:ptCount val="4"/>
                <c:pt idx="0">
                  <c:v>RAD</c:v>
                </c:pt>
                <c:pt idx="1">
                  <c:v>SDD-DPD</c:v>
                </c:pt>
                <c:pt idx="2">
                  <c:v>Prima metà Implementazione</c:v>
                </c:pt>
                <c:pt idx="3">
                  <c:v>Fine implementazione e Testing</c:v>
                </c:pt>
              </c:strCache>
            </c:strRef>
          </c:cat>
          <c:val>
            <c:numRef>
              <c:f>'Valutazioni finali'!$F$66:$F$69</c:f>
              <c:numCache>
                <c:formatCode>General</c:formatCode>
                <c:ptCount val="4"/>
                <c:pt idx="0">
                  <c:v>10</c:v>
                </c:pt>
                <c:pt idx="1">
                  <c:v>10</c:v>
                </c:pt>
                <c:pt idx="2">
                  <c:v>10</c:v>
                </c:pt>
                <c:pt idx="3">
                  <c:v>10</c:v>
                </c:pt>
              </c:numCache>
            </c:numRef>
          </c:val>
          <c:smooth val="0"/>
          <c:extLst>
            <c:ext xmlns:c16="http://schemas.microsoft.com/office/drawing/2014/chart" uri="{C3380CC4-5D6E-409C-BE32-E72D297353CC}">
              <c16:uniqueId val="{00000004-F09D-7E47-80F9-AE706B786206}"/>
            </c:ext>
          </c:extLst>
        </c:ser>
        <c:ser>
          <c:idx val="5"/>
          <c:order val="5"/>
          <c:tx>
            <c:strRef>
              <c:f>'Valutazioni finali'!$G$47</c:f>
              <c:strCache>
                <c:ptCount val="1"/>
                <c:pt idx="0">
                  <c:v>Comunicazione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'Valutazioni finali'!$A$48:$A$51</c:f>
              <c:strCache>
                <c:ptCount val="4"/>
                <c:pt idx="0">
                  <c:v>RAD</c:v>
                </c:pt>
                <c:pt idx="1">
                  <c:v>SDD-DPD</c:v>
                </c:pt>
                <c:pt idx="2">
                  <c:v>Prima metà Implementazione</c:v>
                </c:pt>
                <c:pt idx="3">
                  <c:v>Fine implementazione e Testing</c:v>
                </c:pt>
              </c:strCache>
            </c:strRef>
          </c:cat>
          <c:val>
            <c:numRef>
              <c:f>'Valutazioni finali'!$G$66:$G$69</c:f>
              <c:numCache>
                <c:formatCode>General</c:formatCode>
                <c:ptCount val="4"/>
                <c:pt idx="0">
                  <c:v>8</c:v>
                </c:pt>
                <c:pt idx="1">
                  <c:v>7</c:v>
                </c:pt>
                <c:pt idx="2">
                  <c:v>10</c:v>
                </c:pt>
                <c:pt idx="3">
                  <c:v>9</c:v>
                </c:pt>
              </c:numCache>
            </c:numRef>
          </c:val>
          <c:smooth val="0"/>
          <c:extLst>
            <c:ext xmlns:c16="http://schemas.microsoft.com/office/drawing/2014/chart" uri="{C3380CC4-5D6E-409C-BE32-E72D297353CC}">
              <c16:uniqueId val="{00000005-F09D-7E47-80F9-AE706B786206}"/>
            </c:ext>
          </c:extLst>
        </c:ser>
        <c:ser>
          <c:idx val="6"/>
          <c:order val="6"/>
          <c:tx>
            <c:strRef>
              <c:f>'Valutazioni finali'!$H$65</c:f>
              <c:strCache>
                <c:ptCount val="1"/>
                <c:pt idx="0">
                  <c:v>Team-Work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'Valutazioni finali'!$A$48:$A$51</c:f>
              <c:strCache>
                <c:ptCount val="4"/>
                <c:pt idx="0">
                  <c:v>RAD</c:v>
                </c:pt>
                <c:pt idx="1">
                  <c:v>SDD-DPD</c:v>
                </c:pt>
                <c:pt idx="2">
                  <c:v>Prima metà Implementazione</c:v>
                </c:pt>
                <c:pt idx="3">
                  <c:v>Fine implementazione e Testing</c:v>
                </c:pt>
              </c:strCache>
            </c:strRef>
          </c:cat>
          <c:val>
            <c:numRef>
              <c:f>'Valutazioni finali'!$H$66:$H$69</c:f>
              <c:numCache>
                <c:formatCode>General</c:formatCode>
                <c:ptCount val="4"/>
                <c:pt idx="0">
                  <c:v>9</c:v>
                </c:pt>
                <c:pt idx="1">
                  <c:v>7</c:v>
                </c:pt>
                <c:pt idx="2">
                  <c:v>8</c:v>
                </c:pt>
                <c:pt idx="3">
                  <c:v>10</c:v>
                </c:pt>
              </c:numCache>
            </c:numRef>
          </c:val>
          <c:smooth val="0"/>
          <c:extLst>
            <c:ext xmlns:c16="http://schemas.microsoft.com/office/drawing/2014/chart" uri="{C3380CC4-5D6E-409C-BE32-E72D297353CC}">
              <c16:uniqueId val="{00000006-F09D-7E47-80F9-AE706B786206}"/>
            </c:ext>
          </c:extLst>
        </c:ser>
        <c:ser>
          <c:idx val="7"/>
          <c:order val="7"/>
          <c:tx>
            <c:strRef>
              <c:f>'Valutazioni finali'!$I$65</c:f>
              <c:strCache>
                <c:ptCount val="1"/>
                <c:pt idx="0">
                  <c:v>Media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'Valutazioni finali'!$A$48:$A$51</c:f>
              <c:strCache>
                <c:ptCount val="4"/>
                <c:pt idx="0">
                  <c:v>RAD</c:v>
                </c:pt>
                <c:pt idx="1">
                  <c:v>SDD-DPD</c:v>
                </c:pt>
                <c:pt idx="2">
                  <c:v>Prima metà Implementazione</c:v>
                </c:pt>
                <c:pt idx="3">
                  <c:v>Fine implementazione e Testing</c:v>
                </c:pt>
              </c:strCache>
            </c:strRef>
          </c:cat>
          <c:val>
            <c:numRef>
              <c:f>'Valutazioni finali'!$I$66:$I$69</c:f>
              <c:numCache>
                <c:formatCode>0.00</c:formatCode>
                <c:ptCount val="4"/>
                <c:pt idx="0">
                  <c:v>9.1428571428571423</c:v>
                </c:pt>
                <c:pt idx="1">
                  <c:v>8.7142857142857135</c:v>
                </c:pt>
                <c:pt idx="2">
                  <c:v>9.4285714285714288</c:v>
                </c:pt>
                <c:pt idx="3">
                  <c:v>9.5714285714285712</c:v>
                </c:pt>
              </c:numCache>
            </c:numRef>
          </c:val>
          <c:smooth val="0"/>
          <c:extLst>
            <c:ext xmlns:c16="http://schemas.microsoft.com/office/drawing/2014/chart" uri="{C3380CC4-5D6E-409C-BE32-E72D297353CC}">
              <c16:uniqueId val="{00000007-F09D-7E47-80F9-AE706B786206}"/>
            </c:ext>
          </c:extLst>
        </c:ser>
        <c:dLbls>
          <c:showLegendKey val="0"/>
          <c:showVal val="0"/>
          <c:showCatName val="0"/>
          <c:showSerName val="0"/>
          <c:showPercent val="0"/>
          <c:showBubbleSize val="0"/>
        </c:dLbls>
        <c:marker val="1"/>
        <c:smooth val="0"/>
        <c:axId val="1128939167"/>
        <c:axId val="1119013391"/>
      </c:lineChart>
      <c:catAx>
        <c:axId val="112893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r>
                  <a:rPr lang="it-IT" baseline="0"/>
                  <a:t> valutazioni</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19013391"/>
        <c:crosses val="autoZero"/>
        <c:auto val="0"/>
        <c:lblAlgn val="ctr"/>
        <c:lblOffset val="100"/>
        <c:noMultiLvlLbl val="0"/>
      </c:catAx>
      <c:valAx>
        <c:axId val="111901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Punteggio</a:t>
                </a:r>
                <a:r>
                  <a:rPr lang="it-IT" baseline="0"/>
                  <a:t> campo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89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114300</xdr:colOff>
      <xdr:row>23</xdr:row>
      <xdr:rowOff>139700</xdr:rowOff>
    </xdr:to>
    <xdr:graphicFrame macro="">
      <xdr:nvGraphicFramePr>
        <xdr:cNvPr id="2" name="Grafico 1">
          <a:extLst>
            <a:ext uri="{FF2B5EF4-FFF2-40B4-BE49-F238E27FC236}">
              <a16:creationId xmlns:a16="http://schemas.microsoft.com/office/drawing/2014/main" id="{FB3F1FE6-D421-1D4F-A4D2-C73BD9679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25</xdr:row>
      <xdr:rowOff>0</xdr:rowOff>
    </xdr:from>
    <xdr:to>
      <xdr:col>12</xdr:col>
      <xdr:colOff>114300</xdr:colOff>
      <xdr:row>47</xdr:row>
      <xdr:rowOff>139700</xdr:rowOff>
    </xdr:to>
    <xdr:graphicFrame macro="">
      <xdr:nvGraphicFramePr>
        <xdr:cNvPr id="3" name="Grafico 2">
          <a:extLst>
            <a:ext uri="{FF2B5EF4-FFF2-40B4-BE49-F238E27FC236}">
              <a16:creationId xmlns:a16="http://schemas.microsoft.com/office/drawing/2014/main" id="{2A8A292D-29C9-DA4A-8E7C-E778645F1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49</xdr:row>
      <xdr:rowOff>0</xdr:rowOff>
    </xdr:from>
    <xdr:to>
      <xdr:col>12</xdr:col>
      <xdr:colOff>114300</xdr:colOff>
      <xdr:row>71</xdr:row>
      <xdr:rowOff>139700</xdr:rowOff>
    </xdr:to>
    <xdr:graphicFrame macro="">
      <xdr:nvGraphicFramePr>
        <xdr:cNvPr id="4" name="Grafico 3">
          <a:extLst>
            <a:ext uri="{FF2B5EF4-FFF2-40B4-BE49-F238E27FC236}">
              <a16:creationId xmlns:a16="http://schemas.microsoft.com/office/drawing/2014/main" id="{8DFEA0F3-61C6-E540-BC26-A7D5671AF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73</xdr:row>
      <xdr:rowOff>0</xdr:rowOff>
    </xdr:from>
    <xdr:to>
      <xdr:col>12</xdr:col>
      <xdr:colOff>114300</xdr:colOff>
      <xdr:row>95</xdr:row>
      <xdr:rowOff>139700</xdr:rowOff>
    </xdr:to>
    <xdr:graphicFrame macro="">
      <xdr:nvGraphicFramePr>
        <xdr:cNvPr id="5" name="Grafico 4">
          <a:extLst>
            <a:ext uri="{FF2B5EF4-FFF2-40B4-BE49-F238E27FC236}">
              <a16:creationId xmlns:a16="http://schemas.microsoft.com/office/drawing/2014/main" id="{54760DCB-33F3-3A4D-93D0-767A0056F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97</xdr:row>
      <xdr:rowOff>0</xdr:rowOff>
    </xdr:from>
    <xdr:to>
      <xdr:col>12</xdr:col>
      <xdr:colOff>114300</xdr:colOff>
      <xdr:row>119</xdr:row>
      <xdr:rowOff>139700</xdr:rowOff>
    </xdr:to>
    <xdr:graphicFrame macro="">
      <xdr:nvGraphicFramePr>
        <xdr:cNvPr id="10" name="Grafico 5">
          <a:extLst>
            <a:ext uri="{FF2B5EF4-FFF2-40B4-BE49-F238E27FC236}">
              <a16:creationId xmlns:a16="http://schemas.microsoft.com/office/drawing/2014/main" id="{8137B5BB-2EBD-754C-91A6-F5D39C051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121</xdr:row>
      <xdr:rowOff>0</xdr:rowOff>
    </xdr:from>
    <xdr:to>
      <xdr:col>12</xdr:col>
      <xdr:colOff>114300</xdr:colOff>
      <xdr:row>143</xdr:row>
      <xdr:rowOff>139700</xdr:rowOff>
    </xdr:to>
    <xdr:graphicFrame macro="">
      <xdr:nvGraphicFramePr>
        <xdr:cNvPr id="7" name="Grafico 6">
          <a:extLst>
            <a:ext uri="{FF2B5EF4-FFF2-40B4-BE49-F238E27FC236}">
              <a16:creationId xmlns:a16="http://schemas.microsoft.com/office/drawing/2014/main" id="{784D3F1C-D1EB-3E48-9DD7-ABF720845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145</xdr:row>
      <xdr:rowOff>0</xdr:rowOff>
    </xdr:from>
    <xdr:to>
      <xdr:col>12</xdr:col>
      <xdr:colOff>114300</xdr:colOff>
      <xdr:row>167</xdr:row>
      <xdr:rowOff>139700</xdr:rowOff>
    </xdr:to>
    <xdr:graphicFrame macro="">
      <xdr:nvGraphicFramePr>
        <xdr:cNvPr id="8" name="Grafico 7">
          <a:extLst>
            <a:ext uri="{FF2B5EF4-FFF2-40B4-BE49-F238E27FC236}">
              <a16:creationId xmlns:a16="http://schemas.microsoft.com/office/drawing/2014/main" id="{8EC40F09-C51C-454D-8138-750AA25BF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169</xdr:row>
      <xdr:rowOff>0</xdr:rowOff>
    </xdr:from>
    <xdr:to>
      <xdr:col>12</xdr:col>
      <xdr:colOff>114300</xdr:colOff>
      <xdr:row>191</xdr:row>
      <xdr:rowOff>139700</xdr:rowOff>
    </xdr:to>
    <xdr:graphicFrame macro="">
      <xdr:nvGraphicFramePr>
        <xdr:cNvPr id="9" name="Grafico 8">
          <a:extLst>
            <a:ext uri="{FF2B5EF4-FFF2-40B4-BE49-F238E27FC236}">
              <a16:creationId xmlns:a16="http://schemas.microsoft.com/office/drawing/2014/main" id="{AF775E20-1364-F742-8DAA-400FB79CA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D72943-01D8-4F1D-BE4B-E964FBB203C8}" name="Table223452" displayName="Table223452" ref="A2:J10" totalsRowShown="0" headerRowDxfId="88" dataDxfId="87">
  <autoFilter ref="A2:J10" xr:uid="{8DC22752-3EC3-4188-AFEB-19590155F539}"/>
  <tableColumns count="10">
    <tableColumn id="11" xr3:uid="{6CA7BA21-D1B8-419F-B5FE-78719C2623E8}" name="Matricola" dataDxfId="86">
      <calculatedColumnFormula>Legenda!A2</calculatedColumnFormula>
    </tableColumn>
    <tableColumn id="1" xr3:uid="{EEFF3704-D237-4874-9E0C-B024009A82CD}" name="Nome" dataDxfId="85">
      <calculatedColumnFormula>_xlfn.CONCAT(Legenda!B2, " ", Legenda!C2)</calculatedColumnFormula>
    </tableColumn>
    <tableColumn id="2" xr3:uid="{2F505ADA-C2EE-469D-B21A-03B1E37DE1F8}" name="Rispetto delle scadenze" dataDxfId="84"/>
    <tableColumn id="3" xr3:uid="{00F441AD-9C00-4CFC-857B-CE9A575896AA}" name="Qualità del lavoro" dataDxfId="83"/>
    <tableColumn id="4" xr3:uid="{71AB826A-DC0A-4AA2-B2E9-8DD7C27243D9}" name="Rispetto delle Linee Guida" dataDxfId="82"/>
    <tableColumn id="5" xr3:uid="{35D0ACF1-EFC0-4F4A-A28F-46B1D2D6F050}" name="Proattività" dataDxfId="81"/>
    <tableColumn id="6" xr3:uid="{FF2699D0-BEA8-46AE-9E3C-4DA0639C5517}" name="Comportamento" dataDxfId="80"/>
    <tableColumn id="7" xr3:uid="{642131E2-8971-4F41-8674-ECFBA4277FA2}" name="Comunicazione" dataDxfId="79"/>
    <tableColumn id="8" xr3:uid="{EF75DFEB-7CC3-46F5-9FC9-453C0D6E1A09}" name="Team-Work" dataDxfId="78"/>
    <tableColumn id="9" xr3:uid="{08FDD8B5-5C6C-4AFF-BA4C-688B72E1A08A}" name="Media Voto" dataDxfId="77">
      <calculatedColumnFormula xml:space="preserve"> SUM(Table223452[[#This Row],[Rispetto delle scadenze]], Table223452[[#This Row],[Qualità del lavoro]], Table223452[[#This Row],[Rispetto delle Linee Guida]], Table223452[[#This Row],[Proattività]], Table223452[[#This Row],[Comportamento]], Table223452[[#This Row],[Comunicazione]], Table223452[[#This Row],[Team-Work]]) / COUNT(Table223452[[#This Row],[Rispetto delle scadenze]:[Team-Work]])</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28E6CC2-83F0-4D4D-9F16-6A2F24E8982A}" name="Tabella6891011" displayName="Tabella6891011" ref="A47:I52" totalsRowCount="1" headerRowDxfId="14">
  <autoFilter ref="A47:I51" xr:uid="{F28E6CC2-83F0-4D4D-9F16-6A2F24E8982A}"/>
  <tableColumns count="9">
    <tableColumn id="1" xr3:uid="{F3C6E620-D7EF-4D63-A739-FC5A0FD7BAF0}" name="Milestone" dataDxfId="13" totalsRowDxfId="12"/>
    <tableColumn id="2" xr3:uid="{F3D7FDA4-C5FA-4CBC-BCF9-8CEE0A997FDD}" name="Rispetto delle scadenze"/>
    <tableColumn id="3" xr3:uid="{C0C82388-CED1-4CE7-9404-3703B6EA3A20}" name="Qualità del lavoro"/>
    <tableColumn id="4" xr3:uid="{059CB0B3-1FFD-43BD-A316-67B88F6E162B}" name="Rispetto delle Linee Guida"/>
    <tableColumn id="5" xr3:uid="{0D203B2E-6DE1-4A49-A17F-AF871C6037FC}" name="Proattività"/>
    <tableColumn id="6" xr3:uid="{F8B4AD17-54C0-43F8-B3FE-8B0167B7F6A7}" name="Comportamento"/>
    <tableColumn id="8" xr3:uid="{24C66CDD-3685-4247-BA39-373E19C3377B}" name="Comunicazione"/>
    <tableColumn id="9" xr3:uid="{FB346497-FF95-4994-859D-673BD8D64C24}" name="Team-Work"/>
    <tableColumn id="10" xr3:uid="{9542C331-40EA-462D-ACBB-03BC57C78E0E}" name="Media" totalsRowFunction="custom" dataDxfId="11" totalsRowDxfId="10">
      <calculatedColumnFormula xml:space="preserve"> SUM(B48, C48, D48, E48, F48, G48, H48) / 7</calculatedColumnFormula>
      <totalsRowFormula>SUM(Tabella6891011[Media])/COUNT(Tabella6891011[Media])</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2BD522-852A-4DB5-87F4-06D084496BF3}" name="Tabella6891012" displayName="Tabella6891012" ref="A56:I61" totalsRowCount="1" headerRowDxfId="9">
  <autoFilter ref="A56:I60" xr:uid="{662BD522-852A-4DB5-87F4-06D084496BF3}"/>
  <tableColumns count="9">
    <tableColumn id="1" xr3:uid="{DB044B2D-30F2-4D7D-978A-DC662C8AAB83}" name="Milestone" dataDxfId="8" totalsRowDxfId="7"/>
    <tableColumn id="2" xr3:uid="{2F19C1F2-B2CB-48E9-B16D-B50AF110BE0E}" name="Rispetto delle scadenze"/>
    <tableColumn id="3" xr3:uid="{EC6AB0DA-D7A4-446A-A488-EBB936793FE3}" name="Qualità del lavoro"/>
    <tableColumn id="4" xr3:uid="{637104FD-0AAA-4EF4-AB8E-1501FE297610}" name="Rispetto delle Linee Guida"/>
    <tableColumn id="5" xr3:uid="{19A6C737-7808-4298-BBF3-828FD38B6596}" name="Proattività"/>
    <tableColumn id="6" xr3:uid="{EC96DC89-9358-4B76-9B50-0D0DE34DD91C}" name="Comportamento"/>
    <tableColumn id="8" xr3:uid="{3D14C1CF-8741-45A5-A894-F62F4C3C9BD0}" name="Comunicazione"/>
    <tableColumn id="9" xr3:uid="{063799DD-BA5E-4A80-9B91-861DE60FAB05}" name="Team-Work"/>
    <tableColumn id="10" xr3:uid="{EB8853F9-6A67-46E8-9B82-074F7BF9068E}" name="Media" totalsRowFunction="custom" dataDxfId="6" totalsRowDxfId="5">
      <calculatedColumnFormula>'Consegna RAD 9-11-2024'!J9</calculatedColumnFormula>
      <totalsRowFormula>SUM(Tabella6891012[Media])/COUNT(Tabella6891012[Media])</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F295953-26E1-40F1-A2F7-780092299E62}" name="Tabella6891013" displayName="Tabella6891013" ref="A65:I70" totalsRowCount="1" headerRowDxfId="4">
  <autoFilter ref="A65:I69" xr:uid="{8F295953-26E1-40F1-A2F7-780092299E62}"/>
  <tableColumns count="9">
    <tableColumn id="1" xr3:uid="{5E2751C2-DAFD-4F2A-9424-C18BEB112A3C}" name="Milestone" dataDxfId="3" totalsRowDxfId="2"/>
    <tableColumn id="2" xr3:uid="{0647742D-E85B-4EF4-94A6-9CF6B2474DA1}" name="Rispetto delle scadenze"/>
    <tableColumn id="3" xr3:uid="{A398007F-A0FB-4C3C-9454-18C32F7CA0FF}" name="Qualità del lavoro"/>
    <tableColumn id="4" xr3:uid="{4CBAA1BB-4715-4E2F-90B0-2493BE4B6645}" name="Rispetto delle Linee Guida"/>
    <tableColumn id="5" xr3:uid="{31B79448-8D76-41CD-863A-B4C1C5CC5908}" name="Proattività"/>
    <tableColumn id="6" xr3:uid="{16780478-B31C-4679-8BE4-A75AF9679946}" name="Comportamento"/>
    <tableColumn id="8" xr3:uid="{9998EDEF-88FB-4C1E-BE1F-1B9194BDF777}" name="Comunicazione"/>
    <tableColumn id="9" xr3:uid="{103F926C-8BF2-4EC7-907F-FF93FBCFE1CF}" name="Team-Work"/>
    <tableColumn id="10" xr3:uid="{5CCA297E-4EE1-46C0-8C9D-CDB133EFCF67}" name="Media" totalsRowFunction="custom" dataDxfId="1" totalsRowDxfId="0">
      <calculatedColumnFormula xml:space="preserve"> SUM(B66, C66, D66, E66, F66, G66, H66) / 7</calculatedColumnFormula>
      <totalsRowFormula>SUM(Tabella6891013[Media])/COUNT(Tabella6891013[Media])</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657803-A4DD-4483-9461-389D67F674D4}" name="Table2234525" displayName="Table2234525" ref="A2:J10" totalsRowShown="0" headerRowDxfId="76" dataDxfId="75">
  <autoFilter ref="A2:J10" xr:uid="{03657803-A4DD-4483-9461-389D67F674D4}"/>
  <tableColumns count="10">
    <tableColumn id="11" xr3:uid="{C4E859AB-DF7E-4F3D-A887-53C9A1C5FF01}" name="Matricola" dataDxfId="74">
      <calculatedColumnFormula>Legenda!A2</calculatedColumnFormula>
    </tableColumn>
    <tableColumn id="1" xr3:uid="{941EDCAC-B451-46D5-84F4-94982DF4A8A5}" name="Nome" dataDxfId="73">
      <calculatedColumnFormula>_xlfn.CONCAT(Legenda!B2, " ", Legenda!C2)</calculatedColumnFormula>
    </tableColumn>
    <tableColumn id="2" xr3:uid="{835CC50B-3FB1-4CED-980D-45F431037A53}" name="Rispetto delle scadenze" dataDxfId="72"/>
    <tableColumn id="3" xr3:uid="{D68C0DC4-BEB6-475F-91C2-29911D909D5B}" name="Qualità del lavoro" dataDxfId="71"/>
    <tableColumn id="4" xr3:uid="{6A7A18DA-9B5E-47DB-B496-866F6D92540F}" name="Rispetto delle Linee Guida" dataDxfId="70"/>
    <tableColumn id="5" xr3:uid="{48DC21AF-B3CC-47F5-AA2D-78E5022D886E}" name="Proattività" dataDxfId="69"/>
    <tableColumn id="6" xr3:uid="{FE3783CC-3C84-4762-B34F-B55750124F0E}" name="Comportamento" dataDxfId="68"/>
    <tableColumn id="7" xr3:uid="{68339182-3224-4C4E-A75C-DDB94CDE524C}" name="Comunicazione" dataDxfId="67"/>
    <tableColumn id="8" xr3:uid="{36053039-C77F-48C7-AAB5-E25A7FE314F1}" name="Team-Work" dataDxfId="66"/>
    <tableColumn id="9" xr3:uid="{47E3ADA2-78D3-44B3-A311-94D806A8D8E3}" name="Media Voto" dataDxfId="65">
      <calculatedColumnFormula xml:space="preserve"> SUM(Table2234525[[#This Row],[Rispetto delle scadenze]], Table2234525[[#This Row],[Qualità del lavoro]], Table2234525[[#This Row],[Rispetto delle Linee Guida]], Table2234525[[#This Row],[Proattività]], Table2234525[[#This Row],[Comportamento]], Table2234525[[#This Row],[Comunicazione]], Table2234525[[#This Row],[Team-Work]]) / COUNT(Table2234525[[#This Row],[Rispetto delle scadenze]:[Team-Work]])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9EF96B-AB3D-45D6-8D34-FB9E137B6BFA}" name="Table2234523" displayName="Table2234523" ref="A2:J10" totalsRowShown="0" headerRowDxfId="64" dataDxfId="63">
  <autoFilter ref="A2:J10" xr:uid="{829EF96B-AB3D-45D6-8D34-FB9E137B6BFA}"/>
  <tableColumns count="10">
    <tableColumn id="11" xr3:uid="{6D7EF47E-6816-459C-974D-457B0A68FAEB}" name="Matricola" dataDxfId="62">
      <calculatedColumnFormula>Legenda!A2</calculatedColumnFormula>
    </tableColumn>
    <tableColumn id="1" xr3:uid="{0CB83970-FD93-462D-B125-32CE02D1A44C}" name="Nome" dataDxfId="61">
      <calculatedColumnFormula>_xlfn.CONCAT(Legenda!B2, " ", Legenda!C2)</calculatedColumnFormula>
    </tableColumn>
    <tableColumn id="2" xr3:uid="{23D73F61-4556-4BDB-A8FC-65920DF5930B}" name="Rispetto delle scadenze" dataDxfId="60"/>
    <tableColumn id="3" xr3:uid="{10ABD610-3D7F-4F1F-B410-E54BA83706C9}" name="Qualità del lavoro" dataDxfId="59"/>
    <tableColumn id="4" xr3:uid="{CD35656D-B0BD-4BDB-A435-326EF8D9C382}" name="Rispetto delle Linee Guida" dataDxfId="58"/>
    <tableColumn id="5" xr3:uid="{20766316-34B4-4D21-803D-DD5413814519}" name="Proattività" dataDxfId="57"/>
    <tableColumn id="6" xr3:uid="{16AB9CC1-5594-4BFD-9A1E-B410D066D2E7}" name="Comportamento" dataDxfId="56"/>
    <tableColumn id="7" xr3:uid="{C890578C-1564-47D5-B8AF-669D63AF9185}" name="Comunicazione" dataDxfId="55"/>
    <tableColumn id="8" xr3:uid="{21ED9083-0D3C-4E4B-952D-F50F6E6F05DB}" name="Team-Work" dataDxfId="54"/>
    <tableColumn id="9" xr3:uid="{7B448CF8-5147-4D16-80C1-28D1E70335EC}" name="Media Voto" dataDxfId="53">
      <calculatedColumnFormula xml:space="preserve"> SUM(Table2234523[[#This Row],[Rispetto delle scadenze]], Table2234523[[#This Row],[Qualità del lavoro]], Table2234523[[#This Row],[Rispetto delle Linee Guida]], Table2234523[[#This Row],[Proattività]], Table2234523[[#This Row],[Comportamento]], Table2234523[[#This Row],[Comunicazione]], Table2234523[[#This Row],[Team-Work]]) / COUNT(Table2234523[[#This Row],[Rispetto delle scadenze]:[Team-Work]])</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B9783E-F608-45ED-9C43-8BC18ABCD75B}" name="Table22345234" displayName="Table22345234" ref="A2:J10" totalsRowShown="0" headerRowDxfId="52" dataDxfId="51">
  <autoFilter ref="A2:J10" xr:uid="{829EF96B-AB3D-45D6-8D34-FB9E137B6BFA}"/>
  <tableColumns count="10">
    <tableColumn id="11" xr3:uid="{3E1ADFA8-5A6E-471D-AB51-956234FEE3F4}" name="Matricola" dataDxfId="50">
      <calculatedColumnFormula>Legenda!A2</calculatedColumnFormula>
    </tableColumn>
    <tableColumn id="1" xr3:uid="{4FEE9B2C-68C5-48C8-BD7E-3C23B1FE19FC}" name="Nome" dataDxfId="49">
      <calculatedColumnFormula>_xlfn.CONCAT(Legenda!B2, " ", Legenda!C2)</calculatedColumnFormula>
    </tableColumn>
    <tableColumn id="2" xr3:uid="{2D4F2D69-6157-40B7-95C4-6F5A23E3F941}" name="Rispetto delle scadenze" dataDxfId="48"/>
    <tableColumn id="3" xr3:uid="{365F463E-478D-453E-AB42-E9E6F8401C39}" name="Qualità del lavoro" dataDxfId="47"/>
    <tableColumn id="4" xr3:uid="{03BDC430-6248-440D-86CA-4DC5FB6B8A5C}" name="Rispetto delle Linee Guida" dataDxfId="46"/>
    <tableColumn id="5" xr3:uid="{38B60BDF-C1FD-4C26-B427-DD93073BBED4}" name="Proattività" dataDxfId="45"/>
    <tableColumn id="6" xr3:uid="{68A0145A-93C3-4A0F-9BD0-583662839CE3}" name="Comportamento" dataDxfId="44"/>
    <tableColumn id="7" xr3:uid="{95A538C1-0FD4-4106-99DB-86D7CFC7A339}" name="Comunicazione" dataDxfId="43"/>
    <tableColumn id="8" xr3:uid="{EDFA2040-E297-4A93-B144-7B963C2C35F1}" name="Team-Work" dataDxfId="42"/>
    <tableColumn id="9" xr3:uid="{C46286CE-B2BD-49C0-A25D-70F5BA38AC19}" name="Media Voto" dataDxfId="41">
      <calculatedColumnFormula xml:space="preserve"> SUM(Table22345234[[#This Row],[Rispetto delle scadenze]], Table22345234[[#This Row],[Qualità del lavoro]], Table22345234[[#This Row],[Rispetto delle Linee Guida]], Table22345234[[#This Row],[Proattività]], Table22345234[[#This Row],[Comportamento]], Table22345234[[#This Row],[Comunicazione]], Table22345234[[#This Row],[Team-Work]]) / COUNT(Table22345234[[#This Row],[Rispetto delle scadenze]:[Team-Work]])</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E82BE7-A408-D144-A1FF-9EF6353C22D3}" name="Tabella68" displayName="Tabella68" ref="A2:I7" totalsRowCount="1" headerRowDxfId="40">
  <autoFilter ref="A2:I6" xr:uid="{E0C560D8-06DD-E043-8D59-FEF48584D359}"/>
  <tableColumns count="9">
    <tableColumn id="1" xr3:uid="{82F26A05-7812-994D-A732-53E6443686C3}" name="Milestone" dataDxfId="39" totalsRowDxfId="38"/>
    <tableColumn id="2" xr3:uid="{C0CE1913-F94A-6640-BCBC-B4DBAA74004F}" name="Rispetto delle scadenze" dataDxfId="37">
      <calculatedColumnFormula>'Consegna RAD 9-11-2024'!C3</calculatedColumnFormula>
    </tableColumn>
    <tableColumn id="3" xr3:uid="{EDC08731-1695-884D-81CF-AEADA2B5EB83}" name="Qualità del lavoro">
      <calculatedColumnFormula>Table223452[[#This Row],[Qualità del lavoro]]</calculatedColumnFormula>
    </tableColumn>
    <tableColumn id="4" xr3:uid="{85E23AA1-A135-344A-B9C5-7B84C9DC1647}" name="Rispetto delle Linee Guida">
      <calculatedColumnFormula>Table223452[[#This Row],[Rispetto delle Linee Guida]]</calculatedColumnFormula>
    </tableColumn>
    <tableColumn id="5" xr3:uid="{F36CD4D3-7F08-3743-99DE-883B443A2608}" name="Proattività">
      <calculatedColumnFormula>Table223452[[#This Row],[Proattività]]</calculatedColumnFormula>
    </tableColumn>
    <tableColumn id="6" xr3:uid="{2D116FA5-03C4-7B4E-AA2C-5D7DBB07A49D}" name="Comportamento">
      <calculatedColumnFormula>Table223452[[#This Row],[Comportamento]]</calculatedColumnFormula>
    </tableColumn>
    <tableColumn id="8" xr3:uid="{8456334F-95A7-FF4B-BBD9-BAB89311AFCB}" name="Comunicazione">
      <calculatedColumnFormula>Table223452[[#This Row],[Comunicazione]]</calculatedColumnFormula>
    </tableColumn>
    <tableColumn id="9" xr3:uid="{E500D0B1-A05A-6047-81F8-E2D5864A16B6}" name="Team-Work">
      <calculatedColumnFormula>Table223452[[#This Row],[Team-Work]]</calculatedColumnFormula>
    </tableColumn>
    <tableColumn id="10" xr3:uid="{7AA4A5E8-8472-CD45-9E6F-288EB452E431}" name="Media" totalsRowFunction="custom" dataDxfId="36" totalsRowDxfId="35">
      <calculatedColumnFormula>Table223452[[#This Row],[Media Voto]]</calculatedColumnFormula>
      <totalsRowFormula>SUM(Tabella68[Media])/COUNT(Tabella68[Media])</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37768D8-6FF4-8C43-8D0A-685C0D3058A2}" name="Tabella689" displayName="Tabella689" ref="A11:I16" totalsRowCount="1" headerRowDxfId="34">
  <autoFilter ref="A11:I15" xr:uid="{84C8BA83-1D51-B042-9B35-A3CE3B761AAA}"/>
  <tableColumns count="9">
    <tableColumn id="1" xr3:uid="{F8128F6D-1D6B-C34E-8D42-2DF3F46D1A89}" name="Milestone" dataDxfId="33" totalsRowDxfId="32"/>
    <tableColumn id="2" xr3:uid="{0F3309BD-B0DA-9247-ACF7-F1F41E4AC88F}" name="Rispetto delle scadenze">
      <calculatedColumnFormula>'Consegna RAD 9-11-2024'!C4</calculatedColumnFormula>
    </tableColumn>
    <tableColumn id="3" xr3:uid="{84D164A7-9C04-434E-B10B-EDC34919FAE4}" name="Qualità del lavoro">
      <calculatedColumnFormula>'Consegna RAD 9-11-2024'!D4</calculatedColumnFormula>
    </tableColumn>
    <tableColumn id="4" xr3:uid="{8715CDE1-EDD5-0C4A-AB16-5D54F28F2A09}" name="Rispetto delle Linee Guida">
      <calculatedColumnFormula>'Consegna RAD 9-11-2024'!E4</calculatedColumnFormula>
    </tableColumn>
    <tableColumn id="5" xr3:uid="{78FBD9C4-FABA-3542-BFD5-9AFA2C3D2907}" name="Proattività">
      <calculatedColumnFormula>'Consegna RAD 9-11-2024'!F4</calculatedColumnFormula>
    </tableColumn>
    <tableColumn id="6" xr3:uid="{2FBCC555-E8BA-9649-82CB-D8D26FB3979D}" name="Comportamento">
      <calculatedColumnFormula>'Consegna RAD 9-11-2024'!G4</calculatedColumnFormula>
    </tableColumn>
    <tableColumn id="8" xr3:uid="{540BA43F-C20F-C049-88FF-765E7DAA728B}" name="Comunicazione">
      <calculatedColumnFormula>'Consegna RAD 9-11-2024'!H4</calculatedColumnFormula>
    </tableColumn>
    <tableColumn id="9" xr3:uid="{DED6AFF1-6CC8-2D45-B7FD-461C458777D5}" name="Team-Work">
      <calculatedColumnFormula>'Consegna RAD 9-11-2024'!C4</calculatedColumnFormula>
    </tableColumn>
    <tableColumn id="10" xr3:uid="{018D6AF3-50C9-F245-8BE2-764AEF07CAB7}" name="Media" totalsRowFunction="custom" dataDxfId="31" totalsRowDxfId="30">
      <calculatedColumnFormula xml:space="preserve"> SUM(B12, C12, D12, E12, F12, G12, H12) / 7</calculatedColumnFormula>
      <totalsRowFormula>SUM(Tabella689[Media])/COUNT(Tabella689[Media])</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D302256-B612-5C41-A7A2-0340BAE9240B}" name="Tabella68910" displayName="Tabella68910" ref="A20:I25" totalsRowCount="1" headerRowDxfId="29">
  <autoFilter ref="A20:I24" xr:uid="{B3AE9F5B-7F68-424D-A53B-34DAB21693C0}"/>
  <tableColumns count="9">
    <tableColumn id="1" xr3:uid="{A2B45FFC-9FCA-8148-BF59-14783A0D405F}" name="Milestone" dataDxfId="28" totalsRowDxfId="27"/>
    <tableColumn id="2" xr3:uid="{555BA2E4-5173-2C4A-8352-45E3E1DF7C48}" name="Rispetto delle scadenze"/>
    <tableColumn id="3" xr3:uid="{67B6E525-C13B-E245-8E6F-1F9351B2B504}" name="Qualità del lavoro"/>
    <tableColumn id="4" xr3:uid="{BDC2C5CD-B729-904D-A2A2-3121B7F2F559}" name="Rispetto delle Linee Guida"/>
    <tableColumn id="5" xr3:uid="{8E6F491A-D211-2A46-B24E-E213BB1122E3}" name="Proattività"/>
    <tableColumn id="6" xr3:uid="{E938DE61-DCE2-254D-8BD3-E24319D7DD11}" name="Comportamento"/>
    <tableColumn id="8" xr3:uid="{6AADBD6D-A11C-4D41-B43C-8DECDCE75403}" name="Comunicazione"/>
    <tableColumn id="9" xr3:uid="{E71301BA-405E-9F44-B246-0F0E22B5CB59}" name="Team-Work"/>
    <tableColumn id="10" xr3:uid="{AE33AE09-D628-AD48-BDF5-7A19253C4B06}" name="Media" totalsRowFunction="custom" dataDxfId="26" totalsRowDxfId="25">
      <calculatedColumnFormula xml:space="preserve"> SUM(B21, C21, D21, E21, F21, G21, H21) / 7</calculatedColumnFormula>
      <totalsRowFormula>SUM(Tabella68910[Media])/COUNT(Tabella68910[Media])</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F434C3-1A35-44D3-8F68-7F3A21D72D31}" name="Tabella689106" displayName="Tabella689106" ref="A29:I34" totalsRowCount="1" headerRowDxfId="24">
  <autoFilter ref="A29:I33" xr:uid="{BFF434C3-1A35-44D3-8F68-7F3A21D72D31}"/>
  <tableColumns count="9">
    <tableColumn id="1" xr3:uid="{3779B2A2-8B3E-4B1D-A39A-A58F57B1758F}" name="Milestone" dataDxfId="23" totalsRowDxfId="22"/>
    <tableColumn id="2" xr3:uid="{D2989835-F8DD-4864-8B8C-C93D5ACC885E}" name="Rispetto delle scadenze"/>
    <tableColumn id="3" xr3:uid="{42F0AA63-E633-4EE1-A155-CCC0D60B9C53}" name="Qualità del lavoro"/>
    <tableColumn id="4" xr3:uid="{349B6C89-E415-46A4-989C-C1CC69F2EF5C}" name="Rispetto delle Linee Guida"/>
    <tableColumn id="5" xr3:uid="{CB485B7D-718C-4119-93DD-1D3ABBD3B1FF}" name="Proattività"/>
    <tableColumn id="6" xr3:uid="{15B027FA-E8D9-45FD-B788-89CFF838DBD6}" name="Comportamento"/>
    <tableColumn id="8" xr3:uid="{A6643D3A-E5A6-41F4-BA1B-0F936AFF1250}" name="Comunicazione"/>
    <tableColumn id="9" xr3:uid="{3402630A-B55B-4191-BB25-F22CF476856D}" name="Team-Work"/>
    <tableColumn id="10" xr3:uid="{8348FD2F-8911-498A-A947-976AE127268C}" name="Media" totalsRowFunction="custom" dataDxfId="21" totalsRowDxfId="20">
      <calculatedColumnFormula xml:space="preserve"> SUM(B30, C30, D30, E30, F30, G30, H30) / 7</calculatedColumnFormula>
      <totalsRowFormula>SUM(Tabella689106[Media])/COUNT(Tabella689106[Media])</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C882E9E-9CD5-45B8-8B79-8E41B75D01E3}" name="Tabella689107" displayName="Tabella689107" ref="A38:I43" totalsRowCount="1" headerRowDxfId="19">
  <autoFilter ref="A38:I42" xr:uid="{BC882E9E-9CD5-45B8-8B79-8E41B75D01E3}"/>
  <tableColumns count="9">
    <tableColumn id="1" xr3:uid="{5C62B609-0F81-4DF7-9FA9-95B03D2616C4}" name="Milestone" dataDxfId="18" totalsRowDxfId="17"/>
    <tableColumn id="2" xr3:uid="{ECACC74D-D61B-4411-94EF-CE23436FF593}" name="Rispetto delle scadenze"/>
    <tableColumn id="3" xr3:uid="{CF250B7A-14B9-43C3-B6F8-C8A0C1CD4736}" name="Qualità del lavoro"/>
    <tableColumn id="4" xr3:uid="{A9810CDC-49C8-474C-80A5-DC1FB2FD9B95}" name="Rispetto delle Linee Guida"/>
    <tableColumn id="5" xr3:uid="{6E4BD5D0-D807-4030-923C-581FBCEA148F}" name="Proattività"/>
    <tableColumn id="6" xr3:uid="{777E2A3B-E5E3-40CB-B278-A0F025C2505D}" name="Comportamento"/>
    <tableColumn id="8" xr3:uid="{7D66DC88-469F-4988-B396-6C0BDDA66686}" name="Comunicazione"/>
    <tableColumn id="9" xr3:uid="{5B9D0F46-01D7-4A17-A129-CD7F47AB10B9}" name="Team-Work"/>
    <tableColumn id="10" xr3:uid="{0E572AFA-72BB-4FB2-AB37-E3E96059CF68}" name="Media" totalsRowFunction="custom" dataDxfId="16" totalsRowDxfId="15">
      <calculatedColumnFormula xml:space="preserve"> SUM(B39, C39, D39, E39, F39, G39, H39) / 7</calculatedColumnFormula>
      <totalsRowFormula>SUM(Tabella689107[Media])/COUNT(Tabella689107[Media])</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printerSettings" Target="../printerSettings/printerSettings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 Id="rId9"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zoomScale="85" zoomScaleNormal="85" workbookViewId="0">
      <selection activeCell="I21" sqref="I21"/>
    </sheetView>
  </sheetViews>
  <sheetFormatPr defaultColWidth="8.85546875" defaultRowHeight="15" x14ac:dyDescent="0.25"/>
  <cols>
    <col min="1" max="1" width="31.42578125" customWidth="1"/>
    <col min="2" max="2" width="19.42578125" customWidth="1"/>
    <col min="3" max="3" width="13.7109375" customWidth="1"/>
    <col min="4" max="4" width="16.140625" customWidth="1"/>
    <col min="5" max="5" width="19.85546875" customWidth="1"/>
    <col min="6" max="6" width="18.28515625" customWidth="1"/>
    <col min="7" max="7" width="11.42578125" customWidth="1"/>
    <col min="8" max="8" width="45.7109375" customWidth="1"/>
    <col min="9" max="9" width="49.28515625" customWidth="1"/>
    <col min="10" max="10" width="48.7109375" customWidth="1"/>
    <col min="11" max="11" width="14.42578125" customWidth="1"/>
  </cols>
  <sheetData>
    <row r="1" spans="1:10" x14ac:dyDescent="0.25">
      <c r="A1" s="10" t="s">
        <v>0</v>
      </c>
      <c r="B1" s="10" t="s">
        <v>1</v>
      </c>
      <c r="C1" s="10" t="s">
        <v>2</v>
      </c>
    </row>
    <row r="2" spans="1:10" x14ac:dyDescent="0.25">
      <c r="A2" s="9" t="s">
        <v>38</v>
      </c>
      <c r="B2" s="2" t="s">
        <v>20</v>
      </c>
      <c r="C2" s="2" t="s">
        <v>21</v>
      </c>
    </row>
    <row r="3" spans="1:10" x14ac:dyDescent="0.25">
      <c r="A3" s="9" t="s">
        <v>37</v>
      </c>
      <c r="B3" s="2" t="s">
        <v>22</v>
      </c>
      <c r="C3" s="2" t="s">
        <v>23</v>
      </c>
    </row>
    <row r="4" spans="1:10" x14ac:dyDescent="0.25">
      <c r="A4" s="9" t="s">
        <v>39</v>
      </c>
      <c r="B4" s="2" t="s">
        <v>24</v>
      </c>
      <c r="C4" s="2" t="s">
        <v>25</v>
      </c>
    </row>
    <row r="5" spans="1:10" x14ac:dyDescent="0.25">
      <c r="A5" s="9" t="s">
        <v>40</v>
      </c>
      <c r="B5" s="2" t="s">
        <v>26</v>
      </c>
      <c r="C5" s="2" t="s">
        <v>27</v>
      </c>
    </row>
    <row r="6" spans="1:10" x14ac:dyDescent="0.25">
      <c r="A6" s="9" t="s">
        <v>36</v>
      </c>
      <c r="B6" s="2" t="s">
        <v>28</v>
      </c>
      <c r="C6" s="2" t="s">
        <v>29</v>
      </c>
    </row>
    <row r="7" spans="1:10" x14ac:dyDescent="0.25">
      <c r="A7" s="9" t="s">
        <v>41</v>
      </c>
      <c r="B7" s="2" t="s">
        <v>20</v>
      </c>
      <c r="C7" s="2" t="s">
        <v>30</v>
      </c>
    </row>
    <row r="8" spans="1:10" x14ac:dyDescent="0.25">
      <c r="A8" s="9" t="s">
        <v>43</v>
      </c>
      <c r="B8" s="2" t="s">
        <v>31</v>
      </c>
      <c r="C8" s="2" t="s">
        <v>32</v>
      </c>
    </row>
    <row r="9" spans="1:10" x14ac:dyDescent="0.25">
      <c r="A9" s="9" t="s">
        <v>42</v>
      </c>
      <c r="B9" s="2" t="s">
        <v>33</v>
      </c>
      <c r="C9" s="2" t="s">
        <v>35</v>
      </c>
    </row>
    <row r="11" spans="1:10" ht="43.5" customHeight="1" x14ac:dyDescent="0.25">
      <c r="A11" s="13" t="s">
        <v>3</v>
      </c>
      <c r="B11" s="14"/>
      <c r="C11" s="14"/>
      <c r="D11" s="14"/>
      <c r="E11" s="14"/>
      <c r="F11" s="14"/>
      <c r="G11" s="14"/>
      <c r="H11" s="14"/>
      <c r="I11" s="14"/>
      <c r="J11" s="14"/>
    </row>
    <row r="12" spans="1:10" ht="29.25" customHeight="1" x14ac:dyDescent="0.25">
      <c r="A12" s="15" t="s">
        <v>51</v>
      </c>
      <c r="B12" s="35" t="s">
        <v>52</v>
      </c>
      <c r="C12" s="35"/>
      <c r="D12" s="35"/>
      <c r="E12" s="35"/>
      <c r="F12" s="35"/>
      <c r="G12" s="35"/>
      <c r="H12" s="15" t="s">
        <v>53</v>
      </c>
      <c r="I12" s="15" t="s">
        <v>54</v>
      </c>
      <c r="J12" s="15" t="s">
        <v>55</v>
      </c>
    </row>
    <row r="13" spans="1:10" ht="30" customHeight="1" x14ac:dyDescent="0.25">
      <c r="A13" s="15" t="s">
        <v>13</v>
      </c>
      <c r="B13" s="34" t="s">
        <v>57</v>
      </c>
      <c r="C13" s="34"/>
      <c r="D13" s="34"/>
      <c r="E13" s="34"/>
      <c r="F13" s="34"/>
      <c r="G13" s="34"/>
      <c r="H13" s="12" t="s">
        <v>14</v>
      </c>
      <c r="I13" s="12" t="s">
        <v>15</v>
      </c>
      <c r="J13" s="16" t="s">
        <v>16</v>
      </c>
    </row>
    <row r="14" spans="1:10" ht="46.5" customHeight="1" x14ac:dyDescent="0.25">
      <c r="A14" s="15" t="s">
        <v>5</v>
      </c>
      <c r="B14" s="31" t="s">
        <v>58</v>
      </c>
      <c r="C14" s="32"/>
      <c r="D14" s="32"/>
      <c r="E14" s="32"/>
      <c r="F14" s="32"/>
      <c r="G14" s="33"/>
      <c r="H14" s="12" t="s">
        <v>6</v>
      </c>
      <c r="I14" s="12" t="s">
        <v>7</v>
      </c>
      <c r="J14" s="12" t="s">
        <v>8</v>
      </c>
    </row>
    <row r="15" spans="1:10" ht="36.75" customHeight="1" x14ac:dyDescent="0.25">
      <c r="A15" s="15" t="s">
        <v>47</v>
      </c>
      <c r="B15" s="31" t="s">
        <v>59</v>
      </c>
      <c r="C15" s="32"/>
      <c r="D15" s="32"/>
      <c r="E15" s="32"/>
      <c r="F15" s="32"/>
      <c r="G15" s="33"/>
      <c r="H15" s="12" t="s">
        <v>64</v>
      </c>
      <c r="I15" s="12" t="s">
        <v>65</v>
      </c>
      <c r="J15" s="16" t="s">
        <v>66</v>
      </c>
    </row>
    <row r="16" spans="1:10" ht="33.75" customHeight="1" x14ac:dyDescent="0.25">
      <c r="A16" s="15" t="s">
        <v>4</v>
      </c>
      <c r="B16" s="34" t="s">
        <v>60</v>
      </c>
      <c r="C16" s="34"/>
      <c r="D16" s="34"/>
      <c r="E16" s="34"/>
      <c r="F16" s="34"/>
      <c r="G16" s="34"/>
      <c r="H16" s="11" t="s">
        <v>48</v>
      </c>
      <c r="I16" s="12" t="s">
        <v>49</v>
      </c>
      <c r="J16" s="12" t="s">
        <v>50</v>
      </c>
    </row>
    <row r="17" spans="1:11" ht="44.25" customHeight="1" x14ac:dyDescent="0.25">
      <c r="A17" s="15" t="s">
        <v>9</v>
      </c>
      <c r="B17" s="31" t="s">
        <v>61</v>
      </c>
      <c r="C17" s="32"/>
      <c r="D17" s="32"/>
      <c r="E17" s="32"/>
      <c r="F17" s="32"/>
      <c r="G17" s="33"/>
      <c r="H17" s="12" t="s">
        <v>10</v>
      </c>
      <c r="I17" s="12" t="s">
        <v>11</v>
      </c>
      <c r="J17" s="16" t="s">
        <v>12</v>
      </c>
    </row>
    <row r="18" spans="1:11" ht="63" customHeight="1" x14ac:dyDescent="0.25">
      <c r="A18" s="15" t="s">
        <v>34</v>
      </c>
      <c r="B18" s="31" t="s">
        <v>62</v>
      </c>
      <c r="C18" s="32"/>
      <c r="D18" s="32"/>
      <c r="E18" s="32"/>
      <c r="F18" s="32"/>
      <c r="G18" s="33"/>
      <c r="H18" s="12" t="s">
        <v>44</v>
      </c>
      <c r="I18" s="12" t="s">
        <v>45</v>
      </c>
      <c r="J18" s="16" t="s">
        <v>46</v>
      </c>
    </row>
    <row r="19" spans="1:11" ht="49.5" customHeight="1" x14ac:dyDescent="0.25">
      <c r="A19" s="15" t="s">
        <v>56</v>
      </c>
      <c r="B19" s="31" t="s">
        <v>63</v>
      </c>
      <c r="C19" s="32"/>
      <c r="D19" s="32"/>
      <c r="E19" s="32"/>
      <c r="F19" s="32"/>
      <c r="G19" s="33"/>
      <c r="H19" s="12" t="s">
        <v>67</v>
      </c>
      <c r="I19" s="12" t="s">
        <v>68</v>
      </c>
      <c r="J19" s="12" t="s">
        <v>69</v>
      </c>
    </row>
    <row r="20" spans="1:11" ht="40.5" customHeight="1" x14ac:dyDescent="0.25"/>
    <row r="21" spans="1:11" ht="40.5" customHeight="1" x14ac:dyDescent="0.25"/>
    <row r="22" spans="1:11" ht="77.25" customHeight="1" x14ac:dyDescent="0.25"/>
    <row r="23" spans="1:11" ht="36.950000000000003" customHeight="1" x14ac:dyDescent="0.25"/>
    <row r="24" spans="1:11" ht="39.950000000000003" customHeight="1" x14ac:dyDescent="0.25"/>
    <row r="25" spans="1:11" ht="24.95" customHeight="1" x14ac:dyDescent="0.25"/>
    <row r="26" spans="1:11" ht="29.45" customHeight="1" x14ac:dyDescent="0.25">
      <c r="J26" s="1"/>
    </row>
    <row r="27" spans="1:11" ht="30.95" customHeight="1" x14ac:dyDescent="0.25"/>
    <row r="28" spans="1:11" s="5" customFormat="1" ht="31.5" customHeight="1" x14ac:dyDescent="0.25">
      <c r="A28"/>
    </row>
    <row r="29" spans="1:11" ht="30.95" customHeight="1" x14ac:dyDescent="0.25">
      <c r="A29" s="4"/>
      <c r="B29" s="3"/>
      <c r="J29" s="1"/>
      <c r="K29" s="3"/>
    </row>
    <row r="30" spans="1:11" ht="30.95" customHeight="1" x14ac:dyDescent="0.25">
      <c r="A30" s="4"/>
      <c r="B30" s="3"/>
      <c r="J30" s="1"/>
      <c r="K30" s="3"/>
    </row>
    <row r="31" spans="1:11" ht="30.95" customHeight="1" x14ac:dyDescent="0.25">
      <c r="A31" s="4"/>
      <c r="B31" s="3"/>
      <c r="J31" s="1"/>
      <c r="K31" s="3"/>
    </row>
    <row r="32" spans="1:11" ht="30.95" customHeight="1" x14ac:dyDescent="0.25">
      <c r="A32" s="4"/>
      <c r="B32" s="3"/>
      <c r="J32" s="1"/>
      <c r="K32" s="3"/>
    </row>
    <row r="33" spans="1:11" ht="30.95" customHeight="1" x14ac:dyDescent="0.25">
      <c r="A33" s="4"/>
      <c r="B33" s="3"/>
      <c r="J33" s="1"/>
      <c r="K33" s="3"/>
    </row>
    <row r="34" spans="1:11" ht="30.95" customHeight="1" x14ac:dyDescent="0.25">
      <c r="A34" s="4"/>
      <c r="B34" s="3"/>
      <c r="J34" s="1"/>
      <c r="K34" s="3"/>
    </row>
    <row r="35" spans="1:11" ht="30.95" customHeight="1" x14ac:dyDescent="0.25">
      <c r="A35" s="4"/>
      <c r="B35" s="3"/>
      <c r="J35" s="1"/>
      <c r="K35" s="3"/>
    </row>
    <row r="36" spans="1:11" ht="30.95" customHeight="1" x14ac:dyDescent="0.25">
      <c r="A36" s="4"/>
      <c r="B36" s="3"/>
      <c r="J36" s="1"/>
      <c r="K36" s="3"/>
    </row>
    <row r="37" spans="1:11" ht="18" customHeight="1" x14ac:dyDescent="0.25">
      <c r="A37" s="4"/>
      <c r="B37" s="3"/>
      <c r="J37" s="1"/>
      <c r="K37" s="3"/>
    </row>
    <row r="38" spans="1:11" ht="18" customHeight="1" x14ac:dyDescent="0.25">
      <c r="A38" s="4"/>
      <c r="B38" s="3"/>
      <c r="J38" s="1"/>
      <c r="K38" s="3"/>
    </row>
    <row r="39" spans="1:11" ht="18" customHeight="1" x14ac:dyDescent="0.25">
      <c r="A39" s="4"/>
      <c r="B39" s="3"/>
      <c r="J39" s="1"/>
      <c r="K39" s="3"/>
    </row>
    <row r="40" spans="1:11" ht="18" customHeight="1" x14ac:dyDescent="0.25">
      <c r="A40" s="4"/>
      <c r="B40" s="3"/>
      <c r="J40" s="1"/>
      <c r="K40" s="3"/>
    </row>
    <row r="47" spans="1:11" ht="18" customHeight="1" x14ac:dyDescent="0.25"/>
    <row r="48" spans="1:11" ht="18" customHeight="1" x14ac:dyDescent="0.25">
      <c r="A48" s="4"/>
      <c r="B48" s="3"/>
      <c r="J48" s="1"/>
      <c r="K48" s="3"/>
    </row>
    <row r="49" spans="1:11" ht="18" customHeight="1" x14ac:dyDescent="0.25">
      <c r="A49" s="4"/>
      <c r="B49" s="3"/>
      <c r="J49" s="1"/>
      <c r="K49" s="3"/>
    </row>
    <row r="50" spans="1:11" ht="18" customHeight="1" x14ac:dyDescent="0.25">
      <c r="A50" s="4"/>
      <c r="B50" s="3"/>
      <c r="J50" s="1"/>
      <c r="K50" s="3"/>
    </row>
    <row r="51" spans="1:11" ht="18" customHeight="1" x14ac:dyDescent="0.25">
      <c r="A51" s="4"/>
      <c r="B51" s="3"/>
      <c r="J51" s="1"/>
      <c r="K51" s="3"/>
    </row>
    <row r="52" spans="1:11" ht="18" customHeight="1" x14ac:dyDescent="0.25">
      <c r="A52" s="4"/>
      <c r="B52" s="3"/>
      <c r="J52" s="1"/>
      <c r="K52" s="3"/>
    </row>
    <row r="53" spans="1:11" ht="18" customHeight="1" x14ac:dyDescent="0.25">
      <c r="A53" s="4"/>
      <c r="B53" s="3"/>
      <c r="J53" s="1"/>
      <c r="K53" s="3"/>
    </row>
    <row r="54" spans="1:11" ht="18" customHeight="1" x14ac:dyDescent="0.25">
      <c r="A54" s="4"/>
      <c r="B54" s="3"/>
      <c r="J54" s="1"/>
      <c r="K54" s="3"/>
    </row>
    <row r="55" spans="1:11" ht="18" customHeight="1" x14ac:dyDescent="0.25">
      <c r="A55" s="4"/>
      <c r="B55" s="3"/>
      <c r="J55" s="1"/>
      <c r="K55" s="3"/>
    </row>
  </sheetData>
  <protectedRanges>
    <protectedRange password="E169" sqref="A2:C9 A51:A58 A32:A43 A25:A29 A18:A19 A13:A15" name="Intervallo1"/>
  </protectedRanges>
  <mergeCells count="8">
    <mergeCell ref="B19:G19"/>
    <mergeCell ref="B16:G16"/>
    <mergeCell ref="B15:G15"/>
    <mergeCell ref="B12:G12"/>
    <mergeCell ref="B13:G13"/>
    <mergeCell ref="B18:G18"/>
    <mergeCell ref="B14:G14"/>
    <mergeCell ref="B17:G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5E9B5-6186-4008-A52F-F38D80006EDB}">
  <dimension ref="A1:J20"/>
  <sheetViews>
    <sheetView zoomScale="74" workbookViewId="0">
      <selection activeCell="H19" sqref="H19"/>
    </sheetView>
  </sheetViews>
  <sheetFormatPr defaultColWidth="8.85546875" defaultRowHeight="15" x14ac:dyDescent="0.25"/>
  <cols>
    <col min="1" max="1" width="19.42578125" customWidth="1"/>
    <col min="2" max="2" width="22" customWidth="1"/>
    <col min="3" max="3" width="26.42578125" customWidth="1"/>
    <col min="4" max="4" width="38" customWidth="1"/>
    <col min="5" max="5" width="29.5703125" customWidth="1"/>
    <col min="6" max="6" width="20.7109375" customWidth="1"/>
    <col min="7" max="7" width="30" customWidth="1"/>
    <col min="8" max="8" width="27.7109375" customWidth="1"/>
    <col min="9" max="9" width="26.42578125" customWidth="1"/>
    <col min="10" max="10" width="17" customWidth="1"/>
    <col min="11" max="11" width="17.42578125" customWidth="1"/>
  </cols>
  <sheetData>
    <row r="1" spans="1:10" ht="26.25" x14ac:dyDescent="0.25">
      <c r="A1" s="18" t="s">
        <v>17</v>
      </c>
    </row>
    <row r="2" spans="1:10" ht="15.75" x14ac:dyDescent="0.25">
      <c r="A2" s="20" t="s">
        <v>18</v>
      </c>
      <c r="B2" s="20" t="s">
        <v>19</v>
      </c>
      <c r="C2" s="20" t="s">
        <v>13</v>
      </c>
      <c r="D2" s="20" t="s">
        <v>5</v>
      </c>
      <c r="E2" s="20" t="s">
        <v>47</v>
      </c>
      <c r="F2" s="20" t="s">
        <v>4</v>
      </c>
      <c r="G2" s="20" t="s">
        <v>9</v>
      </c>
      <c r="H2" s="20" t="s">
        <v>34</v>
      </c>
      <c r="I2" s="20" t="s">
        <v>56</v>
      </c>
      <c r="J2" s="20" t="s">
        <v>74</v>
      </c>
    </row>
    <row r="3" spans="1:10" x14ac:dyDescent="0.25">
      <c r="A3" s="4" t="str">
        <f>Legenda!A2</f>
        <v>0512116369</v>
      </c>
      <c r="B3" s="4" t="str">
        <f>_xlfn.CONCAT(Legenda!B2, " ", Legenda!C2)</f>
        <v>Giuseppe Gambardella</v>
      </c>
      <c r="C3" s="21">
        <v>10</v>
      </c>
      <c r="D3" s="21">
        <v>8</v>
      </c>
      <c r="E3" s="21">
        <v>10</v>
      </c>
      <c r="F3" s="21">
        <v>9</v>
      </c>
      <c r="G3" s="21">
        <v>10</v>
      </c>
      <c r="H3" s="21">
        <v>9</v>
      </c>
      <c r="I3" s="21">
        <v>10</v>
      </c>
      <c r="J3" s="22">
        <f xml:space="preserve"> SUM(Table223452[[#This Row],[Rispetto delle scadenze]], Table223452[[#This Row],[Qualità del lavoro]], Table223452[[#This Row],[Rispetto delle Linee Guida]], Table223452[[#This Row],[Proattività]], Table223452[[#This Row],[Comportamento]], Table223452[[#This Row],[Comunicazione]], Table223452[[#This Row],[Team-Work]]) / COUNT(Table223452[[#This Row],[Rispetto delle scadenze]:[Team-Work]])</f>
        <v>9.4285714285714288</v>
      </c>
    </row>
    <row r="4" spans="1:10" x14ac:dyDescent="0.25">
      <c r="A4" s="4" t="str">
        <f>Legenda!A3</f>
        <v>0512116141</v>
      </c>
      <c r="B4" s="4" t="str">
        <f>_xlfn.CONCAT(Legenda!B3, " ", Legenda!C3)</f>
        <v>Francesco Faiella</v>
      </c>
      <c r="C4" s="21">
        <v>10</v>
      </c>
      <c r="D4" s="21">
        <v>8</v>
      </c>
      <c r="E4" s="21">
        <v>10</v>
      </c>
      <c r="F4" s="21">
        <v>10</v>
      </c>
      <c r="G4" s="21">
        <v>10</v>
      </c>
      <c r="H4" s="21">
        <v>10</v>
      </c>
      <c r="I4" s="21">
        <v>10</v>
      </c>
      <c r="J4" s="22">
        <f xml:space="preserve"> SUM(Table223452[[#This Row],[Rispetto delle scadenze]], Table223452[[#This Row],[Qualità del lavoro]], Table223452[[#This Row],[Rispetto delle Linee Guida]], Table223452[[#This Row],[Proattività]], Table223452[[#This Row],[Comportamento]], Table223452[[#This Row],[Comunicazione]], Table223452[[#This Row],[Team-Work]]) / COUNT(Table223452[[#This Row],[Rispetto delle scadenze]:[Team-Work]])</f>
        <v>9.7142857142857135</v>
      </c>
    </row>
    <row r="5" spans="1:10" x14ac:dyDescent="0.25">
      <c r="A5" s="4" t="str">
        <f>Legenda!A4</f>
        <v>0512120482</v>
      </c>
      <c r="B5" s="4" t="str">
        <f>_xlfn.CONCAT(Legenda!B4, " ", Legenda!C4)</f>
        <v>Manuel Cieri</v>
      </c>
      <c r="C5" s="21">
        <v>10</v>
      </c>
      <c r="D5" s="21">
        <v>9</v>
      </c>
      <c r="E5" s="21">
        <v>10</v>
      </c>
      <c r="F5" s="21">
        <v>10</v>
      </c>
      <c r="G5" s="21">
        <v>10</v>
      </c>
      <c r="H5" s="21">
        <v>9</v>
      </c>
      <c r="I5" s="21">
        <v>10</v>
      </c>
      <c r="J5" s="22">
        <f xml:space="preserve"> SUM(Table223452[[#This Row],[Rispetto delle scadenze]], Table223452[[#This Row],[Qualità del lavoro]], Table223452[[#This Row],[Rispetto delle Linee Guida]], Table223452[[#This Row],[Proattività]], Table223452[[#This Row],[Comportamento]], Table223452[[#This Row],[Comunicazione]], Table223452[[#This Row],[Team-Work]]) / COUNT(Table223452[[#This Row],[Rispetto delle scadenze]:[Team-Work]])</f>
        <v>9.7142857142857135</v>
      </c>
    </row>
    <row r="6" spans="1:10" x14ac:dyDescent="0.25">
      <c r="A6" s="4" t="str">
        <f>Legenda!A5</f>
        <v>0512118980</v>
      </c>
      <c r="B6" s="4" t="str">
        <f>_xlfn.CONCAT(Legenda!B5, " ", Legenda!C5)</f>
        <v>Gianluigi Citro</v>
      </c>
      <c r="C6" s="21">
        <v>10</v>
      </c>
      <c r="D6" s="21">
        <v>9</v>
      </c>
      <c r="E6" s="21">
        <v>10</v>
      </c>
      <c r="F6" s="21">
        <v>10</v>
      </c>
      <c r="G6" s="21">
        <v>10</v>
      </c>
      <c r="H6" s="21">
        <v>10</v>
      </c>
      <c r="I6" s="21">
        <v>10</v>
      </c>
      <c r="J6" s="22">
        <f xml:space="preserve"> SUM(Table223452[[#This Row],[Rispetto delle scadenze]], Table223452[[#This Row],[Qualità del lavoro]], Table223452[[#This Row],[Rispetto delle Linee Guida]], Table223452[[#This Row],[Proattività]], Table223452[[#This Row],[Comportamento]], Table223452[[#This Row],[Comunicazione]], Table223452[[#This Row],[Team-Work]]) / COUNT(Table223452[[#This Row],[Rispetto delle scadenze]:[Team-Work]])</f>
        <v>9.8571428571428577</v>
      </c>
    </row>
    <row r="7" spans="1:10" x14ac:dyDescent="0.25">
      <c r="A7" s="4" t="str">
        <f>Legenda!A6</f>
        <v>0512116819</v>
      </c>
      <c r="B7" s="4" t="str">
        <f>_xlfn.CONCAT(Legenda!B6, " ", Legenda!C6)</f>
        <v>Marco Brescia</v>
      </c>
      <c r="C7" s="21">
        <v>10</v>
      </c>
      <c r="D7" s="21">
        <v>8</v>
      </c>
      <c r="E7" s="21">
        <v>10</v>
      </c>
      <c r="F7" s="21">
        <v>10</v>
      </c>
      <c r="G7" s="21">
        <v>10</v>
      </c>
      <c r="H7" s="21">
        <v>10</v>
      </c>
      <c r="I7" s="21">
        <v>10</v>
      </c>
      <c r="J7" s="22">
        <f xml:space="preserve"> SUM(Table223452[[#This Row],[Rispetto delle scadenze]], Table223452[[#This Row],[Qualità del lavoro]], Table223452[[#This Row],[Rispetto delle Linee Guida]], Table223452[[#This Row],[Proattività]], Table223452[[#This Row],[Comportamento]], Table223452[[#This Row],[Comunicazione]], Table223452[[#This Row],[Team-Work]]) / COUNT(Table223452[[#This Row],[Rispetto delle scadenze]:[Team-Work]])</f>
        <v>9.7142857142857135</v>
      </c>
    </row>
    <row r="8" spans="1:10" x14ac:dyDescent="0.25">
      <c r="A8" s="4" t="str">
        <f>Legenda!A7</f>
        <v>0512116601</v>
      </c>
      <c r="B8" s="4" t="str">
        <f>_xlfn.CONCAT(Legenda!B7, " ", Legenda!C7)</f>
        <v>Giuseppe Speranza</v>
      </c>
      <c r="C8" s="21">
        <v>10</v>
      </c>
      <c r="D8" s="21">
        <v>7</v>
      </c>
      <c r="E8" s="21">
        <v>10</v>
      </c>
      <c r="F8" s="21">
        <v>9</v>
      </c>
      <c r="G8" s="21">
        <v>10</v>
      </c>
      <c r="H8" s="21">
        <v>9</v>
      </c>
      <c r="I8" s="21">
        <v>9</v>
      </c>
      <c r="J8" s="22">
        <f xml:space="preserve"> SUM(Table223452[[#This Row],[Rispetto delle scadenze]], Table223452[[#This Row],[Qualità del lavoro]], Table223452[[#This Row],[Rispetto delle Linee Guida]], Table223452[[#This Row],[Proattività]], Table223452[[#This Row],[Comportamento]], Table223452[[#This Row],[Comunicazione]], Table223452[[#This Row],[Team-Work]]) / COUNT(Table223452[[#This Row],[Rispetto delle scadenze]:[Team-Work]])</f>
        <v>9.1428571428571423</v>
      </c>
    </row>
    <row r="9" spans="1:10" x14ac:dyDescent="0.25">
      <c r="A9" s="4" t="str">
        <f>Legenda!A8</f>
        <v>0512117336</v>
      </c>
      <c r="B9" s="4" t="str">
        <f>_xlfn.CONCAT(Legenda!B8, " ", Legenda!C8)</f>
        <v>Domenico Auriemma</v>
      </c>
      <c r="C9" s="21">
        <v>10</v>
      </c>
      <c r="D9" s="21">
        <v>8</v>
      </c>
      <c r="E9" s="21">
        <v>10</v>
      </c>
      <c r="F9" s="21">
        <v>8</v>
      </c>
      <c r="G9" s="21">
        <v>10</v>
      </c>
      <c r="H9" s="21">
        <v>9</v>
      </c>
      <c r="I9" s="21">
        <v>9</v>
      </c>
      <c r="J9" s="22">
        <f xml:space="preserve"> SUM(Table223452[[#This Row],[Rispetto delle scadenze]], Table223452[[#This Row],[Qualità del lavoro]], Table223452[[#This Row],[Rispetto delle Linee Guida]], Table223452[[#This Row],[Proattività]], Table223452[[#This Row],[Comportamento]], Table223452[[#This Row],[Comunicazione]], Table223452[[#This Row],[Team-Work]]) / COUNT(Table223452[[#This Row],[Rispetto delle scadenze]:[Team-Work]])</f>
        <v>9.1428571428571423</v>
      </c>
    </row>
    <row r="10" spans="1:10" x14ac:dyDescent="0.25">
      <c r="A10" s="4" t="str">
        <f>Legenda!A9</f>
        <v>0512116784</v>
      </c>
      <c r="B10" s="4" t="str">
        <f>_xlfn.CONCAT(Legenda!B9, " ", Legenda!C9)</f>
        <v>Generoso Sorridi</v>
      </c>
      <c r="C10" s="21">
        <v>10</v>
      </c>
      <c r="D10" s="21">
        <v>8</v>
      </c>
      <c r="E10" s="21">
        <v>10</v>
      </c>
      <c r="F10" s="21">
        <v>9</v>
      </c>
      <c r="G10" s="21">
        <v>10</v>
      </c>
      <c r="H10" s="21">
        <v>8</v>
      </c>
      <c r="I10" s="21">
        <v>9</v>
      </c>
      <c r="J10" s="22">
        <f xml:space="preserve"> SUM(Table223452[[#This Row],[Rispetto delle scadenze]], Table223452[[#This Row],[Qualità del lavoro]], Table223452[[#This Row],[Rispetto delle Linee Guida]], Table223452[[#This Row],[Proattività]], Table223452[[#This Row],[Comportamento]], Table223452[[#This Row],[Comunicazione]], Table223452[[#This Row],[Team-Work]]) / COUNT(Table223452[[#This Row],[Rispetto delle scadenze]:[Team-Work]])</f>
        <v>9.1428571428571423</v>
      </c>
    </row>
    <row r="12" spans="1:10" x14ac:dyDescent="0.25">
      <c r="A12" s="25" t="s">
        <v>75</v>
      </c>
      <c r="B12" s="24" t="str">
        <f>_xlfn.CONCAT(Legenda!B11, " ", Legenda!C11)</f>
        <v xml:space="preserve"> </v>
      </c>
      <c r="C12" s="23"/>
      <c r="D12" s="24" t="str">
        <f>_xlfn.CONCAT(Legenda!D11, " ", Legenda!E11)</f>
        <v xml:space="preserve"> </v>
      </c>
      <c r="E12" s="23"/>
      <c r="F12" s="24" t="str">
        <f>_xlfn.CONCAT(Legenda!F11, " ", Legenda!G11)</f>
        <v xml:space="preserve"> </v>
      </c>
      <c r="G12" s="23"/>
      <c r="H12" s="24" t="str">
        <f>_xlfn.CONCAT(Legenda!H11, " ", Legenda!I11)</f>
        <v xml:space="preserve"> </v>
      </c>
      <c r="I12" s="23"/>
    </row>
    <row r="13" spans="1:10" ht="139.5" customHeight="1" x14ac:dyDescent="0.25">
      <c r="A13" s="27" t="str">
        <f>Legenda!A2</f>
        <v>0512116369</v>
      </c>
      <c r="B13" s="28" t="str">
        <f>_xlfn.CONCAT(Legenda!B2, " ", Legenda!C2)</f>
        <v>Giuseppe Gambardella</v>
      </c>
      <c r="C13" s="26" t="s">
        <v>76</v>
      </c>
      <c r="D13" s="26" t="s">
        <v>77</v>
      </c>
      <c r="E13" s="26" t="s">
        <v>86</v>
      </c>
      <c r="F13" s="29" t="s">
        <v>90</v>
      </c>
      <c r="G13" s="26" t="s">
        <v>85</v>
      </c>
      <c r="H13" s="26" t="s">
        <v>82</v>
      </c>
      <c r="I13" s="26" t="s">
        <v>88</v>
      </c>
    </row>
    <row r="14" spans="1:10" ht="154.5" customHeight="1" x14ac:dyDescent="0.25">
      <c r="A14" s="27" t="str">
        <f>Legenda!A3</f>
        <v>0512116141</v>
      </c>
      <c r="B14" s="28" t="str">
        <f>_xlfn.CONCAT(Legenda!B3, " ", Legenda!C3)</f>
        <v>Francesco Faiella</v>
      </c>
      <c r="C14" s="26" t="s">
        <v>76</v>
      </c>
      <c r="D14" s="26" t="s">
        <v>77</v>
      </c>
      <c r="E14" s="26" t="s">
        <v>86</v>
      </c>
      <c r="F14" s="29" t="s">
        <v>91</v>
      </c>
      <c r="G14" s="26" t="s">
        <v>85</v>
      </c>
      <c r="H14" s="26" t="s">
        <v>83</v>
      </c>
      <c r="I14" s="26" t="s">
        <v>88</v>
      </c>
    </row>
    <row r="15" spans="1:10" ht="173.25" customHeight="1" x14ac:dyDescent="0.25">
      <c r="A15" s="27" t="str">
        <f>Legenda!A4</f>
        <v>0512120482</v>
      </c>
      <c r="B15" s="28" t="str">
        <f>_xlfn.CONCAT(Legenda!B4, " ", Legenda!C4)</f>
        <v>Manuel Cieri</v>
      </c>
      <c r="C15" s="26" t="s">
        <v>76</v>
      </c>
      <c r="D15" s="26" t="s">
        <v>78</v>
      </c>
      <c r="E15" s="26" t="s">
        <v>86</v>
      </c>
      <c r="F15" s="29" t="s">
        <v>92</v>
      </c>
      <c r="G15" s="26" t="s">
        <v>85</v>
      </c>
      <c r="H15" s="26" t="s">
        <v>81</v>
      </c>
      <c r="I15" s="26" t="s">
        <v>88</v>
      </c>
    </row>
    <row r="16" spans="1:10" ht="168.75" customHeight="1" x14ac:dyDescent="0.25">
      <c r="A16" s="27" t="str">
        <f>Legenda!A5</f>
        <v>0512118980</v>
      </c>
      <c r="B16" s="28" t="str">
        <f>_xlfn.CONCAT(Legenda!B5, " ", Legenda!C5)</f>
        <v>Gianluigi Citro</v>
      </c>
      <c r="C16" s="26" t="s">
        <v>76</v>
      </c>
      <c r="D16" s="26" t="s">
        <v>78</v>
      </c>
      <c r="E16" s="26" t="s">
        <v>86</v>
      </c>
      <c r="F16" s="29" t="s">
        <v>93</v>
      </c>
      <c r="G16" s="26" t="s">
        <v>85</v>
      </c>
      <c r="H16" s="26" t="s">
        <v>84</v>
      </c>
      <c r="I16" s="26" t="s">
        <v>88</v>
      </c>
    </row>
    <row r="17" spans="1:9" ht="149.25" customHeight="1" x14ac:dyDescent="0.25">
      <c r="A17" s="27" t="str">
        <f>Legenda!A6</f>
        <v>0512116819</v>
      </c>
      <c r="B17" s="28" t="str">
        <f>_xlfn.CONCAT(Legenda!B6, " ", Legenda!C6)</f>
        <v>Marco Brescia</v>
      </c>
      <c r="C17" s="26" t="s">
        <v>76</v>
      </c>
      <c r="D17" s="26" t="s">
        <v>79</v>
      </c>
      <c r="E17" s="26" t="s">
        <v>86</v>
      </c>
      <c r="F17" s="29" t="s">
        <v>95</v>
      </c>
      <c r="G17" s="26" t="s">
        <v>85</v>
      </c>
      <c r="H17" s="26" t="s">
        <v>87</v>
      </c>
      <c r="I17" s="26" t="s">
        <v>88</v>
      </c>
    </row>
    <row r="18" spans="1:9" ht="229.5" customHeight="1" x14ac:dyDescent="0.25">
      <c r="A18" s="27" t="str">
        <f>Legenda!A7</f>
        <v>0512116601</v>
      </c>
      <c r="B18" s="28" t="str">
        <f>_xlfn.CONCAT(Legenda!B7, " ", Legenda!C7)</f>
        <v>Giuseppe Speranza</v>
      </c>
      <c r="C18" s="26" t="s">
        <v>76</v>
      </c>
      <c r="D18" s="26" t="s">
        <v>80</v>
      </c>
      <c r="E18" s="26" t="s">
        <v>86</v>
      </c>
      <c r="F18" s="29" t="s">
        <v>94</v>
      </c>
      <c r="G18" s="26" t="s">
        <v>85</v>
      </c>
      <c r="H18" s="26" t="s">
        <v>87</v>
      </c>
      <c r="I18" s="26" t="s">
        <v>89</v>
      </c>
    </row>
    <row r="19" spans="1:9" ht="132" customHeight="1" x14ac:dyDescent="0.25">
      <c r="A19" s="27" t="str">
        <f>Legenda!A8</f>
        <v>0512117336</v>
      </c>
      <c r="B19" s="28" t="str">
        <f>_xlfn.CONCAT(Legenda!B8, " ", Legenda!C8)</f>
        <v>Domenico Auriemma</v>
      </c>
      <c r="C19" s="26" t="s">
        <v>76</v>
      </c>
      <c r="D19" s="26" t="s">
        <v>79</v>
      </c>
      <c r="E19" s="26" t="s">
        <v>86</v>
      </c>
      <c r="F19" s="29" t="s">
        <v>96</v>
      </c>
      <c r="G19" s="26" t="s">
        <v>85</v>
      </c>
      <c r="H19" s="26" t="s">
        <v>87</v>
      </c>
      <c r="I19" s="26" t="s">
        <v>89</v>
      </c>
    </row>
    <row r="20" spans="1:9" ht="135" x14ac:dyDescent="0.25">
      <c r="A20" s="27" t="str">
        <f>Legenda!A9</f>
        <v>0512116784</v>
      </c>
      <c r="B20" s="28" t="str">
        <f>_xlfn.CONCAT(Legenda!B9, " ", Legenda!C9)</f>
        <v>Generoso Sorridi</v>
      </c>
      <c r="C20" s="26" t="s">
        <v>76</v>
      </c>
      <c r="D20" s="26" t="s">
        <v>79</v>
      </c>
      <c r="E20" s="26" t="s">
        <v>86</v>
      </c>
      <c r="F20" s="29" t="s">
        <v>97</v>
      </c>
      <c r="G20" s="26" t="s">
        <v>85</v>
      </c>
      <c r="H20" s="26" t="s">
        <v>98</v>
      </c>
      <c r="I20" s="26" t="s">
        <v>89</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4728-7DF7-4E60-874B-21B1B3DCDFBD}">
  <dimension ref="A1:J20"/>
  <sheetViews>
    <sheetView topLeftCell="B1" workbookViewId="0">
      <selection activeCell="F13" sqref="F13"/>
    </sheetView>
  </sheetViews>
  <sheetFormatPr defaultRowHeight="15" x14ac:dyDescent="0.25"/>
  <cols>
    <col min="1" max="1" width="19.42578125" customWidth="1"/>
    <col min="2" max="2" width="22" customWidth="1"/>
    <col min="3" max="3" width="26.42578125" customWidth="1"/>
    <col min="4" max="4" width="38" customWidth="1"/>
    <col min="5" max="5" width="29.5703125" customWidth="1"/>
    <col min="6" max="6" width="20.7109375" customWidth="1"/>
    <col min="7" max="7" width="30" customWidth="1"/>
    <col min="8" max="8" width="27.7109375" customWidth="1"/>
    <col min="9" max="9" width="26.42578125" customWidth="1"/>
    <col min="10" max="10" width="17" customWidth="1"/>
  </cols>
  <sheetData>
    <row r="1" spans="1:10" ht="26.25" x14ac:dyDescent="0.25">
      <c r="A1" s="18" t="s">
        <v>17</v>
      </c>
    </row>
    <row r="2" spans="1:10" ht="15.75" x14ac:dyDescent="0.25">
      <c r="A2" s="20" t="s">
        <v>18</v>
      </c>
      <c r="B2" s="20" t="s">
        <v>19</v>
      </c>
      <c r="C2" s="20" t="s">
        <v>13</v>
      </c>
      <c r="D2" s="20" t="s">
        <v>5</v>
      </c>
      <c r="E2" s="20" t="s">
        <v>47</v>
      </c>
      <c r="F2" s="20" t="s">
        <v>4</v>
      </c>
      <c r="G2" s="20" t="s">
        <v>9</v>
      </c>
      <c r="H2" s="20" t="s">
        <v>34</v>
      </c>
      <c r="I2" s="20" t="s">
        <v>56</v>
      </c>
      <c r="J2" s="20" t="s">
        <v>74</v>
      </c>
    </row>
    <row r="3" spans="1:10" x14ac:dyDescent="0.25">
      <c r="A3" s="4" t="str">
        <f>Legenda!A2</f>
        <v>0512116369</v>
      </c>
      <c r="B3" s="4" t="str">
        <f>_xlfn.CONCAT(Legenda!B2, " ", Legenda!C2)</f>
        <v>Giuseppe Gambardella</v>
      </c>
      <c r="C3" s="21">
        <v>9</v>
      </c>
      <c r="D3" s="21">
        <v>9</v>
      </c>
      <c r="E3" s="21">
        <v>10</v>
      </c>
      <c r="F3" s="21">
        <v>9</v>
      </c>
      <c r="G3" s="21">
        <v>10</v>
      </c>
      <c r="H3" s="21">
        <v>8</v>
      </c>
      <c r="I3" s="21">
        <v>10</v>
      </c>
      <c r="J3" s="22">
        <f xml:space="preserve"> SUM(Table2234525[[#This Row],[Rispetto delle scadenze]], Table2234525[[#This Row],[Qualità del lavoro]], Table2234525[[#This Row],[Rispetto delle Linee Guida]], Table2234525[[#This Row],[Proattività]], Table2234525[[#This Row],[Comportamento]], Table2234525[[#This Row],[Comunicazione]], Table2234525[[#This Row],[Team-Work]]) / COUNT(Table2234525[[#This Row],[Rispetto delle scadenze]:[Team-Work]])</f>
        <v>9.2857142857142865</v>
      </c>
    </row>
    <row r="4" spans="1:10" x14ac:dyDescent="0.25">
      <c r="A4" s="4" t="str">
        <f>Legenda!A3</f>
        <v>0512116141</v>
      </c>
      <c r="B4" s="4" t="str">
        <f>_xlfn.CONCAT(Legenda!B3, " ", Legenda!C3)</f>
        <v>Francesco Faiella</v>
      </c>
      <c r="C4" s="21">
        <v>9</v>
      </c>
      <c r="D4" s="21">
        <v>9</v>
      </c>
      <c r="E4" s="21">
        <v>10</v>
      </c>
      <c r="F4" s="21">
        <v>9</v>
      </c>
      <c r="G4" s="21">
        <v>10</v>
      </c>
      <c r="H4" s="21">
        <v>9</v>
      </c>
      <c r="I4" s="21">
        <v>10</v>
      </c>
      <c r="J4" s="22">
        <f xml:space="preserve"> SUM(Table2234525[[#This Row],[Rispetto delle scadenze]], Table2234525[[#This Row],[Qualità del lavoro]], Table2234525[[#This Row],[Rispetto delle Linee Guida]], Table2234525[[#This Row],[Proattività]], Table2234525[[#This Row],[Comportamento]], Table2234525[[#This Row],[Comunicazione]], Table2234525[[#This Row],[Team-Work]]) / COUNT(Table2234525[[#This Row],[Rispetto delle scadenze]:[Team-Work]])</f>
        <v>9.4285714285714288</v>
      </c>
    </row>
    <row r="5" spans="1:10" x14ac:dyDescent="0.25">
      <c r="A5" s="4" t="str">
        <f>Legenda!A4</f>
        <v>0512120482</v>
      </c>
      <c r="B5" s="4" t="str">
        <f>_xlfn.CONCAT(Legenda!B4, " ", Legenda!C4)</f>
        <v>Manuel Cieri</v>
      </c>
      <c r="C5" s="21">
        <v>9</v>
      </c>
      <c r="D5" s="21">
        <v>9</v>
      </c>
      <c r="E5" s="21">
        <v>10</v>
      </c>
      <c r="F5" s="21">
        <v>10</v>
      </c>
      <c r="G5" s="21">
        <v>10</v>
      </c>
      <c r="H5" s="21">
        <v>9</v>
      </c>
      <c r="I5" s="21">
        <v>10</v>
      </c>
      <c r="J5" s="22">
        <f xml:space="preserve"> SUM(Table2234525[[#This Row],[Rispetto delle scadenze]], Table2234525[[#This Row],[Qualità del lavoro]], Table2234525[[#This Row],[Rispetto delle Linee Guida]], Table2234525[[#This Row],[Proattività]], Table2234525[[#This Row],[Comportamento]], Table2234525[[#This Row],[Comunicazione]], Table2234525[[#This Row],[Team-Work]]) / COUNT(Table2234525[[#This Row],[Rispetto delle scadenze]:[Team-Work]])</f>
        <v>9.5714285714285712</v>
      </c>
    </row>
    <row r="6" spans="1:10" x14ac:dyDescent="0.25">
      <c r="A6" s="4" t="str">
        <f>Legenda!A5</f>
        <v>0512118980</v>
      </c>
      <c r="B6" s="4" t="str">
        <f>_xlfn.CONCAT(Legenda!B5, " ", Legenda!C5)</f>
        <v>Gianluigi Citro</v>
      </c>
      <c r="C6" s="21">
        <v>9</v>
      </c>
      <c r="D6" s="21">
        <v>9</v>
      </c>
      <c r="E6" s="21">
        <v>10</v>
      </c>
      <c r="F6" s="21">
        <v>10</v>
      </c>
      <c r="G6" s="21">
        <v>10</v>
      </c>
      <c r="H6" s="21">
        <v>9</v>
      </c>
      <c r="I6" s="21">
        <v>10</v>
      </c>
      <c r="J6" s="22">
        <f xml:space="preserve"> SUM(Table2234525[[#This Row],[Rispetto delle scadenze]], Table2234525[[#This Row],[Qualità del lavoro]], Table2234525[[#This Row],[Rispetto delle Linee Guida]], Table2234525[[#This Row],[Proattività]], Table2234525[[#This Row],[Comportamento]], Table2234525[[#This Row],[Comunicazione]], Table2234525[[#This Row],[Team-Work]]) / COUNT(Table2234525[[#This Row],[Rispetto delle scadenze]:[Team-Work]])</f>
        <v>9.5714285714285712</v>
      </c>
    </row>
    <row r="7" spans="1:10" x14ac:dyDescent="0.25">
      <c r="A7" s="4" t="str">
        <f>Legenda!A6</f>
        <v>0512116819</v>
      </c>
      <c r="B7" s="4" t="str">
        <f>_xlfn.CONCAT(Legenda!B6, " ", Legenda!C6)</f>
        <v>Marco Brescia</v>
      </c>
      <c r="C7" s="21">
        <v>9</v>
      </c>
      <c r="D7" s="21">
        <v>9</v>
      </c>
      <c r="E7" s="21">
        <v>10</v>
      </c>
      <c r="F7" s="21">
        <v>9</v>
      </c>
      <c r="G7" s="21">
        <v>10</v>
      </c>
      <c r="H7" s="21">
        <v>10</v>
      </c>
      <c r="I7" s="21">
        <v>10</v>
      </c>
      <c r="J7" s="22">
        <f xml:space="preserve"> SUM(Table2234525[[#This Row],[Rispetto delle scadenze]], Table2234525[[#This Row],[Qualità del lavoro]], Table2234525[[#This Row],[Rispetto delle Linee Guida]], Table2234525[[#This Row],[Proattività]], Table2234525[[#This Row],[Comportamento]], Table2234525[[#This Row],[Comunicazione]], Table2234525[[#This Row],[Team-Work]]) / COUNT(Table2234525[[#This Row],[Rispetto delle scadenze]:[Team-Work]])</f>
        <v>9.5714285714285712</v>
      </c>
    </row>
    <row r="8" spans="1:10" x14ac:dyDescent="0.25">
      <c r="A8" s="4" t="str">
        <f>Legenda!A7</f>
        <v>0512116601</v>
      </c>
      <c r="B8" s="4" t="str">
        <f>_xlfn.CONCAT(Legenda!B7, " ", Legenda!C7)</f>
        <v>Giuseppe Speranza</v>
      </c>
      <c r="C8" s="21">
        <v>9</v>
      </c>
      <c r="D8" s="21">
        <v>9</v>
      </c>
      <c r="E8" s="21">
        <v>10</v>
      </c>
      <c r="F8" s="21">
        <v>9</v>
      </c>
      <c r="G8" s="21">
        <v>10</v>
      </c>
      <c r="H8" s="21">
        <v>9</v>
      </c>
      <c r="I8" s="21">
        <v>10</v>
      </c>
      <c r="J8" s="22">
        <f xml:space="preserve"> SUM(Table2234525[[#This Row],[Rispetto delle scadenze]], Table2234525[[#This Row],[Qualità del lavoro]], Table2234525[[#This Row],[Rispetto delle Linee Guida]], Table2234525[[#This Row],[Proattività]], Table2234525[[#This Row],[Comportamento]], Table2234525[[#This Row],[Comunicazione]], Table2234525[[#This Row],[Team-Work]]) / COUNT(Table2234525[[#This Row],[Rispetto delle scadenze]:[Team-Work]])</f>
        <v>9.4285714285714288</v>
      </c>
    </row>
    <row r="9" spans="1:10" x14ac:dyDescent="0.25">
      <c r="A9" s="4" t="str">
        <f>Legenda!A8</f>
        <v>0512117336</v>
      </c>
      <c r="B9" s="4" t="str">
        <f>_xlfn.CONCAT(Legenda!B8, " ", Legenda!C8)</f>
        <v>Domenico Auriemma</v>
      </c>
      <c r="C9" s="21">
        <v>9</v>
      </c>
      <c r="D9" s="21">
        <v>9</v>
      </c>
      <c r="E9" s="21">
        <v>10</v>
      </c>
      <c r="F9" s="21">
        <v>8</v>
      </c>
      <c r="G9" s="21">
        <v>10</v>
      </c>
      <c r="H9" s="21">
        <v>8</v>
      </c>
      <c r="I9" s="21">
        <v>7</v>
      </c>
      <c r="J9" s="22">
        <f xml:space="preserve"> SUM(Table2234525[[#This Row],[Rispetto delle scadenze]], Table2234525[[#This Row],[Qualità del lavoro]], Table2234525[[#This Row],[Rispetto delle Linee Guida]], Table2234525[[#This Row],[Proattività]], Table2234525[[#This Row],[Comportamento]], Table2234525[[#This Row],[Comunicazione]], Table2234525[[#This Row],[Team-Work]]) / COUNT(Table2234525[[#This Row],[Rispetto delle scadenze]:[Team-Work]])</f>
        <v>8.7142857142857135</v>
      </c>
    </row>
    <row r="10" spans="1:10" x14ac:dyDescent="0.25">
      <c r="A10" s="4" t="str">
        <f>Legenda!A9</f>
        <v>0512116784</v>
      </c>
      <c r="B10" s="4" t="str">
        <f>_xlfn.CONCAT(Legenda!B9, " ", Legenda!C9)</f>
        <v>Generoso Sorridi</v>
      </c>
      <c r="C10" s="21">
        <v>9</v>
      </c>
      <c r="D10" s="21">
        <v>9</v>
      </c>
      <c r="E10" s="21">
        <v>10</v>
      </c>
      <c r="F10" s="21">
        <v>9</v>
      </c>
      <c r="G10" s="21">
        <v>10</v>
      </c>
      <c r="H10" s="21">
        <v>7</v>
      </c>
      <c r="I10" s="21">
        <v>7</v>
      </c>
      <c r="J10" s="22">
        <f xml:space="preserve"> SUM(Table2234525[[#This Row],[Rispetto delle scadenze]], Table2234525[[#This Row],[Qualità del lavoro]], Table2234525[[#This Row],[Rispetto delle Linee Guida]], Table2234525[[#This Row],[Proattività]], Table2234525[[#This Row],[Comportamento]], Table2234525[[#This Row],[Comunicazione]], Table2234525[[#This Row],[Team-Work]]) / COUNT(Table2234525[[#This Row],[Rispetto delle scadenze]:[Team-Work]])</f>
        <v>8.7142857142857135</v>
      </c>
    </row>
    <row r="12" spans="1:10" x14ac:dyDescent="0.25">
      <c r="A12" s="25" t="s">
        <v>75</v>
      </c>
      <c r="B12" s="24" t="str">
        <f>_xlfn.CONCAT(Legenda!B11, " ", Legenda!C11)</f>
        <v xml:space="preserve"> </v>
      </c>
      <c r="C12" s="23"/>
      <c r="D12" s="24" t="str">
        <f>_xlfn.CONCAT(Legenda!D11, " ", Legenda!E11)</f>
        <v xml:space="preserve"> </v>
      </c>
      <c r="E12" s="23"/>
      <c r="F12" s="24" t="str">
        <f>_xlfn.CONCAT(Legenda!F11, " ", Legenda!G11)</f>
        <v xml:space="preserve"> </v>
      </c>
      <c r="G12" s="23"/>
      <c r="H12" s="24" t="str">
        <f>_xlfn.CONCAT(Legenda!H11, " ", Legenda!I11)</f>
        <v xml:space="preserve"> </v>
      </c>
      <c r="I12" s="23"/>
    </row>
    <row r="13" spans="1:10" ht="165" x14ac:dyDescent="0.25">
      <c r="A13" s="27" t="str">
        <f>Legenda!A2</f>
        <v>0512116369</v>
      </c>
      <c r="B13" s="28" t="str">
        <f>_xlfn.CONCAT(Legenda!B2, " ", Legenda!C2)</f>
        <v>Giuseppe Gambardella</v>
      </c>
      <c r="C13" s="26" t="s">
        <v>99</v>
      </c>
      <c r="D13" s="26" t="s">
        <v>78</v>
      </c>
      <c r="E13" s="26" t="s">
        <v>86</v>
      </c>
      <c r="F13" s="29" t="s">
        <v>90</v>
      </c>
      <c r="G13" s="26" t="s">
        <v>85</v>
      </c>
      <c r="H13" s="26" t="s">
        <v>104</v>
      </c>
      <c r="I13" s="26" t="s">
        <v>88</v>
      </c>
    </row>
    <row r="14" spans="1:10" ht="165" x14ac:dyDescent="0.25">
      <c r="A14" s="27" t="str">
        <f>Legenda!A3</f>
        <v>0512116141</v>
      </c>
      <c r="B14" s="28" t="str">
        <f>_xlfn.CONCAT(Legenda!B3, " ", Legenda!C3)</f>
        <v>Francesco Faiella</v>
      </c>
      <c r="C14" s="26" t="s">
        <v>99</v>
      </c>
      <c r="D14" s="26" t="s">
        <v>78</v>
      </c>
      <c r="E14" s="26" t="s">
        <v>86</v>
      </c>
      <c r="F14" s="29" t="s">
        <v>90</v>
      </c>
      <c r="G14" s="26" t="s">
        <v>85</v>
      </c>
      <c r="H14" s="26" t="s">
        <v>104</v>
      </c>
      <c r="I14" s="26" t="s">
        <v>88</v>
      </c>
    </row>
    <row r="15" spans="1:10" ht="165" x14ac:dyDescent="0.25">
      <c r="A15" s="27" t="str">
        <f>Legenda!A4</f>
        <v>0512120482</v>
      </c>
      <c r="B15" s="28" t="str">
        <f>_xlfn.CONCAT(Legenda!B4, " ", Legenda!C4)</f>
        <v>Manuel Cieri</v>
      </c>
      <c r="C15" s="26" t="s">
        <v>99</v>
      </c>
      <c r="D15" s="26" t="s">
        <v>78</v>
      </c>
      <c r="E15" s="26" t="s">
        <v>86</v>
      </c>
      <c r="F15" s="29" t="s">
        <v>102</v>
      </c>
      <c r="G15" s="26" t="s">
        <v>85</v>
      </c>
      <c r="H15" s="26" t="s">
        <v>104</v>
      </c>
      <c r="I15" s="26" t="s">
        <v>88</v>
      </c>
    </row>
    <row r="16" spans="1:10" ht="165" x14ac:dyDescent="0.25">
      <c r="A16" s="27" t="str">
        <f>Legenda!A5</f>
        <v>0512118980</v>
      </c>
      <c r="B16" s="28" t="str">
        <f>_xlfn.CONCAT(Legenda!B5, " ", Legenda!C5)</f>
        <v>Gianluigi Citro</v>
      </c>
      <c r="C16" s="26" t="s">
        <v>99</v>
      </c>
      <c r="D16" s="26" t="s">
        <v>78</v>
      </c>
      <c r="E16" s="26" t="s">
        <v>86</v>
      </c>
      <c r="F16" s="29" t="s">
        <v>107</v>
      </c>
      <c r="G16" s="26" t="s">
        <v>85</v>
      </c>
      <c r="H16" s="26" t="s">
        <v>104</v>
      </c>
      <c r="I16" s="26" t="s">
        <v>88</v>
      </c>
    </row>
    <row r="17" spans="1:9" ht="135" x14ac:dyDescent="0.25">
      <c r="A17" s="27" t="str">
        <f>Legenda!A6</f>
        <v>0512116819</v>
      </c>
      <c r="B17" s="28" t="str">
        <f>_xlfn.CONCAT(Legenda!B6, " ", Legenda!C6)</f>
        <v>Marco Brescia</v>
      </c>
      <c r="C17" s="26" t="s">
        <v>99</v>
      </c>
      <c r="D17" s="26" t="s">
        <v>78</v>
      </c>
      <c r="E17" s="26" t="s">
        <v>86</v>
      </c>
      <c r="F17" s="29" t="s">
        <v>109</v>
      </c>
      <c r="G17" s="26" t="s">
        <v>85</v>
      </c>
      <c r="H17" s="26" t="s">
        <v>82</v>
      </c>
      <c r="I17" s="26" t="s">
        <v>88</v>
      </c>
    </row>
    <row r="18" spans="1:9" ht="165" x14ac:dyDescent="0.25">
      <c r="A18" s="27" t="str">
        <f>Legenda!A7</f>
        <v>0512116601</v>
      </c>
      <c r="B18" s="28" t="str">
        <f>_xlfn.CONCAT(Legenda!B7, " ", Legenda!C7)</f>
        <v>Giuseppe Speranza</v>
      </c>
      <c r="C18" s="26" t="s">
        <v>99</v>
      </c>
      <c r="D18" s="26" t="s">
        <v>78</v>
      </c>
      <c r="E18" s="26" t="s">
        <v>86</v>
      </c>
      <c r="F18" s="29" t="s">
        <v>90</v>
      </c>
      <c r="G18" s="26" t="s">
        <v>85</v>
      </c>
      <c r="H18" s="26" t="s">
        <v>103</v>
      </c>
      <c r="I18" s="26" t="s">
        <v>89</v>
      </c>
    </row>
    <row r="19" spans="1:9" ht="165" x14ac:dyDescent="0.25">
      <c r="A19" s="27" t="str">
        <f>Legenda!A8</f>
        <v>0512117336</v>
      </c>
      <c r="B19" s="28" t="str">
        <f>_xlfn.CONCAT(Legenda!B8, " ", Legenda!C8)</f>
        <v>Domenico Auriemma</v>
      </c>
      <c r="C19" s="26" t="s">
        <v>99</v>
      </c>
      <c r="D19" s="26" t="s">
        <v>78</v>
      </c>
      <c r="E19" s="26" t="s">
        <v>86</v>
      </c>
      <c r="F19" s="29" t="s">
        <v>106</v>
      </c>
      <c r="G19" s="26" t="s">
        <v>100</v>
      </c>
      <c r="H19" s="26" t="s">
        <v>105</v>
      </c>
      <c r="I19" s="26" t="s">
        <v>101</v>
      </c>
    </row>
    <row r="20" spans="1:9" ht="165" x14ac:dyDescent="0.25">
      <c r="A20" s="27" t="str">
        <f>Legenda!A9</f>
        <v>0512116784</v>
      </c>
      <c r="B20" s="28" t="str">
        <f>_xlfn.CONCAT(Legenda!B9, " ", Legenda!C9)</f>
        <v>Generoso Sorridi</v>
      </c>
      <c r="C20" s="26" t="s">
        <v>99</v>
      </c>
      <c r="D20" s="26" t="s">
        <v>78</v>
      </c>
      <c r="E20" s="26" t="s">
        <v>86</v>
      </c>
      <c r="F20" s="29" t="s">
        <v>108</v>
      </c>
      <c r="G20" s="26" t="s">
        <v>85</v>
      </c>
      <c r="H20" s="26" t="s">
        <v>105</v>
      </c>
      <c r="I20" s="26" t="s">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A8FCE-70A5-481B-8B2A-399136ABCAC7}">
  <dimension ref="A1:J20"/>
  <sheetViews>
    <sheetView topLeftCell="E1" workbookViewId="0">
      <selection activeCell="C14" sqref="C14"/>
    </sheetView>
  </sheetViews>
  <sheetFormatPr defaultRowHeight="15" x14ac:dyDescent="0.25"/>
  <cols>
    <col min="1" max="1" width="25.28515625" customWidth="1"/>
    <col min="2" max="2" width="25.140625" customWidth="1"/>
    <col min="3" max="3" width="31" customWidth="1"/>
    <col min="4" max="4" width="28.140625" customWidth="1"/>
    <col min="5" max="6" width="32" customWidth="1"/>
    <col min="7" max="7" width="51.140625" customWidth="1"/>
    <col min="8" max="8" width="42.5703125" customWidth="1"/>
    <col min="9" max="9" width="26.42578125" customWidth="1"/>
  </cols>
  <sheetData>
    <row r="1" spans="1:10" ht="26.25" x14ac:dyDescent="0.25">
      <c r="A1" s="18" t="s">
        <v>17</v>
      </c>
    </row>
    <row r="2" spans="1:10" ht="15.75" x14ac:dyDescent="0.25">
      <c r="A2" s="20" t="s">
        <v>18</v>
      </c>
      <c r="B2" s="20" t="s">
        <v>19</v>
      </c>
      <c r="C2" s="20" t="s">
        <v>13</v>
      </c>
      <c r="D2" s="20" t="s">
        <v>5</v>
      </c>
      <c r="E2" s="20" t="s">
        <v>47</v>
      </c>
      <c r="F2" s="20" t="s">
        <v>4</v>
      </c>
      <c r="G2" s="20" t="s">
        <v>9</v>
      </c>
      <c r="H2" s="20" t="s">
        <v>34</v>
      </c>
      <c r="I2" s="20" t="s">
        <v>56</v>
      </c>
      <c r="J2" s="20" t="s">
        <v>74</v>
      </c>
    </row>
    <row r="3" spans="1:10" x14ac:dyDescent="0.25">
      <c r="A3" s="4" t="str">
        <f>Legenda!A2</f>
        <v>0512116369</v>
      </c>
      <c r="B3" s="4" t="str">
        <f>_xlfn.CONCAT(Legenda!B2, " ", Legenda!C2)</f>
        <v>Giuseppe Gambardella</v>
      </c>
      <c r="C3" s="21">
        <v>10</v>
      </c>
      <c r="D3" s="21">
        <v>9</v>
      </c>
      <c r="E3" s="21">
        <v>10</v>
      </c>
      <c r="F3" s="21">
        <v>10</v>
      </c>
      <c r="G3" s="21">
        <v>10</v>
      </c>
      <c r="H3" s="21">
        <v>10</v>
      </c>
      <c r="I3" s="21">
        <v>9</v>
      </c>
      <c r="J3" s="22">
        <f xml:space="preserve"> SUM(Table2234523[[#This Row],[Rispetto delle scadenze]], Table2234523[[#This Row],[Qualità del lavoro]], Table2234523[[#This Row],[Rispetto delle Linee Guida]], Table2234523[[#This Row],[Proattività]], Table2234523[[#This Row],[Comportamento]], Table2234523[[#This Row],[Comunicazione]], Table2234523[[#This Row],[Team-Work]]) / COUNT(Table2234523[[#This Row],[Rispetto delle scadenze]:[Team-Work]])</f>
        <v>9.7142857142857135</v>
      </c>
    </row>
    <row r="4" spans="1:10" x14ac:dyDescent="0.25">
      <c r="A4" s="4" t="str">
        <f>Legenda!A3</f>
        <v>0512116141</v>
      </c>
      <c r="B4" s="4" t="str">
        <f>_xlfn.CONCAT(Legenda!B3, " ", Legenda!C3)</f>
        <v>Francesco Faiella</v>
      </c>
      <c r="C4" s="21">
        <v>10</v>
      </c>
      <c r="D4" s="21">
        <v>9</v>
      </c>
      <c r="E4" s="21">
        <v>10</v>
      </c>
      <c r="F4" s="21">
        <v>9</v>
      </c>
      <c r="G4" s="21">
        <v>10</v>
      </c>
      <c r="H4" s="21">
        <v>10</v>
      </c>
      <c r="I4" s="21">
        <v>10</v>
      </c>
      <c r="J4" s="22">
        <f xml:space="preserve"> SUM(Table2234523[[#This Row],[Rispetto delle scadenze]], Table2234523[[#This Row],[Qualità del lavoro]], Table2234523[[#This Row],[Rispetto delle Linee Guida]], Table2234523[[#This Row],[Proattività]], Table2234523[[#This Row],[Comportamento]], Table2234523[[#This Row],[Comunicazione]], Table2234523[[#This Row],[Team-Work]]) / COUNT(Table2234523[[#This Row],[Rispetto delle scadenze]:[Team-Work]])</f>
        <v>9.7142857142857135</v>
      </c>
    </row>
    <row r="5" spans="1:10" x14ac:dyDescent="0.25">
      <c r="A5" s="4" t="str">
        <f>Legenda!A4</f>
        <v>0512120482</v>
      </c>
      <c r="B5" s="4" t="str">
        <f>_xlfn.CONCAT(Legenda!B4, " ", Legenda!C4)</f>
        <v>Manuel Cieri</v>
      </c>
      <c r="C5" s="21">
        <v>10</v>
      </c>
      <c r="D5" s="21">
        <v>10</v>
      </c>
      <c r="E5" s="21">
        <v>10</v>
      </c>
      <c r="F5" s="21">
        <v>10</v>
      </c>
      <c r="G5" s="21">
        <v>9</v>
      </c>
      <c r="H5" s="21">
        <v>10</v>
      </c>
      <c r="I5" s="21">
        <v>10</v>
      </c>
      <c r="J5" s="22">
        <f xml:space="preserve"> SUM(Table2234523[[#This Row],[Rispetto delle scadenze]], Table2234523[[#This Row],[Qualità del lavoro]], Table2234523[[#This Row],[Rispetto delle Linee Guida]], Table2234523[[#This Row],[Proattività]], Table2234523[[#This Row],[Comportamento]], Table2234523[[#This Row],[Comunicazione]], Table2234523[[#This Row],[Team-Work]]) / COUNT(Table2234523[[#This Row],[Rispetto delle scadenze]:[Team-Work]])</f>
        <v>9.8571428571428577</v>
      </c>
    </row>
    <row r="6" spans="1:10" x14ac:dyDescent="0.25">
      <c r="A6" s="4" t="str">
        <f>Legenda!A5</f>
        <v>0512118980</v>
      </c>
      <c r="B6" s="4" t="str">
        <f>_xlfn.CONCAT(Legenda!B5, " ", Legenda!C5)</f>
        <v>Gianluigi Citro</v>
      </c>
      <c r="C6" s="21">
        <v>10</v>
      </c>
      <c r="D6" s="21">
        <v>10</v>
      </c>
      <c r="E6" s="21">
        <v>10</v>
      </c>
      <c r="F6" s="21">
        <v>10</v>
      </c>
      <c r="G6" s="21">
        <v>10</v>
      </c>
      <c r="H6" s="21">
        <v>10</v>
      </c>
      <c r="I6" s="21">
        <v>10</v>
      </c>
      <c r="J6" s="22">
        <f xml:space="preserve"> SUM(Table2234523[[#This Row],[Rispetto delle scadenze]], Table2234523[[#This Row],[Qualità del lavoro]], Table2234523[[#This Row],[Rispetto delle Linee Guida]], Table2234523[[#This Row],[Proattività]], Table2234523[[#This Row],[Comportamento]], Table2234523[[#This Row],[Comunicazione]], Table2234523[[#This Row],[Team-Work]]) / COUNT(Table2234523[[#This Row],[Rispetto delle scadenze]:[Team-Work]])</f>
        <v>10</v>
      </c>
    </row>
    <row r="7" spans="1:10" x14ac:dyDescent="0.25">
      <c r="A7" s="4" t="str">
        <f>Legenda!A6</f>
        <v>0512116819</v>
      </c>
      <c r="B7" s="4" t="str">
        <f>_xlfn.CONCAT(Legenda!B6, " ", Legenda!C6)</f>
        <v>Marco Brescia</v>
      </c>
      <c r="C7" s="21">
        <v>10</v>
      </c>
      <c r="D7" s="21">
        <v>9</v>
      </c>
      <c r="E7" s="21">
        <v>10</v>
      </c>
      <c r="F7" s="21">
        <v>10</v>
      </c>
      <c r="G7" s="21">
        <v>9</v>
      </c>
      <c r="H7" s="21">
        <v>10</v>
      </c>
      <c r="I7" s="21">
        <v>10</v>
      </c>
      <c r="J7" s="22">
        <f xml:space="preserve"> SUM(Table2234523[[#This Row],[Rispetto delle scadenze]], Table2234523[[#This Row],[Qualità del lavoro]], Table2234523[[#This Row],[Rispetto delle Linee Guida]], Table2234523[[#This Row],[Proattività]], Table2234523[[#This Row],[Comportamento]], Table2234523[[#This Row],[Comunicazione]], Table2234523[[#This Row],[Team-Work]]) / COUNT(Table2234523[[#This Row],[Rispetto delle scadenze]:[Team-Work]])</f>
        <v>9.7142857142857135</v>
      </c>
    </row>
    <row r="8" spans="1:10" x14ac:dyDescent="0.25">
      <c r="A8" s="4" t="str">
        <f>Legenda!A7</f>
        <v>0512116601</v>
      </c>
      <c r="B8" s="4" t="str">
        <f>_xlfn.CONCAT(Legenda!B7, " ", Legenda!C7)</f>
        <v>Giuseppe Speranza</v>
      </c>
      <c r="C8" s="21">
        <v>10</v>
      </c>
      <c r="D8" s="21">
        <v>10</v>
      </c>
      <c r="E8" s="21">
        <v>10</v>
      </c>
      <c r="F8" s="21">
        <v>10</v>
      </c>
      <c r="G8" s="21">
        <v>9</v>
      </c>
      <c r="H8" s="21">
        <v>10</v>
      </c>
      <c r="I8" s="21">
        <v>8</v>
      </c>
      <c r="J8" s="22">
        <f xml:space="preserve"> SUM(Table2234523[[#This Row],[Rispetto delle scadenze]], Table2234523[[#This Row],[Qualità del lavoro]], Table2234523[[#This Row],[Rispetto delle Linee Guida]], Table2234523[[#This Row],[Proattività]], Table2234523[[#This Row],[Comportamento]], Table2234523[[#This Row],[Comunicazione]], Table2234523[[#This Row],[Team-Work]]) / COUNT(Table2234523[[#This Row],[Rispetto delle scadenze]:[Team-Work]])</f>
        <v>9.5714285714285712</v>
      </c>
    </row>
    <row r="9" spans="1:10" x14ac:dyDescent="0.25">
      <c r="A9" s="4" t="str">
        <f>Legenda!A8</f>
        <v>0512117336</v>
      </c>
      <c r="B9" s="4" t="str">
        <f>_xlfn.CONCAT(Legenda!B8, " ", Legenda!C8)</f>
        <v>Domenico Auriemma</v>
      </c>
      <c r="C9" s="21">
        <v>10</v>
      </c>
      <c r="D9" s="21">
        <v>9</v>
      </c>
      <c r="E9" s="21">
        <v>10</v>
      </c>
      <c r="F9" s="21">
        <v>9</v>
      </c>
      <c r="G9" s="21">
        <v>10</v>
      </c>
      <c r="H9" s="21">
        <v>10</v>
      </c>
      <c r="I9" s="21">
        <v>9</v>
      </c>
      <c r="J9" s="22">
        <f xml:space="preserve"> SUM(Table2234523[[#This Row],[Rispetto delle scadenze]], Table2234523[[#This Row],[Qualità del lavoro]], Table2234523[[#This Row],[Rispetto delle Linee Guida]], Table2234523[[#This Row],[Proattività]], Table2234523[[#This Row],[Comportamento]], Table2234523[[#This Row],[Comunicazione]], Table2234523[[#This Row],[Team-Work]]) / COUNT(Table2234523[[#This Row],[Rispetto delle scadenze]:[Team-Work]])</f>
        <v>9.5714285714285712</v>
      </c>
    </row>
    <row r="10" spans="1:10" x14ac:dyDescent="0.25">
      <c r="A10" s="4" t="str">
        <f>Legenda!A9</f>
        <v>0512116784</v>
      </c>
      <c r="B10" s="4" t="str">
        <f>_xlfn.CONCAT(Legenda!B9, " ", Legenda!C9)</f>
        <v>Generoso Sorridi</v>
      </c>
      <c r="C10" s="21">
        <v>10</v>
      </c>
      <c r="D10" s="21">
        <v>9</v>
      </c>
      <c r="E10" s="21">
        <v>10</v>
      </c>
      <c r="F10" s="21">
        <v>9</v>
      </c>
      <c r="G10" s="21">
        <v>10</v>
      </c>
      <c r="H10" s="21">
        <v>10</v>
      </c>
      <c r="I10" s="21">
        <v>8</v>
      </c>
      <c r="J10" s="22">
        <f xml:space="preserve"> SUM(Table2234523[[#This Row],[Rispetto delle scadenze]], Table2234523[[#This Row],[Qualità del lavoro]], Table2234523[[#This Row],[Rispetto delle Linee Guida]], Table2234523[[#This Row],[Proattività]], Table2234523[[#This Row],[Comportamento]], Table2234523[[#This Row],[Comunicazione]], Table2234523[[#This Row],[Team-Work]]) / COUNT(Table2234523[[#This Row],[Rispetto delle scadenze]:[Team-Work]])</f>
        <v>9.4285714285714288</v>
      </c>
    </row>
    <row r="11" spans="1:10" ht="93" customHeight="1" x14ac:dyDescent="0.25"/>
    <row r="12" spans="1:10" ht="47.25" customHeight="1" x14ac:dyDescent="0.25">
      <c r="A12" s="25" t="s">
        <v>75</v>
      </c>
      <c r="B12" s="24" t="str">
        <f>_xlfn.CONCAT(Legenda!B11, " ", Legenda!C11)</f>
        <v xml:space="preserve"> </v>
      </c>
      <c r="C12" s="23"/>
      <c r="D12" s="24" t="str">
        <f>_xlfn.CONCAT(Legenda!D11, " ", Legenda!E11)</f>
        <v xml:space="preserve"> </v>
      </c>
      <c r="E12" s="23"/>
      <c r="F12" s="24" t="str">
        <f>_xlfn.CONCAT(Legenda!F11, " ", Legenda!G11)</f>
        <v xml:space="preserve"> </v>
      </c>
      <c r="G12" s="23"/>
      <c r="H12" s="24" t="str">
        <f>_xlfn.CONCAT(Legenda!H11, " ", Legenda!I11)</f>
        <v xml:space="preserve"> </v>
      </c>
      <c r="I12" s="23"/>
    </row>
    <row r="13" spans="1:10" ht="100.5" customHeight="1" x14ac:dyDescent="0.25">
      <c r="A13" s="27" t="str">
        <f>Legenda!A2</f>
        <v>0512116369</v>
      </c>
      <c r="B13" s="28" t="str">
        <f>_xlfn.CONCAT(Legenda!B2, " ", Legenda!C2)</f>
        <v>Giuseppe Gambardella</v>
      </c>
      <c r="C13" s="30" t="s">
        <v>123</v>
      </c>
      <c r="D13" s="30" t="s">
        <v>127</v>
      </c>
      <c r="E13" s="30" t="s">
        <v>122</v>
      </c>
      <c r="F13" s="30" t="s">
        <v>120</v>
      </c>
      <c r="G13" s="30" t="s">
        <v>117</v>
      </c>
      <c r="H13" s="26" t="s">
        <v>125</v>
      </c>
      <c r="I13" s="30" t="s">
        <v>114</v>
      </c>
    </row>
    <row r="14" spans="1:10" ht="150.75" customHeight="1" x14ac:dyDescent="0.25">
      <c r="A14" s="27" t="str">
        <f>Legenda!A3</f>
        <v>0512116141</v>
      </c>
      <c r="B14" s="28" t="str">
        <f>_xlfn.CONCAT(Legenda!B3, " ", Legenda!C3)</f>
        <v>Francesco Faiella</v>
      </c>
      <c r="C14" s="30" t="s">
        <v>123</v>
      </c>
      <c r="D14" s="30" t="s">
        <v>126</v>
      </c>
      <c r="E14" s="30" t="s">
        <v>122</v>
      </c>
      <c r="F14" s="30" t="s">
        <v>121</v>
      </c>
      <c r="G14" s="30" t="s">
        <v>119</v>
      </c>
      <c r="H14" s="26" t="s">
        <v>125</v>
      </c>
      <c r="I14" s="30" t="s">
        <v>115</v>
      </c>
    </row>
    <row r="15" spans="1:10" ht="78" customHeight="1" x14ac:dyDescent="0.25">
      <c r="A15" s="27" t="str">
        <f>Legenda!A4</f>
        <v>0512120482</v>
      </c>
      <c r="B15" s="28" t="str">
        <f>_xlfn.CONCAT(Legenda!B4, " ", Legenda!C4)</f>
        <v>Manuel Cieri</v>
      </c>
      <c r="C15" s="30" t="s">
        <v>123</v>
      </c>
      <c r="D15" s="30" t="s">
        <v>124</v>
      </c>
      <c r="E15" s="30" t="s">
        <v>122</v>
      </c>
      <c r="F15" s="30" t="s">
        <v>120</v>
      </c>
      <c r="G15" s="30" t="s">
        <v>116</v>
      </c>
      <c r="H15" s="26" t="s">
        <v>125</v>
      </c>
      <c r="I15" s="30" t="s">
        <v>115</v>
      </c>
    </row>
    <row r="16" spans="1:10" ht="82.5" customHeight="1" x14ac:dyDescent="0.25">
      <c r="A16" s="27" t="str">
        <f>Legenda!A5</f>
        <v>0512118980</v>
      </c>
      <c r="B16" s="28" t="str">
        <f>_xlfn.CONCAT(Legenda!B5, " ", Legenda!C5)</f>
        <v>Gianluigi Citro</v>
      </c>
      <c r="C16" s="30" t="s">
        <v>123</v>
      </c>
      <c r="D16" s="30" t="s">
        <v>124</v>
      </c>
      <c r="E16" s="30" t="s">
        <v>122</v>
      </c>
      <c r="F16" s="30" t="s">
        <v>120</v>
      </c>
      <c r="G16" s="30" t="s">
        <v>119</v>
      </c>
      <c r="H16" s="26" t="s">
        <v>125</v>
      </c>
      <c r="I16" s="30" t="s">
        <v>115</v>
      </c>
    </row>
    <row r="17" spans="1:9" ht="69" customHeight="1" x14ac:dyDescent="0.25">
      <c r="A17" s="27" t="str">
        <f>Legenda!A6</f>
        <v>0512116819</v>
      </c>
      <c r="B17" s="28" t="str">
        <f>_xlfn.CONCAT(Legenda!B6, " ", Legenda!C6)</f>
        <v>Marco Brescia</v>
      </c>
      <c r="C17" s="30" t="s">
        <v>123</v>
      </c>
      <c r="D17" s="30" t="s">
        <v>126</v>
      </c>
      <c r="E17" s="30" t="s">
        <v>122</v>
      </c>
      <c r="F17" s="30" t="s">
        <v>120</v>
      </c>
      <c r="G17" s="30" t="s">
        <v>116</v>
      </c>
      <c r="H17" s="26" t="s">
        <v>125</v>
      </c>
      <c r="I17" s="30" t="s">
        <v>115</v>
      </c>
    </row>
    <row r="18" spans="1:9" ht="41.25" customHeight="1" x14ac:dyDescent="0.25">
      <c r="A18" s="27" t="str">
        <f>Legenda!A7</f>
        <v>0512116601</v>
      </c>
      <c r="B18" s="28" t="str">
        <f>_xlfn.CONCAT(Legenda!B7, " ", Legenda!C7)</f>
        <v>Giuseppe Speranza</v>
      </c>
      <c r="C18" s="30" t="s">
        <v>123</v>
      </c>
      <c r="D18" s="30" t="s">
        <v>124</v>
      </c>
      <c r="E18" s="30" t="s">
        <v>122</v>
      </c>
      <c r="F18" s="30" t="s">
        <v>120</v>
      </c>
      <c r="G18" s="30" t="s">
        <v>116</v>
      </c>
      <c r="H18" s="26" t="s">
        <v>125</v>
      </c>
      <c r="I18" s="30" t="s">
        <v>113</v>
      </c>
    </row>
    <row r="19" spans="1:9" ht="47.25" customHeight="1" x14ac:dyDescent="0.25">
      <c r="A19" s="27" t="str">
        <f>Legenda!A8</f>
        <v>0512117336</v>
      </c>
      <c r="B19" s="28" t="str">
        <f>_xlfn.CONCAT(Legenda!B8, " ", Legenda!C8)</f>
        <v>Domenico Auriemma</v>
      </c>
      <c r="C19" s="30" t="s">
        <v>123</v>
      </c>
      <c r="D19" s="30" t="s">
        <v>126</v>
      </c>
      <c r="E19" s="30" t="s">
        <v>122</v>
      </c>
      <c r="F19" s="30" t="s">
        <v>121</v>
      </c>
      <c r="G19" s="30" t="s">
        <v>118</v>
      </c>
      <c r="H19" s="26" t="s">
        <v>125</v>
      </c>
      <c r="I19" s="30" t="s">
        <v>114</v>
      </c>
    </row>
    <row r="20" spans="1:9" ht="76.5" customHeight="1" x14ac:dyDescent="0.25">
      <c r="A20" s="27" t="str">
        <f>Legenda!A9</f>
        <v>0512116784</v>
      </c>
      <c r="B20" s="28" t="str">
        <f>_xlfn.CONCAT(Legenda!B9, " ", Legenda!C9)</f>
        <v>Generoso Sorridi</v>
      </c>
      <c r="C20" s="30" t="s">
        <v>123</v>
      </c>
      <c r="D20" s="30" t="s">
        <v>126</v>
      </c>
      <c r="E20" s="30" t="s">
        <v>122</v>
      </c>
      <c r="F20" s="30" t="s">
        <v>121</v>
      </c>
      <c r="G20" s="30" t="s">
        <v>118</v>
      </c>
      <c r="H20" s="26" t="s">
        <v>125</v>
      </c>
      <c r="I20" s="30" t="s">
        <v>113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D7E96-C9C1-4D23-AB9B-79AF6E755DA3}">
  <dimension ref="A1:J20"/>
  <sheetViews>
    <sheetView topLeftCell="F1" workbookViewId="0">
      <selection activeCell="G9" sqref="G9"/>
    </sheetView>
  </sheetViews>
  <sheetFormatPr defaultRowHeight="15" x14ac:dyDescent="0.25"/>
  <cols>
    <col min="1" max="1" width="25.28515625" customWidth="1"/>
    <col min="2" max="2" width="25.140625" customWidth="1"/>
    <col min="3" max="3" width="31" customWidth="1"/>
    <col min="4" max="4" width="28.140625" customWidth="1"/>
    <col min="5" max="6" width="32" customWidth="1"/>
    <col min="7" max="7" width="51.140625" customWidth="1"/>
    <col min="8" max="8" width="42.5703125" customWidth="1"/>
    <col min="9" max="9" width="26.42578125" customWidth="1"/>
  </cols>
  <sheetData>
    <row r="1" spans="1:10" ht="26.25" x14ac:dyDescent="0.25">
      <c r="A1" s="18" t="s">
        <v>17</v>
      </c>
    </row>
    <row r="2" spans="1:10" ht="15.75" x14ac:dyDescent="0.25">
      <c r="A2" s="20" t="s">
        <v>18</v>
      </c>
      <c r="B2" s="20" t="s">
        <v>19</v>
      </c>
      <c r="C2" s="20" t="s">
        <v>13</v>
      </c>
      <c r="D2" s="20" t="s">
        <v>5</v>
      </c>
      <c r="E2" s="20" t="s">
        <v>47</v>
      </c>
      <c r="F2" s="20" t="s">
        <v>4</v>
      </c>
      <c r="G2" s="20" t="s">
        <v>9</v>
      </c>
      <c r="H2" s="20" t="s">
        <v>34</v>
      </c>
      <c r="I2" s="20" t="s">
        <v>56</v>
      </c>
      <c r="J2" s="20" t="s">
        <v>74</v>
      </c>
    </row>
    <row r="3" spans="1:10" x14ac:dyDescent="0.25">
      <c r="A3" s="4" t="str">
        <f>Legenda!A2</f>
        <v>0512116369</v>
      </c>
      <c r="B3" s="4" t="str">
        <f>_xlfn.CONCAT(Legenda!B2, " ", Legenda!C2)</f>
        <v>Giuseppe Gambardella</v>
      </c>
      <c r="C3" s="21">
        <v>10</v>
      </c>
      <c r="D3" s="21">
        <v>9</v>
      </c>
      <c r="E3" s="21">
        <v>10</v>
      </c>
      <c r="F3" s="21">
        <v>10</v>
      </c>
      <c r="G3" s="21">
        <v>10</v>
      </c>
      <c r="H3" s="21">
        <v>10</v>
      </c>
      <c r="I3" s="21">
        <v>10</v>
      </c>
      <c r="J3" s="22">
        <f xml:space="preserve"> SUM(Table22345234[[#This Row],[Rispetto delle scadenze]], Table22345234[[#This Row],[Qualità del lavoro]], Table22345234[[#This Row],[Rispetto delle Linee Guida]], Table22345234[[#This Row],[Proattività]], Table22345234[[#This Row],[Comportamento]], Table22345234[[#This Row],[Comunicazione]], Table22345234[[#This Row],[Team-Work]]) / COUNT(Table22345234[[#This Row],[Rispetto delle scadenze]:[Team-Work]])</f>
        <v>9.8571428571428577</v>
      </c>
    </row>
    <row r="4" spans="1:10" x14ac:dyDescent="0.25">
      <c r="A4" s="4" t="str">
        <f>Legenda!A3</f>
        <v>0512116141</v>
      </c>
      <c r="B4" s="4" t="str">
        <f>_xlfn.CONCAT(Legenda!B3, " ", Legenda!C3)</f>
        <v>Francesco Faiella</v>
      </c>
      <c r="C4" s="21">
        <v>10</v>
      </c>
      <c r="D4" s="21">
        <v>9</v>
      </c>
      <c r="E4" s="21">
        <v>10</v>
      </c>
      <c r="F4" s="21">
        <v>9</v>
      </c>
      <c r="G4" s="21">
        <v>10</v>
      </c>
      <c r="H4" s="21">
        <v>10</v>
      </c>
      <c r="I4" s="21">
        <v>10</v>
      </c>
      <c r="J4" s="22">
        <f xml:space="preserve"> SUM(Table22345234[[#This Row],[Rispetto delle scadenze]], Table22345234[[#This Row],[Qualità del lavoro]], Table22345234[[#This Row],[Rispetto delle Linee Guida]], Table22345234[[#This Row],[Proattività]], Table22345234[[#This Row],[Comportamento]], Table22345234[[#This Row],[Comunicazione]], Table22345234[[#This Row],[Team-Work]]) / COUNT(Table22345234[[#This Row],[Rispetto delle scadenze]:[Team-Work]])</f>
        <v>9.7142857142857135</v>
      </c>
    </row>
    <row r="5" spans="1:10" x14ac:dyDescent="0.25">
      <c r="A5" s="4" t="str">
        <f>Legenda!A4</f>
        <v>0512120482</v>
      </c>
      <c r="B5" s="4" t="str">
        <f>_xlfn.CONCAT(Legenda!B4, " ", Legenda!C4)</f>
        <v>Manuel Cieri</v>
      </c>
      <c r="C5" s="21">
        <v>10</v>
      </c>
      <c r="D5" s="21">
        <v>10</v>
      </c>
      <c r="E5" s="21">
        <v>10</v>
      </c>
      <c r="F5" s="21">
        <v>10</v>
      </c>
      <c r="G5" s="21">
        <v>9</v>
      </c>
      <c r="H5" s="21">
        <v>9</v>
      </c>
      <c r="I5" s="21">
        <v>10</v>
      </c>
      <c r="J5" s="22">
        <f xml:space="preserve"> SUM(Table22345234[[#This Row],[Rispetto delle scadenze]], Table22345234[[#This Row],[Qualità del lavoro]], Table22345234[[#This Row],[Rispetto delle Linee Guida]], Table22345234[[#This Row],[Proattività]], Table22345234[[#This Row],[Comportamento]], Table22345234[[#This Row],[Comunicazione]], Table22345234[[#This Row],[Team-Work]]) / COUNT(Table22345234[[#This Row],[Rispetto delle scadenze]:[Team-Work]])</f>
        <v>9.7142857142857135</v>
      </c>
    </row>
    <row r="6" spans="1:10" x14ac:dyDescent="0.25">
      <c r="A6" s="4" t="str">
        <f>Legenda!A5</f>
        <v>0512118980</v>
      </c>
      <c r="B6" s="4" t="str">
        <f>_xlfn.CONCAT(Legenda!B5, " ", Legenda!C5)</f>
        <v>Gianluigi Citro</v>
      </c>
      <c r="C6" s="21">
        <v>10</v>
      </c>
      <c r="D6" s="21">
        <v>10</v>
      </c>
      <c r="E6" s="21">
        <v>10</v>
      </c>
      <c r="F6" s="21">
        <v>10</v>
      </c>
      <c r="G6" s="21">
        <v>10</v>
      </c>
      <c r="H6" s="21">
        <v>10</v>
      </c>
      <c r="I6" s="21">
        <v>10</v>
      </c>
      <c r="J6" s="22">
        <f xml:space="preserve"> SUM(Table22345234[[#This Row],[Rispetto delle scadenze]], Table22345234[[#This Row],[Qualità del lavoro]], Table22345234[[#This Row],[Rispetto delle Linee Guida]], Table22345234[[#This Row],[Proattività]], Table22345234[[#This Row],[Comportamento]], Table22345234[[#This Row],[Comunicazione]], Table22345234[[#This Row],[Team-Work]]) / COUNT(Table22345234[[#This Row],[Rispetto delle scadenze]:[Team-Work]])</f>
        <v>10</v>
      </c>
    </row>
    <row r="7" spans="1:10" x14ac:dyDescent="0.25">
      <c r="A7" s="4" t="str">
        <f>Legenda!A6</f>
        <v>0512116819</v>
      </c>
      <c r="B7" s="4" t="str">
        <f>_xlfn.CONCAT(Legenda!B6, " ", Legenda!C6)</f>
        <v>Marco Brescia</v>
      </c>
      <c r="C7" s="21">
        <v>10</v>
      </c>
      <c r="D7" s="21">
        <v>9</v>
      </c>
      <c r="E7" s="21">
        <v>10</v>
      </c>
      <c r="F7" s="21">
        <v>10</v>
      </c>
      <c r="G7" s="21">
        <v>8</v>
      </c>
      <c r="H7" s="21">
        <v>10</v>
      </c>
      <c r="I7" s="21">
        <v>10</v>
      </c>
      <c r="J7" s="22">
        <f xml:space="preserve"> SUM(Table22345234[[#This Row],[Rispetto delle scadenze]], Table22345234[[#This Row],[Qualità del lavoro]], Table22345234[[#This Row],[Rispetto delle Linee Guida]], Table22345234[[#This Row],[Proattività]], Table22345234[[#This Row],[Comportamento]], Table22345234[[#This Row],[Comunicazione]], Table22345234[[#This Row],[Team-Work]]) / COUNT(Table22345234[[#This Row],[Rispetto delle scadenze]:[Team-Work]])</f>
        <v>9.5714285714285712</v>
      </c>
    </row>
    <row r="8" spans="1:10" x14ac:dyDescent="0.25">
      <c r="A8" s="4" t="str">
        <f>Legenda!A7</f>
        <v>0512116601</v>
      </c>
      <c r="B8" s="4" t="str">
        <f>_xlfn.CONCAT(Legenda!B7, " ", Legenda!C7)</f>
        <v>Giuseppe Speranza</v>
      </c>
      <c r="C8" s="21">
        <v>10</v>
      </c>
      <c r="D8" s="21">
        <v>10</v>
      </c>
      <c r="E8" s="21">
        <v>10</v>
      </c>
      <c r="F8" s="21">
        <v>10</v>
      </c>
      <c r="G8" s="21">
        <v>8</v>
      </c>
      <c r="H8" s="21">
        <v>10</v>
      </c>
      <c r="I8" s="21">
        <v>10</v>
      </c>
      <c r="J8" s="22">
        <f xml:space="preserve"> SUM(Table22345234[[#This Row],[Rispetto delle scadenze]], Table22345234[[#This Row],[Qualità del lavoro]], Table22345234[[#This Row],[Rispetto delle Linee Guida]], Table22345234[[#This Row],[Proattività]], Table22345234[[#This Row],[Comportamento]], Table22345234[[#This Row],[Comunicazione]], Table22345234[[#This Row],[Team-Work]]) / COUNT(Table22345234[[#This Row],[Rispetto delle scadenze]:[Team-Work]])</f>
        <v>9.7142857142857135</v>
      </c>
    </row>
    <row r="9" spans="1:10" x14ac:dyDescent="0.25">
      <c r="A9" s="4" t="str">
        <f>Legenda!A8</f>
        <v>0512117336</v>
      </c>
      <c r="B9" s="4" t="str">
        <f>_xlfn.CONCAT(Legenda!B8, " ", Legenda!C8)</f>
        <v>Domenico Auriemma</v>
      </c>
      <c r="C9" s="21">
        <v>10</v>
      </c>
      <c r="D9" s="21">
        <v>9</v>
      </c>
      <c r="E9" s="21">
        <v>10</v>
      </c>
      <c r="F9" s="21">
        <v>9</v>
      </c>
      <c r="G9" s="21">
        <v>10</v>
      </c>
      <c r="H9" s="21">
        <v>10</v>
      </c>
      <c r="I9" s="21">
        <v>8</v>
      </c>
      <c r="J9" s="22">
        <f xml:space="preserve"> SUM(Table22345234[[#This Row],[Rispetto delle scadenze]], Table22345234[[#This Row],[Qualità del lavoro]], Table22345234[[#This Row],[Rispetto delle Linee Guida]], Table22345234[[#This Row],[Proattività]], Table22345234[[#This Row],[Comportamento]], Table22345234[[#This Row],[Comunicazione]], Table22345234[[#This Row],[Team-Work]]) / COUNT(Table22345234[[#This Row],[Rispetto delle scadenze]:[Team-Work]])</f>
        <v>9.4285714285714288</v>
      </c>
    </row>
    <row r="10" spans="1:10" x14ac:dyDescent="0.25">
      <c r="A10" s="4" t="str">
        <f>Legenda!A9</f>
        <v>0512116784</v>
      </c>
      <c r="B10" s="4" t="str">
        <f>_xlfn.CONCAT(Legenda!B9, " ", Legenda!C9)</f>
        <v>Generoso Sorridi</v>
      </c>
      <c r="C10" s="21">
        <v>10</v>
      </c>
      <c r="D10" s="21">
        <v>9</v>
      </c>
      <c r="E10" s="21">
        <v>10</v>
      </c>
      <c r="F10" s="21">
        <v>9</v>
      </c>
      <c r="G10" s="21">
        <v>10</v>
      </c>
      <c r="H10" s="21">
        <v>9</v>
      </c>
      <c r="I10" s="21">
        <v>10</v>
      </c>
      <c r="J10" s="22">
        <f xml:space="preserve"> SUM(Table22345234[[#This Row],[Rispetto delle scadenze]], Table22345234[[#This Row],[Qualità del lavoro]], Table22345234[[#This Row],[Rispetto delle Linee Guida]], Table22345234[[#This Row],[Proattività]], Table22345234[[#This Row],[Comportamento]], Table22345234[[#This Row],[Comunicazione]], Table22345234[[#This Row],[Team-Work]]) / COUNT(Table22345234[[#This Row],[Rispetto delle scadenze]:[Team-Work]])</f>
        <v>9.5714285714285712</v>
      </c>
    </row>
    <row r="11" spans="1:10" ht="93" customHeight="1" x14ac:dyDescent="0.25"/>
    <row r="12" spans="1:10" ht="47.25" customHeight="1" x14ac:dyDescent="0.25">
      <c r="A12" s="25" t="s">
        <v>75</v>
      </c>
      <c r="B12" s="24" t="str">
        <f>_xlfn.CONCAT(Legenda!B11, " ", Legenda!C11)</f>
        <v xml:space="preserve"> </v>
      </c>
      <c r="C12" s="23"/>
      <c r="D12" s="24" t="str">
        <f>_xlfn.CONCAT(Legenda!D11, " ", Legenda!E11)</f>
        <v xml:space="preserve"> </v>
      </c>
      <c r="E12" s="23"/>
      <c r="F12" s="24" t="str">
        <f>_xlfn.CONCAT(Legenda!F11, " ", Legenda!G11)</f>
        <v xml:space="preserve"> </v>
      </c>
      <c r="G12" s="23"/>
      <c r="H12" s="24" t="str">
        <f>_xlfn.CONCAT(Legenda!H11, " ", Legenda!I11)</f>
        <v xml:space="preserve"> </v>
      </c>
      <c r="I12" s="23"/>
    </row>
    <row r="13" spans="1:10" ht="100.5" customHeight="1" x14ac:dyDescent="0.25">
      <c r="A13" s="27" t="str">
        <f>Legenda!A2</f>
        <v>0512116369</v>
      </c>
      <c r="B13" s="28" t="str">
        <f>_xlfn.CONCAT(Legenda!B2, " ", Legenda!C2)</f>
        <v>Giuseppe Gambardella</v>
      </c>
      <c r="C13" s="30" t="s">
        <v>123</v>
      </c>
      <c r="D13" s="30" t="s">
        <v>127</v>
      </c>
      <c r="E13" s="30" t="s">
        <v>122</v>
      </c>
      <c r="F13" s="30" t="s">
        <v>132</v>
      </c>
      <c r="G13" s="30" t="s">
        <v>117</v>
      </c>
      <c r="H13" s="26" t="s">
        <v>125</v>
      </c>
      <c r="I13" s="30" t="s">
        <v>115</v>
      </c>
    </row>
    <row r="14" spans="1:10" ht="150.75" customHeight="1" x14ac:dyDescent="0.25">
      <c r="A14" s="27" t="str">
        <f>Legenda!A3</f>
        <v>0512116141</v>
      </c>
      <c r="B14" s="28" t="str">
        <f>_xlfn.CONCAT(Legenda!B3, " ", Legenda!C3)</f>
        <v>Francesco Faiella</v>
      </c>
      <c r="C14" s="30" t="s">
        <v>123</v>
      </c>
      <c r="D14" s="30" t="s">
        <v>127</v>
      </c>
      <c r="E14" s="30" t="s">
        <v>122</v>
      </c>
      <c r="F14" s="30" t="s">
        <v>134</v>
      </c>
      <c r="G14" s="30" t="s">
        <v>117</v>
      </c>
      <c r="H14" s="26" t="s">
        <v>125</v>
      </c>
      <c r="I14" s="30" t="s">
        <v>115</v>
      </c>
    </row>
    <row r="15" spans="1:10" ht="78" customHeight="1" x14ac:dyDescent="0.25">
      <c r="A15" s="27" t="str">
        <f>Legenda!A4</f>
        <v>0512120482</v>
      </c>
      <c r="B15" s="28" t="str">
        <f>_xlfn.CONCAT(Legenda!B4, " ", Legenda!C4)</f>
        <v>Manuel Cieri</v>
      </c>
      <c r="C15" s="30" t="s">
        <v>123</v>
      </c>
      <c r="D15" s="30" t="s">
        <v>131</v>
      </c>
      <c r="E15" s="30" t="s">
        <v>122</v>
      </c>
      <c r="F15" s="30" t="s">
        <v>133</v>
      </c>
      <c r="G15" s="30" t="s">
        <v>116</v>
      </c>
      <c r="H15" s="30" t="s">
        <v>128</v>
      </c>
      <c r="I15" s="30" t="s">
        <v>115</v>
      </c>
    </row>
    <row r="16" spans="1:10" ht="82.5" customHeight="1" x14ac:dyDescent="0.25">
      <c r="A16" s="27" t="str">
        <f>Legenda!A5</f>
        <v>0512118980</v>
      </c>
      <c r="B16" s="28" t="str">
        <f>_xlfn.CONCAT(Legenda!B5, " ", Legenda!C5)</f>
        <v>Gianluigi Citro</v>
      </c>
      <c r="C16" s="30" t="s">
        <v>123</v>
      </c>
      <c r="D16" s="30" t="s">
        <v>131</v>
      </c>
      <c r="E16" s="30" t="s">
        <v>122</v>
      </c>
      <c r="F16" s="30" t="s">
        <v>133</v>
      </c>
      <c r="G16" s="30" t="s">
        <v>119</v>
      </c>
      <c r="H16" s="26" t="s">
        <v>125</v>
      </c>
      <c r="I16" s="30" t="s">
        <v>115</v>
      </c>
    </row>
    <row r="17" spans="1:9" ht="69" customHeight="1" x14ac:dyDescent="0.25">
      <c r="A17" s="27" t="str">
        <f>Legenda!A6</f>
        <v>0512116819</v>
      </c>
      <c r="B17" s="28" t="str">
        <f>_xlfn.CONCAT(Legenda!B6, " ", Legenda!C6)</f>
        <v>Marco Brescia</v>
      </c>
      <c r="C17" s="30" t="s">
        <v>123</v>
      </c>
      <c r="D17" s="30" t="s">
        <v>127</v>
      </c>
      <c r="E17" s="30" t="s">
        <v>122</v>
      </c>
      <c r="F17" s="30" t="s">
        <v>130</v>
      </c>
      <c r="G17" s="30" t="s">
        <v>129</v>
      </c>
      <c r="H17" s="26" t="s">
        <v>125</v>
      </c>
      <c r="I17" s="30" t="s">
        <v>115</v>
      </c>
    </row>
    <row r="18" spans="1:9" ht="41.25" customHeight="1" x14ac:dyDescent="0.25">
      <c r="A18" s="27" t="str">
        <f>Legenda!A7</f>
        <v>0512116601</v>
      </c>
      <c r="B18" s="28" t="str">
        <f>_xlfn.CONCAT(Legenda!B7, " ", Legenda!C7)</f>
        <v>Giuseppe Speranza</v>
      </c>
      <c r="C18" s="30" t="s">
        <v>123</v>
      </c>
      <c r="D18" s="30" t="s">
        <v>131</v>
      </c>
      <c r="E18" s="30" t="s">
        <v>122</v>
      </c>
      <c r="F18" s="30" t="s">
        <v>133</v>
      </c>
      <c r="G18" s="30" t="s">
        <v>129</v>
      </c>
      <c r="H18" s="26" t="s">
        <v>125</v>
      </c>
      <c r="I18" s="30" t="s">
        <v>115</v>
      </c>
    </row>
    <row r="19" spans="1:9" ht="47.25" customHeight="1" x14ac:dyDescent="0.25">
      <c r="A19" s="27" t="str">
        <f>Legenda!A8</f>
        <v>0512117336</v>
      </c>
      <c r="B19" s="28" t="str">
        <f>_xlfn.CONCAT(Legenda!B8, " ", Legenda!C8)</f>
        <v>Domenico Auriemma</v>
      </c>
      <c r="C19" s="30" t="s">
        <v>123</v>
      </c>
      <c r="D19" s="30" t="s">
        <v>127</v>
      </c>
      <c r="E19" s="30" t="s">
        <v>122</v>
      </c>
      <c r="F19" s="30" t="s">
        <v>134</v>
      </c>
      <c r="G19" s="30" t="s">
        <v>118</v>
      </c>
      <c r="H19" s="26" t="s">
        <v>125</v>
      </c>
      <c r="I19" s="30" t="s">
        <v>113</v>
      </c>
    </row>
    <row r="20" spans="1:9" ht="76.5" customHeight="1" x14ac:dyDescent="0.25">
      <c r="A20" s="27" t="str">
        <f>Legenda!A9</f>
        <v>0512116784</v>
      </c>
      <c r="B20" s="28" t="str">
        <f>_xlfn.CONCAT(Legenda!B9, " ", Legenda!C9)</f>
        <v>Generoso Sorridi</v>
      </c>
      <c r="C20" s="30" t="s">
        <v>123</v>
      </c>
      <c r="D20" s="30" t="s">
        <v>127</v>
      </c>
      <c r="E20" s="30" t="s">
        <v>122</v>
      </c>
      <c r="F20" s="30" t="s">
        <v>134</v>
      </c>
      <c r="G20" s="30" t="s">
        <v>118</v>
      </c>
      <c r="H20" s="30" t="s">
        <v>128</v>
      </c>
      <c r="I20" s="30" t="s">
        <v>115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F32-830A-407C-B8B8-5EF81E59D406}">
  <dimension ref="A1:I70"/>
  <sheetViews>
    <sheetView tabSelected="1" zoomScale="70" zoomScaleNormal="85" workbookViewId="0">
      <selection activeCell="F65" sqref="F65"/>
    </sheetView>
  </sheetViews>
  <sheetFormatPr defaultColWidth="8.85546875" defaultRowHeight="15" x14ac:dyDescent="0.25"/>
  <cols>
    <col min="1" max="1" width="31.5703125" style="6" customWidth="1"/>
    <col min="2" max="2" width="29" customWidth="1"/>
    <col min="3" max="3" width="21" customWidth="1"/>
    <col min="4" max="4" width="29.7109375" customWidth="1"/>
    <col min="5" max="5" width="14.5703125" customWidth="1"/>
    <col min="6" max="7" width="20.28515625" customWidth="1"/>
    <col min="8" max="8" width="17.7109375" customWidth="1"/>
    <col min="9" max="9" width="10.7109375" customWidth="1"/>
  </cols>
  <sheetData>
    <row r="1" spans="1:9" x14ac:dyDescent="0.25">
      <c r="A1" s="6" t="str">
        <f>_xlfn.CONCAT(Legenda!B2, " ", Legenda!C2)</f>
        <v>Giuseppe Gambardella</v>
      </c>
    </row>
    <row r="2" spans="1:9" ht="15.75" x14ac:dyDescent="0.25">
      <c r="A2" s="17" t="s">
        <v>70</v>
      </c>
      <c r="B2" s="17" t="s">
        <v>13</v>
      </c>
      <c r="C2" s="17" t="s">
        <v>5</v>
      </c>
      <c r="D2" s="17" t="s">
        <v>47</v>
      </c>
      <c r="E2" s="17" t="s">
        <v>4</v>
      </c>
      <c r="F2" s="17" t="s">
        <v>9</v>
      </c>
      <c r="G2" s="17" t="s">
        <v>34</v>
      </c>
      <c r="H2" s="17" t="s">
        <v>56</v>
      </c>
      <c r="I2" s="17" t="s">
        <v>73</v>
      </c>
    </row>
    <row r="3" spans="1:9" x14ac:dyDescent="0.25">
      <c r="A3" s="19" t="s">
        <v>72</v>
      </c>
      <c r="B3">
        <f>'Consegna RAD 9-11-2024'!C3</f>
        <v>10</v>
      </c>
      <c r="C3">
        <f>'Consegna RAD 9-11-2024'!D3</f>
        <v>8</v>
      </c>
      <c r="D3">
        <f>'Consegna RAD 9-11-2024'!E3</f>
        <v>10</v>
      </c>
      <c r="E3">
        <f>'Consegna RAD 9-11-2024'!F3</f>
        <v>9</v>
      </c>
      <c r="F3">
        <f>'Consegna RAD 9-11-2024'!G3</f>
        <v>10</v>
      </c>
      <c r="G3">
        <f>'Consegna RAD 9-11-2024'!H3</f>
        <v>9</v>
      </c>
      <c r="H3">
        <f>'Consegna RAD 9-11-2024'!I3</f>
        <v>10</v>
      </c>
      <c r="I3" s="1">
        <f>'Consegna RAD 9-11-2024'!J3</f>
        <v>9.4285714285714288</v>
      </c>
    </row>
    <row r="4" spans="1:9" x14ac:dyDescent="0.25">
      <c r="A4" s="19" t="s">
        <v>71</v>
      </c>
      <c r="B4">
        <f>'Consegna SDD e DPD 20-11-2024 '!C3</f>
        <v>9</v>
      </c>
      <c r="C4">
        <f>'Consegna SDD e DPD 20-11-2024 '!D3</f>
        <v>9</v>
      </c>
      <c r="D4">
        <f>'Consegna SDD e DPD 20-11-2024 '!E3</f>
        <v>10</v>
      </c>
      <c r="E4">
        <f>'Consegna SDD e DPD 20-11-2024 '!F3</f>
        <v>9</v>
      </c>
      <c r="F4">
        <f>'Consegna SDD e DPD 20-11-2024 '!G3</f>
        <v>10</v>
      </c>
      <c r="G4">
        <f>'Consegna SDD e DPD 20-11-2024 '!H3</f>
        <v>8</v>
      </c>
      <c r="H4">
        <f>'Consegna SDD e DPD 20-11-2024 '!I3</f>
        <v>10</v>
      </c>
      <c r="I4" s="1">
        <f>'Consegna SDD e DPD 20-11-2024 '!J3</f>
        <v>9.2857142857142865</v>
      </c>
    </row>
    <row r="5" spans="1:9" x14ac:dyDescent="0.25">
      <c r="A5" s="19" t="s">
        <v>111</v>
      </c>
      <c r="B5">
        <f>'Consegna metà Implementazione'!C3</f>
        <v>10</v>
      </c>
      <c r="C5">
        <f>'Consegna metà Implementazione'!D3</f>
        <v>9</v>
      </c>
      <c r="D5">
        <f>'Consegna metà Implementazione'!E3</f>
        <v>10</v>
      </c>
      <c r="E5">
        <f>'Consegna metà Implementazione'!F3</f>
        <v>10</v>
      </c>
      <c r="F5">
        <f>'Consegna metà Implementazione'!G3</f>
        <v>10</v>
      </c>
      <c r="G5">
        <f>'Consegna metà Implementazione'!H3</f>
        <v>10</v>
      </c>
      <c r="H5">
        <f>'Consegna metà Implementazione'!I3</f>
        <v>9</v>
      </c>
      <c r="I5" s="1">
        <f>'Consegna metà Implementazione'!J3</f>
        <v>9.7142857142857135</v>
      </c>
    </row>
    <row r="6" spans="1:9" x14ac:dyDescent="0.25">
      <c r="A6" s="19" t="s">
        <v>112</v>
      </c>
      <c r="B6">
        <f>'Fine implementazione e Testing'!C3</f>
        <v>10</v>
      </c>
      <c r="C6">
        <f>'Fine implementazione e Testing'!D3</f>
        <v>9</v>
      </c>
      <c r="D6">
        <f>'Fine implementazione e Testing'!E3</f>
        <v>10</v>
      </c>
      <c r="E6">
        <f>'Fine implementazione e Testing'!F3</f>
        <v>10</v>
      </c>
      <c r="F6">
        <f>'Fine implementazione e Testing'!G3</f>
        <v>10</v>
      </c>
      <c r="G6">
        <f>'Fine implementazione e Testing'!H3</f>
        <v>10</v>
      </c>
      <c r="H6">
        <f>'Fine implementazione e Testing'!I3</f>
        <v>10</v>
      </c>
      <c r="I6" s="1">
        <f>'Fine implementazione e Testing'!J3</f>
        <v>9.8571428571428577</v>
      </c>
    </row>
    <row r="7" spans="1:9" x14ac:dyDescent="0.25">
      <c r="I7" s="1">
        <f>SUM(Tabella68[Media])/COUNT(Tabella68[Media])</f>
        <v>9.571428571428573</v>
      </c>
    </row>
    <row r="10" spans="1:9" x14ac:dyDescent="0.25">
      <c r="A10" s="6" t="str">
        <f>_xlfn.CONCAT(Legenda!B3, " ", Legenda!C3)</f>
        <v>Francesco Faiella</v>
      </c>
    </row>
    <row r="11" spans="1:9" ht="15.75" x14ac:dyDescent="0.25">
      <c r="A11" s="17" t="s">
        <v>70</v>
      </c>
      <c r="B11" s="17" t="s">
        <v>13</v>
      </c>
      <c r="C11" s="17" t="s">
        <v>5</v>
      </c>
      <c r="D11" s="17" t="s">
        <v>47</v>
      </c>
      <c r="E11" s="17" t="s">
        <v>4</v>
      </c>
      <c r="F11" s="17" t="s">
        <v>9</v>
      </c>
      <c r="G11" s="17" t="s">
        <v>34</v>
      </c>
      <c r="H11" s="17" t="s">
        <v>56</v>
      </c>
      <c r="I11" s="17" t="s">
        <v>73</v>
      </c>
    </row>
    <row r="12" spans="1:9" x14ac:dyDescent="0.25">
      <c r="A12" s="19" t="s">
        <v>72</v>
      </c>
      <c r="B12">
        <f>'Consegna RAD 9-11-2024'!C4</f>
        <v>10</v>
      </c>
      <c r="C12">
        <f>'Consegna RAD 9-11-2024'!D4</f>
        <v>8</v>
      </c>
      <c r="D12">
        <f>'Consegna RAD 9-11-2024'!E4</f>
        <v>10</v>
      </c>
      <c r="E12">
        <f>'Consegna RAD 9-11-2024'!F4</f>
        <v>10</v>
      </c>
      <c r="F12">
        <f>'Consegna RAD 9-11-2024'!G4</f>
        <v>10</v>
      </c>
      <c r="G12">
        <f>'Consegna RAD 9-11-2024'!H4</f>
        <v>10</v>
      </c>
      <c r="H12">
        <f>'Consegna RAD 9-11-2024'!I4</f>
        <v>10</v>
      </c>
      <c r="I12" s="1">
        <f>'Consegna RAD 9-11-2024'!J4</f>
        <v>9.7142857142857135</v>
      </c>
    </row>
    <row r="13" spans="1:9" x14ac:dyDescent="0.25">
      <c r="A13" s="19" t="s">
        <v>110</v>
      </c>
      <c r="B13">
        <f>'Consegna SDD e DPD 20-11-2024 '!C4</f>
        <v>9</v>
      </c>
      <c r="C13">
        <f>'Consegna SDD e DPD 20-11-2024 '!D4</f>
        <v>9</v>
      </c>
      <c r="D13">
        <f>'Consegna SDD e DPD 20-11-2024 '!E4</f>
        <v>10</v>
      </c>
      <c r="E13">
        <f>'Consegna SDD e DPD 20-11-2024 '!F4</f>
        <v>9</v>
      </c>
      <c r="F13">
        <f>'Consegna SDD e DPD 20-11-2024 '!G4</f>
        <v>10</v>
      </c>
      <c r="G13">
        <f>'Consegna SDD e DPD 20-11-2024 '!H4</f>
        <v>9</v>
      </c>
      <c r="H13">
        <f>'Consegna SDD e DPD 20-11-2024 '!I4</f>
        <v>10</v>
      </c>
      <c r="I13" s="1">
        <f>'Consegna SDD e DPD 20-11-2024 '!J4</f>
        <v>9.4285714285714288</v>
      </c>
    </row>
    <row r="14" spans="1:9" x14ac:dyDescent="0.25">
      <c r="A14" s="19" t="s">
        <v>111</v>
      </c>
      <c r="B14">
        <f>'Consegna metà Implementazione'!C4</f>
        <v>10</v>
      </c>
      <c r="C14">
        <f>'Consegna metà Implementazione'!D4</f>
        <v>9</v>
      </c>
      <c r="D14">
        <f>'Consegna metà Implementazione'!E4</f>
        <v>10</v>
      </c>
      <c r="E14">
        <f>'Consegna metà Implementazione'!F4</f>
        <v>9</v>
      </c>
      <c r="F14">
        <f>'Consegna metà Implementazione'!G4</f>
        <v>10</v>
      </c>
      <c r="G14">
        <f>'Consegna metà Implementazione'!H4</f>
        <v>10</v>
      </c>
      <c r="H14">
        <f>'Consegna metà Implementazione'!I4</f>
        <v>10</v>
      </c>
      <c r="I14" s="1">
        <f>'Consegna metà Implementazione'!J4</f>
        <v>9.7142857142857135</v>
      </c>
    </row>
    <row r="15" spans="1:9" x14ac:dyDescent="0.25">
      <c r="A15" s="19" t="s">
        <v>112</v>
      </c>
      <c r="B15">
        <f>'Fine implementazione e Testing'!C4</f>
        <v>10</v>
      </c>
      <c r="C15">
        <f>'Fine implementazione e Testing'!D4</f>
        <v>9</v>
      </c>
      <c r="D15">
        <f>'Fine implementazione e Testing'!E4</f>
        <v>10</v>
      </c>
      <c r="E15">
        <f>'Fine implementazione e Testing'!F4</f>
        <v>9</v>
      </c>
      <c r="F15">
        <f>'Fine implementazione e Testing'!G4</f>
        <v>10</v>
      </c>
      <c r="G15">
        <f>'Fine implementazione e Testing'!H4</f>
        <v>10</v>
      </c>
      <c r="H15">
        <f>'Fine implementazione e Testing'!I4</f>
        <v>10</v>
      </c>
      <c r="I15" s="1">
        <f>'Fine implementazione e Testing'!J4</f>
        <v>9.7142857142857135</v>
      </c>
    </row>
    <row r="16" spans="1:9" x14ac:dyDescent="0.25">
      <c r="I16" s="1">
        <f>SUM(Tabella689[Media])/COUNT(Tabella689[Media])</f>
        <v>9.6428571428571423</v>
      </c>
    </row>
    <row r="19" spans="1:9" x14ac:dyDescent="0.25">
      <c r="A19" s="6" t="str">
        <f>_xlfn.CONCAT(Legenda!B4, " ", Legenda!C4)</f>
        <v>Manuel Cieri</v>
      </c>
    </row>
    <row r="20" spans="1:9" ht="15.75" x14ac:dyDescent="0.25">
      <c r="A20" s="17" t="s">
        <v>70</v>
      </c>
      <c r="B20" s="17" t="s">
        <v>13</v>
      </c>
      <c r="C20" s="17" t="s">
        <v>5</v>
      </c>
      <c r="D20" s="17" t="s">
        <v>47</v>
      </c>
      <c r="E20" s="17" t="s">
        <v>4</v>
      </c>
      <c r="F20" s="17" t="s">
        <v>9</v>
      </c>
      <c r="G20" s="17" t="s">
        <v>34</v>
      </c>
      <c r="H20" s="17" t="s">
        <v>56</v>
      </c>
      <c r="I20" s="17" t="s">
        <v>73</v>
      </c>
    </row>
    <row r="21" spans="1:9" x14ac:dyDescent="0.25">
      <c r="A21" s="19" t="s">
        <v>72</v>
      </c>
      <c r="B21">
        <f>'Consegna RAD 9-11-2024'!C5</f>
        <v>10</v>
      </c>
      <c r="C21">
        <f>'Consegna RAD 9-11-2024'!D5</f>
        <v>9</v>
      </c>
      <c r="D21">
        <f>'Consegna RAD 9-11-2024'!E5</f>
        <v>10</v>
      </c>
      <c r="E21">
        <f>'Consegna RAD 9-11-2024'!F5</f>
        <v>10</v>
      </c>
      <c r="F21">
        <f>'Consegna RAD 9-11-2024'!G5</f>
        <v>10</v>
      </c>
      <c r="G21">
        <f>'Consegna RAD 9-11-2024'!H5</f>
        <v>9</v>
      </c>
      <c r="H21">
        <f>'Consegna RAD 9-11-2024'!I5</f>
        <v>10</v>
      </c>
      <c r="I21" s="1">
        <f>'Consegna RAD 9-11-2024'!J5</f>
        <v>9.7142857142857135</v>
      </c>
    </row>
    <row r="22" spans="1:9" x14ac:dyDescent="0.25">
      <c r="A22" s="19" t="s">
        <v>110</v>
      </c>
      <c r="B22">
        <f>'Consegna SDD e DPD 20-11-2024 '!C5</f>
        <v>9</v>
      </c>
      <c r="C22">
        <f>'Consegna SDD e DPD 20-11-2024 '!D5</f>
        <v>9</v>
      </c>
      <c r="D22">
        <f>'Consegna SDD e DPD 20-11-2024 '!E5</f>
        <v>10</v>
      </c>
      <c r="E22">
        <f>'Consegna SDD e DPD 20-11-2024 '!F5</f>
        <v>10</v>
      </c>
      <c r="F22">
        <f>'Consegna SDD e DPD 20-11-2024 '!G5</f>
        <v>10</v>
      </c>
      <c r="G22">
        <f>'Consegna SDD e DPD 20-11-2024 '!H5</f>
        <v>9</v>
      </c>
      <c r="H22">
        <f>'Consegna SDD e DPD 20-11-2024 '!I5</f>
        <v>10</v>
      </c>
      <c r="I22" s="1">
        <f>'Consegna SDD e DPD 20-11-2024 '!J5</f>
        <v>9.5714285714285712</v>
      </c>
    </row>
    <row r="23" spans="1:9" x14ac:dyDescent="0.25">
      <c r="A23" s="19" t="s">
        <v>111</v>
      </c>
      <c r="B23">
        <f>'Consegna metà Implementazione'!C5</f>
        <v>10</v>
      </c>
      <c r="C23">
        <f>'Consegna metà Implementazione'!D5</f>
        <v>10</v>
      </c>
      <c r="D23">
        <f>'Consegna metà Implementazione'!E5</f>
        <v>10</v>
      </c>
      <c r="E23">
        <f>'Consegna metà Implementazione'!F5</f>
        <v>10</v>
      </c>
      <c r="F23">
        <f>'Consegna metà Implementazione'!G5</f>
        <v>9</v>
      </c>
      <c r="G23">
        <f>'Consegna metà Implementazione'!H5</f>
        <v>10</v>
      </c>
      <c r="H23">
        <f>'Consegna metà Implementazione'!I5</f>
        <v>10</v>
      </c>
      <c r="I23" s="1">
        <f>'Consegna metà Implementazione'!J5</f>
        <v>9.8571428571428577</v>
      </c>
    </row>
    <row r="24" spans="1:9" x14ac:dyDescent="0.25">
      <c r="A24" s="19" t="s">
        <v>112</v>
      </c>
      <c r="B24">
        <f>'Fine implementazione e Testing'!C5</f>
        <v>10</v>
      </c>
      <c r="C24">
        <f>'Fine implementazione e Testing'!D5</f>
        <v>10</v>
      </c>
      <c r="D24">
        <f>'Fine implementazione e Testing'!E5</f>
        <v>10</v>
      </c>
      <c r="E24">
        <f>'Fine implementazione e Testing'!F5</f>
        <v>10</v>
      </c>
      <c r="F24">
        <f>'Fine implementazione e Testing'!G5</f>
        <v>9</v>
      </c>
      <c r="G24">
        <f>'Fine implementazione e Testing'!H5</f>
        <v>9</v>
      </c>
      <c r="H24">
        <f>'Fine implementazione e Testing'!I5</f>
        <v>10</v>
      </c>
      <c r="I24" s="1">
        <f>'Fine implementazione e Testing'!J5</f>
        <v>9.7142857142857135</v>
      </c>
    </row>
    <row r="25" spans="1:9" x14ac:dyDescent="0.25">
      <c r="I25" s="1">
        <f>SUM(Tabella68910[Media])/COUNT(Tabella68910[Media])</f>
        <v>9.7142857142857135</v>
      </c>
    </row>
    <row r="28" spans="1:9" x14ac:dyDescent="0.25">
      <c r="A28" s="8" t="str">
        <f>_xlfn.CONCAT(Legenda!B5, " ", Legenda!C5)</f>
        <v>Gianluigi Citro</v>
      </c>
      <c r="B28" s="7"/>
      <c r="C28" s="7"/>
      <c r="D28" s="7"/>
      <c r="E28" s="7"/>
      <c r="F28" s="7"/>
      <c r="G28" s="7"/>
      <c r="H28" s="7"/>
      <c r="I28" s="7"/>
    </row>
    <row r="29" spans="1:9" ht="15.75" x14ac:dyDescent="0.25">
      <c r="A29" s="17" t="s">
        <v>70</v>
      </c>
      <c r="B29" s="17" t="s">
        <v>13</v>
      </c>
      <c r="C29" s="17" t="s">
        <v>5</v>
      </c>
      <c r="D29" s="17" t="s">
        <v>47</v>
      </c>
      <c r="E29" s="17" t="s">
        <v>4</v>
      </c>
      <c r="F29" s="17" t="s">
        <v>9</v>
      </c>
      <c r="G29" s="17" t="s">
        <v>34</v>
      </c>
      <c r="H29" s="17" t="s">
        <v>56</v>
      </c>
      <c r="I29" s="17" t="s">
        <v>73</v>
      </c>
    </row>
    <row r="30" spans="1:9" x14ac:dyDescent="0.25">
      <c r="A30" s="19" t="s">
        <v>72</v>
      </c>
      <c r="B30">
        <f>'Consegna RAD 9-11-2024'!C6</f>
        <v>10</v>
      </c>
      <c r="C30">
        <f>'Consegna RAD 9-11-2024'!D6</f>
        <v>9</v>
      </c>
      <c r="D30">
        <f>'Consegna RAD 9-11-2024'!E6</f>
        <v>10</v>
      </c>
      <c r="E30">
        <f>'Consegna RAD 9-11-2024'!F6</f>
        <v>10</v>
      </c>
      <c r="F30">
        <f>'Consegna RAD 9-11-2024'!G6</f>
        <v>10</v>
      </c>
      <c r="G30">
        <f>'Consegna RAD 9-11-2024'!H6</f>
        <v>10</v>
      </c>
      <c r="H30">
        <f>'Consegna RAD 9-11-2024'!I6</f>
        <v>10</v>
      </c>
      <c r="I30" s="1">
        <f>'Consegna RAD 9-11-2024'!J6</f>
        <v>9.8571428571428577</v>
      </c>
    </row>
    <row r="31" spans="1:9" x14ac:dyDescent="0.25">
      <c r="A31" s="19" t="s">
        <v>110</v>
      </c>
      <c r="B31">
        <f>'Consegna SDD e DPD 20-11-2024 '!C6</f>
        <v>9</v>
      </c>
      <c r="C31">
        <f>'Consegna SDD e DPD 20-11-2024 '!D6</f>
        <v>9</v>
      </c>
      <c r="D31">
        <f>'Consegna SDD e DPD 20-11-2024 '!E6</f>
        <v>10</v>
      </c>
      <c r="E31">
        <f>'Consegna SDD e DPD 20-11-2024 '!F6</f>
        <v>10</v>
      </c>
      <c r="F31">
        <f>'Consegna SDD e DPD 20-11-2024 '!G6</f>
        <v>10</v>
      </c>
      <c r="G31">
        <f>'Consegna SDD e DPD 20-11-2024 '!H6</f>
        <v>9</v>
      </c>
      <c r="H31">
        <f>'Consegna SDD e DPD 20-11-2024 '!I6</f>
        <v>10</v>
      </c>
      <c r="I31" s="1">
        <f>'Consegna SDD e DPD 20-11-2024 '!J6</f>
        <v>9.5714285714285712</v>
      </c>
    </row>
    <row r="32" spans="1:9" x14ac:dyDescent="0.25">
      <c r="A32" s="19" t="s">
        <v>111</v>
      </c>
      <c r="B32">
        <f>'Consegna metà Implementazione'!C6</f>
        <v>10</v>
      </c>
      <c r="C32">
        <f>'Consegna metà Implementazione'!D6</f>
        <v>10</v>
      </c>
      <c r="D32">
        <f>'Consegna metà Implementazione'!E6</f>
        <v>10</v>
      </c>
      <c r="E32">
        <f>'Consegna metà Implementazione'!F6</f>
        <v>10</v>
      </c>
      <c r="F32">
        <f>'Consegna metà Implementazione'!G6</f>
        <v>10</v>
      </c>
      <c r="G32">
        <f>'Consegna metà Implementazione'!H6</f>
        <v>10</v>
      </c>
      <c r="H32">
        <f>'Consegna metà Implementazione'!I6</f>
        <v>10</v>
      </c>
      <c r="I32" s="1">
        <f>'Consegna metà Implementazione'!J6</f>
        <v>10</v>
      </c>
    </row>
    <row r="33" spans="1:9" x14ac:dyDescent="0.25">
      <c r="A33" s="19" t="s">
        <v>112</v>
      </c>
      <c r="B33">
        <f>'Fine implementazione e Testing'!C6</f>
        <v>10</v>
      </c>
      <c r="C33">
        <f>'Fine implementazione e Testing'!D6</f>
        <v>10</v>
      </c>
      <c r="D33">
        <f>'Fine implementazione e Testing'!E6</f>
        <v>10</v>
      </c>
      <c r="E33">
        <f>'Fine implementazione e Testing'!F6</f>
        <v>10</v>
      </c>
      <c r="F33">
        <f>'Fine implementazione e Testing'!G6</f>
        <v>10</v>
      </c>
      <c r="G33">
        <f>'Fine implementazione e Testing'!H6</f>
        <v>10</v>
      </c>
      <c r="H33">
        <f>'Fine implementazione e Testing'!I6</f>
        <v>10</v>
      </c>
      <c r="I33" s="1">
        <f>'Fine implementazione e Testing'!J6</f>
        <v>10</v>
      </c>
    </row>
    <row r="34" spans="1:9" x14ac:dyDescent="0.25">
      <c r="I34" s="1">
        <f>SUM(Tabella689106[Media])/COUNT(Tabella689106[Media])</f>
        <v>9.8571428571428577</v>
      </c>
    </row>
    <row r="37" spans="1:9" x14ac:dyDescent="0.25">
      <c r="A37" s="8" t="str">
        <f>_xlfn.CONCAT(Legenda!B6, " ", Legenda!C6)</f>
        <v>Marco Brescia</v>
      </c>
      <c r="B37" s="7"/>
      <c r="C37" s="7"/>
      <c r="D37" s="7"/>
      <c r="E37" s="7"/>
      <c r="F37" s="7"/>
      <c r="G37" s="7"/>
      <c r="H37" s="7"/>
      <c r="I37" s="7"/>
    </row>
    <row r="38" spans="1:9" ht="15.75" x14ac:dyDescent="0.25">
      <c r="A38" s="17" t="s">
        <v>70</v>
      </c>
      <c r="B38" s="17" t="s">
        <v>13</v>
      </c>
      <c r="C38" s="17" t="s">
        <v>5</v>
      </c>
      <c r="D38" s="17" t="s">
        <v>47</v>
      </c>
      <c r="E38" s="17" t="s">
        <v>4</v>
      </c>
      <c r="F38" s="17" t="s">
        <v>9</v>
      </c>
      <c r="G38" s="17" t="s">
        <v>34</v>
      </c>
      <c r="H38" s="17" t="s">
        <v>56</v>
      </c>
      <c r="I38" s="17" t="s">
        <v>73</v>
      </c>
    </row>
    <row r="39" spans="1:9" x14ac:dyDescent="0.25">
      <c r="A39" s="19" t="s">
        <v>72</v>
      </c>
      <c r="B39">
        <f>'Consegna RAD 9-11-2024'!C7</f>
        <v>10</v>
      </c>
      <c r="C39">
        <f>'Consegna RAD 9-11-2024'!D7</f>
        <v>8</v>
      </c>
      <c r="D39">
        <f>'Consegna RAD 9-11-2024'!E7</f>
        <v>10</v>
      </c>
      <c r="E39">
        <f>'Consegna RAD 9-11-2024'!F7</f>
        <v>10</v>
      </c>
      <c r="F39">
        <f>'Consegna RAD 9-11-2024'!G7</f>
        <v>10</v>
      </c>
      <c r="G39">
        <f>'Consegna RAD 9-11-2024'!H7</f>
        <v>10</v>
      </c>
      <c r="H39">
        <f>'Consegna RAD 9-11-2024'!I7</f>
        <v>10</v>
      </c>
      <c r="I39" s="1">
        <f>'Consegna RAD 9-11-2024'!J7</f>
        <v>9.7142857142857135</v>
      </c>
    </row>
    <row r="40" spans="1:9" x14ac:dyDescent="0.25">
      <c r="A40" s="19" t="s">
        <v>110</v>
      </c>
      <c r="B40">
        <f>'Consegna SDD e DPD 20-11-2024 '!C7</f>
        <v>9</v>
      </c>
      <c r="C40">
        <f>'Consegna SDD e DPD 20-11-2024 '!D7</f>
        <v>9</v>
      </c>
      <c r="D40">
        <f>'Consegna SDD e DPD 20-11-2024 '!E7</f>
        <v>10</v>
      </c>
      <c r="E40">
        <f>'Consegna SDD e DPD 20-11-2024 '!F7</f>
        <v>9</v>
      </c>
      <c r="F40">
        <f>'Consegna SDD e DPD 20-11-2024 '!G7</f>
        <v>10</v>
      </c>
      <c r="G40">
        <f>'Consegna SDD e DPD 20-11-2024 '!H7</f>
        <v>10</v>
      </c>
      <c r="H40">
        <f>'Consegna SDD e DPD 20-11-2024 '!I7</f>
        <v>10</v>
      </c>
      <c r="I40" s="1">
        <f>'Consegna SDD e DPD 20-11-2024 '!J7</f>
        <v>9.5714285714285712</v>
      </c>
    </row>
    <row r="41" spans="1:9" x14ac:dyDescent="0.25">
      <c r="A41" s="19" t="s">
        <v>111</v>
      </c>
      <c r="B41">
        <f>'Consegna metà Implementazione'!C7</f>
        <v>10</v>
      </c>
      <c r="C41">
        <f>'Consegna metà Implementazione'!D7</f>
        <v>9</v>
      </c>
      <c r="D41">
        <f>'Consegna metà Implementazione'!E7</f>
        <v>10</v>
      </c>
      <c r="E41">
        <f>'Consegna metà Implementazione'!F7</f>
        <v>10</v>
      </c>
      <c r="F41">
        <f>'Consegna metà Implementazione'!G7</f>
        <v>9</v>
      </c>
      <c r="G41">
        <f>'Consegna metà Implementazione'!H7</f>
        <v>10</v>
      </c>
      <c r="H41">
        <f>'Consegna metà Implementazione'!I7</f>
        <v>10</v>
      </c>
      <c r="I41" s="1">
        <f>'Consegna metà Implementazione'!J7</f>
        <v>9.7142857142857135</v>
      </c>
    </row>
    <row r="42" spans="1:9" x14ac:dyDescent="0.25">
      <c r="A42" s="19" t="s">
        <v>112</v>
      </c>
      <c r="B42">
        <f>'Fine implementazione e Testing'!C7</f>
        <v>10</v>
      </c>
      <c r="C42">
        <f>'Fine implementazione e Testing'!D7</f>
        <v>9</v>
      </c>
      <c r="D42">
        <f>'Fine implementazione e Testing'!E7</f>
        <v>10</v>
      </c>
      <c r="E42">
        <f>'Fine implementazione e Testing'!F7</f>
        <v>10</v>
      </c>
      <c r="F42">
        <f>'Fine implementazione e Testing'!G7</f>
        <v>8</v>
      </c>
      <c r="G42">
        <f>'Fine implementazione e Testing'!H7</f>
        <v>10</v>
      </c>
      <c r="H42">
        <f>'Fine implementazione e Testing'!I7</f>
        <v>10</v>
      </c>
      <c r="I42" s="1">
        <f>'Fine implementazione e Testing'!J7</f>
        <v>9.5714285714285712</v>
      </c>
    </row>
    <row r="43" spans="1:9" x14ac:dyDescent="0.25">
      <c r="I43" s="1">
        <f>SUM(Tabella689107[Media])/COUNT(Tabella689107[Media])</f>
        <v>9.6428571428571423</v>
      </c>
    </row>
    <row r="46" spans="1:9" x14ac:dyDescent="0.25">
      <c r="A46" s="8" t="str">
        <f>_xlfn.CONCAT(Legenda!B7, " ", Legenda!C7)</f>
        <v>Giuseppe Speranza</v>
      </c>
      <c r="B46" s="7"/>
      <c r="C46" s="7"/>
      <c r="D46" s="7"/>
      <c r="E46" s="7"/>
      <c r="F46" s="7"/>
      <c r="G46" s="7"/>
      <c r="H46" s="7"/>
      <c r="I46" s="7"/>
    </row>
    <row r="47" spans="1:9" ht="15.75" x14ac:dyDescent="0.25">
      <c r="A47" s="17" t="s">
        <v>70</v>
      </c>
      <c r="B47" s="17" t="s">
        <v>13</v>
      </c>
      <c r="C47" s="17" t="s">
        <v>5</v>
      </c>
      <c r="D47" s="17" t="s">
        <v>47</v>
      </c>
      <c r="E47" s="17" t="s">
        <v>4</v>
      </c>
      <c r="F47" s="17" t="s">
        <v>9</v>
      </c>
      <c r="G47" s="17" t="s">
        <v>34</v>
      </c>
      <c r="H47" s="17" t="s">
        <v>56</v>
      </c>
      <c r="I47" s="17" t="s">
        <v>73</v>
      </c>
    </row>
    <row r="48" spans="1:9" x14ac:dyDescent="0.25">
      <c r="A48" s="19" t="s">
        <v>72</v>
      </c>
      <c r="B48">
        <f>'Consegna RAD 9-11-2024'!C8</f>
        <v>10</v>
      </c>
      <c r="C48">
        <f>'Consegna RAD 9-11-2024'!D8</f>
        <v>7</v>
      </c>
      <c r="D48">
        <f>'Consegna RAD 9-11-2024'!E8</f>
        <v>10</v>
      </c>
      <c r="E48">
        <f>'Consegna RAD 9-11-2024'!F8</f>
        <v>9</v>
      </c>
      <c r="F48">
        <f>'Consegna RAD 9-11-2024'!G8</f>
        <v>10</v>
      </c>
      <c r="G48">
        <f>'Consegna RAD 9-11-2024'!H8</f>
        <v>9</v>
      </c>
      <c r="H48">
        <f>'Consegna RAD 9-11-2024'!I8</f>
        <v>9</v>
      </c>
      <c r="I48" s="1">
        <f>'Consegna RAD 9-11-2024'!J8</f>
        <v>9.1428571428571423</v>
      </c>
    </row>
    <row r="49" spans="1:9" x14ac:dyDescent="0.25">
      <c r="A49" s="19" t="s">
        <v>110</v>
      </c>
      <c r="B49">
        <f>'Consegna SDD e DPD 20-11-2024 '!C8</f>
        <v>9</v>
      </c>
      <c r="C49">
        <f>'Consegna SDD e DPD 20-11-2024 '!D8</f>
        <v>9</v>
      </c>
      <c r="D49">
        <f>'Consegna SDD e DPD 20-11-2024 '!E8</f>
        <v>10</v>
      </c>
      <c r="E49">
        <f>'Consegna SDD e DPD 20-11-2024 '!F8</f>
        <v>9</v>
      </c>
      <c r="F49">
        <f>'Consegna SDD e DPD 20-11-2024 '!G8</f>
        <v>10</v>
      </c>
      <c r="G49">
        <f>'Consegna SDD e DPD 20-11-2024 '!H8</f>
        <v>9</v>
      </c>
      <c r="H49">
        <f>'Consegna SDD e DPD 20-11-2024 '!I8</f>
        <v>10</v>
      </c>
      <c r="I49" s="1">
        <f>'Consegna SDD e DPD 20-11-2024 '!J8</f>
        <v>9.4285714285714288</v>
      </c>
    </row>
    <row r="50" spans="1:9" x14ac:dyDescent="0.25">
      <c r="A50" s="19" t="s">
        <v>111</v>
      </c>
      <c r="B50">
        <f>'Consegna metà Implementazione'!C8</f>
        <v>10</v>
      </c>
      <c r="C50">
        <f>'Consegna metà Implementazione'!D8</f>
        <v>10</v>
      </c>
      <c r="D50">
        <f>'Consegna metà Implementazione'!E8</f>
        <v>10</v>
      </c>
      <c r="E50">
        <f>'Consegna metà Implementazione'!F8</f>
        <v>10</v>
      </c>
      <c r="F50">
        <f>'Consegna metà Implementazione'!G8</f>
        <v>9</v>
      </c>
      <c r="G50">
        <f>'Consegna metà Implementazione'!H8</f>
        <v>10</v>
      </c>
      <c r="H50">
        <f>'Consegna metà Implementazione'!I8</f>
        <v>8</v>
      </c>
      <c r="I50" s="1">
        <f>'Consegna metà Implementazione'!J8</f>
        <v>9.5714285714285712</v>
      </c>
    </row>
    <row r="51" spans="1:9" x14ac:dyDescent="0.25">
      <c r="A51" s="19" t="s">
        <v>112</v>
      </c>
      <c r="B51">
        <f>'Fine implementazione e Testing'!C8</f>
        <v>10</v>
      </c>
      <c r="C51">
        <f>'Fine implementazione e Testing'!D8</f>
        <v>10</v>
      </c>
      <c r="D51">
        <f>'Fine implementazione e Testing'!E8</f>
        <v>10</v>
      </c>
      <c r="E51">
        <f>'Fine implementazione e Testing'!F8</f>
        <v>10</v>
      </c>
      <c r="F51">
        <f>'Fine implementazione e Testing'!G8</f>
        <v>8</v>
      </c>
      <c r="G51">
        <f>'Fine implementazione e Testing'!H8</f>
        <v>10</v>
      </c>
      <c r="H51">
        <f>'Fine implementazione e Testing'!I8</f>
        <v>10</v>
      </c>
      <c r="I51" s="1">
        <f>'Fine implementazione e Testing'!J8</f>
        <v>9.7142857142857135</v>
      </c>
    </row>
    <row r="52" spans="1:9" x14ac:dyDescent="0.25">
      <c r="I52" s="1">
        <f>SUM(Tabella6891011[Media])/COUNT(Tabella6891011[Media])</f>
        <v>9.4642857142857135</v>
      </c>
    </row>
    <row r="55" spans="1:9" x14ac:dyDescent="0.25">
      <c r="A55" s="8" t="str">
        <f>_xlfn.CONCAT(Legenda!B8, " ", Legenda!C8)</f>
        <v>Domenico Auriemma</v>
      </c>
      <c r="B55" s="7"/>
      <c r="C55" s="7"/>
      <c r="D55" s="7"/>
      <c r="E55" s="7"/>
      <c r="F55" s="7"/>
      <c r="G55" s="7"/>
      <c r="H55" s="7"/>
      <c r="I55" s="7"/>
    </row>
    <row r="56" spans="1:9" ht="15.75" x14ac:dyDescent="0.25">
      <c r="A56" s="17" t="s">
        <v>70</v>
      </c>
      <c r="B56" s="17" t="s">
        <v>13</v>
      </c>
      <c r="C56" s="17" t="s">
        <v>5</v>
      </c>
      <c r="D56" s="17" t="s">
        <v>47</v>
      </c>
      <c r="E56" s="17" t="s">
        <v>4</v>
      </c>
      <c r="F56" s="17" t="s">
        <v>9</v>
      </c>
      <c r="G56" s="17" t="s">
        <v>34</v>
      </c>
      <c r="H56" s="17" t="s">
        <v>56</v>
      </c>
      <c r="I56" s="17" t="s">
        <v>73</v>
      </c>
    </row>
    <row r="57" spans="1:9" x14ac:dyDescent="0.25">
      <c r="A57" s="19" t="s">
        <v>72</v>
      </c>
      <c r="B57">
        <f>'Consegna RAD 9-11-2024'!C9</f>
        <v>10</v>
      </c>
      <c r="C57">
        <f>'Consegna RAD 9-11-2024'!D9</f>
        <v>8</v>
      </c>
      <c r="D57">
        <f>'Consegna RAD 9-11-2024'!E9</f>
        <v>10</v>
      </c>
      <c r="E57">
        <f>'Consegna RAD 9-11-2024'!F9</f>
        <v>8</v>
      </c>
      <c r="F57">
        <f>'Consegna RAD 9-11-2024'!G9</f>
        <v>10</v>
      </c>
      <c r="G57">
        <f>'Consegna RAD 9-11-2024'!H9</f>
        <v>9</v>
      </c>
      <c r="H57">
        <f>'Consegna RAD 9-11-2024'!I9</f>
        <v>9</v>
      </c>
      <c r="I57" s="1">
        <f>'Consegna RAD 9-11-2024'!J9</f>
        <v>9.1428571428571423</v>
      </c>
    </row>
    <row r="58" spans="1:9" x14ac:dyDescent="0.25">
      <c r="A58" s="19" t="s">
        <v>110</v>
      </c>
      <c r="B58">
        <f>'Consegna SDD e DPD 20-11-2024 '!C9</f>
        <v>9</v>
      </c>
      <c r="C58">
        <f>'Consegna SDD e DPD 20-11-2024 '!D9</f>
        <v>9</v>
      </c>
      <c r="D58">
        <f>'Consegna SDD e DPD 20-11-2024 '!E9</f>
        <v>10</v>
      </c>
      <c r="E58">
        <f>'Consegna SDD e DPD 20-11-2024 '!F9</f>
        <v>8</v>
      </c>
      <c r="F58">
        <f>'Consegna SDD e DPD 20-11-2024 '!G9</f>
        <v>10</v>
      </c>
      <c r="G58">
        <f>'Consegna SDD e DPD 20-11-2024 '!H9</f>
        <v>8</v>
      </c>
      <c r="H58">
        <f>'Consegna SDD e DPD 20-11-2024 '!I9</f>
        <v>7</v>
      </c>
      <c r="I58" s="1">
        <f>'Consegna SDD e DPD 20-11-2024 '!J9</f>
        <v>8.7142857142857135</v>
      </c>
    </row>
    <row r="59" spans="1:9" x14ac:dyDescent="0.25">
      <c r="A59" s="19" t="s">
        <v>111</v>
      </c>
      <c r="B59">
        <f>'Consegna metà Implementazione'!C9</f>
        <v>10</v>
      </c>
      <c r="C59">
        <f>'Consegna metà Implementazione'!D9</f>
        <v>9</v>
      </c>
      <c r="D59">
        <f>'Consegna metà Implementazione'!E9</f>
        <v>10</v>
      </c>
      <c r="E59">
        <f>'Consegna metà Implementazione'!F9</f>
        <v>9</v>
      </c>
      <c r="F59">
        <f>'Consegna metà Implementazione'!G9</f>
        <v>10</v>
      </c>
      <c r="G59">
        <f>'Consegna metà Implementazione'!H9</f>
        <v>10</v>
      </c>
      <c r="H59">
        <f>'Consegna metà Implementazione'!I9</f>
        <v>9</v>
      </c>
      <c r="I59" s="1">
        <f>'Consegna metà Implementazione'!J9</f>
        <v>9.5714285714285712</v>
      </c>
    </row>
    <row r="60" spans="1:9" x14ac:dyDescent="0.25">
      <c r="A60" s="19" t="s">
        <v>112</v>
      </c>
      <c r="B60">
        <f>'Fine implementazione e Testing'!C9</f>
        <v>10</v>
      </c>
      <c r="C60">
        <f>'Fine implementazione e Testing'!D9</f>
        <v>9</v>
      </c>
      <c r="D60">
        <f>'Fine implementazione e Testing'!E9</f>
        <v>10</v>
      </c>
      <c r="E60">
        <f>'Fine implementazione e Testing'!F9</f>
        <v>9</v>
      </c>
      <c r="F60">
        <f>'Fine implementazione e Testing'!G9</f>
        <v>10</v>
      </c>
      <c r="G60">
        <f>'Fine implementazione e Testing'!H9</f>
        <v>10</v>
      </c>
      <c r="H60">
        <f>'Fine implementazione e Testing'!I9</f>
        <v>8</v>
      </c>
      <c r="I60" s="1">
        <f>'Fine implementazione e Testing'!J9</f>
        <v>9.4285714285714288</v>
      </c>
    </row>
    <row r="61" spans="1:9" x14ac:dyDescent="0.25">
      <c r="I61" s="1">
        <f>SUM(Tabella6891012[Media])/COUNT(Tabella6891012[Media])</f>
        <v>9.2142857142857135</v>
      </c>
    </row>
    <row r="64" spans="1:9" x14ac:dyDescent="0.25">
      <c r="A64" s="8" t="str">
        <f>_xlfn.CONCAT(Legenda!B9, " ", Legenda!C9)</f>
        <v>Generoso Sorridi</v>
      </c>
      <c r="B64" s="7"/>
      <c r="C64" s="7"/>
      <c r="D64" s="7"/>
      <c r="E64" s="7"/>
      <c r="F64" s="7"/>
      <c r="G64" s="7"/>
      <c r="H64" s="7"/>
      <c r="I64" s="7"/>
    </row>
    <row r="65" spans="1:9" ht="15.75" x14ac:dyDescent="0.25">
      <c r="A65" s="17" t="s">
        <v>70</v>
      </c>
      <c r="B65" s="17" t="s">
        <v>13</v>
      </c>
      <c r="C65" s="17" t="s">
        <v>5</v>
      </c>
      <c r="D65" s="17" t="s">
        <v>47</v>
      </c>
      <c r="E65" s="17" t="s">
        <v>4</v>
      </c>
      <c r="F65" s="17" t="s">
        <v>9</v>
      </c>
      <c r="G65" s="17" t="s">
        <v>34</v>
      </c>
      <c r="H65" s="17" t="s">
        <v>56</v>
      </c>
      <c r="I65" s="17" t="s">
        <v>73</v>
      </c>
    </row>
    <row r="66" spans="1:9" x14ac:dyDescent="0.25">
      <c r="A66" s="19" t="s">
        <v>72</v>
      </c>
      <c r="B66">
        <f>'Consegna RAD 9-11-2024'!C10</f>
        <v>10</v>
      </c>
      <c r="C66">
        <f>'Consegna RAD 9-11-2024'!D10</f>
        <v>8</v>
      </c>
      <c r="D66">
        <f>'Consegna RAD 9-11-2024'!E10</f>
        <v>10</v>
      </c>
      <c r="E66">
        <f>'Consegna RAD 9-11-2024'!F10</f>
        <v>9</v>
      </c>
      <c r="F66">
        <f>'Consegna RAD 9-11-2024'!G10</f>
        <v>10</v>
      </c>
      <c r="G66">
        <f>'Consegna RAD 9-11-2024'!H10</f>
        <v>8</v>
      </c>
      <c r="H66">
        <f>'Consegna RAD 9-11-2024'!I10</f>
        <v>9</v>
      </c>
      <c r="I66" s="1">
        <f>'Consegna RAD 9-11-2024'!J10</f>
        <v>9.1428571428571423</v>
      </c>
    </row>
    <row r="67" spans="1:9" x14ac:dyDescent="0.25">
      <c r="A67" s="19" t="s">
        <v>110</v>
      </c>
      <c r="B67">
        <f>'Consegna SDD e DPD 20-11-2024 '!C10</f>
        <v>9</v>
      </c>
      <c r="C67">
        <f>'Consegna SDD e DPD 20-11-2024 '!D10</f>
        <v>9</v>
      </c>
      <c r="D67">
        <f>'Consegna SDD e DPD 20-11-2024 '!E10</f>
        <v>10</v>
      </c>
      <c r="E67">
        <f>'Consegna SDD e DPD 20-11-2024 '!F10</f>
        <v>9</v>
      </c>
      <c r="F67">
        <f>'Consegna SDD e DPD 20-11-2024 '!G10</f>
        <v>10</v>
      </c>
      <c r="G67">
        <f>'Consegna SDD e DPD 20-11-2024 '!H10</f>
        <v>7</v>
      </c>
      <c r="H67">
        <f>'Consegna SDD e DPD 20-11-2024 '!I10</f>
        <v>7</v>
      </c>
      <c r="I67" s="1">
        <f>'Consegna SDD e DPD 20-11-2024 '!J10</f>
        <v>8.7142857142857135</v>
      </c>
    </row>
    <row r="68" spans="1:9" x14ac:dyDescent="0.25">
      <c r="A68" s="19" t="s">
        <v>111</v>
      </c>
      <c r="B68">
        <f>'Consegna metà Implementazione'!C10</f>
        <v>10</v>
      </c>
      <c r="C68">
        <f>'Consegna metà Implementazione'!D10</f>
        <v>9</v>
      </c>
      <c r="D68">
        <f>'Consegna metà Implementazione'!E10</f>
        <v>10</v>
      </c>
      <c r="E68">
        <f>'Consegna metà Implementazione'!F10</f>
        <v>9</v>
      </c>
      <c r="F68">
        <f>'Consegna metà Implementazione'!G10</f>
        <v>10</v>
      </c>
      <c r="G68">
        <f>'Consegna metà Implementazione'!H10</f>
        <v>10</v>
      </c>
      <c r="H68">
        <f>'Consegna metà Implementazione'!I10</f>
        <v>8</v>
      </c>
      <c r="I68" s="1">
        <f>'Consegna metà Implementazione'!J10</f>
        <v>9.4285714285714288</v>
      </c>
    </row>
    <row r="69" spans="1:9" x14ac:dyDescent="0.25">
      <c r="A69" s="19" t="s">
        <v>112</v>
      </c>
      <c r="B69">
        <f>'Fine implementazione e Testing'!C10</f>
        <v>10</v>
      </c>
      <c r="C69">
        <f>'Fine implementazione e Testing'!D10</f>
        <v>9</v>
      </c>
      <c r="D69">
        <f>'Fine implementazione e Testing'!E10</f>
        <v>10</v>
      </c>
      <c r="E69">
        <f>'Fine implementazione e Testing'!F10</f>
        <v>9</v>
      </c>
      <c r="F69">
        <f>'Fine implementazione e Testing'!G10</f>
        <v>10</v>
      </c>
      <c r="G69">
        <f>'Fine implementazione e Testing'!H10</f>
        <v>9</v>
      </c>
      <c r="H69">
        <f>'Fine implementazione e Testing'!I10</f>
        <v>10</v>
      </c>
      <c r="I69" s="1">
        <f>'Fine implementazione e Testing'!J10</f>
        <v>9.5714285714285712</v>
      </c>
    </row>
    <row r="70" spans="1:9" x14ac:dyDescent="0.25">
      <c r="I70" s="1">
        <f>SUM(Tabella6891013[Media])/COUNT(Tabella6891013[Media])</f>
        <v>9.2142857142857135</v>
      </c>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EF642-6DF7-074B-8B4B-EA7E7E078885}">
  <dimension ref="A1"/>
  <sheetViews>
    <sheetView topLeftCell="A199" zoomScale="93" zoomScaleNormal="70" workbookViewId="0">
      <selection activeCell="P129" sqref="P129"/>
    </sheetView>
  </sheetViews>
  <sheetFormatPr defaultColWidth="11.4257812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Legenda</vt:lpstr>
      <vt:lpstr>Consegna RAD 9-11-2024</vt:lpstr>
      <vt:lpstr>Consegna SDD e DPD 20-11-2024 </vt:lpstr>
      <vt:lpstr>Consegna metà Implementazione</vt:lpstr>
      <vt:lpstr>Fine implementazione e Testing</vt:lpstr>
      <vt:lpstr>Valutazioni finali</vt:lpstr>
      <vt:lpstr>Grafici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Bendetto Scala</dc:creator>
  <cp:keywords/>
  <dc:description/>
  <cp:lastModifiedBy>LUIGI BACCO</cp:lastModifiedBy>
  <cp:revision/>
  <cp:lastPrinted>2024-11-11T15:37:23Z</cp:lastPrinted>
  <dcterms:created xsi:type="dcterms:W3CDTF">2015-06-05T18:17:20Z</dcterms:created>
  <dcterms:modified xsi:type="dcterms:W3CDTF">2024-12-17T21:00:55Z</dcterms:modified>
  <cp:category/>
  <cp:contentStatus/>
</cp:coreProperties>
</file>