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hysiology at wits\Stats\BiostatisticsWits\"/>
    </mc:Choice>
  </mc:AlternateContent>
  <bookViews>
    <workbookView xWindow="0" yWindow="0" windowWidth="20490" windowHeight="7755"/>
  </bookViews>
  <sheets>
    <sheet name="data records.cvs" sheetId="7" r:id="rId1"/>
    <sheet name="VFH" sheetId="10" r:id="rId2"/>
    <sheet name="POMS" sheetId="8" r:id="rId3"/>
    <sheet name="PILL" sheetId="9" r:id="rId4"/>
    <sheet name="Sheet1" sheetId="14" r:id="rId5"/>
    <sheet name="Sheet2" sheetId="15" r:id="rId6"/>
    <sheet name="Sheet3" sheetId="16" r:id="rId7"/>
    <sheet name="Pin prick" sheetId="11" r:id="rId8"/>
    <sheet name="Sheet4" sheetId="17" r:id="rId9"/>
    <sheet name="Sheet5" sheetId="18" r:id="rId10"/>
    <sheet name="morning vigilance" sheetId="12" r:id="rId11"/>
    <sheet name="sleep quality" sheetId="13" r:id="rId12"/>
    <sheet name="POMS calculations" sheetId="2" r:id="rId13"/>
  </sheets>
  <calcPr calcId="152511"/>
</workbook>
</file>

<file path=xl/calcChain.xml><?xml version="1.0" encoding="utf-8"?>
<calcChain xmlns="http://schemas.openxmlformats.org/spreadsheetml/2006/main">
  <c r="L16" i="11" l="1"/>
  <c r="M16" i="11"/>
  <c r="B16" i="11"/>
  <c r="C16" i="11"/>
  <c r="G16" i="11"/>
  <c r="H16" i="11"/>
  <c r="M18" i="11" l="1"/>
  <c r="L18" i="11"/>
  <c r="H18" i="11"/>
  <c r="G18" i="11"/>
  <c r="B18" i="11"/>
  <c r="C18" i="11"/>
  <c r="J27" i="2" l="1"/>
  <c r="L20" i="2" l="1"/>
  <c r="M20" i="2"/>
  <c r="N20" i="2"/>
  <c r="O20" i="2"/>
  <c r="P20" i="2"/>
  <c r="K20" i="2" l="1"/>
  <c r="J76" i="2" l="1"/>
  <c r="L76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1" i="2"/>
  <c r="L101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7" i="2"/>
  <c r="L77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4" i="2"/>
  <c r="L54" i="2" s="1"/>
  <c r="J53" i="2"/>
  <c r="L53" i="2" s="1"/>
  <c r="J52" i="2"/>
  <c r="L52" i="2" s="1"/>
  <c r="J51" i="2"/>
  <c r="L51" i="2" s="1"/>
  <c r="L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26" i="2"/>
  <c r="L26" i="2" s="1"/>
</calcChain>
</file>

<file path=xl/sharedStrings.xml><?xml version="1.0" encoding="utf-8"?>
<sst xmlns="http://schemas.openxmlformats.org/spreadsheetml/2006/main" count="518" uniqueCount="140">
  <si>
    <t>Controls</t>
  </si>
  <si>
    <t>Subject</t>
  </si>
  <si>
    <t>Tension-anxiety</t>
  </si>
  <si>
    <t>Depression-Dejection</t>
  </si>
  <si>
    <t>Anger-Hostility</t>
  </si>
  <si>
    <t>Vigor</t>
  </si>
  <si>
    <t>Fatigue</t>
  </si>
  <si>
    <t>Confusion-Bewilderment</t>
  </si>
  <si>
    <t>=negative</t>
  </si>
  <si>
    <t>PROFILE OF MOOD STATES</t>
  </si>
  <si>
    <t>Dysmenorrheoics</t>
  </si>
  <si>
    <t xml:space="preserve">Total </t>
  </si>
  <si>
    <t>TMS + 100</t>
  </si>
  <si>
    <t>Evening POMS</t>
  </si>
  <si>
    <t>Morning POMS</t>
  </si>
  <si>
    <t>2. Tense</t>
  </si>
  <si>
    <t>5. Unhappy</t>
  </si>
  <si>
    <t>3. Angry</t>
  </si>
  <si>
    <t>7. Lively</t>
  </si>
  <si>
    <t>4. Worn out</t>
  </si>
  <si>
    <t>8. Confused</t>
  </si>
  <si>
    <t>10. Shaky</t>
  </si>
  <si>
    <t>9. Sorry for things done</t>
  </si>
  <si>
    <t xml:space="preserve">12. Peeved </t>
  </si>
  <si>
    <t>15. Active</t>
  </si>
  <si>
    <t>11. Listless</t>
  </si>
  <si>
    <t>28. Unable to concentrate</t>
  </si>
  <si>
    <t>16. On edge</t>
  </si>
  <si>
    <t>14. Sad</t>
  </si>
  <si>
    <t>17. Grouchy</t>
  </si>
  <si>
    <t>19. Energetic</t>
  </si>
  <si>
    <t>29. Fatigued</t>
  </si>
  <si>
    <t>37. Muddled</t>
  </si>
  <si>
    <t>20. Panicky</t>
  </si>
  <si>
    <t>18. Blue</t>
  </si>
  <si>
    <t>24. Spiteful</t>
  </si>
  <si>
    <t>38. Cheerful</t>
  </si>
  <si>
    <t>40. Exhausted</t>
  </si>
  <si>
    <t>50. Bewildered</t>
  </si>
  <si>
    <t>22. Relaxed</t>
  </si>
  <si>
    <t>21. Hopeless</t>
  </si>
  <si>
    <t>31. Annoyed</t>
  </si>
  <si>
    <t>51. Alert</t>
  </si>
  <si>
    <t>46. Sluggish</t>
  </si>
  <si>
    <t>54. Efficient</t>
  </si>
  <si>
    <t>26. Uneasy</t>
  </si>
  <si>
    <t>23. Unworthy</t>
  </si>
  <si>
    <t>33. Resentful</t>
  </si>
  <si>
    <t>56. Full of pep</t>
  </si>
  <si>
    <t>49. Weary</t>
  </si>
  <si>
    <t>59. Forgetful</t>
  </si>
  <si>
    <t>27. Restless</t>
  </si>
  <si>
    <t>32. Discouraged</t>
  </si>
  <si>
    <t>39. Bitter</t>
  </si>
  <si>
    <t>60. Carefree</t>
  </si>
  <si>
    <t>65. Bushed</t>
  </si>
  <si>
    <t>64. Uncertain about things</t>
  </si>
  <si>
    <t>34. Nervous</t>
  </si>
  <si>
    <t>35. Lonely</t>
  </si>
  <si>
    <t>42. Ready to fight</t>
  </si>
  <si>
    <t>63. Vigorous</t>
  </si>
  <si>
    <t>41. Anxious</t>
  </si>
  <si>
    <t>36. Miserable</t>
  </si>
  <si>
    <t>47. Rebellious</t>
  </si>
  <si>
    <t>44. Gloomy</t>
  </si>
  <si>
    <t>52. Deceived</t>
  </si>
  <si>
    <t>45. Desperate</t>
  </si>
  <si>
    <t>53. Furious</t>
  </si>
  <si>
    <t>48. Helpless</t>
  </si>
  <si>
    <t>57. Bad tempered</t>
  </si>
  <si>
    <t>58. Worthless</t>
  </si>
  <si>
    <t>61. Terrified</t>
  </si>
  <si>
    <t>62. Guilty</t>
  </si>
  <si>
    <t xml:space="preserve">subjects </t>
  </si>
  <si>
    <t xml:space="preserve">basline </t>
  </si>
  <si>
    <t>evening</t>
  </si>
  <si>
    <t>morning</t>
  </si>
  <si>
    <t>afternoon</t>
  </si>
  <si>
    <t>fragmentation + nap</t>
  </si>
  <si>
    <t>fragmentation no nap</t>
  </si>
  <si>
    <t>basline Von Frey Hair (mN)</t>
  </si>
  <si>
    <t>fragmentation no nap Von Frey Hair (mN)</t>
  </si>
  <si>
    <t>BK02</t>
  </si>
  <si>
    <t>Morning Ischemia</t>
  </si>
  <si>
    <t>Afternoon Ischemia</t>
  </si>
  <si>
    <t>BK01</t>
  </si>
  <si>
    <t>BK03</t>
  </si>
  <si>
    <t>BK04</t>
  </si>
  <si>
    <t>BK05</t>
  </si>
  <si>
    <t>BK06</t>
  </si>
  <si>
    <t>BK07</t>
  </si>
  <si>
    <t>BK08</t>
  </si>
  <si>
    <t>BK09</t>
  </si>
  <si>
    <t>BK10</t>
  </si>
  <si>
    <t>BK11</t>
  </si>
  <si>
    <t xml:space="preserve">BASELINE </t>
  </si>
  <si>
    <t>FRAG NO NAP</t>
  </si>
  <si>
    <t>FRAG NAP</t>
  </si>
  <si>
    <t>Subjects</t>
  </si>
  <si>
    <t>morning vigilance (mm)</t>
  </si>
  <si>
    <t>Baseline</t>
  </si>
  <si>
    <t xml:space="preserve">Frag no nap </t>
  </si>
  <si>
    <t>Frag nap</t>
  </si>
  <si>
    <t>sleep quality(mm)</t>
  </si>
  <si>
    <t>sleep quality (mm)</t>
  </si>
  <si>
    <t>nap</t>
  </si>
  <si>
    <t>vigilance (mm)</t>
  </si>
  <si>
    <t>afternoon_before</t>
  </si>
  <si>
    <t>afternoon_after</t>
  </si>
  <si>
    <t>morning_after</t>
  </si>
  <si>
    <t>morning_before</t>
  </si>
  <si>
    <t>fragmentation + nap Von Frey Hair (mN)</t>
  </si>
  <si>
    <t>Column 1</t>
  </si>
  <si>
    <t>Column 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</si>
  <si>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</si>
  <si>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</si>
  <si>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</si>
  <si>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</si>
  <si>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</si>
  <si>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</si>
  <si>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</si>
  <si>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</si>
  <si>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</si>
  <si>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</si>
  <si>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</si>
  <si>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</si>
  <si>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</si>
  <si>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</si>
  <si>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</si>
  <si>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</si>
  <si>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</si>
  <si>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</si>
  <si>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Bin</t>
  </si>
  <si>
    <t>More</t>
  </si>
  <si>
    <t>Frequency</t>
  </si>
  <si>
    <t>Column1</t>
  </si>
  <si>
    <t>time</t>
  </si>
  <si>
    <t>period</t>
  </si>
  <si>
    <t>baseline</t>
  </si>
  <si>
    <t>baseline_morning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</si>
</sst>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49" fontId="2" fillId="2" borderId="0" xfId="0" applyNumberFormat="1" applyFont="1" applyFill="1" applyBorder="1" applyAlignment="1" applyProtection="1"/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/>
    </xf>
    <xf numFmtId="0" fontId="1" fillId="3" borderId="0" xfId="0" applyFont="1" applyFill="1"/>
    <xf numFmtId="0" fontId="2" fillId="3" borderId="0" xfId="0" applyNumberFormat="1" applyFont="1" applyFill="1" applyBorder="1" applyAlignment="1" applyProtection="1"/>
    <xf numFmtId="0" fontId="0" fillId="3" borderId="0" xfId="0" applyFill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Fill="1" applyBorder="1"/>
    <xf numFmtId="0" fontId="3" fillId="2" borderId="0" xfId="0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4" xfId="0" applyBorder="1"/>
    <xf numFmtId="0" fontId="6" fillId="0" borderId="0" xfId="0" applyFont="1" applyAlignment="1"/>
    <xf numFmtId="0" fontId="0" fillId="0" borderId="6" xfId="0" applyBorder="1"/>
    <xf numFmtId="0" fontId="7" fillId="0" borderId="0" xfId="0" applyFont="1"/>
    <xf numFmtId="2" fontId="0" fillId="0" borderId="0" xfId="0" applyNumberFormat="1"/>
    <xf numFmtId="2" fontId="0" fillId="0" borderId="0" xfId="0" applyNumberFormat="1" applyFill="1" applyBorder="1"/>
    <xf numFmtId="0" fontId="0" fillId="5" borderId="10" xfId="0" applyFont="1" applyFill="1" applyBorder="1"/>
    <xf numFmtId="2" fontId="0" fillId="5" borderId="8" xfId="0" applyNumberFormat="1" applyFont="1" applyFill="1" applyBorder="1"/>
    <xf numFmtId="2" fontId="0" fillId="5" borderId="9" xfId="0" applyNumberFormat="1" applyFont="1" applyFill="1" applyBorder="1"/>
    <xf numFmtId="0" fontId="0" fillId="4" borderId="10" xfId="0" applyFont="1" applyFill="1" applyBorder="1"/>
    <xf numFmtId="2" fontId="0" fillId="4" borderId="8" xfId="0" applyNumberFormat="1" applyFont="1" applyFill="1" applyBorder="1"/>
    <xf numFmtId="2" fontId="0" fillId="4" borderId="9" xfId="0" applyNumberFormat="1" applyFont="1" applyFill="1" applyBorder="1"/>
    <xf numFmtId="0" fontId="0" fillId="5" borderId="8" xfId="0" applyFont="1" applyFill="1" applyBorder="1"/>
    <xf numFmtId="0" fontId="0" fillId="5" borderId="7" xfId="0" applyFont="1" applyFill="1" applyBorder="1"/>
    <xf numFmtId="0" fontId="0" fillId="5" borderId="9" xfId="0" applyFont="1" applyFill="1" applyBorder="1" applyAlignment="1">
      <alignment horizontal="center"/>
    </xf>
    <xf numFmtId="0" fontId="0" fillId="4" borderId="11" xfId="0" applyFont="1" applyFill="1" applyBorder="1"/>
    <xf numFmtId="2" fontId="0" fillId="4" borderId="12" xfId="0" applyNumberFormat="1" applyFont="1" applyFill="1" applyBorder="1"/>
    <xf numFmtId="2" fontId="0" fillId="4" borderId="13" xfId="0" applyNumberFormat="1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8" fillId="5" borderId="9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14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0" fillId="0" borderId="0" xfId="0" applyAlignment="1"/>
  </cellXfs>
  <cellStyles count="2">
    <cellStyle name="Normal" xfId="0" builtinId="0"/>
    <cellStyle name="Normal 2" xfId="1"/>
  </cellStyles>
  <dxfs count="17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Sheet3!$A$2:$A$5</c:f>
              <c:strCache>
                <c:ptCount val="4"/>
                <c:pt idx="0">
                  <c:v>32</c:v>
                </c:pt>
                <c:pt idx="1">
                  <c:v>106.6666667</c:v>
                </c:pt>
                <c:pt idx="2">
                  <c:v>181.3333333</c:v>
                </c:pt>
                <c:pt idx="3">
                  <c:v>More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870928"/>
        <c:axId val="323868184"/>
      </c:barChart>
      <c:catAx>
        <c:axId val="32387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68184"/>
        <c:crosses val="autoZero"/>
        <c:auto val="1"/>
        <c:lblAlgn val="ctr"/>
        <c:lblOffset val="100"/>
        <c:noMultiLvlLbl val="0"/>
      </c:catAx>
      <c:valAx>
        <c:axId val="32386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7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7152230971128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 prick'!$G$4</c:f>
              <c:strCache>
                <c:ptCount val="1"/>
                <c:pt idx="0">
                  <c:v>morning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'Pin prick'!$F$5:$F$15</c:f>
              <c:strCache>
                <c:ptCount val="11"/>
                <c:pt idx="0">
                  <c:v>BK01</c:v>
                </c:pt>
                <c:pt idx="1">
                  <c:v>BK02</c:v>
                </c:pt>
                <c:pt idx="2">
                  <c:v>BK03</c:v>
                </c:pt>
                <c:pt idx="3">
                  <c:v>BK04</c:v>
                </c:pt>
                <c:pt idx="4">
                  <c:v>BK05</c:v>
                </c:pt>
                <c:pt idx="5">
                  <c:v>BK06</c:v>
                </c:pt>
                <c:pt idx="6">
                  <c:v>BK07</c:v>
                </c:pt>
                <c:pt idx="7">
                  <c:v>BK08</c:v>
                </c:pt>
                <c:pt idx="8">
                  <c:v>BK09</c:v>
                </c:pt>
                <c:pt idx="9">
                  <c:v>BK10</c:v>
                </c:pt>
                <c:pt idx="10">
                  <c:v>BK11</c:v>
                </c:pt>
              </c:strCache>
            </c:strRef>
          </c:xVal>
          <c:yVal>
            <c:numRef>
              <c:f>'Pin prick'!$G$5:$G$15</c:f>
              <c:numCache>
                <c:formatCode>0.0</c:formatCode>
                <c:ptCount val="11"/>
                <c:pt idx="0">
                  <c:v>128</c:v>
                </c:pt>
                <c:pt idx="1">
                  <c:v>128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32</c:v>
                </c:pt>
                <c:pt idx="6">
                  <c:v>128</c:v>
                </c:pt>
                <c:pt idx="7">
                  <c:v>64</c:v>
                </c:pt>
                <c:pt idx="8">
                  <c:v>64</c:v>
                </c:pt>
                <c:pt idx="9">
                  <c:v>256</c:v>
                </c:pt>
                <c:pt idx="10">
                  <c:v>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'Pin prick'!$H$4</c:f>
              <c:strCache>
                <c:ptCount val="1"/>
                <c:pt idx="0">
                  <c:v>afternoon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'Pin prick'!$F$5:$F$15</c:f>
              <c:strCache>
                <c:ptCount val="11"/>
                <c:pt idx="0">
                  <c:v>BK01</c:v>
                </c:pt>
                <c:pt idx="1">
                  <c:v>BK02</c:v>
                </c:pt>
                <c:pt idx="2">
                  <c:v>BK03</c:v>
                </c:pt>
                <c:pt idx="3">
                  <c:v>BK04</c:v>
                </c:pt>
                <c:pt idx="4">
                  <c:v>BK05</c:v>
                </c:pt>
                <c:pt idx="5">
                  <c:v>BK06</c:v>
                </c:pt>
                <c:pt idx="6">
                  <c:v>BK07</c:v>
                </c:pt>
                <c:pt idx="7">
                  <c:v>BK08</c:v>
                </c:pt>
                <c:pt idx="8">
                  <c:v>BK09</c:v>
                </c:pt>
                <c:pt idx="9">
                  <c:v>BK10</c:v>
                </c:pt>
                <c:pt idx="10">
                  <c:v>BK11</c:v>
                </c:pt>
              </c:strCache>
            </c:strRef>
          </c:xVal>
          <c:yVal>
            <c:numRef>
              <c:f>'Pin prick'!$H$5:$H$15</c:f>
              <c:numCache>
                <c:formatCode>0.0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32</c:v>
                </c:pt>
                <c:pt idx="6">
                  <c:v>128</c:v>
                </c:pt>
                <c:pt idx="7">
                  <c:v>32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66224"/>
        <c:axId val="323866616"/>
      </c:scatterChart>
      <c:valAx>
        <c:axId val="3238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616"/>
        <c:crosses val="autoZero"/>
        <c:crossBetween val="midCat"/>
      </c:valAx>
      <c:valAx>
        <c:axId val="3238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Sheet4!$A$2:$A$5</c:f>
              <c:strCache>
                <c:ptCount val="4"/>
                <c:pt idx="0">
                  <c:v>0</c:v>
                </c:pt>
                <c:pt idx="1">
                  <c:v>33.33333333</c:v>
                </c:pt>
                <c:pt idx="2">
                  <c:v>66.66666667</c:v>
                </c:pt>
                <c:pt idx="3">
                  <c:v>More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867008"/>
        <c:axId val="323867400"/>
      </c:barChart>
      <c:catAx>
        <c:axId val="3238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67400"/>
        <c:crosses val="autoZero"/>
        <c:auto val="1"/>
        <c:lblAlgn val="ctr"/>
        <c:lblOffset val="100"/>
        <c:noMultiLvlLbl val="0"/>
      </c:catAx>
      <c:valAx>
        <c:axId val="32386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8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22</xdr:row>
      <xdr:rowOff>185737</xdr:rowOff>
    </xdr:from>
    <xdr:to>
      <xdr:col>11</xdr:col>
      <xdr:colOff>571500</xdr:colOff>
      <xdr:row>37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M25" totalsRowShown="0" dataDxfId="177" headerRowBorderDxfId="178">
  <autoFilter ref="A4:M25"/>
  <tableColumns count="13">
    <tableColumn id="1" name="time" dataDxfId="176"/>
    <tableColumn id="14" name="period" dataDxfId="0"/>
    <tableColumn id="2" name="BK01" dataDxfId="175"/>
    <tableColumn id="3" name="BK02" dataDxfId="174"/>
    <tableColumn id="4" name="BK03" dataDxfId="173"/>
    <tableColumn id="5" name="BK04" dataDxfId="172"/>
    <tableColumn id="6" name="BK05" dataDxfId="171"/>
    <tableColumn id="7" name="BK06" dataDxfId="170"/>
    <tableColumn id="8" name="BK07" dataDxfId="169"/>
    <tableColumn id="9" name="BK08" dataDxfId="168"/>
    <tableColumn id="10" name="BK09" dataDxfId="167"/>
    <tableColumn id="11" name="BK10" dataDxfId="166"/>
    <tableColumn id="12" name="BK11" dataDxfId="16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I4:L15" totalsRowShown="0" headerRowBorderDxfId="56">
  <autoFilter ref="I4:L15"/>
  <tableColumns count="4">
    <tableColumn id="1" name="subjects "/>
    <tableColumn id="2" name="evening" dataDxfId="55"/>
    <tableColumn id="3" name="morning" dataDxfId="54"/>
    <tableColumn id="4" name="afternoon" dataDxfId="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8" name="Table8" displayName="Table8" ref="P4:S15" totalsRowShown="0" headerRowBorderDxfId="52">
  <autoFilter ref="P4:S15"/>
  <tableColumns count="4">
    <tableColumn id="1" name="subjects " dataDxfId="51"/>
    <tableColumn id="2" name="evening" dataDxfId="50"/>
    <tableColumn id="3" name="morning" dataDxfId="49"/>
    <tableColumn id="4" name="afternoon" dataDxfId="4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B4:E15" totalsRowShown="0" headerRowBorderDxfId="47">
  <autoFilter ref="B4:E15"/>
  <tableColumns count="4">
    <tableColumn id="1" name="subjects " dataDxfId="46"/>
    <tableColumn id="2" name="evening" dataDxfId="45"/>
    <tableColumn id="3" name="morning" dataDxfId="44"/>
    <tableColumn id="4" name="afternoon" dataDxfId="4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0" name="Table10" displayName="Table10" ref="B3:E14" totalsRowShown="0" headerRowBorderDxfId="42">
  <autoFilter ref="B3:E14"/>
  <tableColumns count="4">
    <tableColumn id="1" name="subjects "/>
    <tableColumn id="2" name="evening" dataDxfId="41"/>
    <tableColumn id="3" name="morning" dataDxfId="40"/>
    <tableColumn id="4" name="afternoon" dataDxfId="3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I3:L14" totalsRowShown="0" headerRowBorderDxfId="38">
  <autoFilter ref="I3:L14"/>
  <tableColumns count="4">
    <tableColumn id="1" name="subjects " dataDxfId="37"/>
    <tableColumn id="2" name="evening" dataDxfId="36"/>
    <tableColumn id="3" name="morning" dataDxfId="35"/>
    <tableColumn id="4" name="afternoon" dataDxfId="3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P3:S14" totalsRowShown="0" headerRowBorderDxfId="33">
  <autoFilter ref="P3:S14"/>
  <tableColumns count="4">
    <tableColumn id="1" name="subjects "/>
    <tableColumn id="2" name="evening" dataDxfId="32"/>
    <tableColumn id="3" name="morning" dataDxfId="31"/>
    <tableColumn id="4" name="afternoon" dataDxfId="3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3" name="Table13" displayName="Table13" ref="A4:C16" totalsRowCount="1" headerRowBorderDxfId="29">
  <autoFilter ref="A4:C15"/>
  <tableColumns count="3">
    <tableColumn id="1" name="Subjects" totalsRowLabel="Average" dataDxfId="28" totalsRowDxfId="27"/>
    <tableColumn id="2" name="morning" totalsRowFunction="average" dataDxfId="26" totalsRowDxfId="25"/>
    <tableColumn id="3" name="afternoon" totalsRowFunction="average" dataDxfId="24" totalsRowDxfId="2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ref="F4:H16" totalsRowCount="1" headerRowBorderDxfId="22">
  <autoFilter ref="F4:H15"/>
  <tableColumns count="3">
    <tableColumn id="1" name="Subjects" totalsRowLabel="Average" dataDxfId="21" totalsRowDxfId="20"/>
    <tableColumn id="2" name="morning" totalsRowFunction="average" dataDxfId="19" totalsRowDxfId="18"/>
    <tableColumn id="3" name="afternoon" totalsRowFunction="average" dataDxfId="17" totalsRow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5" name="PinprickNap" displayName="PinprickNap" ref="K4:M16" totalsRowCount="1" headerRowBorderDxfId="15">
  <autoFilter ref="K4:M15"/>
  <tableColumns count="3">
    <tableColumn id="1" name="Subjects" totalsRowLabel="Average" dataDxfId="14" totalsRowDxfId="13"/>
    <tableColumn id="2" name="morning" totalsRowFunction="average" dataDxfId="12" totalsRowDxfId="11"/>
    <tableColumn id="3" name="afternoon" totalsRowFunction="average" dataDxfId="10" totalsRowDxfId="9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6" name="Table16" displayName="Table16" ref="B6:C17" totalsRowShown="0">
  <autoFilter ref="B6:C17"/>
  <tableColumns count="2">
    <tableColumn id="1" name="Subjects" dataDxfId="8"/>
    <tableColumn id="2" name="morning vigilance (mm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4:Z25" totalsRowShown="0" dataDxfId="163" headerRowBorderDxfId="164">
  <autoFilter ref="O4:Z25"/>
  <tableColumns count="12">
    <tableColumn id="1" name="time" dataDxfId="162" totalsRowDxfId="161"/>
    <tableColumn id="2" name="BK01" dataDxfId="160" totalsRowDxfId="159"/>
    <tableColumn id="3" name="BK02" dataDxfId="158" totalsRowDxfId="157"/>
    <tableColumn id="4" name="BK03" dataDxfId="156" totalsRowDxfId="155"/>
    <tableColumn id="5" name="BK04" dataDxfId="154" totalsRowDxfId="153"/>
    <tableColumn id="6" name="BK05" dataDxfId="152" totalsRowDxfId="151"/>
    <tableColumn id="7" name="BK06" dataDxfId="150" totalsRowDxfId="149"/>
    <tableColumn id="8" name="BK07" dataDxfId="148" totalsRowDxfId="147"/>
    <tableColumn id="9" name="BK08" dataDxfId="146" totalsRowDxfId="145"/>
    <tableColumn id="10" name="BK09" dataDxfId="144" totalsRowDxfId="143"/>
    <tableColumn id="11" name="BK10" dataDxfId="142" totalsRowDxfId="141"/>
    <tableColumn id="12" name="BK11" dataDxfId="140" totalsRowDxfId="13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7" name="Table17" displayName="Table17" ref="G6:H17" totalsRowShown="0">
  <autoFilter ref="G6:H17"/>
  <tableColumns count="2">
    <tableColumn id="1" name="Subjects" dataDxfId="7"/>
    <tableColumn id="2" name="morning vigilance (mm)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L6:M17" totalsRowShown="0" headerRowDxfId="6" headerRowBorderDxfId="5">
  <autoFilter ref="L6:M17"/>
  <tableColumns count="2">
    <tableColumn id="1" name="Subjects" dataDxfId="4"/>
    <tableColumn id="2" name="morning vigilance (mm)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19" displayName="Table19" ref="C27:D38" totalsRowShown="0" headerRowDxfId="3" headerRowBorderDxfId="2">
  <autoFilter ref="C27:D38"/>
  <tableColumns count="2">
    <tableColumn id="1" name="Subjects" dataDxfId="1"/>
    <tableColumn id="2" name="vigilance (mm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A32:L53" totalsRowShown="0" dataDxfId="137" headerRowBorderDxfId="138">
  <autoFilter ref="A32:L53"/>
  <tableColumns count="12">
    <tableColumn id="1" name="Column1" dataDxfId="136"/>
    <tableColumn id="2" name="BK01" dataDxfId="135"/>
    <tableColumn id="3" name="BK02" dataDxfId="134"/>
    <tableColumn id="4" name="BK03" dataDxfId="133"/>
    <tableColumn id="5" name="BK04" dataDxfId="132"/>
    <tableColumn id="6" name="BK05" dataDxfId="131"/>
    <tableColumn id="7" name="BK06" dataDxfId="130"/>
    <tableColumn id="8" name="BK07" dataDxfId="129"/>
    <tableColumn id="9" name="BK08" dataDxfId="128"/>
    <tableColumn id="10" name="BK09"/>
    <tableColumn id="11" name="BK10" dataDxfId="127"/>
    <tableColumn id="12" name="BK11" dataDxfId="12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1" name="Table21" displayName="Table21" ref="O32:Z53" totalsRowShown="0" dataDxfId="124" headerRowBorderDxfId="125">
  <autoFilter ref="O32:Z53"/>
  <tableColumns count="12">
    <tableColumn id="1" name="Column1" dataDxfId="123"/>
    <tableColumn id="2" name="BK01" dataDxfId="122"/>
    <tableColumn id="3" name="BK02" dataDxfId="121"/>
    <tableColumn id="4" name="BK03" dataDxfId="120"/>
    <tableColumn id="5" name="BK04" dataDxfId="119"/>
    <tableColumn id="6" name="BK05" dataDxfId="118"/>
    <tableColumn id="7" name="BK06" dataDxfId="117"/>
    <tableColumn id="8" name="BK07" dataDxfId="116"/>
    <tableColumn id="9" name="BK08" dataDxfId="115"/>
    <tableColumn id="10" name="BK09" dataDxfId="114"/>
    <tableColumn id="11" name="BK10" dataDxfId="113"/>
    <tableColumn id="12" name="BK11" dataDxfId="1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2" name="Table22" displayName="Table22" ref="B63:M84" totalsRowShown="0" dataDxfId="110" headerRowBorderDxfId="111">
  <autoFilter ref="B63:M84"/>
  <tableColumns count="12">
    <tableColumn id="1" name="Column1" dataDxfId="109"/>
    <tableColumn id="2" name="BK01" dataDxfId="108"/>
    <tableColumn id="3" name="BK02" dataDxfId="107"/>
    <tableColumn id="4" name="BK03" dataDxfId="106"/>
    <tableColumn id="5" name="BK04" dataDxfId="105"/>
    <tableColumn id="6" name="BK05" dataDxfId="104"/>
    <tableColumn id="7" name="BK06" dataDxfId="103"/>
    <tableColumn id="8" name="BK07" dataDxfId="102"/>
    <tableColumn id="9" name="BK08" dataDxfId="101"/>
    <tableColumn id="10" name="BK09" dataDxfId="100"/>
    <tableColumn id="11" name="BK10" dataDxfId="99"/>
    <tableColumn id="12" name="BK11" dataDxfId="9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3" name="Table23" displayName="Table23" ref="B91:M112" totalsRowShown="0" dataDxfId="96" headerRowBorderDxfId="97">
  <autoFilter ref="B91:M112"/>
  <tableColumns count="12">
    <tableColumn id="1" name="Column1" dataDxfId="95"/>
    <tableColumn id="2" name="BK01" dataDxfId="94"/>
    <tableColumn id="3" name="BK02" dataDxfId="93"/>
    <tableColumn id="4" name="BK03" dataDxfId="92"/>
    <tableColumn id="5" name="BK04" dataDxfId="91"/>
    <tableColumn id="6" name="BK05" dataDxfId="90"/>
    <tableColumn id="7" name="BK06" dataDxfId="89"/>
    <tableColumn id="8" name="BK07" dataDxfId="88"/>
    <tableColumn id="9" name="BK08" dataDxfId="87"/>
    <tableColumn id="10" name="BK09" dataDxfId="86"/>
    <tableColumn id="11" name="BK10" dataDxfId="85"/>
    <tableColumn id="12" name="BK11" dataDxfId="8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H3:M14" totalsRowShown="0" headerRowDxfId="83" dataDxfId="81" headerRowBorderDxfId="82">
  <autoFilter ref="H3:M14"/>
  <tableColumns count="6">
    <tableColumn id="1" name="subjects "/>
    <tableColumn id="2" name="evening" dataDxfId="80"/>
    <tableColumn id="3" name="morning_before" dataDxfId="79"/>
    <tableColumn id="4" name="morning_after" dataDxfId="78"/>
    <tableColumn id="5" name="afternoon_before" dataDxfId="77"/>
    <tableColumn id="6" name="afternoon_after" dataDxfId="7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P3:U14" totalsRowShown="0" headerRowDxfId="75" dataDxfId="73" headerRowBorderDxfId="74" totalsRowBorderDxfId="72">
  <autoFilter ref="P3:U14"/>
  <tableColumns count="6">
    <tableColumn id="1" name="subjects " dataDxfId="71"/>
    <tableColumn id="2" name="evening" dataDxfId="70"/>
    <tableColumn id="3" name="morning_before" dataDxfId="69"/>
    <tableColumn id="4" name="morning_after" dataDxfId="68"/>
    <tableColumn id="5" name="afternoon_before" dataDxfId="67"/>
    <tableColumn id="6" name="afternoon_after" dataDxfId="6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3:F14" totalsRowShown="0" headerRowDxfId="65" dataDxfId="63" headerRowBorderDxfId="64">
  <autoFilter ref="A3:F14"/>
  <tableColumns count="6">
    <tableColumn id="1" name="subjects " dataDxfId="62"/>
    <tableColumn id="2" name="evening" dataDxfId="61"/>
    <tableColumn id="3" name="morning_before" dataDxfId="60"/>
    <tableColumn id="4" name="morning_after" dataDxfId="59"/>
    <tableColumn id="5" name="afternoon_before" dataDxfId="58"/>
    <tableColumn id="6" name="afternoon_after" dataDxfId="5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abSelected="1" topLeftCell="F151" zoomScale="80" zoomScaleNormal="80" workbookViewId="0">
      <selection activeCell="J125" sqref="J125:T125"/>
    </sheetView>
  </sheetViews>
  <sheetFormatPr defaultRowHeight="15" x14ac:dyDescent="0.25"/>
  <cols>
    <col min="1" max="2" width="10.85546875" customWidth="1"/>
    <col min="15" max="15" width="10.85546875" customWidth="1"/>
  </cols>
  <sheetData>
    <row r="1" spans="1:26" x14ac:dyDescent="0.25">
      <c r="A1" s="8"/>
      <c r="B1" s="56" t="s">
        <v>95</v>
      </c>
      <c r="C1" s="5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56" t="s">
        <v>96</v>
      </c>
      <c r="Q1" s="56"/>
      <c r="R1" s="8"/>
      <c r="S1" s="8"/>
      <c r="T1" s="8"/>
      <c r="U1" s="8"/>
      <c r="V1" s="8"/>
      <c r="W1" s="8"/>
      <c r="X1" s="8"/>
      <c r="Y1" s="8"/>
      <c r="Z1" s="8"/>
    </row>
    <row r="2" spans="1:26" ht="18.75" x14ac:dyDescent="0.3">
      <c r="A2" s="8"/>
      <c r="B2" s="55" t="s">
        <v>83</v>
      </c>
      <c r="C2" s="55"/>
      <c r="D2" s="55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55" t="s">
        <v>83</v>
      </c>
      <c r="Q2" s="55"/>
      <c r="R2" s="55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6"/>
      <c r="N3" s="26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20" t="s">
        <v>136</v>
      </c>
      <c r="B4" s="21" t="s">
        <v>137</v>
      </c>
      <c r="C4" s="21" t="s">
        <v>85</v>
      </c>
      <c r="D4" s="21" t="s">
        <v>82</v>
      </c>
      <c r="E4" s="21" t="s">
        <v>86</v>
      </c>
      <c r="F4" s="21" t="s">
        <v>87</v>
      </c>
      <c r="G4" s="21" t="s">
        <v>88</v>
      </c>
      <c r="H4" s="21" t="s">
        <v>89</v>
      </c>
      <c r="I4" s="21" t="s">
        <v>90</v>
      </c>
      <c r="J4" s="21" t="s">
        <v>91</v>
      </c>
      <c r="K4" s="21" t="s">
        <v>92</v>
      </c>
      <c r="L4" s="21" t="s">
        <v>93</v>
      </c>
      <c r="M4" s="21" t="s">
        <v>94</v>
      </c>
      <c r="N4" s="26"/>
      <c r="O4" s="20" t="s">
        <v>136</v>
      </c>
      <c r="P4" s="21" t="s">
        <v>85</v>
      </c>
      <c r="Q4" s="21" t="s">
        <v>82</v>
      </c>
      <c r="R4" s="21" t="s">
        <v>86</v>
      </c>
      <c r="S4" s="21" t="s">
        <v>87</v>
      </c>
      <c r="T4" s="21" t="s">
        <v>88</v>
      </c>
      <c r="U4" s="21" t="s">
        <v>89</v>
      </c>
      <c r="V4" s="21" t="s">
        <v>90</v>
      </c>
      <c r="W4" s="21" t="s">
        <v>91</v>
      </c>
      <c r="X4" s="21" t="s">
        <v>92</v>
      </c>
      <c r="Y4" s="21" t="s">
        <v>93</v>
      </c>
      <c r="Z4" s="21" t="s">
        <v>94</v>
      </c>
    </row>
    <row r="5" spans="1:26" x14ac:dyDescent="0.25">
      <c r="A5" s="22">
        <v>0</v>
      </c>
      <c r="B5" s="25" t="s">
        <v>139</v>
      </c>
      <c r="C5" s="8">
        <v>49</v>
      </c>
      <c r="D5" s="8">
        <v>16</v>
      </c>
      <c r="E5" s="8">
        <v>0</v>
      </c>
      <c r="F5" s="25">
        <v>31</v>
      </c>
      <c r="G5" s="25">
        <v>23</v>
      </c>
      <c r="H5" s="25">
        <v>5</v>
      </c>
      <c r="I5" s="8">
        <v>55</v>
      </c>
      <c r="J5" s="8">
        <v>27</v>
      </c>
      <c r="K5" s="8">
        <v>53</v>
      </c>
      <c r="L5" s="8">
        <v>69</v>
      </c>
      <c r="M5" s="8">
        <v>20</v>
      </c>
      <c r="N5" s="26"/>
      <c r="O5" s="22">
        <v>0</v>
      </c>
      <c r="P5" s="8">
        <v>63</v>
      </c>
      <c r="Q5" s="8">
        <v>61</v>
      </c>
      <c r="R5" s="8">
        <v>36</v>
      </c>
      <c r="S5" s="25">
        <v>78</v>
      </c>
      <c r="T5" s="25">
        <v>38</v>
      </c>
      <c r="U5" s="25">
        <v>31</v>
      </c>
      <c r="V5" s="8">
        <v>76</v>
      </c>
      <c r="W5" s="8">
        <v>58</v>
      </c>
      <c r="X5" s="8">
        <v>20</v>
      </c>
      <c r="Y5" s="8">
        <v>73</v>
      </c>
      <c r="Z5" s="8">
        <v>18</v>
      </c>
    </row>
    <row r="6" spans="1:26" x14ac:dyDescent="0.25">
      <c r="A6" s="19">
        <v>30</v>
      </c>
      <c r="B6" s="25" t="s">
        <v>138</v>
      </c>
      <c r="C6" s="8">
        <v>52</v>
      </c>
      <c r="D6" s="8">
        <v>36</v>
      </c>
      <c r="E6" s="8">
        <v>24</v>
      </c>
      <c r="F6" s="25">
        <v>25</v>
      </c>
      <c r="G6" s="25">
        <v>25</v>
      </c>
      <c r="H6" s="25">
        <v>15</v>
      </c>
      <c r="I6" s="8">
        <v>67</v>
      </c>
      <c r="J6" s="8">
        <v>24</v>
      </c>
      <c r="K6" s="8">
        <v>57</v>
      </c>
      <c r="L6" s="8">
        <v>80</v>
      </c>
      <c r="M6" s="8">
        <v>25</v>
      </c>
      <c r="N6" s="8"/>
      <c r="O6" s="19">
        <v>30</v>
      </c>
      <c r="P6" s="8">
        <v>62</v>
      </c>
      <c r="Q6" s="8">
        <v>61</v>
      </c>
      <c r="R6" s="8">
        <v>29</v>
      </c>
      <c r="S6" s="25">
        <v>73</v>
      </c>
      <c r="T6" s="25">
        <v>33</v>
      </c>
      <c r="U6" s="25">
        <v>59</v>
      </c>
      <c r="V6" s="8">
        <v>80</v>
      </c>
      <c r="W6" s="8">
        <v>57</v>
      </c>
      <c r="X6" s="8">
        <v>20</v>
      </c>
      <c r="Y6" s="8">
        <v>77</v>
      </c>
      <c r="Z6" s="8">
        <v>17</v>
      </c>
    </row>
    <row r="7" spans="1:26" x14ac:dyDescent="0.25">
      <c r="A7" s="19">
        <v>60</v>
      </c>
      <c r="B7" s="25" t="s">
        <v>138</v>
      </c>
      <c r="C7" s="8">
        <v>59</v>
      </c>
      <c r="D7" s="8">
        <v>43</v>
      </c>
      <c r="E7" s="8">
        <v>37</v>
      </c>
      <c r="F7" s="25">
        <v>28</v>
      </c>
      <c r="G7" s="25">
        <v>23</v>
      </c>
      <c r="H7" s="25">
        <v>9</v>
      </c>
      <c r="I7" s="8">
        <v>71</v>
      </c>
      <c r="J7" s="8">
        <v>37</v>
      </c>
      <c r="K7" s="8">
        <v>59</v>
      </c>
      <c r="L7" s="8">
        <v>81</v>
      </c>
      <c r="M7" s="8">
        <v>31</v>
      </c>
      <c r="N7" s="8"/>
      <c r="O7" s="19">
        <v>60</v>
      </c>
      <c r="P7" s="8">
        <v>66</v>
      </c>
      <c r="Q7" s="8">
        <v>60</v>
      </c>
      <c r="R7" s="8">
        <v>36</v>
      </c>
      <c r="S7" s="25">
        <v>72</v>
      </c>
      <c r="T7" s="25">
        <v>46</v>
      </c>
      <c r="U7" s="25">
        <v>30</v>
      </c>
      <c r="V7" s="8">
        <v>73</v>
      </c>
      <c r="W7" s="8">
        <v>60</v>
      </c>
      <c r="X7" s="8">
        <v>19</v>
      </c>
      <c r="Y7" s="8">
        <v>83</v>
      </c>
      <c r="Z7" s="8">
        <v>23</v>
      </c>
    </row>
    <row r="8" spans="1:26" x14ac:dyDescent="0.25">
      <c r="A8" s="19">
        <v>90</v>
      </c>
      <c r="B8" s="25" t="s">
        <v>138</v>
      </c>
      <c r="C8" s="25">
        <v>58</v>
      </c>
      <c r="D8" s="8">
        <v>43</v>
      </c>
      <c r="E8" s="8">
        <v>47</v>
      </c>
      <c r="F8" s="25">
        <v>33</v>
      </c>
      <c r="G8" s="25">
        <v>27</v>
      </c>
      <c r="H8" s="25">
        <v>13</v>
      </c>
      <c r="I8" s="8">
        <v>68</v>
      </c>
      <c r="J8" s="8">
        <v>48</v>
      </c>
      <c r="K8" s="8">
        <v>65</v>
      </c>
      <c r="L8" s="8">
        <v>82</v>
      </c>
      <c r="M8" s="8">
        <v>37</v>
      </c>
      <c r="N8" s="8"/>
      <c r="O8" s="19">
        <v>90</v>
      </c>
      <c r="P8" s="25">
        <v>62</v>
      </c>
      <c r="Q8" s="8">
        <v>66</v>
      </c>
      <c r="R8" s="8">
        <v>32</v>
      </c>
      <c r="S8" s="25">
        <v>77</v>
      </c>
      <c r="T8" s="25">
        <v>55</v>
      </c>
      <c r="U8" s="25">
        <v>31</v>
      </c>
      <c r="V8" s="8">
        <v>84</v>
      </c>
      <c r="W8" s="8">
        <v>71</v>
      </c>
      <c r="X8" s="8">
        <v>21</v>
      </c>
      <c r="Y8" s="8">
        <v>82</v>
      </c>
      <c r="Z8" s="8">
        <v>24</v>
      </c>
    </row>
    <row r="9" spans="1:26" x14ac:dyDescent="0.25">
      <c r="A9" s="19">
        <v>120</v>
      </c>
      <c r="B9" s="25" t="s">
        <v>138</v>
      </c>
      <c r="C9" s="25">
        <v>60</v>
      </c>
      <c r="D9" s="8">
        <v>52</v>
      </c>
      <c r="E9" s="8">
        <v>46</v>
      </c>
      <c r="F9" s="25">
        <v>35</v>
      </c>
      <c r="G9" s="25">
        <v>31</v>
      </c>
      <c r="H9" s="25">
        <v>15</v>
      </c>
      <c r="I9" s="8">
        <v>70</v>
      </c>
      <c r="J9" s="8">
        <v>49</v>
      </c>
      <c r="K9" s="8">
        <v>67</v>
      </c>
      <c r="L9" s="8">
        <v>75</v>
      </c>
      <c r="M9" s="8">
        <v>37</v>
      </c>
      <c r="N9" s="8"/>
      <c r="O9" s="19">
        <v>120</v>
      </c>
      <c r="P9" s="25">
        <v>63</v>
      </c>
      <c r="Q9" s="8">
        <v>74</v>
      </c>
      <c r="R9" s="8">
        <v>36</v>
      </c>
      <c r="S9" s="25">
        <v>78</v>
      </c>
      <c r="T9" s="25">
        <v>53</v>
      </c>
      <c r="U9" s="25">
        <v>29</v>
      </c>
      <c r="V9" s="8">
        <v>83</v>
      </c>
      <c r="W9" s="8">
        <v>81</v>
      </c>
      <c r="X9" s="8">
        <v>25</v>
      </c>
      <c r="Y9" s="8">
        <v>80</v>
      </c>
      <c r="Z9" s="8">
        <v>22</v>
      </c>
    </row>
    <row r="10" spans="1:26" x14ac:dyDescent="0.25">
      <c r="A10" s="19">
        <v>150</v>
      </c>
      <c r="B10" s="25" t="s">
        <v>138</v>
      </c>
      <c r="C10" s="25">
        <v>64</v>
      </c>
      <c r="D10" s="8">
        <v>52</v>
      </c>
      <c r="E10" s="8">
        <v>47</v>
      </c>
      <c r="F10" s="25">
        <v>35</v>
      </c>
      <c r="G10" s="25">
        <v>33</v>
      </c>
      <c r="H10" s="25">
        <v>9</v>
      </c>
      <c r="I10" s="8">
        <v>67</v>
      </c>
      <c r="J10" s="8">
        <v>58</v>
      </c>
      <c r="K10" s="8">
        <v>74</v>
      </c>
      <c r="L10" s="8">
        <v>80</v>
      </c>
      <c r="M10" s="8">
        <v>45</v>
      </c>
      <c r="N10" s="8"/>
      <c r="O10" s="19">
        <v>150</v>
      </c>
      <c r="P10" s="25">
        <v>67</v>
      </c>
      <c r="Q10" s="8">
        <v>69</v>
      </c>
      <c r="R10" s="8">
        <v>35</v>
      </c>
      <c r="S10" s="25">
        <v>78</v>
      </c>
      <c r="T10" s="25">
        <v>54</v>
      </c>
      <c r="U10" s="25">
        <v>28</v>
      </c>
      <c r="V10" s="8">
        <v>85</v>
      </c>
      <c r="W10" s="8">
        <v>79</v>
      </c>
      <c r="X10" s="8">
        <v>24</v>
      </c>
      <c r="Y10" s="8">
        <v>80</v>
      </c>
      <c r="Z10" s="8">
        <v>28</v>
      </c>
    </row>
    <row r="11" spans="1:26" x14ac:dyDescent="0.25">
      <c r="A11" s="19">
        <v>180</v>
      </c>
      <c r="B11" s="25" t="s">
        <v>138</v>
      </c>
      <c r="C11" s="25">
        <v>61</v>
      </c>
      <c r="D11" s="8">
        <v>59</v>
      </c>
      <c r="E11" s="8">
        <v>43</v>
      </c>
      <c r="F11" s="25">
        <v>31</v>
      </c>
      <c r="G11" s="25">
        <v>46</v>
      </c>
      <c r="H11" s="25">
        <v>8</v>
      </c>
      <c r="I11" s="8">
        <v>78</v>
      </c>
      <c r="J11" s="8">
        <v>66</v>
      </c>
      <c r="K11" s="8">
        <v>74</v>
      </c>
      <c r="L11" s="8">
        <v>80</v>
      </c>
      <c r="M11" s="8">
        <v>41</v>
      </c>
      <c r="N11" s="8"/>
      <c r="O11" s="19">
        <v>180</v>
      </c>
      <c r="P11" s="25">
        <v>67</v>
      </c>
      <c r="Q11" s="8">
        <v>71</v>
      </c>
      <c r="R11" s="8">
        <v>39</v>
      </c>
      <c r="S11" s="25">
        <v>79</v>
      </c>
      <c r="T11" s="25">
        <v>56</v>
      </c>
      <c r="U11" s="25">
        <v>25</v>
      </c>
      <c r="V11" s="8">
        <v>90</v>
      </c>
      <c r="W11" s="8">
        <v>83</v>
      </c>
      <c r="X11" s="8">
        <v>29</v>
      </c>
      <c r="Y11" s="8">
        <v>80</v>
      </c>
      <c r="Z11" s="8">
        <v>31</v>
      </c>
    </row>
    <row r="12" spans="1:26" x14ac:dyDescent="0.25">
      <c r="A12" s="19">
        <v>210</v>
      </c>
      <c r="B12" s="25" t="s">
        <v>138</v>
      </c>
      <c r="C12" s="25">
        <v>63</v>
      </c>
      <c r="D12" s="8">
        <v>59</v>
      </c>
      <c r="E12" s="8">
        <v>52</v>
      </c>
      <c r="F12" s="25">
        <v>35</v>
      </c>
      <c r="G12" s="25">
        <v>55</v>
      </c>
      <c r="H12" s="25">
        <v>10</v>
      </c>
      <c r="I12" s="8">
        <v>100</v>
      </c>
      <c r="J12" s="8">
        <v>72</v>
      </c>
      <c r="K12" s="8">
        <v>80</v>
      </c>
      <c r="L12" s="8">
        <v>81</v>
      </c>
      <c r="M12" s="8">
        <v>44</v>
      </c>
      <c r="N12" s="8"/>
      <c r="O12" s="19">
        <v>210</v>
      </c>
      <c r="P12" s="25">
        <v>67</v>
      </c>
      <c r="Q12" s="8">
        <v>69</v>
      </c>
      <c r="R12" s="8">
        <v>43</v>
      </c>
      <c r="S12" s="25">
        <v>80</v>
      </c>
      <c r="T12" s="25">
        <v>62</v>
      </c>
      <c r="U12" s="25">
        <v>25</v>
      </c>
      <c r="V12" s="8">
        <v>83</v>
      </c>
      <c r="W12" s="8">
        <v>80</v>
      </c>
      <c r="X12" s="8">
        <v>22</v>
      </c>
      <c r="Y12" s="8">
        <v>82</v>
      </c>
      <c r="Z12" s="8">
        <v>29</v>
      </c>
    </row>
    <row r="13" spans="1:26" x14ac:dyDescent="0.25">
      <c r="A13" s="19">
        <v>240</v>
      </c>
      <c r="B13" s="25" t="s">
        <v>138</v>
      </c>
      <c r="C13" s="25">
        <v>67</v>
      </c>
      <c r="D13" s="8">
        <v>66</v>
      </c>
      <c r="E13" s="8">
        <v>63</v>
      </c>
      <c r="F13" s="25">
        <v>35</v>
      </c>
      <c r="G13" s="25">
        <v>50</v>
      </c>
      <c r="H13" s="25">
        <v>8</v>
      </c>
      <c r="I13" s="8">
        <v>91</v>
      </c>
      <c r="J13" s="8">
        <v>83</v>
      </c>
      <c r="K13" s="8">
        <v>87</v>
      </c>
      <c r="L13" s="8">
        <v>79</v>
      </c>
      <c r="M13" s="8">
        <v>40</v>
      </c>
      <c r="N13" s="8"/>
      <c r="O13" s="19">
        <v>240</v>
      </c>
      <c r="P13" s="25">
        <v>65</v>
      </c>
      <c r="Q13" s="8">
        <v>77</v>
      </c>
      <c r="R13" s="8">
        <v>40</v>
      </c>
      <c r="S13" s="25">
        <v>85</v>
      </c>
      <c r="T13" s="25">
        <v>62</v>
      </c>
      <c r="U13" s="25">
        <v>18</v>
      </c>
      <c r="V13" s="8">
        <v>90</v>
      </c>
      <c r="W13" s="8">
        <v>91</v>
      </c>
      <c r="X13" s="8">
        <v>32</v>
      </c>
      <c r="Y13" s="8">
        <v>79</v>
      </c>
      <c r="Z13" s="8">
        <v>31</v>
      </c>
    </row>
    <row r="14" spans="1:26" x14ac:dyDescent="0.25">
      <c r="A14" s="19">
        <v>270</v>
      </c>
      <c r="B14" s="25" t="s">
        <v>138</v>
      </c>
      <c r="C14" s="25">
        <v>72</v>
      </c>
      <c r="D14" s="8">
        <v>66</v>
      </c>
      <c r="E14" s="8">
        <v>60</v>
      </c>
      <c r="F14" s="25">
        <v>36</v>
      </c>
      <c r="G14" s="25">
        <v>56</v>
      </c>
      <c r="H14" s="25">
        <v>0</v>
      </c>
      <c r="I14" s="8">
        <v>81</v>
      </c>
      <c r="J14" s="8">
        <v>85</v>
      </c>
      <c r="K14" s="8">
        <v>91</v>
      </c>
      <c r="L14" s="8">
        <v>80</v>
      </c>
      <c r="M14" s="8">
        <v>41</v>
      </c>
      <c r="N14" s="8"/>
      <c r="O14" s="19">
        <v>270</v>
      </c>
      <c r="P14" s="25">
        <v>65</v>
      </c>
      <c r="Q14" s="8">
        <v>77</v>
      </c>
      <c r="R14" s="8">
        <v>41</v>
      </c>
      <c r="S14" s="25">
        <v>80</v>
      </c>
      <c r="T14" s="25">
        <v>57</v>
      </c>
      <c r="U14" s="25">
        <v>13</v>
      </c>
      <c r="V14" s="8">
        <v>92</v>
      </c>
      <c r="W14" s="8">
        <v>94</v>
      </c>
      <c r="X14" s="8">
        <v>34</v>
      </c>
      <c r="Y14" s="8">
        <v>84</v>
      </c>
      <c r="Z14" s="8">
        <v>30</v>
      </c>
    </row>
    <row r="15" spans="1:26" x14ac:dyDescent="0.25">
      <c r="A15" s="19">
        <v>300</v>
      </c>
      <c r="B15" s="25" t="s">
        <v>138</v>
      </c>
      <c r="C15" s="25">
        <v>69</v>
      </c>
      <c r="D15" s="8">
        <v>70</v>
      </c>
      <c r="E15" s="8">
        <v>66</v>
      </c>
      <c r="F15" s="25">
        <v>40</v>
      </c>
      <c r="G15" s="25">
        <v>53</v>
      </c>
      <c r="H15" s="25">
        <v>0</v>
      </c>
      <c r="I15" s="8">
        <v>81</v>
      </c>
      <c r="J15" s="8">
        <v>82</v>
      </c>
      <c r="K15" s="8">
        <v>93</v>
      </c>
      <c r="L15" s="8">
        <v>84</v>
      </c>
      <c r="M15" s="8">
        <v>40</v>
      </c>
      <c r="N15" s="8"/>
      <c r="O15" s="19">
        <v>300</v>
      </c>
      <c r="P15" s="25">
        <v>66</v>
      </c>
      <c r="Q15" s="8">
        <v>76</v>
      </c>
      <c r="R15" s="8">
        <v>37</v>
      </c>
      <c r="S15" s="25">
        <v>83</v>
      </c>
      <c r="T15" s="25">
        <v>61</v>
      </c>
      <c r="U15" s="25">
        <v>8</v>
      </c>
      <c r="V15" s="8">
        <v>96</v>
      </c>
      <c r="W15" s="8">
        <v>96</v>
      </c>
      <c r="X15" s="8">
        <v>36</v>
      </c>
      <c r="Y15" s="8">
        <v>80</v>
      </c>
      <c r="Z15" s="8">
        <v>30</v>
      </c>
    </row>
    <row r="16" spans="1:26" x14ac:dyDescent="0.25">
      <c r="A16" s="27">
        <v>330</v>
      </c>
      <c r="B16" s="25" t="s">
        <v>138</v>
      </c>
      <c r="C16" s="25">
        <v>69</v>
      </c>
      <c r="D16">
        <v>69</v>
      </c>
      <c r="E16">
        <v>62</v>
      </c>
      <c r="F16" s="25">
        <v>43</v>
      </c>
      <c r="G16" s="25">
        <v>55</v>
      </c>
      <c r="H16" s="25">
        <v>0</v>
      </c>
      <c r="I16">
        <v>85</v>
      </c>
      <c r="J16">
        <v>82</v>
      </c>
      <c r="K16">
        <v>89</v>
      </c>
      <c r="L16">
        <v>80</v>
      </c>
      <c r="M16">
        <v>42</v>
      </c>
      <c r="O16" s="27">
        <v>330</v>
      </c>
      <c r="P16" s="25">
        <v>65</v>
      </c>
      <c r="Q16" s="8">
        <v>82</v>
      </c>
      <c r="R16" s="8">
        <v>41</v>
      </c>
      <c r="S16" s="25">
        <v>88</v>
      </c>
      <c r="T16" s="25">
        <v>68</v>
      </c>
      <c r="U16" s="25">
        <v>1</v>
      </c>
      <c r="V16" s="8">
        <v>88</v>
      </c>
      <c r="W16" s="8">
        <v>96</v>
      </c>
      <c r="X16" s="8">
        <v>45</v>
      </c>
      <c r="Y16" s="8">
        <v>88</v>
      </c>
      <c r="Z16" s="8">
        <v>29</v>
      </c>
    </row>
    <row r="17" spans="1:26" x14ac:dyDescent="0.25">
      <c r="A17" s="27">
        <v>360</v>
      </c>
      <c r="B17" s="25" t="s">
        <v>138</v>
      </c>
      <c r="C17" s="25">
        <v>66</v>
      </c>
      <c r="D17">
        <v>69</v>
      </c>
      <c r="E17">
        <v>67</v>
      </c>
      <c r="F17" s="25">
        <v>45</v>
      </c>
      <c r="G17" s="25">
        <v>61</v>
      </c>
      <c r="H17" s="25">
        <v>0</v>
      </c>
      <c r="I17">
        <v>91</v>
      </c>
      <c r="J17">
        <v>81</v>
      </c>
      <c r="K17">
        <v>88</v>
      </c>
      <c r="L17">
        <v>86</v>
      </c>
      <c r="M17">
        <v>43</v>
      </c>
      <c r="O17" s="27">
        <v>360</v>
      </c>
      <c r="P17" s="25">
        <v>74</v>
      </c>
      <c r="Q17" s="8">
        <v>79</v>
      </c>
      <c r="R17" s="8">
        <v>39</v>
      </c>
      <c r="S17" s="25">
        <v>78</v>
      </c>
      <c r="T17" s="25">
        <v>57</v>
      </c>
      <c r="U17" s="25">
        <v>0</v>
      </c>
      <c r="V17" s="8">
        <v>94</v>
      </c>
      <c r="W17" s="8">
        <v>95</v>
      </c>
      <c r="X17" s="8">
        <v>50</v>
      </c>
      <c r="Y17" s="8">
        <v>82</v>
      </c>
      <c r="Z17" s="8">
        <v>25</v>
      </c>
    </row>
    <row r="18" spans="1:26" x14ac:dyDescent="0.25">
      <c r="A18" s="27">
        <v>390</v>
      </c>
      <c r="B18" s="25" t="s">
        <v>138</v>
      </c>
      <c r="C18">
        <v>71</v>
      </c>
      <c r="D18" s="29">
        <v>69</v>
      </c>
      <c r="E18">
        <v>65</v>
      </c>
      <c r="F18" s="25">
        <v>43</v>
      </c>
      <c r="G18" s="25">
        <v>45</v>
      </c>
      <c r="H18" s="25">
        <v>0</v>
      </c>
      <c r="I18">
        <v>84</v>
      </c>
      <c r="J18">
        <v>75</v>
      </c>
      <c r="K18">
        <v>88</v>
      </c>
      <c r="L18">
        <v>83</v>
      </c>
      <c r="M18">
        <v>47</v>
      </c>
      <c r="O18" s="27">
        <v>390</v>
      </c>
      <c r="P18">
        <v>61</v>
      </c>
      <c r="Q18" s="29">
        <v>80</v>
      </c>
      <c r="R18">
        <v>43</v>
      </c>
      <c r="S18" s="25">
        <v>84</v>
      </c>
      <c r="T18" s="25">
        <v>60</v>
      </c>
      <c r="U18" s="25">
        <v>0</v>
      </c>
      <c r="V18" s="8">
        <v>95</v>
      </c>
      <c r="W18" s="8">
        <v>98</v>
      </c>
      <c r="X18" s="8">
        <v>50</v>
      </c>
      <c r="Y18" s="8">
        <v>79</v>
      </c>
      <c r="Z18" s="8">
        <v>28</v>
      </c>
    </row>
    <row r="19" spans="1:26" x14ac:dyDescent="0.25">
      <c r="A19" s="27">
        <v>420</v>
      </c>
      <c r="B19" s="25" t="s">
        <v>138</v>
      </c>
      <c r="C19" s="25">
        <v>72</v>
      </c>
      <c r="D19">
        <v>70</v>
      </c>
      <c r="E19">
        <v>66</v>
      </c>
      <c r="F19" s="25">
        <v>51</v>
      </c>
      <c r="G19" s="25">
        <v>53</v>
      </c>
      <c r="H19" s="25">
        <v>0</v>
      </c>
      <c r="I19">
        <v>91</v>
      </c>
      <c r="J19">
        <v>72</v>
      </c>
      <c r="K19">
        <v>88</v>
      </c>
      <c r="L19">
        <v>81</v>
      </c>
      <c r="M19">
        <v>43</v>
      </c>
      <c r="O19" s="27">
        <v>420</v>
      </c>
      <c r="P19" s="25">
        <v>71</v>
      </c>
      <c r="Q19" s="8">
        <v>77</v>
      </c>
      <c r="R19" s="8">
        <v>44</v>
      </c>
      <c r="S19" s="25">
        <v>84</v>
      </c>
      <c r="T19" s="25">
        <v>61</v>
      </c>
      <c r="U19" s="25">
        <v>0</v>
      </c>
      <c r="V19" s="8">
        <v>99</v>
      </c>
      <c r="W19" s="8">
        <v>95</v>
      </c>
      <c r="X19" s="8">
        <v>54</v>
      </c>
      <c r="Y19" s="8">
        <v>91</v>
      </c>
      <c r="Z19" s="8">
        <v>31</v>
      </c>
    </row>
    <row r="20" spans="1:26" x14ac:dyDescent="0.25">
      <c r="A20" s="19">
        <v>450</v>
      </c>
      <c r="B20" s="25" t="s">
        <v>138</v>
      </c>
      <c r="C20" s="25">
        <v>77</v>
      </c>
      <c r="D20" s="26">
        <v>72</v>
      </c>
      <c r="E20" s="26">
        <v>70</v>
      </c>
      <c r="F20" s="25">
        <v>48</v>
      </c>
      <c r="G20" s="25">
        <v>54</v>
      </c>
      <c r="H20" s="25">
        <v>0</v>
      </c>
      <c r="I20" s="26">
        <v>86</v>
      </c>
      <c r="J20" s="26">
        <v>73</v>
      </c>
      <c r="K20" s="26">
        <v>91</v>
      </c>
      <c r="L20" s="25">
        <v>80</v>
      </c>
      <c r="M20" s="25">
        <v>48</v>
      </c>
      <c r="N20" s="26"/>
      <c r="O20" s="19">
        <v>450</v>
      </c>
      <c r="P20" s="25">
        <v>68</v>
      </c>
      <c r="Q20" s="26">
        <v>80</v>
      </c>
      <c r="R20" s="26">
        <v>42</v>
      </c>
      <c r="S20" s="25">
        <v>83</v>
      </c>
      <c r="T20" s="25">
        <v>63</v>
      </c>
      <c r="U20" s="25">
        <v>0</v>
      </c>
      <c r="V20" s="26">
        <v>100</v>
      </c>
      <c r="W20" s="26">
        <v>95</v>
      </c>
      <c r="X20" s="25">
        <v>57</v>
      </c>
      <c r="Y20" s="26">
        <v>84</v>
      </c>
      <c r="Z20" s="25">
        <v>31</v>
      </c>
    </row>
    <row r="21" spans="1:26" x14ac:dyDescent="0.25">
      <c r="A21" s="19">
        <v>480</v>
      </c>
      <c r="B21" s="25" t="s">
        <v>138</v>
      </c>
      <c r="C21" s="25">
        <v>74</v>
      </c>
      <c r="D21" s="25">
        <v>70</v>
      </c>
      <c r="E21" s="25">
        <v>68</v>
      </c>
      <c r="F21" s="25">
        <v>52</v>
      </c>
      <c r="G21" s="25">
        <v>53</v>
      </c>
      <c r="H21" s="25">
        <v>0</v>
      </c>
      <c r="I21" s="25">
        <v>81</v>
      </c>
      <c r="J21" s="25">
        <v>80</v>
      </c>
      <c r="K21">
        <v>90</v>
      </c>
      <c r="L21" s="25">
        <v>83</v>
      </c>
      <c r="M21" s="25">
        <v>44</v>
      </c>
      <c r="O21" s="19">
        <v>480</v>
      </c>
      <c r="P21" s="25">
        <v>66</v>
      </c>
      <c r="Q21" s="25">
        <v>80</v>
      </c>
      <c r="R21" s="25">
        <v>52</v>
      </c>
      <c r="S21" s="25">
        <v>82</v>
      </c>
      <c r="T21" s="25">
        <v>65</v>
      </c>
      <c r="U21" s="25">
        <v>0</v>
      </c>
      <c r="V21" s="25">
        <v>100</v>
      </c>
      <c r="W21" s="25">
        <v>97</v>
      </c>
      <c r="X21">
        <v>53</v>
      </c>
      <c r="Y21" s="25">
        <v>87</v>
      </c>
      <c r="Z21" s="25">
        <v>29</v>
      </c>
    </row>
    <row r="22" spans="1:26" x14ac:dyDescent="0.25">
      <c r="A22" s="19">
        <v>510</v>
      </c>
      <c r="B22" s="25" t="s">
        <v>138</v>
      </c>
      <c r="C22" s="25">
        <v>72</v>
      </c>
      <c r="D22" s="25">
        <v>71</v>
      </c>
      <c r="E22" s="25">
        <v>71</v>
      </c>
      <c r="F22" s="25">
        <v>56</v>
      </c>
      <c r="G22" s="25">
        <v>51</v>
      </c>
      <c r="H22" s="25">
        <v>0</v>
      </c>
      <c r="I22" s="25">
        <v>94</v>
      </c>
      <c r="J22" s="25">
        <v>85</v>
      </c>
      <c r="K22">
        <v>91</v>
      </c>
      <c r="L22" s="25">
        <v>85</v>
      </c>
      <c r="M22" s="25">
        <v>47</v>
      </c>
      <c r="O22" s="19">
        <v>510</v>
      </c>
      <c r="P22" s="25">
        <v>67</v>
      </c>
      <c r="Q22" s="25">
        <v>80</v>
      </c>
      <c r="R22" s="25">
        <v>47</v>
      </c>
      <c r="S22" s="25">
        <v>85</v>
      </c>
      <c r="T22" s="25">
        <v>67</v>
      </c>
      <c r="U22" s="25">
        <v>1</v>
      </c>
      <c r="V22" s="25">
        <v>100</v>
      </c>
      <c r="W22" s="25">
        <v>100</v>
      </c>
      <c r="X22">
        <v>59</v>
      </c>
      <c r="Y22" s="25">
        <v>88</v>
      </c>
      <c r="Z22" s="25">
        <v>31</v>
      </c>
    </row>
    <row r="23" spans="1:26" x14ac:dyDescent="0.25">
      <c r="A23" s="27">
        <v>540</v>
      </c>
      <c r="B23" s="25" t="s">
        <v>138</v>
      </c>
      <c r="C23" s="25">
        <v>74</v>
      </c>
      <c r="D23" s="25">
        <v>71</v>
      </c>
      <c r="E23" s="25">
        <v>68</v>
      </c>
      <c r="F23" s="25">
        <v>55</v>
      </c>
      <c r="G23" s="25">
        <v>48</v>
      </c>
      <c r="H23" s="25">
        <v>0</v>
      </c>
      <c r="I23" s="25">
        <v>93</v>
      </c>
      <c r="J23" s="25">
        <v>75</v>
      </c>
      <c r="K23" s="25">
        <v>90</v>
      </c>
      <c r="L23" s="25">
        <v>86</v>
      </c>
      <c r="M23" s="25">
        <v>52</v>
      </c>
      <c r="O23" s="27">
        <v>540</v>
      </c>
      <c r="P23" s="25">
        <v>65</v>
      </c>
      <c r="Q23" s="25">
        <v>81</v>
      </c>
      <c r="R23" s="25">
        <v>50</v>
      </c>
      <c r="S23" s="25">
        <v>82</v>
      </c>
      <c r="T23" s="25">
        <v>66</v>
      </c>
      <c r="U23" s="25">
        <v>0</v>
      </c>
      <c r="V23" s="25">
        <v>100</v>
      </c>
      <c r="W23" s="25">
        <v>100</v>
      </c>
      <c r="X23" s="25">
        <v>63</v>
      </c>
      <c r="Y23" s="25">
        <v>87</v>
      </c>
      <c r="Z23" s="25">
        <v>32</v>
      </c>
    </row>
    <row r="24" spans="1:26" x14ac:dyDescent="0.25">
      <c r="A24" s="27">
        <v>570</v>
      </c>
      <c r="B24" s="25" t="s">
        <v>138</v>
      </c>
      <c r="C24" s="25">
        <v>70</v>
      </c>
      <c r="D24" s="25">
        <v>72</v>
      </c>
      <c r="E24" s="25">
        <v>64</v>
      </c>
      <c r="F24" s="25">
        <v>51</v>
      </c>
      <c r="G24" s="25">
        <v>47</v>
      </c>
      <c r="H24" s="25">
        <v>0</v>
      </c>
      <c r="I24" s="25">
        <v>96</v>
      </c>
      <c r="J24" s="25">
        <v>77</v>
      </c>
      <c r="K24" s="25">
        <v>89</v>
      </c>
      <c r="L24" s="25">
        <v>82</v>
      </c>
      <c r="M24" s="25">
        <v>49</v>
      </c>
      <c r="O24" s="27">
        <v>570</v>
      </c>
      <c r="P24" s="25">
        <v>69</v>
      </c>
      <c r="Q24" s="25">
        <v>79</v>
      </c>
      <c r="R24" s="25">
        <v>46</v>
      </c>
      <c r="S24" s="25">
        <v>86</v>
      </c>
      <c r="T24" s="25">
        <v>69</v>
      </c>
      <c r="U24" s="25">
        <v>0</v>
      </c>
      <c r="V24" s="25">
        <v>100</v>
      </c>
      <c r="W24" s="25">
        <v>100</v>
      </c>
      <c r="X24" s="25">
        <v>60</v>
      </c>
      <c r="Y24" s="25">
        <v>86</v>
      </c>
      <c r="Z24" s="25">
        <v>29</v>
      </c>
    </row>
    <row r="25" spans="1:26" x14ac:dyDescent="0.25">
      <c r="A25" s="27">
        <v>600</v>
      </c>
      <c r="B25" s="25" t="s">
        <v>138</v>
      </c>
      <c r="C25" s="25">
        <v>72</v>
      </c>
      <c r="D25" s="25">
        <v>74</v>
      </c>
      <c r="E25" s="25">
        <v>72</v>
      </c>
      <c r="F25" s="25">
        <v>53</v>
      </c>
      <c r="G25" s="25">
        <v>50</v>
      </c>
      <c r="H25" s="25">
        <v>0</v>
      </c>
      <c r="I25" s="25">
        <v>99</v>
      </c>
      <c r="J25">
        <v>82</v>
      </c>
      <c r="K25" s="25">
        <v>88</v>
      </c>
      <c r="L25" s="25">
        <v>86</v>
      </c>
      <c r="M25" s="25">
        <v>50</v>
      </c>
      <c r="O25" s="27">
        <v>600</v>
      </c>
      <c r="P25" s="25">
        <v>66</v>
      </c>
      <c r="Q25" s="25">
        <v>87</v>
      </c>
      <c r="R25" s="25">
        <v>46</v>
      </c>
      <c r="S25" s="25">
        <v>87</v>
      </c>
      <c r="T25" s="25">
        <v>68</v>
      </c>
      <c r="U25" s="25">
        <v>0</v>
      </c>
      <c r="V25" s="25">
        <v>100</v>
      </c>
      <c r="W25" s="25">
        <v>100</v>
      </c>
      <c r="X25" s="25">
        <v>66</v>
      </c>
      <c r="Y25" s="25">
        <v>90</v>
      </c>
      <c r="Z25" s="25">
        <v>28</v>
      </c>
    </row>
    <row r="26" spans="1:26" x14ac:dyDescent="0.25"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8.75" x14ac:dyDescent="0.3">
      <c r="A30" s="8"/>
      <c r="B30" s="55" t="s">
        <v>84</v>
      </c>
      <c r="C30" s="55"/>
      <c r="D30" s="5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55" t="s">
        <v>84</v>
      </c>
      <c r="Q30" s="55"/>
      <c r="R30" s="55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20" t="s">
        <v>135</v>
      </c>
      <c r="B32" s="21" t="s">
        <v>85</v>
      </c>
      <c r="C32" s="21" t="s">
        <v>82</v>
      </c>
      <c r="D32" s="21" t="s">
        <v>86</v>
      </c>
      <c r="E32" s="21" t="s">
        <v>87</v>
      </c>
      <c r="F32" s="21" t="s">
        <v>88</v>
      </c>
      <c r="G32" s="21" t="s">
        <v>89</v>
      </c>
      <c r="H32" s="21" t="s">
        <v>90</v>
      </c>
      <c r="I32" s="21" t="s">
        <v>91</v>
      </c>
      <c r="J32" s="21" t="s">
        <v>92</v>
      </c>
      <c r="K32" s="21" t="s">
        <v>93</v>
      </c>
      <c r="L32" s="21" t="s">
        <v>94</v>
      </c>
      <c r="M32" s="21"/>
      <c r="N32" s="26"/>
      <c r="O32" s="20" t="s">
        <v>135</v>
      </c>
      <c r="P32" s="21" t="s">
        <v>85</v>
      </c>
      <c r="Q32" s="21" t="s">
        <v>82</v>
      </c>
      <c r="R32" s="21" t="s">
        <v>86</v>
      </c>
      <c r="S32" s="21" t="s">
        <v>87</v>
      </c>
      <c r="T32" s="21" t="s">
        <v>88</v>
      </c>
      <c r="U32" s="21" t="s">
        <v>89</v>
      </c>
      <c r="V32" s="21" t="s">
        <v>90</v>
      </c>
      <c r="W32" s="21" t="s">
        <v>91</v>
      </c>
      <c r="X32" s="21" t="s">
        <v>92</v>
      </c>
      <c r="Y32" s="21" t="s">
        <v>93</v>
      </c>
      <c r="Z32" s="21" t="s">
        <v>94</v>
      </c>
    </row>
    <row r="33" spans="1:26" x14ac:dyDescent="0.25">
      <c r="A33" s="22">
        <v>0</v>
      </c>
      <c r="B33" s="8">
        <v>36</v>
      </c>
      <c r="C33" s="8">
        <v>33</v>
      </c>
      <c r="D33" s="8">
        <v>23</v>
      </c>
      <c r="E33" s="25">
        <v>35</v>
      </c>
      <c r="F33" s="25">
        <v>26</v>
      </c>
      <c r="G33" s="25">
        <v>9</v>
      </c>
      <c r="H33" s="8">
        <v>63</v>
      </c>
      <c r="I33" s="8">
        <v>8</v>
      </c>
      <c r="J33" s="8">
        <v>34</v>
      </c>
      <c r="K33" s="8">
        <v>73</v>
      </c>
      <c r="L33" s="8">
        <v>14</v>
      </c>
      <c r="M33" s="8"/>
      <c r="N33" s="8"/>
      <c r="O33" s="22">
        <v>0</v>
      </c>
      <c r="P33" s="8">
        <v>55</v>
      </c>
      <c r="Q33" s="8">
        <v>61</v>
      </c>
      <c r="R33" s="8">
        <v>44</v>
      </c>
      <c r="S33" s="25">
        <v>80</v>
      </c>
      <c r="T33" s="25">
        <v>21</v>
      </c>
      <c r="U33" s="25">
        <v>34</v>
      </c>
      <c r="V33" s="8">
        <v>86</v>
      </c>
      <c r="W33" s="8">
        <v>15</v>
      </c>
      <c r="X33" s="8">
        <v>13</v>
      </c>
      <c r="Y33" s="8">
        <v>81</v>
      </c>
      <c r="Z33" s="8">
        <v>22</v>
      </c>
    </row>
    <row r="34" spans="1:26" x14ac:dyDescent="0.25">
      <c r="A34" s="19">
        <v>30</v>
      </c>
      <c r="B34" s="8">
        <v>60</v>
      </c>
      <c r="C34" s="8">
        <v>39</v>
      </c>
      <c r="D34" s="8">
        <v>34</v>
      </c>
      <c r="E34" s="25">
        <v>42</v>
      </c>
      <c r="F34" s="25">
        <v>25</v>
      </c>
      <c r="G34" s="25">
        <v>10</v>
      </c>
      <c r="H34" s="8">
        <v>78</v>
      </c>
      <c r="I34" s="8">
        <v>13</v>
      </c>
      <c r="J34" s="8">
        <v>26</v>
      </c>
      <c r="K34" s="8">
        <v>80</v>
      </c>
      <c r="L34" s="8">
        <v>21</v>
      </c>
      <c r="M34" s="8"/>
      <c r="N34" s="8"/>
      <c r="O34" s="19">
        <v>30</v>
      </c>
      <c r="P34" s="8">
        <v>55</v>
      </c>
      <c r="Q34" s="8">
        <v>62</v>
      </c>
      <c r="R34" s="8">
        <v>26</v>
      </c>
      <c r="S34" s="25">
        <v>84</v>
      </c>
      <c r="T34" s="25">
        <v>32</v>
      </c>
      <c r="U34" s="25">
        <v>24</v>
      </c>
      <c r="V34" s="8">
        <v>95</v>
      </c>
      <c r="W34" s="8">
        <v>25</v>
      </c>
      <c r="X34" s="8">
        <v>15</v>
      </c>
      <c r="Y34" s="8">
        <v>85</v>
      </c>
      <c r="Z34" s="8">
        <v>27</v>
      </c>
    </row>
    <row r="35" spans="1:26" x14ac:dyDescent="0.25">
      <c r="A35" s="19">
        <v>60</v>
      </c>
      <c r="B35" s="8">
        <v>55</v>
      </c>
      <c r="C35" s="8">
        <v>41</v>
      </c>
      <c r="D35" s="8">
        <v>35</v>
      </c>
      <c r="E35" s="25">
        <v>44</v>
      </c>
      <c r="F35" s="25">
        <v>26</v>
      </c>
      <c r="G35" s="25">
        <v>14</v>
      </c>
      <c r="H35" s="8">
        <v>69</v>
      </c>
      <c r="I35" s="8">
        <v>22</v>
      </c>
      <c r="J35" s="8">
        <v>23</v>
      </c>
      <c r="K35" s="8">
        <v>78</v>
      </c>
      <c r="L35" s="8">
        <v>27</v>
      </c>
      <c r="M35" s="8"/>
      <c r="N35" s="8"/>
      <c r="O35" s="19">
        <v>60</v>
      </c>
      <c r="P35" s="8">
        <v>60</v>
      </c>
      <c r="Q35" s="8">
        <v>51</v>
      </c>
      <c r="R35" s="8">
        <v>31</v>
      </c>
      <c r="S35" s="25">
        <v>84</v>
      </c>
      <c r="T35" s="25">
        <v>29</v>
      </c>
      <c r="U35" s="25">
        <v>17</v>
      </c>
      <c r="V35" s="8">
        <v>93</v>
      </c>
      <c r="W35" s="8">
        <v>30</v>
      </c>
      <c r="X35" s="8">
        <v>19</v>
      </c>
      <c r="Y35" s="8">
        <v>77</v>
      </c>
      <c r="Z35" s="8">
        <v>30</v>
      </c>
    </row>
    <row r="36" spans="1:26" x14ac:dyDescent="0.25">
      <c r="A36" s="19">
        <v>90</v>
      </c>
      <c r="B36" s="25">
        <v>55</v>
      </c>
      <c r="C36" s="8">
        <v>50</v>
      </c>
      <c r="D36" s="8">
        <v>38</v>
      </c>
      <c r="E36" s="25">
        <v>45</v>
      </c>
      <c r="F36" s="25">
        <v>31</v>
      </c>
      <c r="G36" s="25">
        <v>12</v>
      </c>
      <c r="H36" s="8">
        <v>69</v>
      </c>
      <c r="I36" s="8">
        <v>24</v>
      </c>
      <c r="J36" s="8">
        <v>24</v>
      </c>
      <c r="K36" s="8">
        <v>79</v>
      </c>
      <c r="L36" s="8">
        <v>32</v>
      </c>
      <c r="M36" s="8"/>
      <c r="N36" s="8"/>
      <c r="O36" s="19">
        <v>90</v>
      </c>
      <c r="P36" s="25">
        <v>62</v>
      </c>
      <c r="Q36" s="8">
        <v>59</v>
      </c>
      <c r="R36" s="8">
        <v>32</v>
      </c>
      <c r="S36" s="25">
        <v>84</v>
      </c>
      <c r="T36" s="25">
        <v>35</v>
      </c>
      <c r="U36" s="25">
        <v>21</v>
      </c>
      <c r="V36" s="8">
        <v>85</v>
      </c>
      <c r="W36" s="8">
        <v>25</v>
      </c>
      <c r="X36" s="8">
        <v>21</v>
      </c>
      <c r="Y36" s="8">
        <v>65</v>
      </c>
      <c r="Z36" s="8">
        <v>31</v>
      </c>
    </row>
    <row r="37" spans="1:26" x14ac:dyDescent="0.25">
      <c r="A37" s="19">
        <v>120</v>
      </c>
      <c r="B37" s="25">
        <v>56</v>
      </c>
      <c r="C37" s="8">
        <v>56</v>
      </c>
      <c r="D37" s="8">
        <v>42</v>
      </c>
      <c r="E37" s="25">
        <v>47</v>
      </c>
      <c r="F37" s="25">
        <v>34</v>
      </c>
      <c r="G37" s="25">
        <v>12</v>
      </c>
      <c r="H37" s="8">
        <v>81</v>
      </c>
      <c r="I37" s="8">
        <v>52</v>
      </c>
      <c r="J37" s="8">
        <v>31</v>
      </c>
      <c r="K37" s="8">
        <v>80</v>
      </c>
      <c r="L37" s="8">
        <v>31</v>
      </c>
      <c r="M37" s="8"/>
      <c r="N37" s="8"/>
      <c r="O37" s="19">
        <v>120</v>
      </c>
      <c r="P37" s="25">
        <v>60</v>
      </c>
      <c r="Q37" s="8">
        <v>64</v>
      </c>
      <c r="R37" s="8">
        <v>38</v>
      </c>
      <c r="S37" s="25">
        <v>85</v>
      </c>
      <c r="T37" s="25">
        <v>33</v>
      </c>
      <c r="U37" s="25">
        <v>17</v>
      </c>
      <c r="V37" s="8">
        <v>84</v>
      </c>
      <c r="W37" s="8">
        <v>48</v>
      </c>
      <c r="X37" s="8">
        <v>24</v>
      </c>
      <c r="Y37" s="8">
        <v>68</v>
      </c>
      <c r="Z37" s="8">
        <v>31</v>
      </c>
    </row>
    <row r="38" spans="1:26" x14ac:dyDescent="0.25">
      <c r="A38" s="19">
        <v>150</v>
      </c>
      <c r="B38" s="25">
        <v>63</v>
      </c>
      <c r="C38" s="8">
        <v>58</v>
      </c>
      <c r="D38" s="8">
        <v>44</v>
      </c>
      <c r="E38" s="25">
        <v>55</v>
      </c>
      <c r="F38" s="25">
        <v>37</v>
      </c>
      <c r="G38" s="25">
        <v>11</v>
      </c>
      <c r="H38" s="8">
        <v>79</v>
      </c>
      <c r="I38" s="8">
        <v>46</v>
      </c>
      <c r="J38" s="8">
        <v>25</v>
      </c>
      <c r="K38" s="8">
        <v>79</v>
      </c>
      <c r="L38" s="8">
        <v>32</v>
      </c>
      <c r="M38" s="8"/>
      <c r="N38" s="8"/>
      <c r="O38" s="19">
        <v>150</v>
      </c>
      <c r="P38" s="25">
        <v>59</v>
      </c>
      <c r="Q38" s="8">
        <v>65</v>
      </c>
      <c r="R38" s="8">
        <v>37</v>
      </c>
      <c r="S38" s="25">
        <v>88</v>
      </c>
      <c r="T38" s="25">
        <v>39</v>
      </c>
      <c r="U38" s="25">
        <v>15</v>
      </c>
      <c r="V38" s="8">
        <v>88</v>
      </c>
      <c r="W38" s="8">
        <v>51</v>
      </c>
      <c r="X38" s="8">
        <v>31</v>
      </c>
      <c r="Y38" s="8">
        <v>70</v>
      </c>
      <c r="Z38" s="8">
        <v>32</v>
      </c>
    </row>
    <row r="39" spans="1:26" x14ac:dyDescent="0.25">
      <c r="A39" s="19">
        <v>180</v>
      </c>
      <c r="B39" s="25">
        <v>62</v>
      </c>
      <c r="C39" s="8">
        <v>58</v>
      </c>
      <c r="D39" s="8">
        <v>35</v>
      </c>
      <c r="E39" s="25">
        <v>55</v>
      </c>
      <c r="F39" s="25">
        <v>40</v>
      </c>
      <c r="G39" s="25">
        <v>15</v>
      </c>
      <c r="H39" s="8">
        <v>77</v>
      </c>
      <c r="I39" s="8">
        <v>35</v>
      </c>
      <c r="J39" s="8">
        <v>37</v>
      </c>
      <c r="K39" s="8">
        <v>76</v>
      </c>
      <c r="L39" s="8">
        <v>30</v>
      </c>
      <c r="M39" s="8"/>
      <c r="N39" s="8"/>
      <c r="O39" s="19">
        <v>180</v>
      </c>
      <c r="P39" s="25">
        <v>60</v>
      </c>
      <c r="Q39" s="8">
        <v>61</v>
      </c>
      <c r="R39" s="8">
        <v>34</v>
      </c>
      <c r="S39" s="25">
        <v>87</v>
      </c>
      <c r="T39" s="25">
        <v>40</v>
      </c>
      <c r="U39" s="25">
        <v>16</v>
      </c>
      <c r="V39" s="8">
        <v>86</v>
      </c>
      <c r="W39" s="8">
        <v>56</v>
      </c>
      <c r="X39" s="8">
        <v>30</v>
      </c>
      <c r="Y39" s="8">
        <v>74</v>
      </c>
      <c r="Z39" s="8">
        <v>32</v>
      </c>
    </row>
    <row r="40" spans="1:26" x14ac:dyDescent="0.25">
      <c r="A40" s="19">
        <v>210</v>
      </c>
      <c r="B40" s="25">
        <v>61</v>
      </c>
      <c r="C40" s="8">
        <v>63</v>
      </c>
      <c r="D40" s="8">
        <v>38</v>
      </c>
      <c r="E40" s="25">
        <v>59</v>
      </c>
      <c r="F40" s="25">
        <v>38</v>
      </c>
      <c r="G40" s="25">
        <v>7</v>
      </c>
      <c r="H40" s="8">
        <v>84</v>
      </c>
      <c r="I40" s="8">
        <v>34</v>
      </c>
      <c r="J40" s="8">
        <v>41</v>
      </c>
      <c r="K40" s="8">
        <v>81</v>
      </c>
      <c r="L40" s="8">
        <v>33</v>
      </c>
      <c r="M40" s="8"/>
      <c r="N40" s="8"/>
      <c r="O40" s="19">
        <v>210</v>
      </c>
      <c r="P40" s="25">
        <v>68</v>
      </c>
      <c r="Q40" s="8">
        <v>64</v>
      </c>
      <c r="R40" s="8">
        <v>39</v>
      </c>
      <c r="S40" s="25">
        <v>88</v>
      </c>
      <c r="T40" s="25">
        <v>42</v>
      </c>
      <c r="U40" s="25">
        <v>19</v>
      </c>
      <c r="V40" s="8">
        <v>91</v>
      </c>
      <c r="W40" s="8">
        <v>57</v>
      </c>
      <c r="X40" s="8">
        <v>29</v>
      </c>
      <c r="Y40" s="8">
        <v>75</v>
      </c>
      <c r="Z40" s="8">
        <v>31</v>
      </c>
    </row>
    <row r="41" spans="1:26" x14ac:dyDescent="0.25">
      <c r="A41" s="19">
        <v>240</v>
      </c>
      <c r="B41" s="25">
        <v>60</v>
      </c>
      <c r="C41" s="8">
        <v>67</v>
      </c>
      <c r="D41" s="8">
        <v>41</v>
      </c>
      <c r="E41" s="25">
        <v>59</v>
      </c>
      <c r="F41" s="25">
        <v>48</v>
      </c>
      <c r="G41" s="25">
        <v>0</v>
      </c>
      <c r="H41" s="8">
        <v>84</v>
      </c>
      <c r="I41" s="8">
        <v>41</v>
      </c>
      <c r="J41" s="8">
        <v>47</v>
      </c>
      <c r="K41" s="8">
        <v>80</v>
      </c>
      <c r="L41" s="8">
        <v>36</v>
      </c>
      <c r="M41" s="8"/>
      <c r="N41" s="8"/>
      <c r="O41" s="19">
        <v>240</v>
      </c>
      <c r="P41" s="25">
        <v>62</v>
      </c>
      <c r="Q41" s="8">
        <v>73</v>
      </c>
      <c r="R41" s="8">
        <v>41</v>
      </c>
      <c r="S41" s="25">
        <v>87</v>
      </c>
      <c r="T41" s="25">
        <v>48</v>
      </c>
      <c r="U41" s="25">
        <v>19</v>
      </c>
      <c r="V41" s="8">
        <v>81</v>
      </c>
      <c r="W41" s="8">
        <v>75</v>
      </c>
      <c r="X41" s="8">
        <v>33</v>
      </c>
      <c r="Y41" s="8">
        <v>77</v>
      </c>
      <c r="Z41" s="8">
        <v>34</v>
      </c>
    </row>
    <row r="42" spans="1:26" x14ac:dyDescent="0.25">
      <c r="A42" s="19">
        <v>270</v>
      </c>
      <c r="B42" s="25">
        <v>62</v>
      </c>
      <c r="C42" s="8">
        <v>76</v>
      </c>
      <c r="D42" s="8">
        <v>45</v>
      </c>
      <c r="E42" s="25">
        <v>56</v>
      </c>
      <c r="F42" s="25">
        <v>39</v>
      </c>
      <c r="G42" s="25">
        <v>0</v>
      </c>
      <c r="H42" s="8">
        <v>79</v>
      </c>
      <c r="I42" s="8">
        <v>39</v>
      </c>
      <c r="J42" s="8">
        <v>54</v>
      </c>
      <c r="K42" s="8">
        <v>80</v>
      </c>
      <c r="L42" s="8">
        <v>35</v>
      </c>
      <c r="M42" s="8"/>
      <c r="N42" s="8"/>
      <c r="O42" s="19">
        <v>270</v>
      </c>
      <c r="P42" s="25">
        <v>70</v>
      </c>
      <c r="Q42" s="8">
        <v>78</v>
      </c>
      <c r="R42" s="8">
        <v>41</v>
      </c>
      <c r="S42" s="25">
        <v>87</v>
      </c>
      <c r="T42" s="25">
        <v>53</v>
      </c>
      <c r="U42" s="25">
        <v>12</v>
      </c>
      <c r="V42" s="8">
        <v>91</v>
      </c>
      <c r="W42" s="8">
        <v>80</v>
      </c>
      <c r="X42" s="8">
        <v>39</v>
      </c>
      <c r="Y42" s="8">
        <v>83</v>
      </c>
      <c r="Z42" s="8">
        <v>32</v>
      </c>
    </row>
    <row r="43" spans="1:26" x14ac:dyDescent="0.25">
      <c r="A43" s="19">
        <v>300</v>
      </c>
      <c r="B43" s="25">
        <v>66</v>
      </c>
      <c r="C43" s="8">
        <v>69</v>
      </c>
      <c r="D43" s="8">
        <v>50</v>
      </c>
      <c r="E43" s="25">
        <v>59</v>
      </c>
      <c r="F43" s="25">
        <v>42</v>
      </c>
      <c r="G43" s="25">
        <v>0</v>
      </c>
      <c r="H43" s="8">
        <v>80</v>
      </c>
      <c r="I43" s="8">
        <v>44</v>
      </c>
      <c r="J43" s="8">
        <v>53</v>
      </c>
      <c r="K43" s="8">
        <v>80</v>
      </c>
      <c r="L43" s="8">
        <v>35</v>
      </c>
      <c r="M43" s="8"/>
      <c r="N43" s="8"/>
      <c r="O43" s="19">
        <v>300</v>
      </c>
      <c r="P43" s="25">
        <v>68</v>
      </c>
      <c r="Q43" s="8">
        <v>75</v>
      </c>
      <c r="R43" s="8">
        <v>40</v>
      </c>
      <c r="S43" s="25">
        <v>89</v>
      </c>
      <c r="T43" s="25">
        <v>53</v>
      </c>
      <c r="U43" s="25">
        <v>9</v>
      </c>
      <c r="V43" s="8">
        <v>91</v>
      </c>
      <c r="W43" s="8">
        <v>85</v>
      </c>
      <c r="X43" s="8">
        <v>41</v>
      </c>
      <c r="Y43" s="8">
        <v>77</v>
      </c>
      <c r="Z43" s="8">
        <v>32</v>
      </c>
    </row>
    <row r="44" spans="1:26" x14ac:dyDescent="0.25">
      <c r="A44" s="27">
        <v>330</v>
      </c>
      <c r="B44" s="25">
        <v>66</v>
      </c>
      <c r="C44" s="8">
        <v>76</v>
      </c>
      <c r="D44" s="8">
        <v>51</v>
      </c>
      <c r="E44" s="25">
        <v>65</v>
      </c>
      <c r="F44" s="25">
        <v>50</v>
      </c>
      <c r="G44" s="25">
        <v>0</v>
      </c>
      <c r="H44" s="8">
        <v>75</v>
      </c>
      <c r="I44" s="8">
        <v>57</v>
      </c>
      <c r="J44" s="8">
        <v>54</v>
      </c>
      <c r="K44" s="8">
        <v>80</v>
      </c>
      <c r="L44" s="8">
        <v>35</v>
      </c>
      <c r="M44" s="8"/>
      <c r="N44" s="8"/>
      <c r="O44" s="27">
        <v>330</v>
      </c>
      <c r="P44" s="25">
        <v>68</v>
      </c>
      <c r="Q44" s="8">
        <v>75</v>
      </c>
      <c r="R44" s="8">
        <v>49</v>
      </c>
      <c r="S44" s="25">
        <v>87</v>
      </c>
      <c r="T44" s="25">
        <v>55</v>
      </c>
      <c r="U44" s="25">
        <v>5</v>
      </c>
      <c r="V44" s="8">
        <v>94</v>
      </c>
      <c r="W44" s="8">
        <v>79</v>
      </c>
      <c r="X44" s="8">
        <v>43</v>
      </c>
      <c r="Y44" s="8">
        <v>75</v>
      </c>
      <c r="Z44" s="8">
        <v>38</v>
      </c>
    </row>
    <row r="45" spans="1:26" x14ac:dyDescent="0.25">
      <c r="A45" s="27">
        <v>360</v>
      </c>
      <c r="B45" s="25">
        <v>72</v>
      </c>
      <c r="C45" s="8">
        <v>73</v>
      </c>
      <c r="D45" s="8">
        <v>48</v>
      </c>
      <c r="E45" s="25">
        <v>67</v>
      </c>
      <c r="F45" s="25">
        <v>48</v>
      </c>
      <c r="G45" s="25">
        <v>0</v>
      </c>
      <c r="H45" s="8">
        <v>82</v>
      </c>
      <c r="I45" s="8">
        <v>49</v>
      </c>
      <c r="J45" s="8">
        <v>58</v>
      </c>
      <c r="K45" s="8">
        <v>79</v>
      </c>
      <c r="L45" s="8">
        <v>35</v>
      </c>
      <c r="M45" s="8"/>
      <c r="N45" s="8"/>
      <c r="O45" s="27">
        <v>360</v>
      </c>
      <c r="P45" s="25">
        <v>74</v>
      </c>
      <c r="Q45" s="8">
        <v>75</v>
      </c>
      <c r="R45" s="8">
        <v>43</v>
      </c>
      <c r="S45" s="25">
        <v>89</v>
      </c>
      <c r="T45" s="25">
        <v>62</v>
      </c>
      <c r="U45" s="25">
        <v>8</v>
      </c>
      <c r="V45" s="8">
        <v>93</v>
      </c>
      <c r="W45" s="8">
        <v>87</v>
      </c>
      <c r="X45" s="8">
        <v>41</v>
      </c>
      <c r="Y45" s="8">
        <v>73</v>
      </c>
      <c r="Z45" s="8">
        <v>26</v>
      </c>
    </row>
    <row r="46" spans="1:26" x14ac:dyDescent="0.25">
      <c r="A46" s="27">
        <v>390</v>
      </c>
      <c r="B46">
        <v>66</v>
      </c>
      <c r="C46" s="29">
        <v>76</v>
      </c>
      <c r="D46">
        <v>50</v>
      </c>
      <c r="E46" s="25">
        <v>66</v>
      </c>
      <c r="F46" s="25">
        <v>49</v>
      </c>
      <c r="G46" s="25">
        <v>0</v>
      </c>
      <c r="H46" s="8">
        <v>86</v>
      </c>
      <c r="I46" s="8">
        <v>50</v>
      </c>
      <c r="J46" s="8">
        <v>61</v>
      </c>
      <c r="K46" s="8">
        <v>76</v>
      </c>
      <c r="L46" s="8">
        <v>33</v>
      </c>
      <c r="M46" s="8"/>
      <c r="N46" s="8"/>
      <c r="O46" s="27">
        <v>390</v>
      </c>
      <c r="P46">
        <v>68</v>
      </c>
      <c r="Q46" s="29">
        <v>77</v>
      </c>
      <c r="R46">
        <v>50</v>
      </c>
      <c r="S46" s="25">
        <v>88</v>
      </c>
      <c r="T46" s="25">
        <v>58</v>
      </c>
      <c r="U46" s="25">
        <v>8</v>
      </c>
      <c r="V46" s="8">
        <v>92</v>
      </c>
      <c r="W46" s="8">
        <v>90</v>
      </c>
      <c r="X46" s="8">
        <v>40</v>
      </c>
      <c r="Y46" s="8">
        <v>84</v>
      </c>
      <c r="Z46" s="8">
        <v>27</v>
      </c>
    </row>
    <row r="47" spans="1:26" x14ac:dyDescent="0.25">
      <c r="A47" s="27">
        <v>420</v>
      </c>
      <c r="B47" s="25">
        <v>66</v>
      </c>
      <c r="C47" s="8">
        <v>76</v>
      </c>
      <c r="D47" s="8">
        <v>57</v>
      </c>
      <c r="E47" s="25">
        <v>70</v>
      </c>
      <c r="F47" s="25">
        <v>55</v>
      </c>
      <c r="G47" s="25">
        <v>1</v>
      </c>
      <c r="H47" s="8">
        <v>90</v>
      </c>
      <c r="I47" s="8">
        <v>53</v>
      </c>
      <c r="J47" s="8">
        <v>62</v>
      </c>
      <c r="K47" s="8">
        <v>81</v>
      </c>
      <c r="L47" s="8">
        <v>35</v>
      </c>
      <c r="M47" s="8"/>
      <c r="N47" s="8"/>
      <c r="O47" s="27">
        <v>420</v>
      </c>
      <c r="P47" s="25">
        <v>75</v>
      </c>
      <c r="Q47" s="8">
        <v>71</v>
      </c>
      <c r="R47" s="8">
        <v>52</v>
      </c>
      <c r="S47" s="25">
        <v>87</v>
      </c>
      <c r="T47" s="25">
        <v>53</v>
      </c>
      <c r="U47" s="25">
        <v>1</v>
      </c>
      <c r="V47" s="8">
        <v>93</v>
      </c>
      <c r="W47" s="8">
        <v>95</v>
      </c>
      <c r="X47" s="8">
        <v>48</v>
      </c>
      <c r="Y47" s="8">
        <v>84</v>
      </c>
      <c r="Z47" s="8">
        <v>27</v>
      </c>
    </row>
    <row r="48" spans="1:26" x14ac:dyDescent="0.25">
      <c r="A48" s="19">
        <v>450</v>
      </c>
      <c r="B48" s="25">
        <v>70</v>
      </c>
      <c r="C48" s="26">
        <v>81</v>
      </c>
      <c r="D48" s="26">
        <v>57</v>
      </c>
      <c r="E48" s="25">
        <v>68</v>
      </c>
      <c r="F48" s="25">
        <v>52</v>
      </c>
      <c r="G48" s="25">
        <v>0</v>
      </c>
      <c r="H48" s="26">
        <v>82</v>
      </c>
      <c r="I48" s="26">
        <v>61</v>
      </c>
      <c r="J48">
        <v>61</v>
      </c>
      <c r="K48" s="25">
        <v>80</v>
      </c>
      <c r="L48" s="25">
        <v>35</v>
      </c>
      <c r="M48" s="26"/>
      <c r="N48" s="26"/>
      <c r="O48" s="19">
        <v>450</v>
      </c>
      <c r="P48" s="25">
        <v>80</v>
      </c>
      <c r="Q48" s="26">
        <v>80</v>
      </c>
      <c r="R48" s="26">
        <v>52</v>
      </c>
      <c r="S48" s="25">
        <v>88</v>
      </c>
      <c r="T48" s="25">
        <v>53</v>
      </c>
      <c r="U48" s="25">
        <v>0</v>
      </c>
      <c r="V48" s="26">
        <v>89</v>
      </c>
      <c r="W48" s="26">
        <v>94</v>
      </c>
      <c r="X48" s="25">
        <v>52</v>
      </c>
      <c r="Y48" s="26">
        <v>86</v>
      </c>
      <c r="Z48" s="25">
        <v>31</v>
      </c>
    </row>
    <row r="49" spans="1:26" x14ac:dyDescent="0.25">
      <c r="A49" s="19">
        <v>480</v>
      </c>
      <c r="B49" s="25">
        <v>69</v>
      </c>
      <c r="C49" s="25">
        <v>81</v>
      </c>
      <c r="D49" s="25">
        <v>62</v>
      </c>
      <c r="E49" s="25">
        <v>69</v>
      </c>
      <c r="F49" s="25">
        <v>54</v>
      </c>
      <c r="G49" s="25">
        <v>0</v>
      </c>
      <c r="H49" s="25">
        <v>96</v>
      </c>
      <c r="I49" s="25">
        <v>72</v>
      </c>
      <c r="J49">
        <v>61</v>
      </c>
      <c r="K49" s="25">
        <v>80</v>
      </c>
      <c r="L49" s="25">
        <v>36</v>
      </c>
      <c r="M49" s="8"/>
      <c r="N49" s="8"/>
      <c r="O49" s="19">
        <v>480</v>
      </c>
      <c r="P49" s="25">
        <v>75</v>
      </c>
      <c r="Q49" s="25">
        <v>79</v>
      </c>
      <c r="R49" s="25">
        <v>53</v>
      </c>
      <c r="S49" s="25">
        <v>88</v>
      </c>
      <c r="T49" s="25">
        <v>53</v>
      </c>
      <c r="U49" s="25">
        <v>0</v>
      </c>
      <c r="V49" s="25">
        <v>91</v>
      </c>
      <c r="W49" s="25">
        <v>93</v>
      </c>
      <c r="X49">
        <v>51</v>
      </c>
      <c r="Y49" s="25">
        <v>87</v>
      </c>
      <c r="Z49" s="25">
        <v>29</v>
      </c>
    </row>
    <row r="50" spans="1:26" x14ac:dyDescent="0.25">
      <c r="A50" s="19">
        <v>510</v>
      </c>
      <c r="B50" s="25">
        <v>66</v>
      </c>
      <c r="C50" s="25">
        <v>80</v>
      </c>
      <c r="D50" s="25">
        <v>56</v>
      </c>
      <c r="E50" s="25">
        <v>66</v>
      </c>
      <c r="F50" s="25">
        <v>50</v>
      </c>
      <c r="G50" s="25">
        <v>0</v>
      </c>
      <c r="H50" s="25">
        <v>92</v>
      </c>
      <c r="I50" s="25">
        <v>78</v>
      </c>
      <c r="J50">
        <v>67</v>
      </c>
      <c r="K50" s="25">
        <v>83</v>
      </c>
      <c r="L50" s="25">
        <v>33</v>
      </c>
      <c r="M50" s="8"/>
      <c r="N50" s="8"/>
      <c r="O50" s="19">
        <v>510</v>
      </c>
      <c r="P50" s="25">
        <v>70</v>
      </c>
      <c r="Q50" s="25">
        <v>81</v>
      </c>
      <c r="R50" s="25">
        <v>51</v>
      </c>
      <c r="S50" s="25">
        <v>87</v>
      </c>
      <c r="T50" s="25">
        <v>53</v>
      </c>
      <c r="U50" s="25">
        <v>0</v>
      </c>
      <c r="V50" s="25">
        <v>91</v>
      </c>
      <c r="W50" s="25">
        <v>95</v>
      </c>
      <c r="X50">
        <v>54</v>
      </c>
      <c r="Y50" s="25">
        <v>87</v>
      </c>
      <c r="Z50" s="25">
        <v>29</v>
      </c>
    </row>
    <row r="51" spans="1:26" x14ac:dyDescent="0.25">
      <c r="A51" s="27">
        <v>540</v>
      </c>
      <c r="B51" s="25">
        <v>67</v>
      </c>
      <c r="C51" s="25">
        <v>82</v>
      </c>
      <c r="D51" s="25">
        <v>65</v>
      </c>
      <c r="E51" s="25">
        <v>67</v>
      </c>
      <c r="F51" s="25">
        <v>56</v>
      </c>
      <c r="G51" s="25">
        <v>0</v>
      </c>
      <c r="H51" s="25">
        <v>94</v>
      </c>
      <c r="I51" s="25">
        <v>75</v>
      </c>
      <c r="J51">
        <v>61</v>
      </c>
      <c r="K51" s="25">
        <v>83</v>
      </c>
      <c r="L51" s="25">
        <v>34</v>
      </c>
      <c r="M51" s="8"/>
      <c r="N51" s="8"/>
      <c r="O51" s="27">
        <v>540</v>
      </c>
      <c r="P51" s="25">
        <v>73</v>
      </c>
      <c r="Q51" s="25">
        <v>80</v>
      </c>
      <c r="R51" s="25">
        <v>58</v>
      </c>
      <c r="S51" s="25">
        <v>88</v>
      </c>
      <c r="T51" s="25">
        <v>57</v>
      </c>
      <c r="U51" s="25">
        <v>0</v>
      </c>
      <c r="V51" s="25">
        <v>86</v>
      </c>
      <c r="W51" s="25">
        <v>97</v>
      </c>
      <c r="X51" s="25">
        <v>54</v>
      </c>
      <c r="Y51" s="25">
        <v>91</v>
      </c>
      <c r="Z51" s="25">
        <v>28</v>
      </c>
    </row>
    <row r="52" spans="1:26" x14ac:dyDescent="0.25">
      <c r="A52" s="27">
        <v>570</v>
      </c>
      <c r="B52" s="25">
        <v>66</v>
      </c>
      <c r="C52" s="25">
        <v>81</v>
      </c>
      <c r="D52" s="25">
        <v>63</v>
      </c>
      <c r="E52" s="25">
        <v>66</v>
      </c>
      <c r="F52" s="25">
        <v>47</v>
      </c>
      <c r="G52" s="25">
        <v>0</v>
      </c>
      <c r="H52" s="25">
        <v>92</v>
      </c>
      <c r="I52" s="25">
        <v>76</v>
      </c>
      <c r="J52" s="25">
        <v>74</v>
      </c>
      <c r="K52" s="25">
        <v>85</v>
      </c>
      <c r="L52" s="25">
        <v>32</v>
      </c>
      <c r="M52" s="8"/>
      <c r="N52" s="8"/>
      <c r="O52" s="27">
        <v>570</v>
      </c>
      <c r="P52" s="25">
        <v>73</v>
      </c>
      <c r="Q52" s="25">
        <v>78</v>
      </c>
      <c r="R52" s="25">
        <v>55</v>
      </c>
      <c r="S52" s="25">
        <v>90</v>
      </c>
      <c r="T52" s="25">
        <v>55</v>
      </c>
      <c r="U52" s="25">
        <v>0</v>
      </c>
      <c r="V52" s="25">
        <v>90</v>
      </c>
      <c r="W52" s="25">
        <v>95</v>
      </c>
      <c r="X52" s="25">
        <v>60</v>
      </c>
      <c r="Y52" s="25">
        <v>88</v>
      </c>
      <c r="Z52" s="25">
        <v>29</v>
      </c>
    </row>
    <row r="53" spans="1:26" x14ac:dyDescent="0.25">
      <c r="A53" s="27">
        <v>600</v>
      </c>
      <c r="B53" s="25">
        <v>73</v>
      </c>
      <c r="C53" s="25">
        <v>82</v>
      </c>
      <c r="D53" s="25">
        <v>64</v>
      </c>
      <c r="E53" s="25">
        <v>65</v>
      </c>
      <c r="F53" s="25">
        <v>51</v>
      </c>
      <c r="G53" s="25">
        <v>0</v>
      </c>
      <c r="H53" s="25">
        <v>99</v>
      </c>
      <c r="I53" s="25">
        <v>81</v>
      </c>
      <c r="J53" s="25">
        <v>79</v>
      </c>
      <c r="K53" s="25">
        <v>84</v>
      </c>
      <c r="L53" s="25">
        <v>30</v>
      </c>
      <c r="M53" s="8"/>
      <c r="N53" s="8"/>
      <c r="O53" s="27">
        <v>600</v>
      </c>
      <c r="P53" s="25">
        <v>70</v>
      </c>
      <c r="Q53" s="25">
        <v>80</v>
      </c>
      <c r="R53" s="25">
        <v>55</v>
      </c>
      <c r="S53" s="25">
        <v>91</v>
      </c>
      <c r="T53" s="25">
        <v>55</v>
      </c>
      <c r="U53" s="25">
        <v>0</v>
      </c>
      <c r="V53" s="25">
        <v>95</v>
      </c>
      <c r="W53" s="25">
        <v>98</v>
      </c>
      <c r="X53" s="25">
        <v>67</v>
      </c>
      <c r="Y53" s="25">
        <v>91</v>
      </c>
      <c r="Z53" s="25">
        <v>32</v>
      </c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60" spans="1:26" x14ac:dyDescent="0.25">
      <c r="B60" s="8"/>
      <c r="C60" s="56" t="s">
        <v>97</v>
      </c>
      <c r="D60" s="56"/>
      <c r="E60" s="8"/>
      <c r="F60" s="8"/>
      <c r="G60" s="8"/>
      <c r="H60" s="8"/>
      <c r="I60" s="8"/>
      <c r="J60" s="8"/>
      <c r="K60" s="8"/>
      <c r="L60" s="8"/>
      <c r="M60" s="8"/>
    </row>
    <row r="61" spans="1:26" ht="18.75" x14ac:dyDescent="0.3">
      <c r="B61" s="8"/>
      <c r="C61" s="55" t="s">
        <v>83</v>
      </c>
      <c r="D61" s="55"/>
      <c r="E61" s="55"/>
      <c r="F61" s="8"/>
      <c r="G61" s="8"/>
      <c r="H61" s="8"/>
      <c r="I61" s="8"/>
      <c r="J61" s="8"/>
      <c r="K61" s="8"/>
      <c r="L61" s="8"/>
      <c r="M61" s="8"/>
    </row>
    <row r="62" spans="1:26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26" x14ac:dyDescent="0.25">
      <c r="B63" s="20" t="s">
        <v>135</v>
      </c>
      <c r="C63" s="21" t="s">
        <v>85</v>
      </c>
      <c r="D63" s="21" t="s">
        <v>82</v>
      </c>
      <c r="E63" s="21" t="s">
        <v>86</v>
      </c>
      <c r="F63" s="21" t="s">
        <v>87</v>
      </c>
      <c r="G63" s="21" t="s">
        <v>88</v>
      </c>
      <c r="H63" s="21" t="s">
        <v>89</v>
      </c>
      <c r="I63" s="21" t="s">
        <v>90</v>
      </c>
      <c r="J63" s="21" t="s">
        <v>91</v>
      </c>
      <c r="K63" s="21" t="s">
        <v>92</v>
      </c>
      <c r="L63" s="21" t="s">
        <v>93</v>
      </c>
      <c r="M63" s="21" t="s">
        <v>94</v>
      </c>
    </row>
    <row r="64" spans="1:26" x14ac:dyDescent="0.25">
      <c r="A64" s="8"/>
      <c r="B64" s="22">
        <v>0</v>
      </c>
      <c r="C64" s="8">
        <v>24</v>
      </c>
      <c r="D64" s="8">
        <v>48</v>
      </c>
      <c r="E64" s="8">
        <v>42</v>
      </c>
      <c r="F64" s="25">
        <v>60</v>
      </c>
      <c r="G64" s="25">
        <v>33</v>
      </c>
      <c r="H64" s="25">
        <v>9</v>
      </c>
      <c r="I64" s="8">
        <v>80</v>
      </c>
      <c r="J64" s="8">
        <v>60</v>
      </c>
      <c r="K64" s="8">
        <v>22</v>
      </c>
      <c r="L64" s="8">
        <v>50</v>
      </c>
      <c r="M64" s="8">
        <v>32</v>
      </c>
    </row>
    <row r="65" spans="1:13" x14ac:dyDescent="0.25">
      <c r="A65" s="8"/>
      <c r="B65" s="19">
        <v>30</v>
      </c>
      <c r="C65" s="8">
        <v>35</v>
      </c>
      <c r="D65" s="8">
        <v>53</v>
      </c>
      <c r="E65" s="8">
        <v>37</v>
      </c>
      <c r="F65" s="25">
        <v>67</v>
      </c>
      <c r="G65" s="25">
        <v>33</v>
      </c>
      <c r="H65" s="25">
        <v>8</v>
      </c>
      <c r="I65" s="8">
        <v>79</v>
      </c>
      <c r="J65" s="8">
        <v>57</v>
      </c>
      <c r="K65" s="8">
        <v>28</v>
      </c>
      <c r="L65" s="8">
        <v>50</v>
      </c>
      <c r="M65" s="8">
        <v>27</v>
      </c>
    </row>
    <row r="66" spans="1:13" x14ac:dyDescent="0.25">
      <c r="A66" s="8"/>
      <c r="B66" s="19">
        <v>60</v>
      </c>
      <c r="C66" s="8">
        <v>34</v>
      </c>
      <c r="D66" s="8">
        <v>58</v>
      </c>
      <c r="E66" s="8">
        <v>46</v>
      </c>
      <c r="F66" s="25">
        <v>63</v>
      </c>
      <c r="G66" s="25">
        <v>39</v>
      </c>
      <c r="H66" s="25">
        <v>14</v>
      </c>
      <c r="I66" s="8">
        <v>84</v>
      </c>
      <c r="J66" s="8">
        <v>62</v>
      </c>
      <c r="K66" s="8">
        <v>35</v>
      </c>
      <c r="L66" s="8">
        <v>53</v>
      </c>
      <c r="M66" s="8">
        <v>25</v>
      </c>
    </row>
    <row r="67" spans="1:13" x14ac:dyDescent="0.25">
      <c r="A67" s="8"/>
      <c r="B67" s="19">
        <v>90</v>
      </c>
      <c r="C67" s="25">
        <v>38</v>
      </c>
      <c r="D67" s="8">
        <v>59</v>
      </c>
      <c r="E67" s="8">
        <v>51</v>
      </c>
      <c r="F67" s="25">
        <v>73</v>
      </c>
      <c r="G67" s="25">
        <v>44</v>
      </c>
      <c r="H67" s="25">
        <v>13</v>
      </c>
      <c r="I67" s="8">
        <v>91</v>
      </c>
      <c r="J67" s="8">
        <v>59</v>
      </c>
      <c r="K67" s="8">
        <v>43</v>
      </c>
      <c r="L67" s="8">
        <v>54</v>
      </c>
      <c r="M67" s="8">
        <v>26</v>
      </c>
    </row>
    <row r="68" spans="1:13" x14ac:dyDescent="0.25">
      <c r="A68" s="8"/>
      <c r="B68" s="19">
        <v>120</v>
      </c>
      <c r="C68" s="25">
        <v>38</v>
      </c>
      <c r="D68" s="8">
        <v>61</v>
      </c>
      <c r="E68" s="8">
        <v>55</v>
      </c>
      <c r="F68" s="25">
        <v>71</v>
      </c>
      <c r="G68" s="25">
        <v>43</v>
      </c>
      <c r="H68" s="25">
        <v>17</v>
      </c>
      <c r="I68" s="8">
        <v>89</v>
      </c>
      <c r="J68" s="8">
        <v>63</v>
      </c>
      <c r="K68" s="8">
        <v>46</v>
      </c>
      <c r="L68" s="8">
        <v>63</v>
      </c>
      <c r="M68" s="8">
        <v>25</v>
      </c>
    </row>
    <row r="69" spans="1:13" x14ac:dyDescent="0.25">
      <c r="A69" s="8"/>
      <c r="B69" s="19">
        <v>150</v>
      </c>
      <c r="C69" s="25">
        <v>31</v>
      </c>
      <c r="D69" s="8">
        <v>60</v>
      </c>
      <c r="E69" s="8">
        <v>56</v>
      </c>
      <c r="F69" s="25">
        <v>72</v>
      </c>
      <c r="G69" s="25">
        <v>43</v>
      </c>
      <c r="H69" s="25">
        <v>15</v>
      </c>
      <c r="I69" s="8">
        <v>92</v>
      </c>
      <c r="J69" s="8">
        <v>65</v>
      </c>
      <c r="K69" s="8">
        <v>56</v>
      </c>
      <c r="L69" s="8">
        <v>62</v>
      </c>
      <c r="M69" s="8">
        <v>28</v>
      </c>
    </row>
    <row r="70" spans="1:13" x14ac:dyDescent="0.25">
      <c r="A70" s="8"/>
      <c r="B70" s="19">
        <v>180</v>
      </c>
      <c r="C70" s="25">
        <v>37</v>
      </c>
      <c r="D70" s="8">
        <v>61</v>
      </c>
      <c r="E70" s="8">
        <v>62</v>
      </c>
      <c r="F70" s="25">
        <v>73</v>
      </c>
      <c r="G70" s="25">
        <v>42</v>
      </c>
      <c r="H70" s="25">
        <v>21</v>
      </c>
      <c r="I70" s="8">
        <v>87</v>
      </c>
      <c r="J70" s="8">
        <v>66</v>
      </c>
      <c r="K70" s="8">
        <v>63</v>
      </c>
      <c r="L70" s="8">
        <v>61</v>
      </c>
      <c r="M70" s="8">
        <v>24</v>
      </c>
    </row>
    <row r="71" spans="1:13" x14ac:dyDescent="0.25">
      <c r="A71" s="8"/>
      <c r="B71" s="19">
        <v>210</v>
      </c>
      <c r="C71" s="25">
        <v>41</v>
      </c>
      <c r="D71" s="8">
        <v>60</v>
      </c>
      <c r="E71" s="8">
        <v>59</v>
      </c>
      <c r="F71" s="25">
        <v>75</v>
      </c>
      <c r="G71" s="25">
        <v>41</v>
      </c>
      <c r="H71" s="25">
        <v>18</v>
      </c>
      <c r="I71" s="8">
        <v>91</v>
      </c>
      <c r="J71" s="8">
        <v>71</v>
      </c>
      <c r="K71" s="8">
        <v>63</v>
      </c>
      <c r="L71" s="8">
        <v>60</v>
      </c>
      <c r="M71" s="8">
        <v>26</v>
      </c>
    </row>
    <row r="72" spans="1:13" x14ac:dyDescent="0.25">
      <c r="A72" s="8"/>
      <c r="B72" s="19">
        <v>240</v>
      </c>
      <c r="C72" s="25">
        <v>42</v>
      </c>
      <c r="D72" s="8">
        <v>67</v>
      </c>
      <c r="E72" s="8">
        <v>65</v>
      </c>
      <c r="F72" s="25">
        <v>69</v>
      </c>
      <c r="G72" s="25">
        <v>46</v>
      </c>
      <c r="H72" s="25">
        <v>16</v>
      </c>
      <c r="I72" s="8">
        <v>89</v>
      </c>
      <c r="J72" s="8">
        <v>71</v>
      </c>
      <c r="K72" s="8">
        <v>77</v>
      </c>
      <c r="L72" s="8">
        <v>66</v>
      </c>
      <c r="M72" s="8">
        <v>25</v>
      </c>
    </row>
    <row r="73" spans="1:13" x14ac:dyDescent="0.25">
      <c r="A73" s="8"/>
      <c r="B73" s="19">
        <v>270</v>
      </c>
      <c r="C73" s="25">
        <v>35</v>
      </c>
      <c r="D73" s="8">
        <v>56</v>
      </c>
      <c r="E73" s="8">
        <v>63</v>
      </c>
      <c r="F73" s="25">
        <v>70</v>
      </c>
      <c r="G73" s="25">
        <v>45</v>
      </c>
      <c r="H73" s="25">
        <v>0</v>
      </c>
      <c r="I73" s="8">
        <v>92</v>
      </c>
      <c r="J73" s="8">
        <v>75</v>
      </c>
      <c r="K73" s="8">
        <v>76</v>
      </c>
      <c r="L73" s="8">
        <v>73</v>
      </c>
      <c r="M73" s="8">
        <v>24</v>
      </c>
    </row>
    <row r="74" spans="1:13" x14ac:dyDescent="0.25">
      <c r="A74" s="8"/>
      <c r="B74" s="19">
        <v>300</v>
      </c>
      <c r="C74" s="25">
        <v>38</v>
      </c>
      <c r="D74" s="8">
        <v>67</v>
      </c>
      <c r="E74" s="8">
        <v>66</v>
      </c>
      <c r="F74" s="25">
        <v>77</v>
      </c>
      <c r="G74" s="25">
        <v>45</v>
      </c>
      <c r="H74" s="25">
        <v>1</v>
      </c>
      <c r="I74" s="8">
        <v>87</v>
      </c>
      <c r="J74" s="8">
        <v>76</v>
      </c>
      <c r="K74" s="8">
        <v>80</v>
      </c>
      <c r="L74" s="8">
        <v>85</v>
      </c>
      <c r="M74" s="8">
        <v>28</v>
      </c>
    </row>
    <row r="75" spans="1:13" x14ac:dyDescent="0.25">
      <c r="A75" s="8"/>
      <c r="B75" s="27">
        <v>330</v>
      </c>
      <c r="C75" s="25">
        <v>39</v>
      </c>
      <c r="D75" s="8">
        <v>64</v>
      </c>
      <c r="E75" s="8">
        <v>69</v>
      </c>
      <c r="F75" s="25">
        <v>66</v>
      </c>
      <c r="G75" s="25">
        <v>44</v>
      </c>
      <c r="H75" s="25">
        <v>3</v>
      </c>
      <c r="I75" s="8">
        <v>88</v>
      </c>
      <c r="J75" s="8">
        <v>77</v>
      </c>
      <c r="K75" s="8">
        <v>77</v>
      </c>
      <c r="L75" s="8">
        <v>70</v>
      </c>
      <c r="M75" s="8">
        <v>22</v>
      </c>
    </row>
    <row r="76" spans="1:13" x14ac:dyDescent="0.25">
      <c r="A76" s="8"/>
      <c r="B76" s="27">
        <v>360</v>
      </c>
      <c r="C76" s="25">
        <v>41</v>
      </c>
      <c r="D76" s="8">
        <v>64</v>
      </c>
      <c r="E76" s="8">
        <v>64</v>
      </c>
      <c r="F76" s="25">
        <v>71</v>
      </c>
      <c r="G76" s="25">
        <v>48</v>
      </c>
      <c r="H76" s="25">
        <v>2</v>
      </c>
      <c r="I76" s="8">
        <v>89</v>
      </c>
      <c r="J76" s="8">
        <v>80</v>
      </c>
      <c r="K76" s="8">
        <v>81</v>
      </c>
      <c r="L76" s="8">
        <v>78</v>
      </c>
      <c r="M76" s="8">
        <v>21</v>
      </c>
    </row>
    <row r="77" spans="1:13" x14ac:dyDescent="0.25">
      <c r="A77" s="8"/>
      <c r="B77" s="27">
        <v>390</v>
      </c>
      <c r="C77">
        <v>41</v>
      </c>
      <c r="D77" s="29">
        <v>78</v>
      </c>
      <c r="E77">
        <v>65</v>
      </c>
      <c r="F77" s="25">
        <v>75</v>
      </c>
      <c r="G77" s="25">
        <v>47</v>
      </c>
      <c r="H77" s="25">
        <v>3</v>
      </c>
      <c r="I77" s="8">
        <v>91</v>
      </c>
      <c r="J77" s="8">
        <v>80</v>
      </c>
      <c r="K77" s="8">
        <v>86</v>
      </c>
      <c r="L77" s="8">
        <v>83</v>
      </c>
      <c r="M77" s="8">
        <v>22</v>
      </c>
    </row>
    <row r="78" spans="1:13" x14ac:dyDescent="0.25">
      <c r="A78" s="8"/>
      <c r="B78" s="27">
        <v>420</v>
      </c>
      <c r="C78" s="25">
        <v>44</v>
      </c>
      <c r="D78" s="8">
        <v>79</v>
      </c>
      <c r="E78" s="8">
        <v>65</v>
      </c>
      <c r="F78" s="25">
        <v>72</v>
      </c>
      <c r="G78" s="25">
        <v>48</v>
      </c>
      <c r="H78" s="25">
        <v>0</v>
      </c>
      <c r="I78" s="8">
        <v>89</v>
      </c>
      <c r="J78" s="8">
        <v>87</v>
      </c>
      <c r="K78" s="8">
        <v>82</v>
      </c>
      <c r="L78" s="8">
        <v>74</v>
      </c>
      <c r="M78" s="8">
        <v>22</v>
      </c>
    </row>
    <row r="79" spans="1:13" x14ac:dyDescent="0.25">
      <c r="A79" s="8"/>
      <c r="B79" s="19">
        <v>450</v>
      </c>
      <c r="C79" s="25">
        <v>40</v>
      </c>
      <c r="D79" s="26">
        <v>76</v>
      </c>
      <c r="E79" s="26">
        <v>65</v>
      </c>
      <c r="F79" s="25">
        <v>69</v>
      </c>
      <c r="G79" s="25">
        <v>48</v>
      </c>
      <c r="H79" s="25">
        <v>0</v>
      </c>
      <c r="I79" s="26">
        <v>90</v>
      </c>
      <c r="J79" s="26">
        <v>89</v>
      </c>
      <c r="K79" s="26">
        <v>82</v>
      </c>
      <c r="L79" s="26">
        <v>80</v>
      </c>
      <c r="M79" s="25">
        <v>28</v>
      </c>
    </row>
    <row r="80" spans="1:13" x14ac:dyDescent="0.25">
      <c r="A80" s="8"/>
      <c r="B80" s="19">
        <v>480</v>
      </c>
      <c r="C80" s="25">
        <v>37</v>
      </c>
      <c r="D80" s="25">
        <v>75</v>
      </c>
      <c r="E80" s="25">
        <v>67</v>
      </c>
      <c r="F80" s="25">
        <v>70</v>
      </c>
      <c r="G80" s="25">
        <v>51</v>
      </c>
      <c r="H80" s="25">
        <v>6</v>
      </c>
      <c r="I80" s="25">
        <v>90</v>
      </c>
      <c r="J80" s="25">
        <v>86</v>
      </c>
      <c r="K80">
        <v>81</v>
      </c>
      <c r="L80" s="25">
        <v>83</v>
      </c>
      <c r="M80" s="25">
        <v>28</v>
      </c>
    </row>
    <row r="81" spans="1:13" x14ac:dyDescent="0.25">
      <c r="A81" s="8"/>
      <c r="B81" s="19">
        <v>510</v>
      </c>
      <c r="C81" s="25">
        <v>44</v>
      </c>
      <c r="D81" s="25">
        <v>74</v>
      </c>
      <c r="E81" s="25">
        <v>68</v>
      </c>
      <c r="F81" s="25">
        <v>70</v>
      </c>
      <c r="G81" s="25">
        <v>48</v>
      </c>
      <c r="H81" s="25">
        <v>8</v>
      </c>
      <c r="I81" s="25">
        <v>91</v>
      </c>
      <c r="J81" s="25">
        <v>90</v>
      </c>
      <c r="K81">
        <v>81</v>
      </c>
      <c r="L81" s="25">
        <v>78</v>
      </c>
      <c r="M81" s="25">
        <v>28</v>
      </c>
    </row>
    <row r="82" spans="1:13" x14ac:dyDescent="0.25">
      <c r="A82" s="8"/>
      <c r="B82" s="27">
        <v>540</v>
      </c>
      <c r="C82" s="25">
        <v>41</v>
      </c>
      <c r="D82" s="25">
        <v>78</v>
      </c>
      <c r="E82" s="25">
        <v>68</v>
      </c>
      <c r="F82" s="25">
        <v>70</v>
      </c>
      <c r="G82" s="25">
        <v>53</v>
      </c>
      <c r="H82" s="25">
        <v>3</v>
      </c>
      <c r="I82" s="25">
        <v>93</v>
      </c>
      <c r="J82" s="25">
        <v>92</v>
      </c>
      <c r="K82" s="25">
        <v>85</v>
      </c>
      <c r="L82" s="25">
        <v>80</v>
      </c>
      <c r="M82" s="25">
        <v>28</v>
      </c>
    </row>
    <row r="83" spans="1:13" x14ac:dyDescent="0.25">
      <c r="A83" s="8"/>
      <c r="B83" s="27">
        <v>570</v>
      </c>
      <c r="C83" s="25">
        <v>44</v>
      </c>
      <c r="D83" s="25">
        <v>80</v>
      </c>
      <c r="E83" s="25">
        <v>70</v>
      </c>
      <c r="F83" s="25">
        <v>66</v>
      </c>
      <c r="G83" s="25">
        <v>54</v>
      </c>
      <c r="H83" s="25">
        <v>1</v>
      </c>
      <c r="I83" s="25">
        <v>91</v>
      </c>
      <c r="J83" s="25">
        <v>93</v>
      </c>
      <c r="K83" s="25">
        <v>87</v>
      </c>
      <c r="L83" s="25">
        <v>79</v>
      </c>
      <c r="M83" s="25">
        <v>24</v>
      </c>
    </row>
    <row r="84" spans="1:13" x14ac:dyDescent="0.25">
      <c r="A84" s="8"/>
      <c r="B84" s="27">
        <v>600</v>
      </c>
      <c r="C84" s="25">
        <v>44</v>
      </c>
      <c r="D84" s="25">
        <v>86</v>
      </c>
      <c r="E84" s="25">
        <v>75</v>
      </c>
      <c r="F84" s="25">
        <v>62</v>
      </c>
      <c r="G84" s="25">
        <v>53</v>
      </c>
      <c r="H84" s="25">
        <v>0</v>
      </c>
      <c r="I84" s="25">
        <v>91</v>
      </c>
      <c r="J84" s="25">
        <v>92</v>
      </c>
      <c r="K84" s="25">
        <v>90</v>
      </c>
      <c r="L84" s="25">
        <v>82</v>
      </c>
      <c r="M84" s="25">
        <v>27</v>
      </c>
    </row>
    <row r="85" spans="1:13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8.75" x14ac:dyDescent="0.3">
      <c r="A89" s="8"/>
      <c r="B89" s="8"/>
      <c r="C89" s="55" t="s">
        <v>84</v>
      </c>
      <c r="D89" s="55"/>
      <c r="E89" s="55"/>
      <c r="F89" s="8"/>
      <c r="G89" s="8"/>
      <c r="H89" s="8"/>
      <c r="I89" s="8"/>
      <c r="J89" s="8"/>
      <c r="K89" s="8"/>
      <c r="L89" s="8"/>
      <c r="M89" s="8"/>
    </row>
    <row r="90" spans="1:13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x14ac:dyDescent="0.25">
      <c r="A91" s="8"/>
      <c r="B91" s="20" t="s">
        <v>135</v>
      </c>
      <c r="C91" s="21" t="s">
        <v>85</v>
      </c>
      <c r="D91" s="21" t="s">
        <v>82</v>
      </c>
      <c r="E91" s="21" t="s">
        <v>86</v>
      </c>
      <c r="F91" s="21" t="s">
        <v>87</v>
      </c>
      <c r="G91" s="21" t="s">
        <v>88</v>
      </c>
      <c r="H91" s="21" t="s">
        <v>89</v>
      </c>
      <c r="I91" s="21" t="s">
        <v>90</v>
      </c>
      <c r="J91" s="21" t="s">
        <v>91</v>
      </c>
      <c r="K91" s="21" t="s">
        <v>92</v>
      </c>
      <c r="L91" s="21" t="s">
        <v>93</v>
      </c>
      <c r="M91" s="21" t="s">
        <v>94</v>
      </c>
    </row>
    <row r="92" spans="1:13" x14ac:dyDescent="0.25">
      <c r="A92" s="8"/>
      <c r="B92" s="22">
        <v>0</v>
      </c>
      <c r="C92" s="8">
        <v>25</v>
      </c>
      <c r="D92" s="8">
        <v>54</v>
      </c>
      <c r="E92" s="8">
        <v>32</v>
      </c>
      <c r="F92" s="25">
        <v>58</v>
      </c>
      <c r="G92" s="25">
        <v>36</v>
      </c>
      <c r="H92" s="25">
        <v>20</v>
      </c>
      <c r="I92" s="8">
        <v>61</v>
      </c>
      <c r="J92" s="8">
        <v>42</v>
      </c>
      <c r="K92" s="8">
        <v>12</v>
      </c>
      <c r="L92" s="8">
        <v>75</v>
      </c>
      <c r="M92" s="8">
        <v>13</v>
      </c>
    </row>
    <row r="93" spans="1:13" x14ac:dyDescent="0.25">
      <c r="A93" s="8"/>
      <c r="B93" s="19">
        <v>30</v>
      </c>
      <c r="C93" s="8">
        <v>35</v>
      </c>
      <c r="D93" s="8">
        <v>52</v>
      </c>
      <c r="E93" s="8">
        <v>35</v>
      </c>
      <c r="F93" s="25">
        <v>54</v>
      </c>
      <c r="G93" s="25">
        <v>44</v>
      </c>
      <c r="H93" s="25">
        <v>17</v>
      </c>
      <c r="I93" s="8">
        <v>76</v>
      </c>
      <c r="J93" s="8">
        <v>38</v>
      </c>
      <c r="K93" s="8">
        <v>19</v>
      </c>
      <c r="L93" s="8">
        <v>68</v>
      </c>
      <c r="M93" s="8">
        <v>18</v>
      </c>
    </row>
    <row r="94" spans="1:13" x14ac:dyDescent="0.25">
      <c r="A94" s="8"/>
      <c r="B94" s="19">
        <v>60</v>
      </c>
      <c r="C94" s="8">
        <v>40</v>
      </c>
      <c r="D94" s="8">
        <v>59</v>
      </c>
      <c r="E94" s="8">
        <v>40</v>
      </c>
      <c r="F94" s="25">
        <v>57</v>
      </c>
      <c r="G94" s="25">
        <v>48</v>
      </c>
      <c r="H94" s="25">
        <v>7</v>
      </c>
      <c r="I94" s="8">
        <v>76</v>
      </c>
      <c r="J94" s="8">
        <v>57</v>
      </c>
      <c r="K94" s="8">
        <v>24</v>
      </c>
      <c r="L94" s="8">
        <v>69</v>
      </c>
      <c r="M94" s="8">
        <v>18</v>
      </c>
    </row>
    <row r="95" spans="1:13" x14ac:dyDescent="0.25">
      <c r="A95" s="8"/>
      <c r="B95" s="19">
        <v>90</v>
      </c>
      <c r="C95" s="25">
        <v>36</v>
      </c>
      <c r="D95" s="8">
        <v>65</v>
      </c>
      <c r="E95" s="8">
        <v>37</v>
      </c>
      <c r="F95" s="25">
        <v>65</v>
      </c>
      <c r="G95" s="25">
        <v>49</v>
      </c>
      <c r="H95" s="25">
        <v>10</v>
      </c>
      <c r="I95" s="8">
        <v>70</v>
      </c>
      <c r="J95" s="8">
        <v>63</v>
      </c>
      <c r="K95" s="8">
        <v>27</v>
      </c>
      <c r="L95" s="8">
        <v>75</v>
      </c>
      <c r="M95" s="8">
        <v>22</v>
      </c>
    </row>
    <row r="96" spans="1:13" x14ac:dyDescent="0.25">
      <c r="A96" s="8"/>
      <c r="B96" s="19">
        <v>120</v>
      </c>
      <c r="C96" s="25">
        <v>32</v>
      </c>
      <c r="D96" s="8">
        <v>68</v>
      </c>
      <c r="E96" s="8">
        <v>43</v>
      </c>
      <c r="F96" s="25">
        <v>64</v>
      </c>
      <c r="G96" s="25">
        <v>46</v>
      </c>
      <c r="H96" s="25">
        <v>12</v>
      </c>
      <c r="I96" s="8">
        <v>77</v>
      </c>
      <c r="J96" s="8">
        <v>61</v>
      </c>
      <c r="K96" s="8">
        <v>33</v>
      </c>
      <c r="L96" s="8">
        <v>72</v>
      </c>
      <c r="M96" s="8">
        <v>22</v>
      </c>
    </row>
    <row r="97" spans="1:13" x14ac:dyDescent="0.25">
      <c r="A97" s="8"/>
      <c r="B97" s="19">
        <v>150</v>
      </c>
      <c r="C97" s="25">
        <v>28</v>
      </c>
      <c r="D97" s="8">
        <v>63</v>
      </c>
      <c r="E97" s="8">
        <v>58</v>
      </c>
      <c r="F97" s="25">
        <v>59</v>
      </c>
      <c r="G97" s="25">
        <v>45</v>
      </c>
      <c r="H97" s="25">
        <v>6</v>
      </c>
      <c r="I97" s="8">
        <v>79</v>
      </c>
      <c r="J97" s="8">
        <v>70</v>
      </c>
      <c r="K97" s="8">
        <v>35</v>
      </c>
      <c r="L97" s="8">
        <v>71</v>
      </c>
      <c r="M97" s="8">
        <v>21</v>
      </c>
    </row>
    <row r="98" spans="1:13" x14ac:dyDescent="0.25">
      <c r="A98" s="8"/>
      <c r="B98" s="19">
        <v>180</v>
      </c>
      <c r="C98" s="25">
        <v>37</v>
      </c>
      <c r="D98" s="8">
        <v>65</v>
      </c>
      <c r="E98" s="8">
        <v>49</v>
      </c>
      <c r="F98" s="25">
        <v>65</v>
      </c>
      <c r="G98" s="25">
        <v>45</v>
      </c>
      <c r="H98" s="25">
        <v>3</v>
      </c>
      <c r="I98" s="8">
        <v>83</v>
      </c>
      <c r="J98" s="8">
        <v>75</v>
      </c>
      <c r="K98" s="8">
        <v>40</v>
      </c>
      <c r="L98" s="8">
        <v>70</v>
      </c>
      <c r="M98" s="8">
        <v>21</v>
      </c>
    </row>
    <row r="99" spans="1:13" x14ac:dyDescent="0.25">
      <c r="A99" s="8"/>
      <c r="B99" s="19">
        <v>210</v>
      </c>
      <c r="C99" s="25">
        <v>37</v>
      </c>
      <c r="D99" s="8">
        <v>61</v>
      </c>
      <c r="E99" s="8">
        <v>48</v>
      </c>
      <c r="F99" s="25">
        <v>57</v>
      </c>
      <c r="G99" s="25">
        <v>40</v>
      </c>
      <c r="H99" s="25">
        <v>1</v>
      </c>
      <c r="I99" s="8">
        <v>81</v>
      </c>
      <c r="J99" s="8">
        <v>78</v>
      </c>
      <c r="K99" s="8">
        <v>45</v>
      </c>
      <c r="L99" s="8">
        <v>77</v>
      </c>
      <c r="M99" s="8">
        <v>30</v>
      </c>
    </row>
    <row r="100" spans="1:13" x14ac:dyDescent="0.25">
      <c r="A100" s="8"/>
      <c r="B100" s="19">
        <v>240</v>
      </c>
      <c r="C100" s="25">
        <v>34</v>
      </c>
      <c r="D100" s="8">
        <v>70</v>
      </c>
      <c r="E100" s="8">
        <v>50</v>
      </c>
      <c r="F100" s="25">
        <v>57</v>
      </c>
      <c r="G100" s="25">
        <v>45</v>
      </c>
      <c r="H100" s="25">
        <v>0</v>
      </c>
      <c r="I100" s="8">
        <v>82</v>
      </c>
      <c r="J100" s="8">
        <v>81</v>
      </c>
      <c r="K100" s="8">
        <v>45</v>
      </c>
      <c r="L100" s="8">
        <v>77</v>
      </c>
      <c r="M100" s="8">
        <v>28</v>
      </c>
    </row>
    <row r="101" spans="1:13" x14ac:dyDescent="0.25">
      <c r="A101" s="8"/>
      <c r="B101" s="19">
        <v>270</v>
      </c>
      <c r="C101" s="25">
        <v>36</v>
      </c>
      <c r="D101" s="8">
        <v>68</v>
      </c>
      <c r="E101" s="8">
        <v>54</v>
      </c>
      <c r="F101" s="25">
        <v>62</v>
      </c>
      <c r="G101" s="25">
        <v>39</v>
      </c>
      <c r="H101" s="25">
        <v>0</v>
      </c>
      <c r="I101" s="8">
        <v>87</v>
      </c>
      <c r="J101" s="8">
        <v>77</v>
      </c>
      <c r="K101" s="8">
        <v>41</v>
      </c>
      <c r="L101" s="8">
        <v>76</v>
      </c>
      <c r="M101" s="8">
        <v>30</v>
      </c>
    </row>
    <row r="102" spans="1:13" x14ac:dyDescent="0.25">
      <c r="A102" s="8"/>
      <c r="B102" s="19">
        <v>300</v>
      </c>
      <c r="C102" s="25">
        <v>33</v>
      </c>
      <c r="D102" s="8">
        <v>74</v>
      </c>
      <c r="E102" s="8">
        <v>55</v>
      </c>
      <c r="F102" s="25">
        <v>65</v>
      </c>
      <c r="G102" s="25">
        <v>47</v>
      </c>
      <c r="H102" s="25">
        <v>0</v>
      </c>
      <c r="I102" s="8">
        <v>85</v>
      </c>
      <c r="J102" s="8">
        <v>82</v>
      </c>
      <c r="K102" s="8">
        <v>44</v>
      </c>
      <c r="L102" s="8">
        <v>74</v>
      </c>
      <c r="M102" s="8">
        <v>29</v>
      </c>
    </row>
    <row r="103" spans="1:13" x14ac:dyDescent="0.25">
      <c r="A103" s="8"/>
      <c r="B103" s="27">
        <v>330</v>
      </c>
      <c r="C103" s="25">
        <v>42</v>
      </c>
      <c r="D103" s="8">
        <v>72</v>
      </c>
      <c r="E103" s="8">
        <v>50</v>
      </c>
      <c r="F103" s="25">
        <v>62</v>
      </c>
      <c r="G103" s="25">
        <v>42</v>
      </c>
      <c r="H103" s="25">
        <v>3</v>
      </c>
      <c r="I103" s="8">
        <v>93</v>
      </c>
      <c r="J103" s="8">
        <v>80</v>
      </c>
      <c r="K103" s="8">
        <v>46</v>
      </c>
      <c r="L103" s="8">
        <v>77</v>
      </c>
      <c r="M103" s="8">
        <v>32</v>
      </c>
    </row>
    <row r="104" spans="1:13" x14ac:dyDescent="0.25">
      <c r="A104" s="8"/>
      <c r="B104" s="27">
        <v>360</v>
      </c>
      <c r="C104" s="25">
        <v>43</v>
      </c>
      <c r="D104" s="8">
        <v>79</v>
      </c>
      <c r="E104" s="8">
        <v>54</v>
      </c>
      <c r="F104" s="25">
        <v>70</v>
      </c>
      <c r="G104" s="25">
        <v>41</v>
      </c>
      <c r="H104" s="25">
        <v>0</v>
      </c>
      <c r="I104" s="8">
        <v>90</v>
      </c>
      <c r="J104" s="8">
        <v>82</v>
      </c>
      <c r="K104" s="8">
        <v>47</v>
      </c>
      <c r="L104" s="8">
        <v>79</v>
      </c>
      <c r="M104" s="8">
        <v>26</v>
      </c>
    </row>
    <row r="105" spans="1:13" x14ac:dyDescent="0.25">
      <c r="A105" s="8"/>
      <c r="B105" s="27">
        <v>390</v>
      </c>
      <c r="C105">
        <v>39</v>
      </c>
      <c r="D105" s="29">
        <v>68</v>
      </c>
      <c r="E105">
        <v>64</v>
      </c>
      <c r="F105" s="25">
        <v>70</v>
      </c>
      <c r="G105" s="25">
        <v>44</v>
      </c>
      <c r="H105" s="25">
        <v>0</v>
      </c>
      <c r="I105" s="8">
        <v>90</v>
      </c>
      <c r="J105" s="8">
        <v>88</v>
      </c>
      <c r="K105" s="8">
        <v>52</v>
      </c>
      <c r="L105" s="8">
        <v>79</v>
      </c>
      <c r="M105" s="8">
        <v>30</v>
      </c>
    </row>
    <row r="106" spans="1:13" x14ac:dyDescent="0.25">
      <c r="A106" s="8"/>
      <c r="B106" s="27">
        <v>420</v>
      </c>
      <c r="C106" s="25">
        <v>46</v>
      </c>
      <c r="D106" s="8">
        <v>73</v>
      </c>
      <c r="E106" s="8">
        <v>62</v>
      </c>
      <c r="F106" s="25">
        <v>68</v>
      </c>
      <c r="G106" s="25">
        <v>47</v>
      </c>
      <c r="H106" s="25">
        <v>0</v>
      </c>
      <c r="I106" s="8">
        <v>91</v>
      </c>
      <c r="J106" s="8">
        <v>85</v>
      </c>
      <c r="K106" s="8">
        <v>52</v>
      </c>
      <c r="L106" s="8">
        <v>77</v>
      </c>
      <c r="M106" s="8">
        <v>27</v>
      </c>
    </row>
    <row r="107" spans="1:13" x14ac:dyDescent="0.25">
      <c r="A107" s="8"/>
      <c r="B107" s="19">
        <v>450</v>
      </c>
      <c r="C107" s="25">
        <v>43</v>
      </c>
      <c r="D107" s="26">
        <v>74</v>
      </c>
      <c r="E107" s="26">
        <v>59</v>
      </c>
      <c r="F107" s="25">
        <v>69</v>
      </c>
      <c r="G107" s="25">
        <v>47</v>
      </c>
      <c r="H107" s="25">
        <v>2</v>
      </c>
      <c r="I107" s="26">
        <v>95</v>
      </c>
      <c r="J107" s="26">
        <v>86</v>
      </c>
      <c r="K107" s="26">
        <v>52</v>
      </c>
      <c r="L107" s="26">
        <v>80</v>
      </c>
      <c r="M107" s="25">
        <v>29</v>
      </c>
    </row>
    <row r="108" spans="1:13" x14ac:dyDescent="0.25">
      <c r="A108" s="8"/>
      <c r="B108" s="19">
        <v>480</v>
      </c>
      <c r="C108" s="25">
        <v>46</v>
      </c>
      <c r="D108" s="25">
        <v>75</v>
      </c>
      <c r="E108" s="25">
        <v>59</v>
      </c>
      <c r="F108" s="25">
        <v>70</v>
      </c>
      <c r="G108" s="25">
        <v>41</v>
      </c>
      <c r="H108" s="25">
        <v>6</v>
      </c>
      <c r="I108" s="25">
        <v>97</v>
      </c>
      <c r="J108" s="25">
        <v>85</v>
      </c>
      <c r="K108">
        <v>53</v>
      </c>
      <c r="L108" s="25">
        <v>82</v>
      </c>
      <c r="M108" s="25">
        <v>29</v>
      </c>
    </row>
    <row r="109" spans="1:13" x14ac:dyDescent="0.25">
      <c r="A109" s="8"/>
      <c r="B109" s="19">
        <v>510</v>
      </c>
      <c r="C109" s="25">
        <v>49</v>
      </c>
      <c r="D109" s="25">
        <v>80</v>
      </c>
      <c r="E109" s="25">
        <v>72</v>
      </c>
      <c r="F109" s="25">
        <v>71</v>
      </c>
      <c r="G109" s="25">
        <v>41</v>
      </c>
      <c r="H109" s="25">
        <v>0</v>
      </c>
      <c r="I109" s="25">
        <v>95</v>
      </c>
      <c r="J109" s="25">
        <v>91</v>
      </c>
      <c r="K109">
        <v>55</v>
      </c>
      <c r="L109" s="25">
        <v>83</v>
      </c>
      <c r="M109" s="25">
        <v>31</v>
      </c>
    </row>
    <row r="110" spans="1:13" x14ac:dyDescent="0.25">
      <c r="A110" s="8"/>
      <c r="B110" s="27">
        <v>540</v>
      </c>
      <c r="C110" s="25">
        <v>51</v>
      </c>
      <c r="D110" s="25">
        <v>78</v>
      </c>
      <c r="E110" s="25">
        <v>66</v>
      </c>
      <c r="F110" s="25">
        <v>67</v>
      </c>
      <c r="G110" s="25">
        <v>42</v>
      </c>
      <c r="H110" s="25">
        <v>5</v>
      </c>
      <c r="I110" s="25">
        <v>87</v>
      </c>
      <c r="J110" s="25">
        <v>88</v>
      </c>
      <c r="K110" s="25">
        <v>59</v>
      </c>
      <c r="L110" s="25">
        <v>77</v>
      </c>
      <c r="M110" s="25">
        <v>30</v>
      </c>
    </row>
    <row r="111" spans="1:13" x14ac:dyDescent="0.25">
      <c r="A111" s="8"/>
      <c r="B111" s="27">
        <v>570</v>
      </c>
      <c r="C111" s="25">
        <v>52</v>
      </c>
      <c r="D111" s="25">
        <v>83</v>
      </c>
      <c r="E111" s="25">
        <v>67</v>
      </c>
      <c r="F111" s="25">
        <v>69</v>
      </c>
      <c r="G111" s="25">
        <v>43</v>
      </c>
      <c r="H111" s="25">
        <v>0</v>
      </c>
      <c r="I111" s="25">
        <v>98</v>
      </c>
      <c r="J111" s="25">
        <v>95</v>
      </c>
      <c r="K111" s="25">
        <v>59</v>
      </c>
      <c r="L111" s="25">
        <v>79</v>
      </c>
      <c r="M111" s="25">
        <v>34</v>
      </c>
    </row>
    <row r="112" spans="1:13" x14ac:dyDescent="0.25">
      <c r="A112" s="8"/>
      <c r="B112" s="27">
        <v>600</v>
      </c>
      <c r="C112" s="25">
        <v>62</v>
      </c>
      <c r="D112" s="25">
        <v>81</v>
      </c>
      <c r="E112" s="25">
        <v>69</v>
      </c>
      <c r="F112" s="25">
        <v>69</v>
      </c>
      <c r="G112" s="25">
        <v>42</v>
      </c>
      <c r="H112" s="25">
        <v>1</v>
      </c>
      <c r="I112" s="25">
        <v>100</v>
      </c>
      <c r="J112" s="25">
        <v>98</v>
      </c>
      <c r="K112" s="25">
        <v>58</v>
      </c>
      <c r="L112" s="25">
        <v>88</v>
      </c>
      <c r="M112" s="25">
        <v>28</v>
      </c>
    </row>
    <row r="113" spans="1:20" x14ac:dyDescent="0.25">
      <c r="A113" s="8"/>
    </row>
    <row r="125" spans="1:20" x14ac:dyDescent="0.25">
      <c r="H125" t="s">
        <v>136</v>
      </c>
      <c r="I125" t="s">
        <v>137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H126">
        <v>0</v>
      </c>
      <c r="I126" t="s">
        <v>139</v>
      </c>
      <c r="J126">
        <v>49</v>
      </c>
      <c r="K126">
        <v>16</v>
      </c>
      <c r="L126">
        <v>0</v>
      </c>
      <c r="M126">
        <v>31</v>
      </c>
      <c r="N126">
        <v>23</v>
      </c>
      <c r="O126">
        <v>5</v>
      </c>
      <c r="P126">
        <v>55</v>
      </c>
      <c r="Q126">
        <v>27</v>
      </c>
      <c r="R126">
        <v>53</v>
      </c>
      <c r="S126">
        <v>69</v>
      </c>
      <c r="T126">
        <v>20</v>
      </c>
    </row>
    <row r="127" spans="1:20" x14ac:dyDescent="0.25">
      <c r="H127">
        <v>30</v>
      </c>
      <c r="I127" t="s">
        <v>138</v>
      </c>
      <c r="J127">
        <v>52</v>
      </c>
      <c r="K127">
        <v>36</v>
      </c>
      <c r="L127">
        <v>24</v>
      </c>
      <c r="M127">
        <v>25</v>
      </c>
      <c r="N127">
        <v>25</v>
      </c>
      <c r="O127">
        <v>15</v>
      </c>
      <c r="P127">
        <v>67</v>
      </c>
      <c r="Q127">
        <v>24</v>
      </c>
      <c r="R127">
        <v>57</v>
      </c>
      <c r="S127">
        <v>80</v>
      </c>
      <c r="T127">
        <v>25</v>
      </c>
    </row>
    <row r="128" spans="1:20" x14ac:dyDescent="0.25">
      <c r="H128">
        <v>60</v>
      </c>
      <c r="I128" t="s">
        <v>138</v>
      </c>
      <c r="J128">
        <v>59</v>
      </c>
      <c r="K128">
        <v>43</v>
      </c>
      <c r="L128">
        <v>37</v>
      </c>
      <c r="M128">
        <v>28</v>
      </c>
      <c r="N128">
        <v>23</v>
      </c>
      <c r="O128">
        <v>9</v>
      </c>
      <c r="P128">
        <v>71</v>
      </c>
      <c r="Q128">
        <v>37</v>
      </c>
      <c r="R128">
        <v>59</v>
      </c>
      <c r="S128">
        <v>81</v>
      </c>
      <c r="T128">
        <v>31</v>
      </c>
    </row>
    <row r="129" spans="8:20" x14ac:dyDescent="0.25">
      <c r="H129">
        <v>90</v>
      </c>
      <c r="I129" t="s">
        <v>138</v>
      </c>
      <c r="J129">
        <v>58</v>
      </c>
      <c r="K129">
        <v>43</v>
      </c>
      <c r="L129">
        <v>47</v>
      </c>
      <c r="M129">
        <v>33</v>
      </c>
      <c r="N129">
        <v>27</v>
      </c>
      <c r="O129">
        <v>13</v>
      </c>
      <c r="P129">
        <v>68</v>
      </c>
      <c r="Q129">
        <v>48</v>
      </c>
      <c r="R129">
        <v>65</v>
      </c>
      <c r="S129">
        <v>82</v>
      </c>
      <c r="T129">
        <v>37</v>
      </c>
    </row>
    <row r="130" spans="8:20" x14ac:dyDescent="0.25">
      <c r="H130">
        <v>120</v>
      </c>
      <c r="I130" t="s">
        <v>138</v>
      </c>
      <c r="J130">
        <v>60</v>
      </c>
      <c r="K130">
        <v>52</v>
      </c>
      <c r="L130">
        <v>46</v>
      </c>
      <c r="M130">
        <v>35</v>
      </c>
      <c r="N130">
        <v>31</v>
      </c>
      <c r="O130">
        <v>15</v>
      </c>
      <c r="P130">
        <v>70</v>
      </c>
      <c r="Q130">
        <v>49</v>
      </c>
      <c r="R130">
        <v>67</v>
      </c>
      <c r="S130">
        <v>75</v>
      </c>
      <c r="T130">
        <v>37</v>
      </c>
    </row>
    <row r="131" spans="8:20" x14ac:dyDescent="0.25">
      <c r="H131">
        <v>150</v>
      </c>
      <c r="I131" t="s">
        <v>138</v>
      </c>
      <c r="J131">
        <v>64</v>
      </c>
      <c r="K131">
        <v>52</v>
      </c>
      <c r="L131">
        <v>47</v>
      </c>
      <c r="M131">
        <v>35</v>
      </c>
      <c r="N131">
        <v>33</v>
      </c>
      <c r="O131">
        <v>9</v>
      </c>
      <c r="P131">
        <v>67</v>
      </c>
      <c r="Q131">
        <v>58</v>
      </c>
      <c r="R131">
        <v>74</v>
      </c>
      <c r="S131">
        <v>80</v>
      </c>
      <c r="T131">
        <v>45</v>
      </c>
    </row>
    <row r="132" spans="8:20" x14ac:dyDescent="0.25">
      <c r="H132">
        <v>180</v>
      </c>
      <c r="I132" t="s">
        <v>138</v>
      </c>
      <c r="J132">
        <v>61</v>
      </c>
      <c r="K132">
        <v>59</v>
      </c>
      <c r="L132">
        <v>43</v>
      </c>
      <c r="M132">
        <v>31</v>
      </c>
      <c r="N132">
        <v>46</v>
      </c>
      <c r="O132">
        <v>8</v>
      </c>
      <c r="P132">
        <v>78</v>
      </c>
      <c r="Q132">
        <v>66</v>
      </c>
      <c r="R132">
        <v>74</v>
      </c>
      <c r="S132">
        <v>80</v>
      </c>
      <c r="T132">
        <v>41</v>
      </c>
    </row>
    <row r="133" spans="8:20" x14ac:dyDescent="0.25">
      <c r="H133">
        <v>210</v>
      </c>
      <c r="I133" t="s">
        <v>138</v>
      </c>
      <c r="J133">
        <v>63</v>
      </c>
      <c r="K133">
        <v>59</v>
      </c>
      <c r="L133">
        <v>52</v>
      </c>
      <c r="M133">
        <v>35</v>
      </c>
      <c r="N133">
        <v>55</v>
      </c>
      <c r="O133">
        <v>10</v>
      </c>
      <c r="P133">
        <v>100</v>
      </c>
      <c r="Q133">
        <v>72</v>
      </c>
      <c r="R133">
        <v>80</v>
      </c>
      <c r="S133">
        <v>81</v>
      </c>
      <c r="T133">
        <v>44</v>
      </c>
    </row>
    <row r="134" spans="8:20" x14ac:dyDescent="0.25">
      <c r="H134">
        <v>240</v>
      </c>
      <c r="I134" t="s">
        <v>138</v>
      </c>
      <c r="J134">
        <v>67</v>
      </c>
      <c r="K134">
        <v>66</v>
      </c>
      <c r="L134">
        <v>63</v>
      </c>
      <c r="M134">
        <v>35</v>
      </c>
      <c r="N134">
        <v>50</v>
      </c>
      <c r="O134">
        <v>8</v>
      </c>
      <c r="P134">
        <v>91</v>
      </c>
      <c r="Q134">
        <v>83</v>
      </c>
      <c r="R134">
        <v>87</v>
      </c>
      <c r="S134">
        <v>79</v>
      </c>
      <c r="T134">
        <v>40</v>
      </c>
    </row>
    <row r="135" spans="8:20" x14ac:dyDescent="0.25">
      <c r="H135">
        <v>270</v>
      </c>
      <c r="I135" t="s">
        <v>138</v>
      </c>
      <c r="J135">
        <v>72</v>
      </c>
      <c r="K135">
        <v>66</v>
      </c>
      <c r="L135">
        <v>60</v>
      </c>
      <c r="M135">
        <v>36</v>
      </c>
      <c r="N135">
        <v>56</v>
      </c>
      <c r="O135">
        <v>0</v>
      </c>
      <c r="P135">
        <v>81</v>
      </c>
      <c r="Q135">
        <v>85</v>
      </c>
      <c r="R135">
        <v>91</v>
      </c>
      <c r="S135">
        <v>80</v>
      </c>
      <c r="T135">
        <v>41</v>
      </c>
    </row>
    <row r="136" spans="8:20" x14ac:dyDescent="0.25">
      <c r="H136">
        <v>300</v>
      </c>
      <c r="I136" t="s">
        <v>138</v>
      </c>
      <c r="J136">
        <v>69</v>
      </c>
      <c r="K136">
        <v>70</v>
      </c>
      <c r="L136">
        <v>66</v>
      </c>
      <c r="M136">
        <v>40</v>
      </c>
      <c r="N136">
        <v>53</v>
      </c>
      <c r="O136">
        <v>0</v>
      </c>
      <c r="P136">
        <v>81</v>
      </c>
      <c r="Q136">
        <v>82</v>
      </c>
      <c r="R136">
        <v>93</v>
      </c>
      <c r="S136">
        <v>84</v>
      </c>
      <c r="T136">
        <v>40</v>
      </c>
    </row>
    <row r="137" spans="8:20" x14ac:dyDescent="0.25">
      <c r="H137">
        <v>330</v>
      </c>
      <c r="I137" t="s">
        <v>138</v>
      </c>
      <c r="J137">
        <v>69</v>
      </c>
      <c r="K137">
        <v>69</v>
      </c>
      <c r="L137">
        <v>62</v>
      </c>
      <c r="M137">
        <v>43</v>
      </c>
      <c r="N137">
        <v>55</v>
      </c>
      <c r="O137">
        <v>0</v>
      </c>
      <c r="P137">
        <v>85</v>
      </c>
      <c r="Q137">
        <v>82</v>
      </c>
      <c r="R137">
        <v>89</v>
      </c>
      <c r="S137">
        <v>80</v>
      </c>
      <c r="T137">
        <v>42</v>
      </c>
    </row>
    <row r="138" spans="8:20" x14ac:dyDescent="0.25">
      <c r="H138">
        <v>360</v>
      </c>
      <c r="I138" t="s">
        <v>138</v>
      </c>
      <c r="J138">
        <v>66</v>
      </c>
      <c r="K138">
        <v>69</v>
      </c>
      <c r="L138">
        <v>67</v>
      </c>
      <c r="M138">
        <v>45</v>
      </c>
      <c r="N138">
        <v>61</v>
      </c>
      <c r="O138">
        <v>0</v>
      </c>
      <c r="P138">
        <v>91</v>
      </c>
      <c r="Q138">
        <v>81</v>
      </c>
      <c r="R138">
        <v>88</v>
      </c>
      <c r="S138">
        <v>86</v>
      </c>
      <c r="T138">
        <v>43</v>
      </c>
    </row>
    <row r="139" spans="8:20" x14ac:dyDescent="0.25">
      <c r="H139">
        <v>390</v>
      </c>
      <c r="I139" t="s">
        <v>138</v>
      </c>
      <c r="J139">
        <v>71</v>
      </c>
      <c r="K139">
        <v>69</v>
      </c>
      <c r="L139">
        <v>65</v>
      </c>
      <c r="M139">
        <v>43</v>
      </c>
      <c r="N139">
        <v>45</v>
      </c>
      <c r="O139">
        <v>0</v>
      </c>
      <c r="P139">
        <v>84</v>
      </c>
      <c r="Q139">
        <v>75</v>
      </c>
      <c r="R139">
        <v>88</v>
      </c>
      <c r="S139">
        <v>83</v>
      </c>
      <c r="T139">
        <v>47</v>
      </c>
    </row>
    <row r="140" spans="8:20" x14ac:dyDescent="0.25">
      <c r="H140">
        <v>420</v>
      </c>
      <c r="I140" t="s">
        <v>138</v>
      </c>
      <c r="J140">
        <v>72</v>
      </c>
      <c r="K140">
        <v>70</v>
      </c>
      <c r="L140">
        <v>66</v>
      </c>
      <c r="M140">
        <v>51</v>
      </c>
      <c r="N140">
        <v>53</v>
      </c>
      <c r="O140">
        <v>0</v>
      </c>
      <c r="P140">
        <v>91</v>
      </c>
      <c r="Q140">
        <v>72</v>
      </c>
      <c r="R140">
        <v>88</v>
      </c>
      <c r="S140">
        <v>81</v>
      </c>
      <c r="T140">
        <v>43</v>
      </c>
    </row>
    <row r="141" spans="8:20" x14ac:dyDescent="0.25">
      <c r="H141">
        <v>450</v>
      </c>
      <c r="I141" t="s">
        <v>138</v>
      </c>
      <c r="J141">
        <v>77</v>
      </c>
      <c r="K141">
        <v>72</v>
      </c>
      <c r="L141">
        <v>70</v>
      </c>
      <c r="M141">
        <v>48</v>
      </c>
      <c r="N141">
        <v>54</v>
      </c>
      <c r="O141">
        <v>0</v>
      </c>
      <c r="P141">
        <v>86</v>
      </c>
      <c r="Q141">
        <v>73</v>
      </c>
      <c r="R141">
        <v>91</v>
      </c>
      <c r="S141">
        <v>80</v>
      </c>
      <c r="T141">
        <v>48</v>
      </c>
    </row>
    <row r="142" spans="8:20" x14ac:dyDescent="0.25">
      <c r="H142">
        <v>480</v>
      </c>
      <c r="I142" t="s">
        <v>138</v>
      </c>
      <c r="J142">
        <v>74</v>
      </c>
      <c r="K142">
        <v>70</v>
      </c>
      <c r="L142">
        <v>68</v>
      </c>
      <c r="M142">
        <v>52</v>
      </c>
      <c r="N142">
        <v>53</v>
      </c>
      <c r="O142">
        <v>0</v>
      </c>
      <c r="P142">
        <v>81</v>
      </c>
      <c r="Q142">
        <v>80</v>
      </c>
      <c r="R142">
        <v>90</v>
      </c>
      <c r="S142">
        <v>83</v>
      </c>
      <c r="T142">
        <v>44</v>
      </c>
    </row>
    <row r="143" spans="8:20" x14ac:dyDescent="0.25">
      <c r="H143">
        <v>510</v>
      </c>
      <c r="I143" t="s">
        <v>138</v>
      </c>
      <c r="J143">
        <v>72</v>
      </c>
      <c r="K143">
        <v>71</v>
      </c>
      <c r="L143">
        <v>71</v>
      </c>
      <c r="M143">
        <v>56</v>
      </c>
      <c r="N143">
        <v>51</v>
      </c>
      <c r="O143">
        <v>0</v>
      </c>
      <c r="P143">
        <v>94</v>
      </c>
      <c r="Q143">
        <v>85</v>
      </c>
      <c r="R143">
        <v>91</v>
      </c>
      <c r="S143">
        <v>85</v>
      </c>
      <c r="T143">
        <v>47</v>
      </c>
    </row>
    <row r="144" spans="8:20" x14ac:dyDescent="0.25">
      <c r="H144">
        <v>540</v>
      </c>
      <c r="I144" t="s">
        <v>138</v>
      </c>
      <c r="J144">
        <v>74</v>
      </c>
      <c r="K144">
        <v>71</v>
      </c>
      <c r="L144">
        <v>68</v>
      </c>
      <c r="M144">
        <v>55</v>
      </c>
      <c r="N144">
        <v>48</v>
      </c>
      <c r="O144">
        <v>0</v>
      </c>
      <c r="P144">
        <v>93</v>
      </c>
      <c r="Q144">
        <v>75</v>
      </c>
      <c r="R144">
        <v>90</v>
      </c>
      <c r="S144">
        <v>86</v>
      </c>
      <c r="T144">
        <v>52</v>
      </c>
    </row>
    <row r="145" spans="8:29" x14ac:dyDescent="0.25">
      <c r="H145">
        <v>570</v>
      </c>
      <c r="I145" t="s">
        <v>138</v>
      </c>
      <c r="J145">
        <v>70</v>
      </c>
      <c r="K145">
        <v>72</v>
      </c>
      <c r="L145">
        <v>64</v>
      </c>
      <c r="M145">
        <v>51</v>
      </c>
      <c r="N145">
        <v>47</v>
      </c>
      <c r="O145">
        <v>0</v>
      </c>
      <c r="P145">
        <v>96</v>
      </c>
      <c r="Q145">
        <v>77</v>
      </c>
      <c r="R145">
        <v>89</v>
      </c>
      <c r="S145">
        <v>82</v>
      </c>
      <c r="T145">
        <v>49</v>
      </c>
    </row>
    <row r="146" spans="8:29" x14ac:dyDescent="0.25">
      <c r="H146">
        <v>600</v>
      </c>
      <c r="I146" t="s">
        <v>138</v>
      </c>
      <c r="J146">
        <v>72</v>
      </c>
      <c r="K146">
        <v>74</v>
      </c>
      <c r="L146">
        <v>72</v>
      </c>
      <c r="M146">
        <v>53</v>
      </c>
      <c r="N146">
        <v>50</v>
      </c>
      <c r="O146">
        <v>0</v>
      </c>
      <c r="P146">
        <v>99</v>
      </c>
      <c r="Q146">
        <v>82</v>
      </c>
      <c r="R146">
        <v>88</v>
      </c>
      <c r="S146">
        <v>86</v>
      </c>
      <c r="T146">
        <v>50</v>
      </c>
    </row>
    <row r="158" spans="8:29" x14ac:dyDescent="0.25">
      <c r="H158" s="8" t="s">
        <v>136</v>
      </c>
      <c r="I158" s="8">
        <v>0</v>
      </c>
      <c r="J158" s="8">
        <v>30</v>
      </c>
      <c r="K158" s="8">
        <v>60</v>
      </c>
      <c r="L158" s="8">
        <v>90</v>
      </c>
      <c r="M158" s="8">
        <v>120</v>
      </c>
      <c r="N158" s="8">
        <v>150</v>
      </c>
      <c r="O158" s="8">
        <v>180</v>
      </c>
      <c r="P158" s="8">
        <v>210</v>
      </c>
      <c r="Q158" s="8">
        <v>240</v>
      </c>
      <c r="R158" s="8">
        <v>270</v>
      </c>
      <c r="S158" s="8">
        <v>300</v>
      </c>
      <c r="T158" s="8">
        <v>330</v>
      </c>
      <c r="U158" s="8">
        <v>360</v>
      </c>
      <c r="V158" s="8">
        <v>390</v>
      </c>
      <c r="W158" s="8">
        <v>420</v>
      </c>
      <c r="X158" s="8">
        <v>450</v>
      </c>
      <c r="Y158" s="8">
        <v>480</v>
      </c>
      <c r="Z158" s="8">
        <v>510</v>
      </c>
      <c r="AA158" s="8">
        <v>540</v>
      </c>
      <c r="AB158" s="8">
        <v>570</v>
      </c>
      <c r="AC158" s="8">
        <v>600</v>
      </c>
    </row>
    <row r="159" spans="8:29" x14ac:dyDescent="0.25">
      <c r="H159" s="8" t="s">
        <v>137</v>
      </c>
      <c r="I159" s="8" t="s">
        <v>139</v>
      </c>
      <c r="J159" s="8" t="s">
        <v>139</v>
      </c>
      <c r="K159" s="8" t="s">
        <v>139</v>
      </c>
      <c r="L159" s="8" t="s">
        <v>139</v>
      </c>
      <c r="M159" s="8" t="s">
        <v>139</v>
      </c>
      <c r="N159" s="8" t="s">
        <v>139</v>
      </c>
      <c r="O159" s="8" t="s">
        <v>139</v>
      </c>
      <c r="P159" s="8" t="s">
        <v>139</v>
      </c>
      <c r="Q159" s="8" t="s">
        <v>139</v>
      </c>
      <c r="R159" s="8" t="s">
        <v>139</v>
      </c>
      <c r="S159" s="8" t="s">
        <v>139</v>
      </c>
      <c r="T159" s="8" t="s">
        <v>139</v>
      </c>
      <c r="U159" s="8" t="s">
        <v>139</v>
      </c>
      <c r="V159" s="8" t="s">
        <v>139</v>
      </c>
      <c r="W159" s="8" t="s">
        <v>139</v>
      </c>
      <c r="X159" s="8" t="s">
        <v>139</v>
      </c>
      <c r="Y159" s="8" t="s">
        <v>139</v>
      </c>
      <c r="Z159" s="8" t="s">
        <v>139</v>
      </c>
      <c r="AA159" s="8" t="s">
        <v>139</v>
      </c>
      <c r="AB159" s="8" t="s">
        <v>139</v>
      </c>
      <c r="AC159" s="8" t="s">
        <v>139</v>
      </c>
    </row>
    <row r="160" spans="8:29" x14ac:dyDescent="0.25">
      <c r="H160" s="8" t="s">
        <v>85</v>
      </c>
      <c r="I160" s="8">
        <v>49</v>
      </c>
      <c r="J160" s="8">
        <v>52</v>
      </c>
      <c r="K160" s="8">
        <v>59</v>
      </c>
      <c r="L160" s="8">
        <v>58</v>
      </c>
      <c r="M160" s="8">
        <v>60</v>
      </c>
      <c r="N160" s="8">
        <v>64</v>
      </c>
      <c r="O160" s="8">
        <v>61</v>
      </c>
      <c r="P160" s="8">
        <v>63</v>
      </c>
      <c r="Q160" s="8">
        <v>67</v>
      </c>
      <c r="R160" s="8">
        <v>72</v>
      </c>
      <c r="S160" s="8">
        <v>69</v>
      </c>
      <c r="T160" s="8">
        <v>69</v>
      </c>
      <c r="U160" s="8">
        <v>66</v>
      </c>
      <c r="V160" s="8">
        <v>71</v>
      </c>
      <c r="W160" s="8">
        <v>72</v>
      </c>
      <c r="X160" s="8">
        <v>77</v>
      </c>
      <c r="Y160" s="8">
        <v>74</v>
      </c>
      <c r="Z160" s="8">
        <v>72</v>
      </c>
      <c r="AA160" s="8">
        <v>74</v>
      </c>
      <c r="AB160" s="8">
        <v>70</v>
      </c>
      <c r="AC160" s="8">
        <v>72</v>
      </c>
    </row>
    <row r="161" spans="8:29" x14ac:dyDescent="0.25">
      <c r="H161" s="8" t="s">
        <v>82</v>
      </c>
      <c r="I161" s="8">
        <v>16</v>
      </c>
      <c r="J161" s="8">
        <v>36</v>
      </c>
      <c r="K161" s="8">
        <v>43</v>
      </c>
      <c r="L161" s="8">
        <v>43</v>
      </c>
      <c r="M161" s="8">
        <v>52</v>
      </c>
      <c r="N161" s="8">
        <v>52</v>
      </c>
      <c r="O161" s="8">
        <v>59</v>
      </c>
      <c r="P161" s="8">
        <v>59</v>
      </c>
      <c r="Q161" s="8">
        <v>66</v>
      </c>
      <c r="R161" s="8">
        <v>66</v>
      </c>
      <c r="S161" s="8">
        <v>70</v>
      </c>
      <c r="T161" s="8">
        <v>69</v>
      </c>
      <c r="U161" s="8">
        <v>69</v>
      </c>
      <c r="V161" s="8">
        <v>69</v>
      </c>
      <c r="W161" s="8">
        <v>70</v>
      </c>
      <c r="X161" s="8">
        <v>72</v>
      </c>
      <c r="Y161" s="8">
        <v>70</v>
      </c>
      <c r="Z161" s="8">
        <v>71</v>
      </c>
      <c r="AA161" s="8">
        <v>71</v>
      </c>
      <c r="AB161" s="8">
        <v>72</v>
      </c>
      <c r="AC161" s="8">
        <v>74</v>
      </c>
    </row>
    <row r="162" spans="8:29" x14ac:dyDescent="0.25">
      <c r="H162" s="8" t="s">
        <v>86</v>
      </c>
      <c r="I162" s="8">
        <v>0</v>
      </c>
      <c r="J162" s="8">
        <v>24</v>
      </c>
      <c r="K162" s="8">
        <v>37</v>
      </c>
      <c r="L162" s="8">
        <v>47</v>
      </c>
      <c r="M162" s="8">
        <v>46</v>
      </c>
      <c r="N162" s="8">
        <v>47</v>
      </c>
      <c r="O162" s="8">
        <v>43</v>
      </c>
      <c r="P162" s="8">
        <v>52</v>
      </c>
      <c r="Q162" s="8">
        <v>63</v>
      </c>
      <c r="R162" s="8">
        <v>60</v>
      </c>
      <c r="S162" s="8">
        <v>66</v>
      </c>
      <c r="T162" s="8">
        <v>62</v>
      </c>
      <c r="U162" s="8">
        <v>67</v>
      </c>
      <c r="V162" s="8">
        <v>65</v>
      </c>
      <c r="W162" s="8">
        <v>66</v>
      </c>
      <c r="X162" s="8">
        <v>70</v>
      </c>
      <c r="Y162" s="8">
        <v>68</v>
      </c>
      <c r="Z162" s="8">
        <v>71</v>
      </c>
      <c r="AA162" s="8">
        <v>68</v>
      </c>
      <c r="AB162" s="8">
        <v>64</v>
      </c>
      <c r="AC162" s="8">
        <v>72</v>
      </c>
    </row>
    <row r="163" spans="8:29" x14ac:dyDescent="0.25">
      <c r="H163" s="8" t="s">
        <v>87</v>
      </c>
      <c r="I163" s="8">
        <v>31</v>
      </c>
      <c r="J163" s="8">
        <v>25</v>
      </c>
      <c r="K163" s="8">
        <v>28</v>
      </c>
      <c r="L163" s="8">
        <v>33</v>
      </c>
      <c r="M163" s="8">
        <v>35</v>
      </c>
      <c r="N163" s="8">
        <v>35</v>
      </c>
      <c r="O163" s="8">
        <v>31</v>
      </c>
      <c r="P163" s="8">
        <v>35</v>
      </c>
      <c r="Q163" s="8">
        <v>35</v>
      </c>
      <c r="R163" s="8">
        <v>36</v>
      </c>
      <c r="S163" s="8">
        <v>40</v>
      </c>
      <c r="T163" s="8">
        <v>43</v>
      </c>
      <c r="U163" s="8">
        <v>45</v>
      </c>
      <c r="V163" s="8">
        <v>43</v>
      </c>
      <c r="W163" s="8">
        <v>51</v>
      </c>
      <c r="X163" s="8">
        <v>48</v>
      </c>
      <c r="Y163" s="8">
        <v>52</v>
      </c>
      <c r="Z163" s="8">
        <v>56</v>
      </c>
      <c r="AA163" s="8">
        <v>55</v>
      </c>
      <c r="AB163" s="8">
        <v>51</v>
      </c>
      <c r="AC163" s="8">
        <v>53</v>
      </c>
    </row>
    <row r="164" spans="8:29" x14ac:dyDescent="0.25">
      <c r="H164" s="8" t="s">
        <v>88</v>
      </c>
      <c r="I164" s="8">
        <v>23</v>
      </c>
      <c r="J164" s="8">
        <v>25</v>
      </c>
      <c r="K164" s="8">
        <v>23</v>
      </c>
      <c r="L164" s="8">
        <v>27</v>
      </c>
      <c r="M164" s="8">
        <v>31</v>
      </c>
      <c r="N164" s="8">
        <v>33</v>
      </c>
      <c r="O164" s="8">
        <v>46</v>
      </c>
      <c r="P164" s="8">
        <v>55</v>
      </c>
      <c r="Q164" s="8">
        <v>50</v>
      </c>
      <c r="R164" s="8">
        <v>56</v>
      </c>
      <c r="S164" s="8">
        <v>53</v>
      </c>
      <c r="T164" s="8">
        <v>55</v>
      </c>
      <c r="U164" s="8">
        <v>61</v>
      </c>
      <c r="V164" s="8">
        <v>45</v>
      </c>
      <c r="W164" s="8">
        <v>53</v>
      </c>
      <c r="X164" s="8">
        <v>54</v>
      </c>
      <c r="Y164" s="8">
        <v>53</v>
      </c>
      <c r="Z164" s="8">
        <v>51</v>
      </c>
      <c r="AA164" s="8">
        <v>48</v>
      </c>
      <c r="AB164" s="8">
        <v>47</v>
      </c>
      <c r="AC164" s="8">
        <v>50</v>
      </c>
    </row>
    <row r="165" spans="8:29" x14ac:dyDescent="0.25">
      <c r="H165" s="8" t="s">
        <v>89</v>
      </c>
      <c r="I165" s="8">
        <v>5</v>
      </c>
      <c r="J165" s="8">
        <v>15</v>
      </c>
      <c r="K165" s="8">
        <v>9</v>
      </c>
      <c r="L165" s="8">
        <v>13</v>
      </c>
      <c r="M165" s="8">
        <v>15</v>
      </c>
      <c r="N165" s="8">
        <v>9</v>
      </c>
      <c r="O165" s="8">
        <v>8</v>
      </c>
      <c r="P165" s="8">
        <v>10</v>
      </c>
      <c r="Q165" s="8">
        <v>8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</row>
    <row r="166" spans="8:29" x14ac:dyDescent="0.25">
      <c r="H166" s="8" t="s">
        <v>90</v>
      </c>
      <c r="I166" s="8">
        <v>55</v>
      </c>
      <c r="J166" s="8">
        <v>67</v>
      </c>
      <c r="K166" s="8">
        <v>71</v>
      </c>
      <c r="L166" s="8">
        <v>68</v>
      </c>
      <c r="M166" s="8">
        <v>70</v>
      </c>
      <c r="N166" s="8">
        <v>67</v>
      </c>
      <c r="O166" s="8">
        <v>78</v>
      </c>
      <c r="P166" s="8">
        <v>100</v>
      </c>
      <c r="Q166" s="8">
        <v>91</v>
      </c>
      <c r="R166" s="8">
        <v>81</v>
      </c>
      <c r="S166" s="8">
        <v>81</v>
      </c>
      <c r="T166" s="8">
        <v>85</v>
      </c>
      <c r="U166" s="8">
        <v>91</v>
      </c>
      <c r="V166" s="8">
        <v>84</v>
      </c>
      <c r="W166" s="8">
        <v>91</v>
      </c>
      <c r="X166" s="8">
        <v>86</v>
      </c>
      <c r="Y166" s="8">
        <v>81</v>
      </c>
      <c r="Z166" s="8">
        <v>94</v>
      </c>
      <c r="AA166" s="8">
        <v>93</v>
      </c>
      <c r="AB166" s="8">
        <v>96</v>
      </c>
      <c r="AC166" s="8">
        <v>99</v>
      </c>
    </row>
    <row r="167" spans="8:29" x14ac:dyDescent="0.25">
      <c r="H167" s="8" t="s">
        <v>91</v>
      </c>
      <c r="I167" s="8">
        <v>27</v>
      </c>
      <c r="J167" s="8">
        <v>24</v>
      </c>
      <c r="K167" s="8">
        <v>37</v>
      </c>
      <c r="L167" s="8">
        <v>48</v>
      </c>
      <c r="M167" s="8">
        <v>49</v>
      </c>
      <c r="N167" s="8">
        <v>58</v>
      </c>
      <c r="O167" s="8">
        <v>66</v>
      </c>
      <c r="P167" s="8">
        <v>72</v>
      </c>
      <c r="Q167" s="8">
        <v>83</v>
      </c>
      <c r="R167" s="8">
        <v>85</v>
      </c>
      <c r="S167" s="8">
        <v>82</v>
      </c>
      <c r="T167" s="8">
        <v>82</v>
      </c>
      <c r="U167" s="8">
        <v>81</v>
      </c>
      <c r="V167" s="8">
        <v>75</v>
      </c>
      <c r="W167" s="8">
        <v>72</v>
      </c>
      <c r="X167" s="8">
        <v>73</v>
      </c>
      <c r="Y167" s="8">
        <v>80</v>
      </c>
      <c r="Z167" s="8">
        <v>85</v>
      </c>
      <c r="AA167" s="8">
        <v>75</v>
      </c>
      <c r="AB167" s="8">
        <v>77</v>
      </c>
      <c r="AC167" s="8">
        <v>82</v>
      </c>
    </row>
    <row r="168" spans="8:29" x14ac:dyDescent="0.25">
      <c r="H168" s="8" t="s">
        <v>92</v>
      </c>
      <c r="I168" s="8">
        <v>53</v>
      </c>
      <c r="J168" s="8">
        <v>57</v>
      </c>
      <c r="K168" s="8">
        <v>59</v>
      </c>
      <c r="L168" s="8">
        <v>65</v>
      </c>
      <c r="M168" s="8">
        <v>67</v>
      </c>
      <c r="N168" s="8">
        <v>74</v>
      </c>
      <c r="O168" s="8">
        <v>74</v>
      </c>
      <c r="P168" s="8">
        <v>80</v>
      </c>
      <c r="Q168" s="8">
        <v>87</v>
      </c>
      <c r="R168" s="8">
        <v>91</v>
      </c>
      <c r="S168" s="8">
        <v>93</v>
      </c>
      <c r="T168" s="8">
        <v>89</v>
      </c>
      <c r="U168" s="8">
        <v>88</v>
      </c>
      <c r="V168" s="8">
        <v>88</v>
      </c>
      <c r="W168" s="8">
        <v>88</v>
      </c>
      <c r="X168" s="8">
        <v>91</v>
      </c>
      <c r="Y168" s="8">
        <v>90</v>
      </c>
      <c r="Z168" s="8">
        <v>91</v>
      </c>
      <c r="AA168" s="8">
        <v>90</v>
      </c>
      <c r="AB168" s="8">
        <v>89</v>
      </c>
      <c r="AC168" s="8">
        <v>88</v>
      </c>
    </row>
    <row r="169" spans="8:29" x14ac:dyDescent="0.25">
      <c r="H169" s="8" t="s">
        <v>93</v>
      </c>
      <c r="I169" s="8">
        <v>69</v>
      </c>
      <c r="J169" s="8">
        <v>80</v>
      </c>
      <c r="K169" s="8">
        <v>81</v>
      </c>
      <c r="L169" s="8">
        <v>82</v>
      </c>
      <c r="M169" s="8">
        <v>75</v>
      </c>
      <c r="N169" s="8">
        <v>80</v>
      </c>
      <c r="O169" s="8">
        <v>80</v>
      </c>
      <c r="P169" s="8">
        <v>81</v>
      </c>
      <c r="Q169" s="8">
        <v>79</v>
      </c>
      <c r="R169" s="8">
        <v>80</v>
      </c>
      <c r="S169" s="8">
        <v>84</v>
      </c>
      <c r="T169" s="8">
        <v>80</v>
      </c>
      <c r="U169" s="8">
        <v>86</v>
      </c>
      <c r="V169" s="8">
        <v>83</v>
      </c>
      <c r="W169" s="8">
        <v>81</v>
      </c>
      <c r="X169" s="8">
        <v>80</v>
      </c>
      <c r="Y169" s="8">
        <v>83</v>
      </c>
      <c r="Z169" s="8">
        <v>85</v>
      </c>
      <c r="AA169" s="8">
        <v>86</v>
      </c>
      <c r="AB169" s="8">
        <v>82</v>
      </c>
      <c r="AC169" s="8">
        <v>86</v>
      </c>
    </row>
    <row r="170" spans="8:29" x14ac:dyDescent="0.25">
      <c r="H170" s="8" t="s">
        <v>94</v>
      </c>
      <c r="I170" s="8">
        <v>20</v>
      </c>
      <c r="J170" s="8">
        <v>25</v>
      </c>
      <c r="K170" s="8">
        <v>31</v>
      </c>
      <c r="L170" s="8">
        <v>37</v>
      </c>
      <c r="M170" s="8">
        <v>37</v>
      </c>
      <c r="N170" s="8">
        <v>45</v>
      </c>
      <c r="O170" s="8">
        <v>41</v>
      </c>
      <c r="P170" s="8">
        <v>44</v>
      </c>
      <c r="Q170" s="8">
        <v>40</v>
      </c>
      <c r="R170" s="8">
        <v>41</v>
      </c>
      <c r="S170" s="8">
        <v>40</v>
      </c>
      <c r="T170" s="8">
        <v>42</v>
      </c>
      <c r="U170" s="8">
        <v>43</v>
      </c>
      <c r="V170" s="8">
        <v>47</v>
      </c>
      <c r="W170" s="8">
        <v>43</v>
      </c>
      <c r="X170" s="8">
        <v>48</v>
      </c>
      <c r="Y170" s="8">
        <v>44</v>
      </c>
      <c r="Z170" s="8">
        <v>47</v>
      </c>
      <c r="AA170" s="8">
        <v>52</v>
      </c>
      <c r="AB170" s="8">
        <v>49</v>
      </c>
      <c r="AC170" s="8">
        <v>50</v>
      </c>
    </row>
  </sheetData>
  <mergeCells count="9">
    <mergeCell ref="C89:E89"/>
    <mergeCell ref="B2:D2"/>
    <mergeCell ref="B30:D30"/>
    <mergeCell ref="B1:C1"/>
    <mergeCell ref="P1:Q1"/>
    <mergeCell ref="P2:R2"/>
    <mergeCell ref="P30:R30"/>
    <mergeCell ref="C60:D60"/>
    <mergeCell ref="C61:E61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53" t="s">
        <v>132</v>
      </c>
      <c r="B1" s="53" t="s">
        <v>134</v>
      </c>
    </row>
    <row r="2" spans="1:2" x14ac:dyDescent="0.25">
      <c r="A2" s="51">
        <v>31.636363636363637</v>
      </c>
      <c r="B2" s="51">
        <v>1</v>
      </c>
    </row>
    <row r="3" spans="1:2" x14ac:dyDescent="0.25">
      <c r="A3" s="51">
        <v>40.227272727272727</v>
      </c>
      <c r="B3" s="51">
        <v>1</v>
      </c>
    </row>
    <row r="4" spans="1:2" x14ac:dyDescent="0.25">
      <c r="A4" s="51">
        <v>48.818181818181813</v>
      </c>
      <c r="B4" s="51">
        <v>2</v>
      </c>
    </row>
    <row r="5" spans="1:2" x14ac:dyDescent="0.25">
      <c r="A5" s="51">
        <v>57.409090909090907</v>
      </c>
      <c r="B5" s="51">
        <v>3</v>
      </c>
    </row>
    <row r="6" spans="1:2" ht="15.75" thickBot="1" x14ac:dyDescent="0.3">
      <c r="A6" s="52" t="s">
        <v>133</v>
      </c>
      <c r="B6" s="52">
        <v>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8"/>
  <sheetViews>
    <sheetView topLeftCell="A9" zoomScale="70" zoomScaleNormal="70" workbookViewId="0">
      <selection activeCell="F28" sqref="F28"/>
    </sheetView>
  </sheetViews>
  <sheetFormatPr defaultRowHeight="15" x14ac:dyDescent="0.25"/>
  <cols>
    <col min="2" max="2" width="13.42578125" customWidth="1"/>
    <col min="3" max="3" width="29.140625" customWidth="1"/>
    <col min="4" max="4" width="19.5703125" customWidth="1"/>
    <col min="7" max="7" width="13.42578125" customWidth="1"/>
    <col min="8" max="8" width="29.140625" customWidth="1"/>
    <col min="9" max="9" width="12.85546875" customWidth="1"/>
    <col min="12" max="12" width="13.42578125" customWidth="1"/>
    <col min="13" max="13" width="29.140625" customWidth="1"/>
  </cols>
  <sheetData>
    <row r="4" spans="1:17" x14ac:dyDescent="0.25">
      <c r="A4" s="20"/>
      <c r="B4" s="31" t="s">
        <v>100</v>
      </c>
      <c r="H4" s="31" t="s">
        <v>101</v>
      </c>
      <c r="N4" s="31" t="s">
        <v>102</v>
      </c>
    </row>
    <row r="5" spans="1:17" x14ac:dyDescent="0.25">
      <c r="H5" s="8"/>
      <c r="I5" s="8"/>
      <c r="J5" s="8"/>
      <c r="K5" s="8"/>
      <c r="M5" s="8"/>
      <c r="N5" s="8"/>
      <c r="O5" s="8"/>
      <c r="P5" s="8"/>
      <c r="Q5" s="8"/>
    </row>
    <row r="6" spans="1:17" x14ac:dyDescent="0.25">
      <c r="A6" s="8"/>
      <c r="B6" s="20" t="s">
        <v>98</v>
      </c>
      <c r="C6" s="30" t="s">
        <v>99</v>
      </c>
      <c r="G6" s="20" t="s">
        <v>98</v>
      </c>
      <c r="H6" s="30" t="s">
        <v>99</v>
      </c>
      <c r="I6" s="8"/>
      <c r="K6" s="8"/>
      <c r="L6" s="20" t="s">
        <v>98</v>
      </c>
      <c r="M6" s="30" t="s">
        <v>99</v>
      </c>
      <c r="N6" s="8"/>
      <c r="O6" s="8"/>
    </row>
    <row r="7" spans="1:17" x14ac:dyDescent="0.25">
      <c r="A7" s="8"/>
      <c r="B7" s="28" t="s">
        <v>85</v>
      </c>
      <c r="C7" s="8">
        <v>79</v>
      </c>
      <c r="G7" s="28" t="s">
        <v>85</v>
      </c>
      <c r="H7" s="8">
        <v>54</v>
      </c>
      <c r="I7" s="8"/>
      <c r="K7" s="8"/>
      <c r="L7" s="28" t="s">
        <v>85</v>
      </c>
      <c r="M7" s="8">
        <v>42</v>
      </c>
      <c r="N7" s="8"/>
      <c r="O7" s="8"/>
    </row>
    <row r="8" spans="1:17" x14ac:dyDescent="0.25">
      <c r="A8" s="8"/>
      <c r="B8" s="27" t="s">
        <v>82</v>
      </c>
      <c r="C8" s="8">
        <v>71</v>
      </c>
      <c r="G8" s="27" t="s">
        <v>82</v>
      </c>
      <c r="H8" s="8">
        <v>49</v>
      </c>
      <c r="I8" s="8"/>
      <c r="K8" s="8"/>
      <c r="L8" s="27" t="s">
        <v>82</v>
      </c>
      <c r="M8" s="8">
        <v>48</v>
      </c>
      <c r="N8" s="8"/>
      <c r="O8" s="8"/>
    </row>
    <row r="9" spans="1:17" x14ac:dyDescent="0.25">
      <c r="A9" s="8"/>
      <c r="B9" s="27" t="s">
        <v>86</v>
      </c>
      <c r="C9" s="8">
        <v>81</v>
      </c>
      <c r="G9" s="27" t="s">
        <v>86</v>
      </c>
      <c r="H9" s="8">
        <v>59</v>
      </c>
      <c r="I9" s="8"/>
      <c r="K9" s="8"/>
      <c r="L9" s="27" t="s">
        <v>86</v>
      </c>
      <c r="M9" s="8">
        <v>52</v>
      </c>
      <c r="N9" s="8"/>
      <c r="O9" s="8"/>
    </row>
    <row r="10" spans="1:17" x14ac:dyDescent="0.25">
      <c r="A10" s="8"/>
      <c r="B10" s="27" t="s">
        <v>87</v>
      </c>
      <c r="C10" s="25">
        <v>71</v>
      </c>
      <c r="G10" s="27" t="s">
        <v>87</v>
      </c>
      <c r="H10" s="25">
        <v>62</v>
      </c>
      <c r="I10" s="8"/>
      <c r="K10" s="8"/>
      <c r="L10" s="27" t="s">
        <v>87</v>
      </c>
      <c r="M10" s="25">
        <v>52</v>
      </c>
      <c r="N10" s="8"/>
      <c r="O10" s="8"/>
    </row>
    <row r="11" spans="1:17" x14ac:dyDescent="0.25">
      <c r="A11" s="8"/>
      <c r="B11" s="27" t="s">
        <v>88</v>
      </c>
      <c r="C11" s="25">
        <v>57</v>
      </c>
      <c r="G11" s="27" t="s">
        <v>88</v>
      </c>
      <c r="H11" s="25">
        <v>56</v>
      </c>
      <c r="I11" s="8"/>
      <c r="K11" s="8"/>
      <c r="L11" s="27" t="s">
        <v>88</v>
      </c>
      <c r="M11" s="25">
        <v>8</v>
      </c>
      <c r="N11" s="8"/>
      <c r="O11" s="8"/>
    </row>
    <row r="12" spans="1:17" x14ac:dyDescent="0.25">
      <c r="A12" s="8"/>
      <c r="B12" s="27" t="s">
        <v>89</v>
      </c>
      <c r="C12" s="8">
        <v>81</v>
      </c>
      <c r="G12" s="27" t="s">
        <v>89</v>
      </c>
      <c r="H12" s="25">
        <v>68</v>
      </c>
      <c r="I12" s="8"/>
      <c r="K12" s="8"/>
      <c r="L12" s="27" t="s">
        <v>89</v>
      </c>
      <c r="M12" s="8">
        <v>59</v>
      </c>
      <c r="N12" s="8"/>
      <c r="O12" s="8"/>
    </row>
    <row r="13" spans="1:17" x14ac:dyDescent="0.25">
      <c r="A13" s="8"/>
      <c r="B13" s="27" t="s">
        <v>90</v>
      </c>
      <c r="C13" s="8">
        <v>58</v>
      </c>
      <c r="G13" s="27" t="s">
        <v>90</v>
      </c>
      <c r="H13" s="8">
        <v>72</v>
      </c>
      <c r="I13" s="8"/>
      <c r="K13" s="8"/>
      <c r="L13" s="27" t="s">
        <v>90</v>
      </c>
      <c r="M13" s="8">
        <v>86</v>
      </c>
      <c r="N13" s="8"/>
      <c r="O13" s="8"/>
    </row>
    <row r="14" spans="1:17" x14ac:dyDescent="0.25">
      <c r="A14" s="8"/>
      <c r="B14" s="27" t="s">
        <v>91</v>
      </c>
      <c r="C14" s="8">
        <v>85</v>
      </c>
      <c r="G14" s="27" t="s">
        <v>91</v>
      </c>
      <c r="H14" s="8">
        <v>5</v>
      </c>
      <c r="I14" s="8"/>
      <c r="K14" s="8"/>
      <c r="L14" s="27" t="s">
        <v>91</v>
      </c>
      <c r="M14" s="8">
        <v>31</v>
      </c>
      <c r="N14" s="8"/>
      <c r="O14" s="8"/>
    </row>
    <row r="15" spans="1:17" x14ac:dyDescent="0.25">
      <c r="A15" s="8"/>
      <c r="B15" s="27" t="s">
        <v>92</v>
      </c>
      <c r="C15" s="8">
        <v>76</v>
      </c>
      <c r="G15" s="27" t="s">
        <v>92</v>
      </c>
      <c r="H15" s="8">
        <v>94</v>
      </c>
      <c r="I15" s="8"/>
      <c r="K15" s="8"/>
      <c r="L15" s="27" t="s">
        <v>92</v>
      </c>
      <c r="M15" s="8">
        <v>40</v>
      </c>
      <c r="N15" s="8"/>
      <c r="O15" s="8"/>
    </row>
    <row r="16" spans="1:17" x14ac:dyDescent="0.25">
      <c r="A16" s="8"/>
      <c r="B16" s="27" t="s">
        <v>93</v>
      </c>
      <c r="C16" s="8">
        <v>78</v>
      </c>
      <c r="G16" s="27" t="s">
        <v>93</v>
      </c>
      <c r="H16" s="8">
        <v>47</v>
      </c>
      <c r="I16" s="8"/>
      <c r="K16" s="8"/>
      <c r="L16" s="27" t="s">
        <v>93</v>
      </c>
      <c r="M16" s="8">
        <v>31</v>
      </c>
      <c r="N16" s="8"/>
      <c r="O16" s="8"/>
    </row>
    <row r="17" spans="1:15" x14ac:dyDescent="0.25">
      <c r="A17" s="8"/>
      <c r="B17" s="27" t="s">
        <v>94</v>
      </c>
      <c r="C17" s="8">
        <v>52</v>
      </c>
      <c r="G17" s="27" t="s">
        <v>94</v>
      </c>
      <c r="H17" s="8">
        <v>18</v>
      </c>
      <c r="I17" s="8"/>
      <c r="K17" s="8"/>
      <c r="L17" s="27" t="s">
        <v>94</v>
      </c>
      <c r="M17" s="8">
        <v>24</v>
      </c>
      <c r="N17" s="8"/>
      <c r="O17" s="8"/>
    </row>
    <row r="25" spans="1:15" x14ac:dyDescent="0.25">
      <c r="C25" s="31" t="s">
        <v>105</v>
      </c>
    </row>
    <row r="27" spans="1:15" x14ac:dyDescent="0.25">
      <c r="B27" s="8"/>
      <c r="C27" s="20" t="s">
        <v>98</v>
      </c>
      <c r="D27" s="30" t="s">
        <v>106</v>
      </c>
      <c r="E27" s="8"/>
      <c r="F27" s="8"/>
    </row>
    <row r="28" spans="1:15" x14ac:dyDescent="0.25">
      <c r="B28" s="8"/>
      <c r="C28" s="28" t="s">
        <v>85</v>
      </c>
      <c r="D28" s="8">
        <v>74</v>
      </c>
      <c r="E28" s="8"/>
      <c r="F28" s="8"/>
    </row>
    <row r="29" spans="1:15" x14ac:dyDescent="0.25">
      <c r="B29" s="8"/>
      <c r="C29" s="27" t="s">
        <v>82</v>
      </c>
      <c r="D29" s="8">
        <v>53</v>
      </c>
      <c r="E29" s="8"/>
      <c r="F29" s="8"/>
    </row>
    <row r="30" spans="1:15" x14ac:dyDescent="0.25">
      <c r="B30" s="8"/>
      <c r="C30" s="27" t="s">
        <v>86</v>
      </c>
      <c r="D30" s="8">
        <v>74</v>
      </c>
      <c r="E30" s="8"/>
      <c r="F30" s="8"/>
    </row>
    <row r="31" spans="1:15" x14ac:dyDescent="0.25">
      <c r="B31" s="8"/>
      <c r="C31" s="27" t="s">
        <v>87</v>
      </c>
      <c r="D31" s="25">
        <v>68</v>
      </c>
      <c r="E31" s="8"/>
      <c r="F31" s="8"/>
    </row>
    <row r="32" spans="1:15" x14ac:dyDescent="0.25">
      <c r="B32" s="8"/>
      <c r="C32" s="27" t="s">
        <v>88</v>
      </c>
      <c r="D32" s="25">
        <v>63</v>
      </c>
      <c r="E32" s="8"/>
      <c r="F32" s="8"/>
    </row>
    <row r="33" spans="2:6" x14ac:dyDescent="0.25">
      <c r="B33" s="8"/>
      <c r="C33" s="27" t="s">
        <v>89</v>
      </c>
      <c r="D33" s="8">
        <v>82</v>
      </c>
      <c r="E33" s="8"/>
      <c r="F33" s="8"/>
    </row>
    <row r="34" spans="2:6" x14ac:dyDescent="0.25">
      <c r="B34" s="8"/>
      <c r="C34" s="27" t="s">
        <v>90</v>
      </c>
      <c r="D34" s="8">
        <v>63</v>
      </c>
      <c r="E34" s="8"/>
      <c r="F34" s="8"/>
    </row>
    <row r="35" spans="2:6" x14ac:dyDescent="0.25">
      <c r="B35" s="8"/>
      <c r="C35" s="27" t="s">
        <v>91</v>
      </c>
      <c r="D35" s="8">
        <v>68</v>
      </c>
      <c r="E35" s="8"/>
      <c r="F35" s="8"/>
    </row>
    <row r="36" spans="2:6" x14ac:dyDescent="0.25">
      <c r="B36" s="8"/>
      <c r="C36" s="27" t="s">
        <v>92</v>
      </c>
      <c r="D36" s="8">
        <v>80</v>
      </c>
      <c r="E36" s="8"/>
      <c r="F36" s="8"/>
    </row>
    <row r="37" spans="2:6" x14ac:dyDescent="0.25">
      <c r="B37" s="8"/>
      <c r="C37" s="27" t="s">
        <v>93</v>
      </c>
      <c r="D37" s="8">
        <v>75</v>
      </c>
      <c r="E37" s="8"/>
      <c r="F37" s="8"/>
    </row>
    <row r="38" spans="2:6" x14ac:dyDescent="0.25">
      <c r="B38" s="8"/>
      <c r="C38" s="27" t="s">
        <v>94</v>
      </c>
      <c r="D38" s="8">
        <v>37</v>
      </c>
      <c r="E38" s="8"/>
      <c r="F38" s="8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6"/>
  <sheetViews>
    <sheetView topLeftCell="A3" zoomScale="70" zoomScaleNormal="70" workbookViewId="0">
      <selection activeCell="D26" sqref="D26"/>
    </sheetView>
  </sheetViews>
  <sheetFormatPr defaultRowHeight="15" x14ac:dyDescent="0.25"/>
  <sheetData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0"/>
      <c r="B4" s="31" t="s">
        <v>100</v>
      </c>
      <c r="C4" s="8"/>
      <c r="D4" s="8"/>
      <c r="E4" s="8"/>
      <c r="F4" s="8"/>
      <c r="G4" s="8"/>
      <c r="H4" s="31" t="s">
        <v>101</v>
      </c>
      <c r="I4" s="8"/>
      <c r="J4" s="8"/>
      <c r="K4" s="8"/>
      <c r="L4" s="8"/>
      <c r="M4" s="8"/>
      <c r="N4" s="31" t="s">
        <v>102</v>
      </c>
      <c r="O4" s="8"/>
      <c r="P4" s="8"/>
      <c r="Q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8"/>
      <c r="B6" s="20" t="s">
        <v>98</v>
      </c>
      <c r="C6" s="30" t="s">
        <v>104</v>
      </c>
      <c r="D6" s="8"/>
      <c r="E6" s="8"/>
      <c r="F6" s="8"/>
      <c r="G6" s="8"/>
      <c r="H6" s="20" t="s">
        <v>98</v>
      </c>
      <c r="I6" s="30" t="s">
        <v>103</v>
      </c>
      <c r="J6" s="8"/>
      <c r="K6" s="8"/>
      <c r="L6" s="8"/>
      <c r="M6" s="8"/>
      <c r="N6" s="20" t="s">
        <v>98</v>
      </c>
      <c r="O6" s="30" t="s">
        <v>104</v>
      </c>
      <c r="P6" s="8"/>
      <c r="Q6" s="8"/>
    </row>
    <row r="7" spans="1:17" x14ac:dyDescent="0.25">
      <c r="A7" s="8"/>
      <c r="B7" s="28" t="s">
        <v>85</v>
      </c>
      <c r="C7" s="8">
        <v>78</v>
      </c>
      <c r="D7" s="8"/>
      <c r="E7" s="8"/>
      <c r="F7" s="8"/>
      <c r="G7" s="8"/>
      <c r="H7" s="28" t="s">
        <v>85</v>
      </c>
      <c r="I7" s="8">
        <v>38</v>
      </c>
      <c r="J7" s="8"/>
      <c r="K7" s="8"/>
      <c r="L7" s="8"/>
      <c r="M7" s="8"/>
      <c r="N7" s="28" t="s">
        <v>85</v>
      </c>
      <c r="O7" s="8">
        <v>30</v>
      </c>
      <c r="P7" s="8"/>
      <c r="Q7" s="8"/>
    </row>
    <row r="8" spans="1:17" x14ac:dyDescent="0.25">
      <c r="A8" s="8"/>
      <c r="B8" s="27" t="s">
        <v>82</v>
      </c>
      <c r="C8" s="8">
        <v>71</v>
      </c>
      <c r="D8" s="8"/>
      <c r="E8" s="8"/>
      <c r="F8" s="8"/>
      <c r="G8" s="8"/>
      <c r="H8" s="27" t="s">
        <v>82</v>
      </c>
      <c r="I8" s="8">
        <v>43</v>
      </c>
      <c r="J8" s="8"/>
      <c r="K8" s="8"/>
      <c r="L8" s="8"/>
      <c r="M8" s="8"/>
      <c r="N8" s="27" t="s">
        <v>82</v>
      </c>
      <c r="O8" s="8">
        <v>55</v>
      </c>
      <c r="P8" s="8"/>
      <c r="Q8" s="8"/>
    </row>
    <row r="9" spans="1:17" x14ac:dyDescent="0.25">
      <c r="A9" s="8"/>
      <c r="B9" s="27" t="s">
        <v>86</v>
      </c>
      <c r="C9" s="8">
        <v>79</v>
      </c>
      <c r="D9" s="8"/>
      <c r="E9" s="8"/>
      <c r="F9" s="8"/>
      <c r="G9" s="8"/>
      <c r="H9" s="27" t="s">
        <v>86</v>
      </c>
      <c r="I9" s="8">
        <v>44</v>
      </c>
      <c r="J9" s="8"/>
      <c r="K9" s="8"/>
      <c r="L9" s="8"/>
      <c r="M9" s="8"/>
      <c r="N9" s="27" t="s">
        <v>86</v>
      </c>
      <c r="O9" s="8">
        <v>52</v>
      </c>
      <c r="P9" s="8"/>
      <c r="Q9" s="8"/>
    </row>
    <row r="10" spans="1:17" x14ac:dyDescent="0.25">
      <c r="A10" s="8"/>
      <c r="B10" s="27" t="s">
        <v>87</v>
      </c>
      <c r="C10" s="25">
        <v>71</v>
      </c>
      <c r="D10" s="8"/>
      <c r="E10" s="8"/>
      <c r="F10" s="8"/>
      <c r="G10" s="8"/>
      <c r="H10" s="27" t="s">
        <v>87</v>
      </c>
      <c r="I10" s="25">
        <v>60</v>
      </c>
      <c r="J10" s="8"/>
      <c r="K10" s="8"/>
      <c r="L10" s="8"/>
      <c r="M10" s="8"/>
      <c r="N10" s="27" t="s">
        <v>87</v>
      </c>
      <c r="O10" s="25">
        <v>52</v>
      </c>
      <c r="P10" s="8"/>
      <c r="Q10" s="8"/>
    </row>
    <row r="11" spans="1:17" x14ac:dyDescent="0.25">
      <c r="A11" s="8"/>
      <c r="B11" s="27" t="s">
        <v>88</v>
      </c>
      <c r="C11" s="25">
        <v>73</v>
      </c>
      <c r="D11" s="8"/>
      <c r="E11" s="8"/>
      <c r="F11" s="8"/>
      <c r="G11" s="8"/>
      <c r="H11" s="27" t="s">
        <v>88</v>
      </c>
      <c r="I11" s="25">
        <v>58</v>
      </c>
      <c r="J11" s="8"/>
      <c r="K11" s="8"/>
      <c r="L11" s="8"/>
      <c r="M11" s="8"/>
      <c r="N11" s="27" t="s">
        <v>88</v>
      </c>
      <c r="O11" s="25">
        <v>28</v>
      </c>
      <c r="P11" s="8"/>
      <c r="Q11" s="8"/>
    </row>
    <row r="12" spans="1:17" x14ac:dyDescent="0.25">
      <c r="A12" s="8"/>
      <c r="B12" s="27" t="s">
        <v>89</v>
      </c>
      <c r="C12" s="8">
        <v>70</v>
      </c>
      <c r="D12" s="8"/>
      <c r="E12" s="8"/>
      <c r="F12" s="8"/>
      <c r="G12" s="8"/>
      <c r="H12" s="27" t="s">
        <v>89</v>
      </c>
      <c r="I12" s="25">
        <v>68</v>
      </c>
      <c r="J12" s="8"/>
      <c r="K12" s="8"/>
      <c r="L12" s="8"/>
      <c r="M12" s="8"/>
      <c r="N12" s="27" t="s">
        <v>89</v>
      </c>
      <c r="O12" s="8">
        <v>69</v>
      </c>
      <c r="P12" s="8"/>
      <c r="Q12" s="8"/>
    </row>
    <row r="13" spans="1:17" x14ac:dyDescent="0.25">
      <c r="A13" s="8"/>
      <c r="B13" s="27" t="s">
        <v>90</v>
      </c>
      <c r="C13" s="8">
        <v>58</v>
      </c>
      <c r="D13" s="8"/>
      <c r="E13" s="8"/>
      <c r="F13" s="8"/>
      <c r="G13" s="8"/>
      <c r="H13" s="27" t="s">
        <v>90</v>
      </c>
      <c r="I13" s="8">
        <v>74</v>
      </c>
      <c r="J13" s="8"/>
      <c r="K13" s="8"/>
      <c r="L13" s="8"/>
      <c r="M13" s="8"/>
      <c r="N13" s="27" t="s">
        <v>90</v>
      </c>
      <c r="O13" s="8">
        <v>80</v>
      </c>
      <c r="P13" s="8"/>
      <c r="Q13" s="8"/>
    </row>
    <row r="14" spans="1:17" x14ac:dyDescent="0.25">
      <c r="A14" s="8"/>
      <c r="B14" s="27" t="s">
        <v>91</v>
      </c>
      <c r="C14" s="8">
        <v>83</v>
      </c>
      <c r="D14" s="8"/>
      <c r="E14" s="8"/>
      <c r="F14" s="8"/>
      <c r="G14" s="8"/>
      <c r="H14" s="27" t="s">
        <v>91</v>
      </c>
      <c r="I14" s="8">
        <v>6</v>
      </c>
      <c r="J14" s="8"/>
      <c r="K14" s="8"/>
      <c r="L14" s="8"/>
      <c r="M14" s="8"/>
      <c r="N14" s="27" t="s">
        <v>91</v>
      </c>
      <c r="O14" s="8">
        <v>12</v>
      </c>
      <c r="P14" s="8"/>
      <c r="Q14" s="8"/>
    </row>
    <row r="15" spans="1:17" x14ac:dyDescent="0.25">
      <c r="A15" s="8"/>
      <c r="B15" s="27" t="s">
        <v>92</v>
      </c>
      <c r="C15" s="8">
        <v>90</v>
      </c>
      <c r="D15" s="8"/>
      <c r="E15" s="8"/>
      <c r="F15" s="8"/>
      <c r="G15" s="8"/>
      <c r="H15" s="27" t="s">
        <v>92</v>
      </c>
      <c r="I15" s="8">
        <v>81</v>
      </c>
      <c r="J15" s="8"/>
      <c r="K15" s="8"/>
      <c r="L15" s="8"/>
      <c r="M15" s="8"/>
      <c r="N15" s="27" t="s">
        <v>92</v>
      </c>
      <c r="O15" s="8">
        <v>38</v>
      </c>
      <c r="P15" s="8"/>
      <c r="Q15" s="8"/>
    </row>
    <row r="16" spans="1:17" x14ac:dyDescent="0.25">
      <c r="A16" s="8"/>
      <c r="B16" s="27" t="s">
        <v>93</v>
      </c>
      <c r="C16" s="8">
        <v>79</v>
      </c>
      <c r="D16" s="8"/>
      <c r="E16" s="8"/>
      <c r="F16" s="8"/>
      <c r="G16" s="8"/>
      <c r="H16" s="27" t="s">
        <v>93</v>
      </c>
      <c r="I16" s="8">
        <v>52</v>
      </c>
      <c r="J16" s="8"/>
      <c r="K16" s="8"/>
      <c r="L16" s="8"/>
      <c r="M16" s="8"/>
      <c r="N16" s="27" t="s">
        <v>93</v>
      </c>
      <c r="O16" s="8">
        <v>38</v>
      </c>
      <c r="P16" s="8"/>
      <c r="Q16" s="8"/>
    </row>
    <row r="17" spans="1:17" x14ac:dyDescent="0.25">
      <c r="A17" s="8"/>
      <c r="B17" s="27" t="s">
        <v>94</v>
      </c>
      <c r="C17" s="8">
        <v>55</v>
      </c>
      <c r="D17" s="8"/>
      <c r="E17" s="8"/>
      <c r="F17" s="8"/>
      <c r="G17" s="8"/>
      <c r="H17" s="27" t="s">
        <v>94</v>
      </c>
      <c r="I17" s="8">
        <v>18</v>
      </c>
      <c r="J17" s="8"/>
      <c r="K17" s="8"/>
      <c r="L17" s="8"/>
      <c r="M17" s="8"/>
      <c r="N17" s="27" t="s">
        <v>94</v>
      </c>
      <c r="O17" s="8">
        <v>24</v>
      </c>
      <c r="P17" s="8"/>
      <c r="Q17" s="8"/>
    </row>
    <row r="23" spans="1:17" x14ac:dyDescent="0.25">
      <c r="B23" s="8"/>
      <c r="C23" s="31" t="s">
        <v>105</v>
      </c>
      <c r="D23" s="8"/>
      <c r="E23" s="8"/>
    </row>
    <row r="24" spans="1:17" x14ac:dyDescent="0.25">
      <c r="B24" s="8"/>
      <c r="C24" s="8"/>
      <c r="D24" s="8"/>
      <c r="E24" s="8"/>
    </row>
    <row r="25" spans="1:17" x14ac:dyDescent="0.25">
      <c r="B25" s="8"/>
      <c r="C25" s="20" t="s">
        <v>98</v>
      </c>
      <c r="D25" s="30" t="s">
        <v>104</v>
      </c>
      <c r="E25" s="8"/>
    </row>
    <row r="26" spans="1:17" x14ac:dyDescent="0.25">
      <c r="B26" s="8"/>
      <c r="C26" s="28" t="s">
        <v>85</v>
      </c>
      <c r="D26" s="8">
        <v>34</v>
      </c>
      <c r="E26" s="8"/>
    </row>
    <row r="27" spans="1:17" x14ac:dyDescent="0.25">
      <c r="B27" s="8"/>
      <c r="C27" s="27" t="s">
        <v>82</v>
      </c>
      <c r="D27" s="8">
        <v>59</v>
      </c>
      <c r="E27" s="8"/>
    </row>
    <row r="28" spans="1:17" x14ac:dyDescent="0.25">
      <c r="B28" s="8"/>
      <c r="C28" s="27" t="s">
        <v>86</v>
      </c>
      <c r="D28" s="8">
        <v>67</v>
      </c>
      <c r="E28" s="8"/>
    </row>
    <row r="29" spans="1:17" x14ac:dyDescent="0.25">
      <c r="B29" s="8"/>
      <c r="C29" s="27" t="s">
        <v>87</v>
      </c>
      <c r="D29" s="25">
        <v>67</v>
      </c>
      <c r="E29" s="8"/>
    </row>
    <row r="30" spans="1:17" x14ac:dyDescent="0.25">
      <c r="B30" s="8"/>
      <c r="C30" s="27" t="s">
        <v>88</v>
      </c>
      <c r="D30" s="25">
        <v>65</v>
      </c>
      <c r="E30" s="8"/>
    </row>
    <row r="31" spans="1:17" x14ac:dyDescent="0.25">
      <c r="B31" s="8"/>
      <c r="C31" s="27" t="s">
        <v>89</v>
      </c>
      <c r="D31" s="8">
        <v>71</v>
      </c>
      <c r="E31" s="8"/>
    </row>
    <row r="32" spans="1:17" x14ac:dyDescent="0.25">
      <c r="B32" s="8"/>
      <c r="C32" s="27" t="s">
        <v>90</v>
      </c>
      <c r="D32" s="8">
        <v>63</v>
      </c>
      <c r="E32" s="8"/>
    </row>
    <row r="33" spans="2:5" x14ac:dyDescent="0.25">
      <c r="B33" s="8"/>
      <c r="C33" s="27" t="s">
        <v>91</v>
      </c>
      <c r="D33" s="8">
        <v>84</v>
      </c>
      <c r="E33" s="8"/>
    </row>
    <row r="34" spans="2:5" x14ac:dyDescent="0.25">
      <c r="B34" s="8"/>
      <c r="C34" s="27" t="s">
        <v>92</v>
      </c>
      <c r="D34" s="8">
        <v>79</v>
      </c>
      <c r="E34" s="8"/>
    </row>
    <row r="35" spans="2:5" x14ac:dyDescent="0.25">
      <c r="B35" s="8"/>
      <c r="C35" s="27" t="s">
        <v>93</v>
      </c>
      <c r="D35" s="8">
        <v>73</v>
      </c>
      <c r="E35" s="8"/>
    </row>
    <row r="36" spans="2:5" x14ac:dyDescent="0.25">
      <c r="B36" s="8"/>
      <c r="C36" s="27" t="s">
        <v>94</v>
      </c>
      <c r="D36" s="8">
        <v>35</v>
      </c>
      <c r="E3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D2" zoomScale="90" zoomScaleNormal="90" workbookViewId="0">
      <selection activeCell="J26" sqref="J26"/>
    </sheetView>
  </sheetViews>
  <sheetFormatPr defaultRowHeight="15" x14ac:dyDescent="0.25"/>
  <cols>
    <col min="1" max="1" width="21" customWidth="1"/>
    <col min="2" max="2" width="17.42578125" customWidth="1"/>
    <col min="3" max="3" width="19.42578125" customWidth="1"/>
    <col min="4" max="4" width="16.28515625" customWidth="1"/>
    <col min="5" max="5" width="20.85546875" customWidth="1"/>
    <col min="6" max="6" width="15.28515625" customWidth="1"/>
    <col min="7" max="7" width="12" customWidth="1"/>
    <col min="8" max="8" width="12.5703125" customWidth="1"/>
    <col min="9" max="9" width="23.42578125" customWidth="1"/>
    <col min="10" max="10" width="13.7109375" customWidth="1"/>
    <col min="11" max="11" width="15.5703125" customWidth="1"/>
    <col min="12" max="12" width="20.42578125" customWidth="1"/>
    <col min="13" max="13" width="14.85546875" customWidth="1"/>
    <col min="14" max="14" width="9" customWidth="1"/>
    <col min="16" max="16" width="24.7109375" customWidth="1"/>
  </cols>
  <sheetData>
    <row r="1" spans="1:16" ht="15.75" x14ac:dyDescent="0.25">
      <c r="A1" s="58" t="s">
        <v>9</v>
      </c>
      <c r="B1" s="58"/>
      <c r="C1" s="58"/>
      <c r="D1" s="58"/>
      <c r="E1" s="4"/>
      <c r="F1" s="4"/>
      <c r="G1" s="4"/>
      <c r="H1" s="4"/>
    </row>
    <row r="2" spans="1:16" x14ac:dyDescent="0.25">
      <c r="B2" s="3"/>
      <c r="C2" s="3"/>
      <c r="D2" s="3"/>
      <c r="E2" s="3"/>
      <c r="F2" s="3"/>
      <c r="G2" s="3"/>
      <c r="H2" s="3"/>
    </row>
    <row r="3" spans="1:16" x14ac:dyDescent="0.25"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K3" s="5" t="s">
        <v>2</v>
      </c>
      <c r="L3" s="5" t="s">
        <v>3</v>
      </c>
      <c r="M3" s="5" t="s">
        <v>4</v>
      </c>
      <c r="N3" s="5" t="s">
        <v>5</v>
      </c>
      <c r="O3" s="5" t="s">
        <v>6</v>
      </c>
      <c r="P3" s="5" t="s">
        <v>7</v>
      </c>
    </row>
    <row r="4" spans="1:16" x14ac:dyDescent="0.25">
      <c r="D4" s="9" t="s">
        <v>15</v>
      </c>
      <c r="E4" s="9" t="s">
        <v>16</v>
      </c>
      <c r="F4" s="9" t="s">
        <v>17</v>
      </c>
      <c r="G4" s="6" t="s">
        <v>18</v>
      </c>
      <c r="H4" s="9" t="s">
        <v>19</v>
      </c>
      <c r="I4" s="9" t="s">
        <v>20</v>
      </c>
      <c r="K4">
        <v>1</v>
      </c>
      <c r="L4">
        <v>1</v>
      </c>
      <c r="M4">
        <v>2</v>
      </c>
      <c r="N4" s="18">
        <v>1</v>
      </c>
      <c r="O4">
        <v>2</v>
      </c>
      <c r="P4">
        <v>1</v>
      </c>
    </row>
    <row r="5" spans="1:16" x14ac:dyDescent="0.25">
      <c r="D5" s="9" t="s">
        <v>21</v>
      </c>
      <c r="E5" s="9" t="s">
        <v>22</v>
      </c>
      <c r="F5" s="9" t="s">
        <v>23</v>
      </c>
      <c r="G5" s="6" t="s">
        <v>24</v>
      </c>
      <c r="H5" s="9" t="s">
        <v>25</v>
      </c>
      <c r="I5" s="9" t="s">
        <v>26</v>
      </c>
      <c r="K5">
        <v>1</v>
      </c>
      <c r="L5">
        <v>1</v>
      </c>
      <c r="M5">
        <v>1</v>
      </c>
      <c r="N5" s="18">
        <v>3</v>
      </c>
      <c r="O5">
        <v>1</v>
      </c>
      <c r="P5">
        <v>3</v>
      </c>
    </row>
    <row r="6" spans="1:16" x14ac:dyDescent="0.25">
      <c r="D6" s="9" t="s">
        <v>27</v>
      </c>
      <c r="E6" s="9" t="s">
        <v>28</v>
      </c>
      <c r="F6" s="9" t="s">
        <v>29</v>
      </c>
      <c r="G6" s="6" t="s">
        <v>30</v>
      </c>
      <c r="H6" s="9" t="s">
        <v>31</v>
      </c>
      <c r="I6" s="9" t="s">
        <v>32</v>
      </c>
      <c r="K6">
        <v>1</v>
      </c>
      <c r="L6">
        <v>1</v>
      </c>
      <c r="M6">
        <v>2</v>
      </c>
      <c r="N6" s="18">
        <v>2</v>
      </c>
      <c r="O6">
        <v>1</v>
      </c>
      <c r="P6">
        <v>2</v>
      </c>
    </row>
    <row r="7" spans="1:16" x14ac:dyDescent="0.25">
      <c r="D7" s="9" t="s">
        <v>33</v>
      </c>
      <c r="E7" s="9" t="s">
        <v>34</v>
      </c>
      <c r="F7" s="9" t="s">
        <v>35</v>
      </c>
      <c r="G7" s="6" t="s">
        <v>36</v>
      </c>
      <c r="H7" s="9" t="s">
        <v>37</v>
      </c>
      <c r="I7" s="9" t="s">
        <v>38</v>
      </c>
      <c r="K7">
        <v>1</v>
      </c>
      <c r="L7">
        <v>1</v>
      </c>
      <c r="M7">
        <v>2</v>
      </c>
      <c r="N7" s="18">
        <v>1</v>
      </c>
      <c r="O7">
        <v>1</v>
      </c>
      <c r="P7">
        <v>2</v>
      </c>
    </row>
    <row r="8" spans="1:16" x14ac:dyDescent="0.25">
      <c r="D8" s="6" t="s">
        <v>39</v>
      </c>
      <c r="E8" s="9" t="s">
        <v>40</v>
      </c>
      <c r="F8" s="9" t="s">
        <v>41</v>
      </c>
      <c r="G8" s="6" t="s">
        <v>42</v>
      </c>
      <c r="H8" s="9" t="s">
        <v>43</v>
      </c>
      <c r="I8" s="6" t="s">
        <v>44</v>
      </c>
      <c r="K8" s="18">
        <v>1</v>
      </c>
      <c r="L8">
        <v>1</v>
      </c>
      <c r="M8">
        <v>3</v>
      </c>
      <c r="N8" s="18">
        <v>1</v>
      </c>
      <c r="O8">
        <v>1</v>
      </c>
      <c r="P8" s="18">
        <v>1</v>
      </c>
    </row>
    <row r="9" spans="1:16" x14ac:dyDescent="0.25">
      <c r="D9" s="9" t="s">
        <v>45</v>
      </c>
      <c r="E9" s="9" t="s">
        <v>46</v>
      </c>
      <c r="F9" s="9" t="s">
        <v>47</v>
      </c>
      <c r="G9" s="6" t="s">
        <v>48</v>
      </c>
      <c r="H9" s="9" t="s">
        <v>49</v>
      </c>
      <c r="I9" s="9" t="s">
        <v>50</v>
      </c>
      <c r="K9">
        <v>1</v>
      </c>
      <c r="L9">
        <v>0</v>
      </c>
      <c r="M9">
        <v>1</v>
      </c>
      <c r="N9" s="18">
        <v>1</v>
      </c>
      <c r="O9">
        <v>1</v>
      </c>
      <c r="P9">
        <v>2</v>
      </c>
    </row>
    <row r="10" spans="1:16" x14ac:dyDescent="0.25">
      <c r="D10" s="9" t="s">
        <v>51</v>
      </c>
      <c r="E10" s="9" t="s">
        <v>52</v>
      </c>
      <c r="F10" s="9" t="s">
        <v>53</v>
      </c>
      <c r="G10" s="6" t="s">
        <v>54</v>
      </c>
      <c r="H10" s="9" t="s">
        <v>55</v>
      </c>
      <c r="I10" s="9" t="s">
        <v>56</v>
      </c>
      <c r="K10">
        <v>2</v>
      </c>
      <c r="L10">
        <v>1</v>
      </c>
      <c r="M10">
        <v>1</v>
      </c>
      <c r="N10" s="18">
        <v>1</v>
      </c>
      <c r="O10">
        <v>1</v>
      </c>
      <c r="P10">
        <v>1</v>
      </c>
    </row>
    <row r="11" spans="1:16" x14ac:dyDescent="0.25">
      <c r="D11" s="9" t="s">
        <v>57</v>
      </c>
      <c r="E11" s="9" t="s">
        <v>58</v>
      </c>
      <c r="F11" s="9" t="s">
        <v>59</v>
      </c>
      <c r="G11" s="6" t="s">
        <v>60</v>
      </c>
      <c r="H11" s="9"/>
      <c r="I11" s="9"/>
      <c r="K11">
        <v>1</v>
      </c>
      <c r="L11">
        <v>0</v>
      </c>
      <c r="M11">
        <v>2</v>
      </c>
      <c r="N11" s="18">
        <v>1</v>
      </c>
    </row>
    <row r="12" spans="1:16" x14ac:dyDescent="0.25">
      <c r="D12" s="9" t="s">
        <v>61</v>
      </c>
      <c r="E12" s="9" t="s">
        <v>62</v>
      </c>
      <c r="F12" s="9" t="s">
        <v>63</v>
      </c>
      <c r="G12" s="9"/>
      <c r="H12" s="9"/>
      <c r="I12" s="9"/>
      <c r="K12">
        <v>1</v>
      </c>
      <c r="L12">
        <v>1</v>
      </c>
      <c r="M12">
        <v>2</v>
      </c>
    </row>
    <row r="13" spans="1:16" x14ac:dyDescent="0.25">
      <c r="D13" s="9"/>
      <c r="E13" s="9" t="s">
        <v>64</v>
      </c>
      <c r="F13" s="9" t="s">
        <v>65</v>
      </c>
      <c r="G13" s="9"/>
      <c r="H13" s="9"/>
      <c r="I13" s="9"/>
      <c r="L13">
        <v>1</v>
      </c>
      <c r="M13">
        <v>2</v>
      </c>
    </row>
    <row r="14" spans="1:16" x14ac:dyDescent="0.25">
      <c r="D14" s="9"/>
      <c r="E14" s="9" t="s">
        <v>66</v>
      </c>
      <c r="F14" s="9" t="s">
        <v>67</v>
      </c>
      <c r="G14" s="9"/>
      <c r="H14" s="9"/>
      <c r="I14" s="9"/>
      <c r="L14">
        <v>1</v>
      </c>
      <c r="M14">
        <v>2</v>
      </c>
    </row>
    <row r="15" spans="1:16" x14ac:dyDescent="0.25">
      <c r="D15" s="9"/>
      <c r="E15" s="9" t="s">
        <v>68</v>
      </c>
      <c r="F15" s="9" t="s">
        <v>69</v>
      </c>
      <c r="G15" s="9"/>
      <c r="H15" s="9"/>
      <c r="I15" s="9"/>
      <c r="L15">
        <v>1</v>
      </c>
      <c r="M15">
        <v>3</v>
      </c>
    </row>
    <row r="16" spans="1:16" x14ac:dyDescent="0.25">
      <c r="D16" s="9"/>
      <c r="E16" s="9" t="s">
        <v>70</v>
      </c>
      <c r="F16" s="9"/>
      <c r="G16" s="9"/>
      <c r="H16" s="9"/>
      <c r="I16" s="9"/>
      <c r="L16">
        <v>0</v>
      </c>
    </row>
    <row r="17" spans="1:16" x14ac:dyDescent="0.25">
      <c r="A17" s="2"/>
      <c r="D17" s="9"/>
      <c r="E17" s="9" t="s">
        <v>71</v>
      </c>
      <c r="F17" s="9"/>
      <c r="G17" s="9"/>
      <c r="H17" s="9"/>
      <c r="I17" s="9"/>
      <c r="L17">
        <v>0</v>
      </c>
    </row>
    <row r="18" spans="1:16" x14ac:dyDescent="0.25">
      <c r="A18" s="2"/>
      <c r="D18" s="9"/>
      <c r="E18" s="9" t="s">
        <v>72</v>
      </c>
      <c r="F18" s="9"/>
      <c r="G18" s="9"/>
      <c r="H18" s="9"/>
      <c r="I18" s="9"/>
      <c r="L18">
        <v>1</v>
      </c>
    </row>
    <row r="19" spans="1:16" x14ac:dyDescent="0.25">
      <c r="A19" s="2"/>
      <c r="D19" s="9"/>
      <c r="E19" s="9"/>
      <c r="F19" s="9"/>
      <c r="G19" s="9"/>
      <c r="H19" s="9"/>
      <c r="I19" s="9"/>
    </row>
    <row r="20" spans="1:16" x14ac:dyDescent="0.25">
      <c r="A20" s="2"/>
      <c r="D20" s="9"/>
      <c r="E20" s="9"/>
      <c r="F20" s="9"/>
      <c r="G20" s="9"/>
      <c r="H20" s="9"/>
      <c r="I20" s="7" t="s">
        <v>8</v>
      </c>
      <c r="K20">
        <f>+K4+K5+K6+K7+K9+K10+K11+K12-K8</f>
        <v>8</v>
      </c>
      <c r="L20">
        <f>+L4+L5+L6+L7+L8+L9+L10+L11+L12+L13+L14+L15+L16+L17+L18</f>
        <v>11</v>
      </c>
      <c r="M20">
        <f>SUM(M4:M15)</f>
        <v>23</v>
      </c>
      <c r="N20">
        <f>-N4-N5-N6-N7-N8-N9-N10-N11</f>
        <v>-11</v>
      </c>
      <c r="O20">
        <f>+O4+O5+O6+O7+O8+O9+O10</f>
        <v>8</v>
      </c>
      <c r="P20">
        <f>+P4+P5+P6+P7-P8+P9+P10</f>
        <v>10</v>
      </c>
    </row>
    <row r="21" spans="1:16" x14ac:dyDescent="0.25">
      <c r="A21" s="2"/>
    </row>
    <row r="22" spans="1:16" ht="18.75" x14ac:dyDescent="0.3">
      <c r="A22" s="15" t="s">
        <v>13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x14ac:dyDescent="0.25">
      <c r="A23" s="59" t="s">
        <v>10</v>
      </c>
      <c r="B23" s="60"/>
      <c r="C23" s="12"/>
      <c r="D23" s="12"/>
      <c r="E23" s="12"/>
      <c r="F23" s="12"/>
      <c r="G23" s="12"/>
      <c r="H23" s="12"/>
      <c r="I23" s="12"/>
      <c r="J23" s="12"/>
      <c r="K23" s="13"/>
    </row>
    <row r="24" spans="1:16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</row>
    <row r="25" spans="1:16" x14ac:dyDescent="0.25">
      <c r="A25" s="8"/>
      <c r="C25" s="14" t="s">
        <v>1</v>
      </c>
      <c r="D25" s="11" t="s">
        <v>2</v>
      </c>
      <c r="E25" s="11" t="s">
        <v>3</v>
      </c>
      <c r="F25" s="11" t="s">
        <v>4</v>
      </c>
      <c r="G25" s="23" t="s">
        <v>5</v>
      </c>
      <c r="H25" s="11" t="s">
        <v>6</v>
      </c>
      <c r="I25" s="11" t="s">
        <v>7</v>
      </c>
      <c r="J25" s="11" t="s">
        <v>11</v>
      </c>
      <c r="K25" s="11"/>
      <c r="L25" s="11" t="s">
        <v>12</v>
      </c>
    </row>
    <row r="26" spans="1:16" x14ac:dyDescent="0.25">
      <c r="B26" s="8"/>
      <c r="C26" s="8"/>
      <c r="D26" s="8">
        <v>8</v>
      </c>
      <c r="E26" s="8">
        <v>11</v>
      </c>
      <c r="F26" s="8">
        <v>23</v>
      </c>
      <c r="G26" s="8">
        <v>-11</v>
      </c>
      <c r="H26" s="8">
        <v>8</v>
      </c>
      <c r="I26" s="8">
        <v>10</v>
      </c>
      <c r="J26">
        <f>+D26+E26+F26+G26+H26+I26</f>
        <v>49</v>
      </c>
      <c r="L26">
        <f>+J26+100</f>
        <v>149</v>
      </c>
    </row>
    <row r="27" spans="1:16" x14ac:dyDescent="0.25">
      <c r="B27" s="8"/>
      <c r="C27" s="8"/>
      <c r="J27" s="8">
        <f>+D27+E27+F27+G27+H27+I27</f>
        <v>0</v>
      </c>
      <c r="L27" s="8">
        <f t="shared" ref="L27:L45" si="0">+J27+100</f>
        <v>100</v>
      </c>
    </row>
    <row r="28" spans="1:16" x14ac:dyDescent="0.25">
      <c r="B28" s="8"/>
      <c r="C28" s="8"/>
      <c r="J28" s="8">
        <f t="shared" ref="J28:J45" si="1">+D28+E28+F28+G28+H28+I28</f>
        <v>0</v>
      </c>
      <c r="L28" s="8">
        <f t="shared" si="0"/>
        <v>100</v>
      </c>
    </row>
    <row r="29" spans="1:16" x14ac:dyDescent="0.25">
      <c r="B29" s="8"/>
      <c r="C29" s="8"/>
      <c r="J29" s="8">
        <f t="shared" si="1"/>
        <v>0</v>
      </c>
      <c r="L29" s="8">
        <f t="shared" si="0"/>
        <v>100</v>
      </c>
    </row>
    <row r="30" spans="1:16" x14ac:dyDescent="0.25">
      <c r="B30" s="8"/>
      <c r="C30" s="8"/>
      <c r="J30" s="8">
        <f t="shared" si="1"/>
        <v>0</v>
      </c>
      <c r="L30" s="8">
        <f t="shared" si="0"/>
        <v>100</v>
      </c>
    </row>
    <row r="31" spans="1:16" x14ac:dyDescent="0.25">
      <c r="B31" s="8"/>
      <c r="C31" s="8"/>
      <c r="J31" s="8">
        <f t="shared" si="1"/>
        <v>0</v>
      </c>
      <c r="L31" s="8">
        <f t="shared" si="0"/>
        <v>100</v>
      </c>
    </row>
    <row r="32" spans="1:16" x14ac:dyDescent="0.25">
      <c r="B32" s="8"/>
      <c r="C32" s="8"/>
      <c r="J32" s="8">
        <f t="shared" si="1"/>
        <v>0</v>
      </c>
      <c r="L32" s="8">
        <f t="shared" si="0"/>
        <v>100</v>
      </c>
    </row>
    <row r="33" spans="1:12" x14ac:dyDescent="0.25">
      <c r="B33" s="8"/>
      <c r="C33" s="8"/>
      <c r="J33" s="8">
        <f t="shared" si="1"/>
        <v>0</v>
      </c>
      <c r="L33" s="8">
        <f t="shared" si="0"/>
        <v>100</v>
      </c>
    </row>
    <row r="34" spans="1:12" x14ac:dyDescent="0.25">
      <c r="J34" s="8">
        <f t="shared" si="1"/>
        <v>0</v>
      </c>
      <c r="L34" s="8">
        <f t="shared" si="0"/>
        <v>100</v>
      </c>
    </row>
    <row r="35" spans="1:12" x14ac:dyDescent="0.25">
      <c r="J35" s="8">
        <f t="shared" si="1"/>
        <v>0</v>
      </c>
      <c r="L35" s="8">
        <f t="shared" si="0"/>
        <v>100</v>
      </c>
    </row>
    <row r="36" spans="1:12" x14ac:dyDescent="0.25">
      <c r="J36" s="8">
        <f t="shared" si="1"/>
        <v>0</v>
      </c>
      <c r="L36" s="8">
        <f t="shared" si="0"/>
        <v>100</v>
      </c>
    </row>
    <row r="37" spans="1:12" x14ac:dyDescent="0.25">
      <c r="J37" s="8">
        <f t="shared" si="1"/>
        <v>0</v>
      </c>
      <c r="L37" s="8">
        <f t="shared" si="0"/>
        <v>100</v>
      </c>
    </row>
    <row r="38" spans="1:12" x14ac:dyDescent="0.25">
      <c r="J38" s="8">
        <f t="shared" si="1"/>
        <v>0</v>
      </c>
      <c r="L38" s="8">
        <f t="shared" si="0"/>
        <v>100</v>
      </c>
    </row>
    <row r="39" spans="1:12" x14ac:dyDescent="0.25">
      <c r="J39" s="8">
        <f t="shared" si="1"/>
        <v>0</v>
      </c>
      <c r="L39" s="8">
        <f t="shared" si="0"/>
        <v>100</v>
      </c>
    </row>
    <row r="40" spans="1:12" x14ac:dyDescent="0.25">
      <c r="J40" s="8">
        <f t="shared" si="1"/>
        <v>0</v>
      </c>
      <c r="L40" s="8">
        <f t="shared" si="0"/>
        <v>100</v>
      </c>
    </row>
    <row r="41" spans="1:12" x14ac:dyDescent="0.25">
      <c r="J41" s="8">
        <f t="shared" si="1"/>
        <v>0</v>
      </c>
      <c r="L41" s="8">
        <f t="shared" si="0"/>
        <v>100</v>
      </c>
    </row>
    <row r="42" spans="1:12" x14ac:dyDescent="0.25">
      <c r="J42" s="8">
        <f t="shared" si="1"/>
        <v>0</v>
      </c>
      <c r="L42" s="8">
        <f t="shared" si="0"/>
        <v>100</v>
      </c>
    </row>
    <row r="43" spans="1:12" x14ac:dyDescent="0.25">
      <c r="J43" s="8">
        <f t="shared" si="1"/>
        <v>0</v>
      </c>
      <c r="L43" s="8">
        <f t="shared" si="0"/>
        <v>100</v>
      </c>
    </row>
    <row r="44" spans="1:12" x14ac:dyDescent="0.25">
      <c r="J44" s="8">
        <f t="shared" si="1"/>
        <v>0</v>
      </c>
      <c r="L44" s="8">
        <f t="shared" si="0"/>
        <v>100</v>
      </c>
    </row>
    <row r="45" spans="1:12" x14ac:dyDescent="0.25">
      <c r="J45" s="8">
        <f t="shared" si="1"/>
        <v>0</v>
      </c>
      <c r="L45" s="8">
        <f t="shared" si="0"/>
        <v>100</v>
      </c>
    </row>
    <row r="48" spans="1:12" ht="18.75" x14ac:dyDescent="0.3">
      <c r="A48" s="1" t="s">
        <v>0</v>
      </c>
    </row>
    <row r="50" spans="2:12" x14ac:dyDescent="0.25">
      <c r="C50" s="14" t="s">
        <v>1</v>
      </c>
      <c r="D50" s="11" t="s">
        <v>2</v>
      </c>
      <c r="E50" s="11" t="s">
        <v>3</v>
      </c>
      <c r="F50" s="11" t="s">
        <v>4</v>
      </c>
      <c r="G50" s="23" t="s">
        <v>5</v>
      </c>
      <c r="H50" s="11" t="s">
        <v>6</v>
      </c>
      <c r="I50" s="11" t="s">
        <v>7</v>
      </c>
      <c r="J50" s="11" t="s">
        <v>11</v>
      </c>
      <c r="K50" s="11"/>
      <c r="L50" s="11" t="s">
        <v>12</v>
      </c>
    </row>
    <row r="51" spans="2:12" x14ac:dyDescent="0.25">
      <c r="C51" s="8"/>
      <c r="D51" s="8"/>
      <c r="E51" s="8"/>
      <c r="F51" s="8"/>
      <c r="G51" s="8"/>
      <c r="H51" s="8"/>
      <c r="I51" s="8"/>
      <c r="J51" s="8">
        <f>+D51+E51+F51+G51+H51+I51</f>
        <v>0</v>
      </c>
      <c r="K51" s="8"/>
      <c r="L51" s="8">
        <f>+J51+100</f>
        <v>100</v>
      </c>
    </row>
    <row r="52" spans="2:12" x14ac:dyDescent="0.25">
      <c r="B52" s="8"/>
      <c r="C52" s="8"/>
      <c r="D52" s="8"/>
      <c r="E52" s="8"/>
      <c r="F52" s="8"/>
      <c r="G52" s="8"/>
      <c r="H52" s="8"/>
      <c r="I52" s="8"/>
      <c r="J52" s="8">
        <f t="shared" ref="J52:J70" si="2">+D52+E52+F52+G52+H52+I52</f>
        <v>0</v>
      </c>
      <c r="K52" s="8"/>
      <c r="L52" s="8">
        <f t="shared" ref="L52:L70" si="3">+J52+100</f>
        <v>100</v>
      </c>
    </row>
    <row r="53" spans="2:12" x14ac:dyDescent="0.25">
      <c r="B53" s="8"/>
      <c r="C53" s="8"/>
      <c r="D53" s="8"/>
      <c r="E53" s="8"/>
      <c r="F53" s="8"/>
      <c r="G53" s="8"/>
      <c r="H53" s="8"/>
      <c r="I53" s="8"/>
      <c r="J53" s="8">
        <f t="shared" si="2"/>
        <v>0</v>
      </c>
      <c r="K53" s="8"/>
      <c r="L53" s="8">
        <f t="shared" si="3"/>
        <v>100</v>
      </c>
    </row>
    <row r="54" spans="2:12" x14ac:dyDescent="0.25">
      <c r="C54" s="8"/>
      <c r="D54" s="8"/>
      <c r="E54" s="8"/>
      <c r="F54" s="8"/>
      <c r="G54" s="8"/>
      <c r="H54" s="8"/>
      <c r="I54" s="8"/>
      <c r="J54" s="8">
        <f t="shared" si="2"/>
        <v>0</v>
      </c>
      <c r="K54" s="8"/>
      <c r="L54" s="8">
        <f t="shared" si="3"/>
        <v>100</v>
      </c>
    </row>
    <row r="55" spans="2:12" x14ac:dyDescent="0.25">
      <c r="C55" s="8"/>
      <c r="D55" s="8"/>
      <c r="E55" s="8"/>
      <c r="F55" s="8"/>
      <c r="G55" s="8"/>
      <c r="H55" s="8"/>
      <c r="I55" s="8"/>
      <c r="J55" s="8">
        <f t="shared" si="2"/>
        <v>0</v>
      </c>
      <c r="K55" s="8"/>
      <c r="L55" s="8">
        <f t="shared" si="3"/>
        <v>100</v>
      </c>
    </row>
    <row r="56" spans="2:12" x14ac:dyDescent="0.25">
      <c r="C56" s="8"/>
      <c r="D56" s="8"/>
      <c r="E56" s="8"/>
      <c r="F56" s="8"/>
      <c r="G56" s="8"/>
      <c r="H56" s="8"/>
      <c r="I56" s="8"/>
      <c r="J56" s="8">
        <f t="shared" si="2"/>
        <v>0</v>
      </c>
      <c r="K56" s="8"/>
      <c r="L56" s="8">
        <f t="shared" si="3"/>
        <v>100</v>
      </c>
    </row>
    <row r="57" spans="2:12" x14ac:dyDescent="0.25">
      <c r="C57" s="8"/>
      <c r="D57" s="8"/>
      <c r="E57" s="8"/>
      <c r="F57" s="8"/>
      <c r="G57" s="8"/>
      <c r="H57" s="8"/>
      <c r="I57" s="8"/>
      <c r="J57" s="8">
        <f t="shared" si="2"/>
        <v>0</v>
      </c>
      <c r="K57" s="8"/>
      <c r="L57" s="8">
        <f t="shared" si="3"/>
        <v>100</v>
      </c>
    </row>
    <row r="58" spans="2:12" x14ac:dyDescent="0.25">
      <c r="C58" s="8"/>
      <c r="D58" s="8"/>
      <c r="E58" s="8"/>
      <c r="F58" s="8"/>
      <c r="G58" s="8"/>
      <c r="H58" s="8"/>
      <c r="I58" s="8"/>
      <c r="J58" s="8">
        <f t="shared" si="2"/>
        <v>0</v>
      </c>
      <c r="K58" s="8"/>
      <c r="L58" s="8">
        <f t="shared" si="3"/>
        <v>100</v>
      </c>
    </row>
    <row r="59" spans="2:12" x14ac:dyDescent="0.25">
      <c r="C59" s="8"/>
      <c r="D59" s="8"/>
      <c r="E59" s="8"/>
      <c r="F59" s="8"/>
      <c r="G59" s="8"/>
      <c r="H59" s="8"/>
      <c r="I59" s="8"/>
      <c r="J59" s="8">
        <f t="shared" si="2"/>
        <v>0</v>
      </c>
      <c r="K59" s="8"/>
      <c r="L59" s="8">
        <f t="shared" si="3"/>
        <v>100</v>
      </c>
    </row>
    <row r="60" spans="2:12" x14ac:dyDescent="0.25">
      <c r="C60" s="8"/>
      <c r="D60" s="8"/>
      <c r="E60" s="8"/>
      <c r="F60" s="8"/>
      <c r="G60" s="8"/>
      <c r="H60" s="8"/>
      <c r="I60" s="8"/>
      <c r="J60" s="8">
        <f t="shared" si="2"/>
        <v>0</v>
      </c>
      <c r="K60" s="8"/>
      <c r="L60" s="8">
        <f t="shared" si="3"/>
        <v>100</v>
      </c>
    </row>
    <row r="61" spans="2:12" x14ac:dyDescent="0.25">
      <c r="C61" s="8"/>
      <c r="D61" s="8"/>
      <c r="E61" s="8"/>
      <c r="F61" s="8"/>
      <c r="G61" s="8"/>
      <c r="H61" s="8"/>
      <c r="I61" s="8"/>
      <c r="J61" s="8">
        <f t="shared" si="2"/>
        <v>0</v>
      </c>
      <c r="K61" s="8"/>
      <c r="L61" s="8">
        <f t="shared" si="3"/>
        <v>100</v>
      </c>
    </row>
    <row r="62" spans="2:12" x14ac:dyDescent="0.25">
      <c r="C62" s="8"/>
      <c r="D62" s="8"/>
      <c r="E62" s="8"/>
      <c r="F62" s="8"/>
      <c r="G62" s="8"/>
      <c r="H62" s="8"/>
      <c r="I62" s="8"/>
      <c r="J62" s="8">
        <f t="shared" si="2"/>
        <v>0</v>
      </c>
      <c r="K62" s="8"/>
      <c r="L62" s="8">
        <f t="shared" si="3"/>
        <v>100</v>
      </c>
    </row>
    <row r="63" spans="2:12" x14ac:dyDescent="0.25">
      <c r="C63" s="8"/>
      <c r="D63" s="8"/>
      <c r="E63" s="8"/>
      <c r="F63" s="8"/>
      <c r="G63" s="8"/>
      <c r="H63" s="8"/>
      <c r="I63" s="8"/>
      <c r="J63" s="8">
        <f t="shared" si="2"/>
        <v>0</v>
      </c>
      <c r="K63" s="8"/>
      <c r="L63" s="8">
        <f t="shared" si="3"/>
        <v>100</v>
      </c>
    </row>
    <row r="64" spans="2:12" x14ac:dyDescent="0.25">
      <c r="C64" s="8"/>
      <c r="D64" s="8"/>
      <c r="E64" s="8"/>
      <c r="F64" s="8"/>
      <c r="G64" s="8"/>
      <c r="H64" s="8"/>
      <c r="I64" s="8"/>
      <c r="J64" s="8">
        <f t="shared" si="2"/>
        <v>0</v>
      </c>
      <c r="K64" s="8"/>
      <c r="L64" s="8">
        <f t="shared" si="3"/>
        <v>100</v>
      </c>
    </row>
    <row r="65" spans="1:16" x14ac:dyDescent="0.25">
      <c r="C65" s="8"/>
      <c r="D65" s="8"/>
      <c r="E65" s="8"/>
      <c r="F65" s="8"/>
      <c r="G65" s="8"/>
      <c r="H65" s="8"/>
      <c r="I65" s="8"/>
      <c r="J65" s="8">
        <f t="shared" si="2"/>
        <v>0</v>
      </c>
      <c r="K65" s="8"/>
      <c r="L65" s="8">
        <f t="shared" si="3"/>
        <v>100</v>
      </c>
    </row>
    <row r="66" spans="1:16" x14ac:dyDescent="0.25">
      <c r="C66" s="8"/>
      <c r="D66" s="8"/>
      <c r="E66" s="8"/>
      <c r="F66" s="8"/>
      <c r="G66" s="8"/>
      <c r="H66" s="8"/>
      <c r="I66" s="8"/>
      <c r="J66" s="8">
        <f t="shared" si="2"/>
        <v>0</v>
      </c>
      <c r="K66" s="8"/>
      <c r="L66" s="8">
        <f t="shared" si="3"/>
        <v>100</v>
      </c>
    </row>
    <row r="67" spans="1:16" x14ac:dyDescent="0.25">
      <c r="C67" s="8"/>
      <c r="D67" s="8"/>
      <c r="E67" s="8"/>
      <c r="F67" s="8"/>
      <c r="G67" s="8"/>
      <c r="H67" s="8"/>
      <c r="I67" s="8"/>
      <c r="J67" s="8">
        <f t="shared" si="2"/>
        <v>0</v>
      </c>
      <c r="K67" s="8"/>
      <c r="L67" s="8">
        <f t="shared" si="3"/>
        <v>100</v>
      </c>
    </row>
    <row r="68" spans="1:16" x14ac:dyDescent="0.25">
      <c r="C68" s="8"/>
      <c r="D68" s="8"/>
      <c r="E68" s="8"/>
      <c r="F68" s="8"/>
      <c r="G68" s="8"/>
      <c r="H68" s="8"/>
      <c r="I68" s="8"/>
      <c r="J68" s="8">
        <f t="shared" si="2"/>
        <v>0</v>
      </c>
      <c r="K68" s="8"/>
      <c r="L68" s="8">
        <f t="shared" si="3"/>
        <v>100</v>
      </c>
    </row>
    <row r="69" spans="1:16" x14ac:dyDescent="0.25">
      <c r="C69" s="8"/>
      <c r="D69" s="8"/>
      <c r="E69" s="8"/>
      <c r="F69" s="8"/>
      <c r="G69" s="8"/>
      <c r="H69" s="8"/>
      <c r="I69" s="8"/>
      <c r="J69" s="8">
        <f t="shared" si="2"/>
        <v>0</v>
      </c>
      <c r="K69" s="8"/>
      <c r="L69" s="8">
        <f t="shared" si="3"/>
        <v>100</v>
      </c>
    </row>
    <row r="70" spans="1:16" x14ac:dyDescent="0.25">
      <c r="C70" s="8"/>
      <c r="D70" s="8"/>
      <c r="E70" s="8"/>
      <c r="F70" s="8"/>
      <c r="G70" s="8"/>
      <c r="H70" s="8"/>
      <c r="I70" s="8"/>
      <c r="J70" s="8">
        <f t="shared" si="2"/>
        <v>0</v>
      </c>
      <c r="K70" s="8"/>
      <c r="L70" s="8">
        <f t="shared" si="3"/>
        <v>100</v>
      </c>
    </row>
    <row r="72" spans="1:16" ht="18.75" x14ac:dyDescent="0.3">
      <c r="A72" s="15" t="s">
        <v>14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x14ac:dyDescent="0.25">
      <c r="A73" s="59" t="s">
        <v>10</v>
      </c>
      <c r="B73" s="60"/>
      <c r="C73" s="12"/>
      <c r="D73" s="12"/>
      <c r="E73" s="12"/>
      <c r="F73" s="12"/>
      <c r="G73" s="12"/>
      <c r="H73" s="12"/>
      <c r="I73" s="12"/>
      <c r="J73" s="12"/>
      <c r="K73" s="13"/>
      <c r="L73" s="8"/>
    </row>
    <row r="74" spans="1:16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10"/>
      <c r="L74" s="8"/>
    </row>
    <row r="75" spans="1:16" x14ac:dyDescent="0.25">
      <c r="A75" s="8"/>
      <c r="B75" s="8"/>
      <c r="C75" s="14" t="s">
        <v>1</v>
      </c>
      <c r="D75" s="11" t="s">
        <v>2</v>
      </c>
      <c r="E75" s="11" t="s">
        <v>3</v>
      </c>
      <c r="F75" s="11" t="s">
        <v>4</v>
      </c>
      <c r="G75" s="23" t="s">
        <v>5</v>
      </c>
      <c r="H75" s="11" t="s">
        <v>6</v>
      </c>
      <c r="I75" s="11" t="s">
        <v>7</v>
      </c>
      <c r="J75" s="11" t="s">
        <v>11</v>
      </c>
      <c r="K75" s="11"/>
      <c r="L75" s="11" t="s">
        <v>12</v>
      </c>
    </row>
    <row r="76" spans="1:16" x14ac:dyDescent="0.25">
      <c r="A76" s="8"/>
      <c r="B76" s="8"/>
      <c r="C76" s="8"/>
      <c r="D76" s="8"/>
      <c r="E76" s="8"/>
      <c r="F76" s="8"/>
      <c r="G76" s="8"/>
      <c r="H76" s="8"/>
      <c r="I76" s="8"/>
      <c r="J76" s="8">
        <f>SUM(D76:I76)</f>
        <v>0</v>
      </c>
      <c r="K76" s="8"/>
      <c r="L76" s="8">
        <f>+J76+100</f>
        <v>100</v>
      </c>
    </row>
    <row r="77" spans="1:16" x14ac:dyDescent="0.25">
      <c r="A77" s="8"/>
      <c r="B77" s="8"/>
      <c r="C77" s="8"/>
      <c r="D77" s="8"/>
      <c r="E77" s="8"/>
      <c r="F77" s="8"/>
      <c r="G77" s="8"/>
      <c r="H77" s="8"/>
      <c r="I77" s="8"/>
      <c r="J77" s="8">
        <f t="shared" ref="J77:J95" si="4">+D77+E77+F77+G77+H77+I77</f>
        <v>0</v>
      </c>
      <c r="K77" s="8"/>
      <c r="L77" s="8">
        <f t="shared" ref="L77:L95" si="5">+J77+100</f>
        <v>100</v>
      </c>
    </row>
    <row r="78" spans="1:16" x14ac:dyDescent="0.25">
      <c r="A78" s="8"/>
      <c r="B78" s="8"/>
      <c r="C78" s="8"/>
      <c r="D78" s="8"/>
      <c r="E78" s="8"/>
      <c r="F78" s="8"/>
      <c r="G78" s="8"/>
      <c r="H78" s="8"/>
      <c r="I78" s="8"/>
      <c r="J78" s="8">
        <f t="shared" si="4"/>
        <v>0</v>
      </c>
      <c r="K78" s="8"/>
      <c r="L78" s="8">
        <f t="shared" si="5"/>
        <v>100</v>
      </c>
    </row>
    <row r="79" spans="1:16" x14ac:dyDescent="0.25">
      <c r="A79" s="8"/>
      <c r="B79" s="8"/>
      <c r="C79" s="8"/>
      <c r="D79" s="8"/>
      <c r="E79" s="8"/>
      <c r="F79" s="8"/>
      <c r="G79" s="8"/>
      <c r="H79" s="8"/>
      <c r="I79" s="8"/>
      <c r="J79" s="8">
        <f t="shared" si="4"/>
        <v>0</v>
      </c>
      <c r="K79" s="8"/>
      <c r="L79" s="8">
        <f t="shared" si="5"/>
        <v>100</v>
      </c>
    </row>
    <row r="80" spans="1:16" x14ac:dyDescent="0.25">
      <c r="A80" s="8"/>
      <c r="B80" s="8"/>
      <c r="C80" s="8"/>
      <c r="D80" s="8"/>
      <c r="E80" s="8"/>
      <c r="F80" s="8"/>
      <c r="G80" s="8"/>
      <c r="H80" s="8"/>
      <c r="I80" s="8"/>
      <c r="J80" s="8">
        <f t="shared" si="4"/>
        <v>0</v>
      </c>
      <c r="K80" s="8"/>
      <c r="L80" s="8">
        <f t="shared" si="5"/>
        <v>100</v>
      </c>
    </row>
    <row r="81" spans="1:12" x14ac:dyDescent="0.25">
      <c r="A81" s="8"/>
      <c r="B81" s="8"/>
      <c r="C81" s="8"/>
      <c r="D81" s="8"/>
      <c r="E81" s="8"/>
      <c r="F81" s="8"/>
      <c r="G81" s="8"/>
      <c r="H81" s="8"/>
      <c r="I81" s="8"/>
      <c r="J81" s="8">
        <f t="shared" si="4"/>
        <v>0</v>
      </c>
      <c r="K81" s="8"/>
      <c r="L81" s="8">
        <f t="shared" si="5"/>
        <v>100</v>
      </c>
    </row>
    <row r="82" spans="1:12" x14ac:dyDescent="0.25">
      <c r="A82" s="8"/>
      <c r="B82" s="8"/>
      <c r="C82" s="8"/>
      <c r="D82" s="8"/>
      <c r="E82" s="8"/>
      <c r="F82" s="8"/>
      <c r="G82" s="8"/>
      <c r="H82" s="8"/>
      <c r="I82" s="8"/>
      <c r="J82" s="8">
        <f t="shared" si="4"/>
        <v>0</v>
      </c>
      <c r="K82" s="8"/>
      <c r="L82" s="8">
        <f t="shared" si="5"/>
        <v>100</v>
      </c>
    </row>
    <row r="83" spans="1:12" x14ac:dyDescent="0.25">
      <c r="A83" s="8"/>
      <c r="B83" s="8"/>
      <c r="C83" s="8"/>
      <c r="D83" s="8"/>
      <c r="E83" s="8"/>
      <c r="F83" s="8"/>
      <c r="G83" s="8"/>
      <c r="H83" s="8"/>
      <c r="I83" s="8"/>
      <c r="J83" s="8">
        <f t="shared" si="4"/>
        <v>0</v>
      </c>
      <c r="K83" s="8"/>
      <c r="L83" s="8">
        <f t="shared" si="5"/>
        <v>100</v>
      </c>
    </row>
    <row r="84" spans="1:12" x14ac:dyDescent="0.25">
      <c r="A84" s="8"/>
      <c r="B84" s="8"/>
      <c r="C84" s="8"/>
      <c r="D84" s="8"/>
      <c r="E84" s="8"/>
      <c r="F84" s="8"/>
      <c r="G84" s="8"/>
      <c r="H84" s="8"/>
      <c r="I84" s="8"/>
      <c r="J84" s="8">
        <f t="shared" si="4"/>
        <v>0</v>
      </c>
      <c r="K84" s="8"/>
      <c r="L84" s="8">
        <f t="shared" si="5"/>
        <v>100</v>
      </c>
    </row>
    <row r="85" spans="1:12" x14ac:dyDescent="0.25">
      <c r="A85" s="8"/>
      <c r="B85" s="8"/>
      <c r="C85" s="8"/>
      <c r="D85" s="8"/>
      <c r="E85" s="8"/>
      <c r="F85" s="8"/>
      <c r="G85" s="8"/>
      <c r="H85" s="8"/>
      <c r="I85" s="8"/>
      <c r="J85" s="8">
        <f t="shared" si="4"/>
        <v>0</v>
      </c>
      <c r="K85" s="8"/>
      <c r="L85" s="8">
        <f t="shared" si="5"/>
        <v>100</v>
      </c>
    </row>
    <row r="86" spans="1:12" x14ac:dyDescent="0.25">
      <c r="A86" s="8"/>
      <c r="B86" s="8"/>
      <c r="C86" s="8"/>
      <c r="D86" s="8"/>
      <c r="E86" s="8"/>
      <c r="F86" s="8"/>
      <c r="G86" s="8"/>
      <c r="H86" s="8"/>
      <c r="I86" s="8"/>
      <c r="J86" s="8">
        <f t="shared" si="4"/>
        <v>0</v>
      </c>
      <c r="K86" s="8"/>
      <c r="L86" s="8">
        <f t="shared" si="5"/>
        <v>100</v>
      </c>
    </row>
    <row r="87" spans="1:12" x14ac:dyDescent="0.25">
      <c r="A87" s="8"/>
      <c r="B87" s="8"/>
      <c r="C87" s="8"/>
      <c r="D87" s="8"/>
      <c r="E87" s="8"/>
      <c r="F87" s="8"/>
      <c r="G87" s="8"/>
      <c r="H87" s="8"/>
      <c r="I87" s="8"/>
      <c r="J87" s="8">
        <f t="shared" si="4"/>
        <v>0</v>
      </c>
      <c r="K87" s="8"/>
      <c r="L87" s="8">
        <f t="shared" si="5"/>
        <v>100</v>
      </c>
    </row>
    <row r="88" spans="1:12" x14ac:dyDescent="0.25">
      <c r="A88" s="8"/>
      <c r="B88" s="8"/>
      <c r="C88" s="8"/>
      <c r="D88" s="8"/>
      <c r="E88" s="8"/>
      <c r="F88" s="8"/>
      <c r="G88" s="8"/>
      <c r="H88" s="8"/>
      <c r="I88" s="8"/>
      <c r="J88" s="8">
        <f t="shared" si="4"/>
        <v>0</v>
      </c>
      <c r="K88" s="8"/>
      <c r="L88" s="8">
        <f t="shared" si="5"/>
        <v>100</v>
      </c>
    </row>
    <row r="89" spans="1:12" x14ac:dyDescent="0.25">
      <c r="A89" s="8"/>
      <c r="B89" s="8"/>
      <c r="C89" s="8"/>
      <c r="D89" s="8"/>
      <c r="E89" s="8"/>
      <c r="F89" s="8"/>
      <c r="G89" s="8"/>
      <c r="H89" s="8"/>
      <c r="I89" s="8"/>
      <c r="J89" s="8">
        <f t="shared" si="4"/>
        <v>0</v>
      </c>
      <c r="K89" s="8"/>
      <c r="L89" s="8">
        <f t="shared" si="5"/>
        <v>100</v>
      </c>
    </row>
    <row r="90" spans="1:12" x14ac:dyDescent="0.25">
      <c r="A90" s="8"/>
      <c r="B90" s="8"/>
      <c r="C90" s="8"/>
      <c r="D90" s="8"/>
      <c r="E90" s="8"/>
      <c r="F90" s="8"/>
      <c r="G90" s="8"/>
      <c r="H90" s="8"/>
      <c r="I90" s="8"/>
      <c r="J90" s="8">
        <f t="shared" si="4"/>
        <v>0</v>
      </c>
      <c r="K90" s="8"/>
      <c r="L90" s="8">
        <f t="shared" si="5"/>
        <v>100</v>
      </c>
    </row>
    <row r="91" spans="1:12" x14ac:dyDescent="0.25">
      <c r="A91" s="8"/>
      <c r="B91" s="8"/>
      <c r="C91" s="8"/>
      <c r="D91" s="8"/>
      <c r="E91" s="8"/>
      <c r="F91" s="8"/>
      <c r="G91" s="8"/>
      <c r="H91" s="8"/>
      <c r="I91" s="8"/>
      <c r="J91" s="8">
        <f t="shared" si="4"/>
        <v>0</v>
      </c>
      <c r="K91" s="8"/>
      <c r="L91" s="8">
        <f t="shared" si="5"/>
        <v>100</v>
      </c>
    </row>
    <row r="92" spans="1:12" x14ac:dyDescent="0.25">
      <c r="A92" s="8"/>
      <c r="B92" s="8"/>
      <c r="C92" s="8"/>
      <c r="D92" s="8"/>
      <c r="E92" s="8"/>
      <c r="F92" s="8"/>
      <c r="G92" s="8"/>
      <c r="H92" s="8"/>
      <c r="I92" s="8"/>
      <c r="J92" s="8">
        <f t="shared" si="4"/>
        <v>0</v>
      </c>
      <c r="K92" s="8"/>
      <c r="L92" s="8">
        <f t="shared" si="5"/>
        <v>100</v>
      </c>
    </row>
    <row r="93" spans="1:12" x14ac:dyDescent="0.25">
      <c r="A93" s="8"/>
      <c r="B93" s="8"/>
      <c r="C93" s="8"/>
      <c r="D93" s="8"/>
      <c r="E93" s="8"/>
      <c r="F93" s="8"/>
      <c r="G93" s="8"/>
      <c r="H93" s="8"/>
      <c r="I93" s="8"/>
      <c r="J93" s="8">
        <f t="shared" si="4"/>
        <v>0</v>
      </c>
      <c r="K93" s="8"/>
      <c r="L93" s="8">
        <f t="shared" si="5"/>
        <v>100</v>
      </c>
    </row>
    <row r="94" spans="1:12" x14ac:dyDescent="0.25">
      <c r="A94" s="8"/>
      <c r="B94" s="8"/>
      <c r="C94" s="8"/>
      <c r="D94" s="8"/>
      <c r="E94" s="8"/>
      <c r="F94" s="8"/>
      <c r="G94" s="8"/>
      <c r="H94" s="8"/>
      <c r="I94" s="8"/>
      <c r="J94" s="8">
        <f t="shared" si="4"/>
        <v>0</v>
      </c>
      <c r="K94" s="8"/>
      <c r="L94" s="8">
        <f t="shared" si="5"/>
        <v>100</v>
      </c>
    </row>
    <row r="95" spans="1:12" x14ac:dyDescent="0.25">
      <c r="A95" s="8"/>
      <c r="B95" s="8"/>
      <c r="C95" s="8"/>
      <c r="D95" s="8"/>
      <c r="E95" s="8"/>
      <c r="F95" s="8"/>
      <c r="G95" s="8"/>
      <c r="H95" s="8"/>
      <c r="I95" s="8"/>
      <c r="J95" s="8">
        <f t="shared" si="4"/>
        <v>0</v>
      </c>
      <c r="K95" s="8"/>
      <c r="L95" s="8">
        <f t="shared" si="5"/>
        <v>100</v>
      </c>
    </row>
    <row r="96" spans="1:1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18.75" x14ac:dyDescent="0.3">
      <c r="A98" s="1" t="s">
        <v>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x14ac:dyDescent="0.25">
      <c r="A100" s="8"/>
      <c r="B100" s="8"/>
      <c r="C100" s="14" t="s">
        <v>1</v>
      </c>
      <c r="D100" s="11" t="s">
        <v>2</v>
      </c>
      <c r="E100" s="11" t="s">
        <v>3</v>
      </c>
      <c r="F100" s="11" t="s">
        <v>4</v>
      </c>
      <c r="G100" s="23" t="s">
        <v>5</v>
      </c>
      <c r="H100" s="11" t="s">
        <v>6</v>
      </c>
      <c r="I100" s="11" t="s">
        <v>7</v>
      </c>
      <c r="J100" s="11" t="s">
        <v>11</v>
      </c>
      <c r="K100" s="11"/>
      <c r="L100" s="11" t="s">
        <v>12</v>
      </c>
    </row>
    <row r="101" spans="1:1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>
        <f>+D101+E101+F101+G101+H101+I101</f>
        <v>0</v>
      </c>
      <c r="K101" s="8"/>
      <c r="L101" s="8">
        <f>+J101+100</f>
        <v>100</v>
      </c>
    </row>
    <row r="102" spans="1:1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>
        <f t="shared" ref="J102:J120" si="6">+D102+E102+F102+G102+H102+I102</f>
        <v>0</v>
      </c>
      <c r="K102" s="8"/>
      <c r="L102" s="8">
        <f t="shared" ref="L102:L120" si="7">+J102+100</f>
        <v>100</v>
      </c>
    </row>
    <row r="103" spans="1:1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>
        <f t="shared" si="6"/>
        <v>0</v>
      </c>
      <c r="K103" s="8"/>
      <c r="L103" s="8">
        <f t="shared" si="7"/>
        <v>100</v>
      </c>
    </row>
    <row r="104" spans="1:1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>
        <f t="shared" si="6"/>
        <v>0</v>
      </c>
      <c r="K104" s="8"/>
      <c r="L104" s="8">
        <f t="shared" si="7"/>
        <v>100</v>
      </c>
    </row>
    <row r="105" spans="1:1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>
        <f t="shared" si="6"/>
        <v>0</v>
      </c>
      <c r="K105" s="8"/>
      <c r="L105" s="8">
        <f t="shared" si="7"/>
        <v>100</v>
      </c>
    </row>
    <row r="106" spans="1:1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>
        <f t="shared" si="6"/>
        <v>0</v>
      </c>
      <c r="K106" s="8"/>
      <c r="L106" s="8">
        <f t="shared" si="7"/>
        <v>100</v>
      </c>
    </row>
    <row r="107" spans="1:1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>
        <f t="shared" si="6"/>
        <v>0</v>
      </c>
      <c r="K107" s="8"/>
      <c r="L107" s="8">
        <f t="shared" si="7"/>
        <v>100</v>
      </c>
    </row>
    <row r="108" spans="1:1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>
        <f t="shared" si="6"/>
        <v>0</v>
      </c>
      <c r="K108" s="8"/>
      <c r="L108" s="8">
        <f t="shared" si="7"/>
        <v>100</v>
      </c>
    </row>
    <row r="109" spans="1:1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>
        <f t="shared" si="6"/>
        <v>0</v>
      </c>
      <c r="K109" s="8"/>
      <c r="L109" s="8">
        <f t="shared" si="7"/>
        <v>100</v>
      </c>
    </row>
    <row r="110" spans="1:1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>
        <f t="shared" si="6"/>
        <v>0</v>
      </c>
      <c r="K110" s="8"/>
      <c r="L110" s="8">
        <f t="shared" si="7"/>
        <v>100</v>
      </c>
    </row>
    <row r="111" spans="1:1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>
        <f t="shared" si="6"/>
        <v>0</v>
      </c>
      <c r="K111" s="8"/>
      <c r="L111" s="8">
        <f t="shared" si="7"/>
        <v>100</v>
      </c>
    </row>
    <row r="112" spans="1:1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>
        <f t="shared" si="6"/>
        <v>0</v>
      </c>
      <c r="K112" s="8"/>
      <c r="L112" s="8">
        <f t="shared" si="7"/>
        <v>100</v>
      </c>
    </row>
    <row r="113" spans="1:1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>
        <f t="shared" si="6"/>
        <v>0</v>
      </c>
      <c r="K113" s="8"/>
      <c r="L113" s="8">
        <f t="shared" si="7"/>
        <v>100</v>
      </c>
    </row>
    <row r="114" spans="1:1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>
        <f t="shared" si="6"/>
        <v>0</v>
      </c>
      <c r="K114" s="8"/>
      <c r="L114" s="8">
        <f t="shared" si="7"/>
        <v>100</v>
      </c>
    </row>
    <row r="115" spans="1:1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>
        <f t="shared" si="6"/>
        <v>0</v>
      </c>
      <c r="K115" s="8"/>
      <c r="L115" s="8">
        <f t="shared" si="7"/>
        <v>100</v>
      </c>
    </row>
    <row r="116" spans="1:1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>
        <f t="shared" si="6"/>
        <v>0</v>
      </c>
      <c r="K116" s="8"/>
      <c r="L116" s="8">
        <f t="shared" si="7"/>
        <v>100</v>
      </c>
    </row>
    <row r="117" spans="1:1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>
        <f t="shared" si="6"/>
        <v>0</v>
      </c>
      <c r="K117" s="8"/>
      <c r="L117" s="8">
        <f t="shared" si="7"/>
        <v>100</v>
      </c>
    </row>
    <row r="118" spans="1:1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>
        <f t="shared" si="6"/>
        <v>0</v>
      </c>
      <c r="K118" s="8"/>
      <c r="L118" s="8">
        <f t="shared" si="7"/>
        <v>100</v>
      </c>
    </row>
    <row r="119" spans="1:1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>
        <f t="shared" si="6"/>
        <v>0</v>
      </c>
      <c r="K119" s="8"/>
      <c r="L119" s="8">
        <f t="shared" si="7"/>
        <v>100</v>
      </c>
    </row>
    <row r="120" spans="1:1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>
        <f t="shared" si="6"/>
        <v>0</v>
      </c>
      <c r="K120" s="8"/>
      <c r="L120" s="8">
        <f t="shared" si="7"/>
        <v>100</v>
      </c>
    </row>
  </sheetData>
  <mergeCells count="3">
    <mergeCell ref="A1:D1"/>
    <mergeCell ref="A23:B23"/>
    <mergeCell ref="A73:B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D21" sqref="D21"/>
    </sheetView>
  </sheetViews>
  <sheetFormatPr defaultRowHeight="15" x14ac:dyDescent="0.25"/>
  <cols>
    <col min="1" max="1" width="10.85546875" customWidth="1"/>
    <col min="2" max="2" width="10.28515625" customWidth="1"/>
    <col min="3" max="3" width="17.5703125" style="8" customWidth="1"/>
    <col min="4" max="4" width="15.85546875" customWidth="1"/>
    <col min="5" max="5" width="19" style="8" customWidth="1"/>
    <col min="6" max="6" width="17.28515625" customWidth="1"/>
    <col min="7" max="7" width="9.140625" style="8"/>
    <col min="8" max="8" width="10.85546875" customWidth="1"/>
    <col min="9" max="9" width="10.28515625" style="8" customWidth="1"/>
    <col min="10" max="10" width="17.5703125" customWidth="1"/>
    <col min="11" max="11" width="15.85546875" customWidth="1"/>
    <col min="12" max="12" width="19" style="8" customWidth="1"/>
    <col min="13" max="13" width="17.28515625" customWidth="1"/>
    <col min="14" max="14" width="17.5703125" style="8" customWidth="1"/>
    <col min="15" max="15" width="15.85546875" customWidth="1"/>
    <col min="16" max="16" width="19" customWidth="1"/>
    <col min="17" max="17" width="17.28515625" customWidth="1"/>
    <col min="18" max="20" width="11" customWidth="1"/>
  </cols>
  <sheetData>
    <row r="1" spans="1:21" x14ac:dyDescent="0.25">
      <c r="A1" s="8"/>
      <c r="B1" s="8"/>
      <c r="D1" s="8"/>
      <c r="F1" s="8"/>
      <c r="G1"/>
      <c r="I1"/>
      <c r="J1" s="8"/>
      <c r="N1"/>
    </row>
    <row r="2" spans="1:21" ht="15.75" thickBot="1" x14ac:dyDescent="0.3">
      <c r="A2" s="8"/>
      <c r="B2" s="57" t="s">
        <v>80</v>
      </c>
      <c r="C2" s="57"/>
      <c r="D2" s="57"/>
      <c r="E2" s="57"/>
      <c r="F2" s="57"/>
      <c r="G2"/>
      <c r="H2" s="8"/>
      <c r="I2" s="57" t="s">
        <v>81</v>
      </c>
      <c r="J2" s="57"/>
      <c r="K2" s="57"/>
      <c r="L2" s="57"/>
      <c r="M2" s="57"/>
      <c r="N2"/>
      <c r="O2" s="8"/>
      <c r="P2" s="57" t="s">
        <v>111</v>
      </c>
      <c r="Q2" s="57"/>
      <c r="R2" s="57"/>
      <c r="S2" s="57"/>
      <c r="T2" s="57"/>
    </row>
    <row r="3" spans="1:21" x14ac:dyDescent="0.25">
      <c r="A3" s="46" t="s">
        <v>73</v>
      </c>
      <c r="B3" s="47" t="s">
        <v>75</v>
      </c>
      <c r="C3" s="47" t="s">
        <v>110</v>
      </c>
      <c r="D3" s="47" t="s">
        <v>109</v>
      </c>
      <c r="E3" s="47" t="s">
        <v>107</v>
      </c>
      <c r="F3" s="48" t="s">
        <v>108</v>
      </c>
      <c r="G3"/>
      <c r="H3" s="41" t="s">
        <v>73</v>
      </c>
      <c r="I3" s="40" t="s">
        <v>75</v>
      </c>
      <c r="J3" s="40" t="s">
        <v>110</v>
      </c>
      <c r="K3" s="40" t="s">
        <v>109</v>
      </c>
      <c r="L3" s="40" t="s">
        <v>107</v>
      </c>
      <c r="M3" s="42" t="s">
        <v>108</v>
      </c>
      <c r="N3"/>
      <c r="P3" s="41" t="s">
        <v>73</v>
      </c>
      <c r="Q3" s="40" t="s">
        <v>75</v>
      </c>
      <c r="R3" s="40" t="s">
        <v>110</v>
      </c>
      <c r="S3" s="40" t="s">
        <v>109</v>
      </c>
      <c r="T3" s="40" t="s">
        <v>107</v>
      </c>
      <c r="U3" s="42" t="s">
        <v>108</v>
      </c>
    </row>
    <row r="4" spans="1:21" s="8" customFormat="1" x14ac:dyDescent="0.25">
      <c r="A4" s="19">
        <v>1</v>
      </c>
      <c r="B4" s="32">
        <v>2</v>
      </c>
      <c r="C4" s="32">
        <v>1</v>
      </c>
      <c r="D4" s="33">
        <v>2</v>
      </c>
      <c r="E4" s="33">
        <v>2</v>
      </c>
      <c r="F4" s="33">
        <v>2</v>
      </c>
      <c r="G4"/>
      <c r="H4">
        <v>1</v>
      </c>
      <c r="I4" s="33">
        <v>1</v>
      </c>
      <c r="J4" s="33">
        <v>2</v>
      </c>
      <c r="K4" s="33">
        <v>1</v>
      </c>
      <c r="L4" s="33">
        <v>2</v>
      </c>
      <c r="M4" s="33">
        <v>2</v>
      </c>
      <c r="N4"/>
      <c r="P4" s="37">
        <v>1</v>
      </c>
      <c r="Q4" s="38">
        <v>1</v>
      </c>
      <c r="R4" s="38">
        <v>2</v>
      </c>
      <c r="S4" s="38">
        <v>4</v>
      </c>
      <c r="T4" s="38">
        <v>2</v>
      </c>
      <c r="U4" s="39">
        <v>4</v>
      </c>
    </row>
    <row r="5" spans="1:21" x14ac:dyDescent="0.25">
      <c r="A5" s="19">
        <v>2</v>
      </c>
      <c r="B5" s="32">
        <v>0.5</v>
      </c>
      <c r="C5" s="32">
        <v>0.5</v>
      </c>
      <c r="D5" s="33">
        <v>0.5</v>
      </c>
      <c r="E5" s="33">
        <v>0.5</v>
      </c>
      <c r="F5" s="33">
        <v>1</v>
      </c>
      <c r="G5" s="32"/>
      <c r="H5">
        <v>2</v>
      </c>
      <c r="I5" s="33">
        <v>0.5</v>
      </c>
      <c r="J5" s="33">
        <v>0.5</v>
      </c>
      <c r="K5" s="33">
        <v>0.5</v>
      </c>
      <c r="L5" s="33">
        <v>0.5</v>
      </c>
      <c r="M5" s="33">
        <v>1</v>
      </c>
      <c r="N5" s="32"/>
      <c r="P5" s="34">
        <v>2</v>
      </c>
      <c r="Q5" s="35">
        <v>0.25</v>
      </c>
      <c r="R5" s="35">
        <v>0.5</v>
      </c>
      <c r="S5" s="35">
        <v>0.5</v>
      </c>
      <c r="T5" s="35">
        <v>1</v>
      </c>
      <c r="U5" s="36">
        <v>2</v>
      </c>
    </row>
    <row r="6" spans="1:21" x14ac:dyDescent="0.25">
      <c r="A6" s="19">
        <v>3</v>
      </c>
      <c r="B6" s="32">
        <v>0.5</v>
      </c>
      <c r="C6" s="32">
        <v>0.5</v>
      </c>
      <c r="D6" s="33">
        <v>0.5</v>
      </c>
      <c r="E6" s="33">
        <v>0.5</v>
      </c>
      <c r="F6" s="33">
        <v>0.5</v>
      </c>
      <c r="G6" s="32"/>
      <c r="H6">
        <v>3</v>
      </c>
      <c r="I6" s="33">
        <v>1</v>
      </c>
      <c r="J6" s="33">
        <v>0.5</v>
      </c>
      <c r="K6" s="33">
        <v>1</v>
      </c>
      <c r="L6" s="33">
        <v>0.5</v>
      </c>
      <c r="M6" s="33">
        <v>1</v>
      </c>
      <c r="N6" s="32"/>
      <c r="P6" s="37">
        <v>3</v>
      </c>
      <c r="Q6" s="38">
        <v>0.5</v>
      </c>
      <c r="R6" s="38">
        <v>0.25</v>
      </c>
      <c r="S6" s="38">
        <v>0.5</v>
      </c>
      <c r="T6" s="38">
        <v>0.5</v>
      </c>
      <c r="U6" s="39">
        <v>0.5</v>
      </c>
    </row>
    <row r="7" spans="1:21" x14ac:dyDescent="0.25">
      <c r="A7" s="19">
        <v>4</v>
      </c>
      <c r="B7" s="32">
        <v>0.25</v>
      </c>
      <c r="C7" s="32">
        <v>0.5</v>
      </c>
      <c r="D7" s="33">
        <v>0.5</v>
      </c>
      <c r="E7" s="33">
        <v>0.5</v>
      </c>
      <c r="F7" s="33">
        <v>2</v>
      </c>
      <c r="G7" s="32"/>
      <c r="H7">
        <v>4</v>
      </c>
      <c r="I7" s="33">
        <v>0.25</v>
      </c>
      <c r="J7" s="33">
        <v>0.25</v>
      </c>
      <c r="K7" s="33">
        <v>0.25</v>
      </c>
      <c r="L7" s="33">
        <v>1</v>
      </c>
      <c r="M7" s="33">
        <v>2</v>
      </c>
      <c r="N7" s="32"/>
      <c r="P7" s="34">
        <v>4</v>
      </c>
      <c r="Q7" s="35">
        <v>0.5</v>
      </c>
      <c r="R7" s="35">
        <v>0.5</v>
      </c>
      <c r="S7" s="35">
        <v>0.5</v>
      </c>
      <c r="T7" s="35">
        <v>0.5</v>
      </c>
      <c r="U7" s="36">
        <v>2</v>
      </c>
    </row>
    <row r="8" spans="1:21" x14ac:dyDescent="0.25">
      <c r="A8" s="19">
        <v>5</v>
      </c>
      <c r="B8" s="32">
        <v>1</v>
      </c>
      <c r="C8" s="32">
        <v>1</v>
      </c>
      <c r="D8" s="33">
        <v>1</v>
      </c>
      <c r="E8" s="33">
        <v>0.5</v>
      </c>
      <c r="F8" s="33">
        <v>0.5</v>
      </c>
      <c r="G8" s="32"/>
      <c r="H8">
        <v>5</v>
      </c>
      <c r="I8" s="33">
        <v>1</v>
      </c>
      <c r="J8" s="33">
        <v>1</v>
      </c>
      <c r="K8" s="33">
        <v>0.5</v>
      </c>
      <c r="L8" s="33">
        <v>0.5</v>
      </c>
      <c r="M8" s="33">
        <v>1</v>
      </c>
      <c r="N8" s="32"/>
      <c r="P8" s="37">
        <v>5</v>
      </c>
      <c r="Q8" s="38">
        <v>0.5</v>
      </c>
      <c r="R8" s="38">
        <v>0.5</v>
      </c>
      <c r="S8" s="38">
        <v>0.5</v>
      </c>
      <c r="T8" s="38">
        <v>0.5</v>
      </c>
      <c r="U8" s="39">
        <v>1</v>
      </c>
    </row>
    <row r="9" spans="1:21" x14ac:dyDescent="0.25">
      <c r="A9" s="19">
        <v>6</v>
      </c>
      <c r="B9" s="32">
        <v>0.5</v>
      </c>
      <c r="C9" s="32">
        <v>0.5</v>
      </c>
      <c r="D9" s="33">
        <v>0.5</v>
      </c>
      <c r="E9" s="33">
        <v>1</v>
      </c>
      <c r="F9" s="33">
        <v>0.5</v>
      </c>
      <c r="G9" s="32"/>
      <c r="H9">
        <v>6</v>
      </c>
      <c r="I9" s="32">
        <v>0.5</v>
      </c>
      <c r="J9" s="32">
        <v>0.5</v>
      </c>
      <c r="K9" s="32">
        <v>0.5</v>
      </c>
      <c r="L9" s="32">
        <v>0.5</v>
      </c>
      <c r="M9" s="32">
        <v>0.5</v>
      </c>
      <c r="N9" s="32"/>
      <c r="P9" s="34">
        <v>6</v>
      </c>
      <c r="Q9" s="35">
        <v>0.25</v>
      </c>
      <c r="R9" s="35">
        <v>1</v>
      </c>
      <c r="S9" s="35">
        <v>1</v>
      </c>
      <c r="T9" s="35">
        <v>0.5</v>
      </c>
      <c r="U9" s="36">
        <v>1</v>
      </c>
    </row>
    <row r="10" spans="1:21" x14ac:dyDescent="0.25">
      <c r="A10" s="19">
        <v>7</v>
      </c>
      <c r="B10" s="32">
        <v>1</v>
      </c>
      <c r="C10" s="32">
        <v>2</v>
      </c>
      <c r="D10" s="33">
        <v>2</v>
      </c>
      <c r="E10" s="33">
        <v>2</v>
      </c>
      <c r="F10" s="33">
        <v>2</v>
      </c>
      <c r="G10" s="32"/>
      <c r="H10">
        <v>7</v>
      </c>
      <c r="I10" s="33">
        <v>1</v>
      </c>
      <c r="J10" s="33">
        <v>0.5</v>
      </c>
      <c r="K10" s="33">
        <v>0.5</v>
      </c>
      <c r="L10" s="33">
        <v>0.5</v>
      </c>
      <c r="M10" s="33">
        <v>0.5</v>
      </c>
      <c r="N10" s="32"/>
      <c r="P10" s="37">
        <v>7</v>
      </c>
      <c r="Q10" s="38">
        <v>1</v>
      </c>
      <c r="R10" s="38">
        <v>0.5</v>
      </c>
      <c r="S10" s="38">
        <v>2</v>
      </c>
      <c r="T10" s="38">
        <v>1</v>
      </c>
      <c r="U10" s="39">
        <v>1</v>
      </c>
    </row>
    <row r="11" spans="1:21" x14ac:dyDescent="0.25">
      <c r="A11" s="19">
        <v>8</v>
      </c>
      <c r="B11" s="32">
        <v>1</v>
      </c>
      <c r="C11" s="32">
        <v>2</v>
      </c>
      <c r="D11" s="33">
        <v>2</v>
      </c>
      <c r="E11" s="33">
        <v>1</v>
      </c>
      <c r="F11" s="33">
        <v>2</v>
      </c>
      <c r="G11" s="32"/>
      <c r="H11">
        <v>8</v>
      </c>
      <c r="I11" s="32">
        <v>2</v>
      </c>
      <c r="J11" s="32">
        <v>1</v>
      </c>
      <c r="K11" s="33">
        <v>1</v>
      </c>
      <c r="L11" s="33">
        <v>1</v>
      </c>
      <c r="M11" s="33">
        <v>1</v>
      </c>
      <c r="N11" s="32"/>
      <c r="P11" s="34">
        <v>8</v>
      </c>
      <c r="Q11" s="35">
        <v>0.5</v>
      </c>
      <c r="R11" s="35">
        <v>1</v>
      </c>
      <c r="S11" s="35">
        <v>2</v>
      </c>
      <c r="T11" s="35">
        <v>1</v>
      </c>
      <c r="U11" s="36">
        <v>2</v>
      </c>
    </row>
    <row r="12" spans="1:21" x14ac:dyDescent="0.25">
      <c r="A12" s="19">
        <v>9</v>
      </c>
      <c r="B12" s="32">
        <v>1</v>
      </c>
      <c r="C12" s="32">
        <v>1</v>
      </c>
      <c r="D12" s="33">
        <v>2</v>
      </c>
      <c r="E12" s="33">
        <v>0.5</v>
      </c>
      <c r="F12" s="33">
        <v>1</v>
      </c>
      <c r="G12" s="32"/>
      <c r="H12">
        <v>9</v>
      </c>
      <c r="I12" s="33">
        <v>1</v>
      </c>
      <c r="J12" s="33">
        <v>1</v>
      </c>
      <c r="K12" s="33">
        <v>2</v>
      </c>
      <c r="L12" s="33">
        <v>1</v>
      </c>
      <c r="M12" s="33">
        <v>1</v>
      </c>
      <c r="N12" s="32"/>
      <c r="P12" s="37">
        <v>9</v>
      </c>
      <c r="Q12" s="38">
        <v>1</v>
      </c>
      <c r="R12" s="38">
        <v>1</v>
      </c>
      <c r="S12" s="38">
        <v>1</v>
      </c>
      <c r="T12" s="38">
        <v>1</v>
      </c>
      <c r="U12" s="39">
        <v>2</v>
      </c>
    </row>
    <row r="13" spans="1:21" x14ac:dyDescent="0.25">
      <c r="A13" s="19">
        <v>10</v>
      </c>
      <c r="B13" s="32">
        <v>0.5</v>
      </c>
      <c r="C13" s="32">
        <v>0.5</v>
      </c>
      <c r="D13" s="33">
        <v>0.5</v>
      </c>
      <c r="E13" s="33">
        <v>0.5</v>
      </c>
      <c r="F13" s="33">
        <v>1</v>
      </c>
      <c r="G13" s="32"/>
      <c r="H13">
        <v>10</v>
      </c>
      <c r="I13" s="32">
        <v>1</v>
      </c>
      <c r="J13" s="32">
        <v>0.5</v>
      </c>
      <c r="K13" s="33">
        <v>0.5</v>
      </c>
      <c r="L13" s="33">
        <v>0.5</v>
      </c>
      <c r="M13" s="33">
        <v>2</v>
      </c>
      <c r="N13" s="32"/>
      <c r="P13" s="34">
        <v>10</v>
      </c>
      <c r="Q13" s="35">
        <v>0.5</v>
      </c>
      <c r="R13" s="35">
        <v>0.25</v>
      </c>
      <c r="S13" s="35">
        <v>0.5</v>
      </c>
      <c r="T13" s="35">
        <v>0.5</v>
      </c>
      <c r="U13" s="36">
        <v>4</v>
      </c>
    </row>
    <row r="14" spans="1:21" x14ac:dyDescent="0.25">
      <c r="A14" s="19">
        <v>11</v>
      </c>
      <c r="B14" s="32">
        <v>1</v>
      </c>
      <c r="C14" s="32">
        <v>1</v>
      </c>
      <c r="D14" s="33">
        <v>1</v>
      </c>
      <c r="E14" s="33">
        <v>0.5</v>
      </c>
      <c r="F14" s="33">
        <v>1</v>
      </c>
      <c r="G14" s="32"/>
      <c r="H14">
        <v>11</v>
      </c>
      <c r="I14" s="32">
        <v>0.5</v>
      </c>
      <c r="J14" s="32">
        <v>0.5</v>
      </c>
      <c r="K14" s="33">
        <v>0.5</v>
      </c>
      <c r="L14" s="33">
        <v>1</v>
      </c>
      <c r="M14" s="33">
        <v>1</v>
      </c>
      <c r="N14" s="32"/>
      <c r="P14" s="43">
        <v>11</v>
      </c>
      <c r="Q14" s="44">
        <v>1</v>
      </c>
      <c r="R14" s="44">
        <v>0.5</v>
      </c>
      <c r="S14" s="44">
        <v>1</v>
      </c>
      <c r="T14" s="44">
        <v>0.5</v>
      </c>
      <c r="U14" s="45">
        <v>1</v>
      </c>
    </row>
    <row r="15" spans="1:21" x14ac:dyDescent="0.25">
      <c r="G15" s="32"/>
      <c r="I15"/>
      <c r="L15"/>
      <c r="N15" s="32"/>
    </row>
    <row r="16" spans="1:21" x14ac:dyDescent="0.25">
      <c r="G16"/>
      <c r="N16"/>
    </row>
  </sheetData>
  <mergeCells count="3">
    <mergeCell ref="P2:T2"/>
    <mergeCell ref="I2:M2"/>
    <mergeCell ref="B2:F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"/>
  <sheetViews>
    <sheetView topLeftCell="A2" workbookViewId="0">
      <selection activeCell="E20" sqref="E20"/>
    </sheetView>
  </sheetViews>
  <sheetFormatPr defaultRowHeight="15" x14ac:dyDescent="0.25"/>
  <cols>
    <col min="2" max="2" width="10.85546875" customWidth="1"/>
    <col min="3" max="3" width="10.28515625" customWidth="1"/>
    <col min="4" max="4" width="10.5703125" customWidth="1"/>
    <col min="5" max="5" width="12" customWidth="1"/>
    <col min="9" max="9" width="10.85546875" customWidth="1"/>
    <col min="10" max="10" width="10.28515625" customWidth="1"/>
    <col min="11" max="11" width="10.5703125" customWidth="1"/>
    <col min="12" max="12" width="12" customWidth="1"/>
    <col min="16" max="16" width="10.85546875" customWidth="1"/>
    <col min="17" max="17" width="10.28515625" customWidth="1"/>
    <col min="18" max="18" width="10.5703125" customWidth="1"/>
    <col min="19" max="19" width="12" customWidth="1"/>
  </cols>
  <sheetData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75" thickBot="1" x14ac:dyDescent="0.3">
      <c r="A3" s="8"/>
      <c r="B3" s="8"/>
      <c r="C3" s="57" t="s">
        <v>74</v>
      </c>
      <c r="D3" s="57"/>
      <c r="E3" s="57"/>
      <c r="F3" s="8"/>
      <c r="G3" s="8"/>
      <c r="H3" s="8"/>
      <c r="I3" s="8"/>
      <c r="J3" s="57" t="s">
        <v>79</v>
      </c>
      <c r="K3" s="57"/>
      <c r="L3" s="57"/>
      <c r="M3" s="8"/>
      <c r="N3" s="8"/>
      <c r="O3" s="8"/>
      <c r="P3" s="8"/>
      <c r="Q3" s="57" t="s">
        <v>78</v>
      </c>
      <c r="R3" s="57"/>
      <c r="S3" s="57"/>
    </row>
    <row r="4" spans="1:19" x14ac:dyDescent="0.25">
      <c r="A4" s="8"/>
      <c r="B4" s="20" t="s">
        <v>73</v>
      </c>
      <c r="C4" s="21" t="s">
        <v>75</v>
      </c>
      <c r="D4" s="21" t="s">
        <v>76</v>
      </c>
      <c r="E4" s="24" t="s">
        <v>77</v>
      </c>
      <c r="F4" s="8"/>
      <c r="G4" s="8"/>
      <c r="H4" s="8"/>
      <c r="I4" s="20" t="s">
        <v>73</v>
      </c>
      <c r="J4" s="21" t="s">
        <v>75</v>
      </c>
      <c r="K4" s="21" t="s">
        <v>76</v>
      </c>
      <c r="L4" s="24" t="s">
        <v>77</v>
      </c>
      <c r="M4" s="8"/>
      <c r="N4" s="8"/>
      <c r="O4" s="8"/>
      <c r="P4" s="20" t="s">
        <v>73</v>
      </c>
      <c r="Q4" s="21" t="s">
        <v>75</v>
      </c>
      <c r="R4" s="21" t="s">
        <v>76</v>
      </c>
      <c r="S4" s="24" t="s">
        <v>77</v>
      </c>
    </row>
    <row r="5" spans="1:19" x14ac:dyDescent="0.25">
      <c r="A5" s="8"/>
      <c r="B5" s="19">
        <v>1</v>
      </c>
      <c r="C5" s="49">
        <v>124</v>
      </c>
      <c r="D5" s="49">
        <v>119</v>
      </c>
      <c r="E5" s="50">
        <v>115</v>
      </c>
      <c r="F5" s="8"/>
      <c r="G5" s="8"/>
      <c r="H5" s="8"/>
      <c r="I5" s="19">
        <v>1</v>
      </c>
      <c r="J5" s="49">
        <v>106</v>
      </c>
      <c r="K5" s="49">
        <v>104</v>
      </c>
      <c r="L5" s="50">
        <v>107</v>
      </c>
      <c r="M5" s="8"/>
      <c r="N5" s="8"/>
      <c r="O5" s="8"/>
      <c r="P5" s="19">
        <v>1</v>
      </c>
      <c r="Q5" s="49">
        <v>124</v>
      </c>
      <c r="R5" s="49">
        <v>105</v>
      </c>
      <c r="S5" s="50">
        <v>87</v>
      </c>
    </row>
    <row r="6" spans="1:19" x14ac:dyDescent="0.25">
      <c r="A6" s="8"/>
      <c r="B6" s="19">
        <v>2</v>
      </c>
      <c r="C6" s="49">
        <v>95</v>
      </c>
      <c r="D6" s="49">
        <v>98</v>
      </c>
      <c r="E6" s="50">
        <v>98</v>
      </c>
      <c r="F6" s="8"/>
      <c r="G6" s="8"/>
      <c r="H6" s="8"/>
      <c r="I6" s="19">
        <v>2</v>
      </c>
      <c r="J6" s="49">
        <v>82</v>
      </c>
      <c r="K6" s="49">
        <v>97</v>
      </c>
      <c r="L6" s="50">
        <v>122</v>
      </c>
      <c r="M6" s="8"/>
      <c r="N6" s="8"/>
      <c r="O6" s="8"/>
      <c r="P6" s="19">
        <v>2</v>
      </c>
      <c r="Q6" s="49">
        <v>94</v>
      </c>
      <c r="R6" s="49">
        <v>110</v>
      </c>
      <c r="S6" s="50">
        <v>97</v>
      </c>
    </row>
    <row r="7" spans="1:19" x14ac:dyDescent="0.25">
      <c r="A7" s="8"/>
      <c r="B7" s="19">
        <v>3</v>
      </c>
      <c r="C7" s="49">
        <v>139</v>
      </c>
      <c r="D7" s="49">
        <v>145</v>
      </c>
      <c r="E7" s="50">
        <v>140</v>
      </c>
      <c r="F7" s="8"/>
      <c r="G7" s="8"/>
      <c r="H7" s="8"/>
      <c r="I7" s="19">
        <v>3</v>
      </c>
      <c r="J7" s="49">
        <v>159</v>
      </c>
      <c r="K7" s="49">
        <v>161</v>
      </c>
      <c r="L7" s="50">
        <v>170</v>
      </c>
      <c r="M7" s="8"/>
      <c r="N7" s="8"/>
      <c r="O7" s="8"/>
      <c r="P7" s="19">
        <v>3</v>
      </c>
      <c r="Q7" s="49">
        <v>152</v>
      </c>
      <c r="R7" s="49">
        <v>156</v>
      </c>
      <c r="S7" s="50">
        <v>138</v>
      </c>
    </row>
    <row r="8" spans="1:19" x14ac:dyDescent="0.25">
      <c r="A8" s="8"/>
      <c r="B8" s="19">
        <v>4</v>
      </c>
      <c r="C8" s="49">
        <v>81</v>
      </c>
      <c r="D8" s="49">
        <v>81</v>
      </c>
      <c r="E8" s="50">
        <v>87</v>
      </c>
      <c r="F8" s="8"/>
      <c r="G8" s="8"/>
      <c r="H8" s="8"/>
      <c r="I8" s="19">
        <v>4</v>
      </c>
      <c r="J8" s="49">
        <v>82</v>
      </c>
      <c r="K8" s="49">
        <v>88</v>
      </c>
      <c r="L8" s="50">
        <v>90</v>
      </c>
      <c r="M8" s="8"/>
      <c r="N8" s="8"/>
      <c r="O8" s="8"/>
      <c r="P8" s="19">
        <v>4</v>
      </c>
      <c r="Q8" s="49">
        <v>89</v>
      </c>
      <c r="R8" s="49">
        <v>80</v>
      </c>
      <c r="S8" s="50">
        <v>82</v>
      </c>
    </row>
    <row r="9" spans="1:19" x14ac:dyDescent="0.25">
      <c r="A9" s="8"/>
      <c r="B9" s="19">
        <v>5</v>
      </c>
      <c r="C9" s="49">
        <v>130</v>
      </c>
      <c r="D9" s="49">
        <v>126</v>
      </c>
      <c r="E9" s="50">
        <v>108</v>
      </c>
      <c r="F9" s="8"/>
      <c r="G9" s="8"/>
      <c r="H9" s="8"/>
      <c r="I9" s="19">
        <v>5</v>
      </c>
      <c r="J9" s="49">
        <v>149</v>
      </c>
      <c r="K9" s="49">
        <v>154</v>
      </c>
      <c r="L9" s="50">
        <v>150</v>
      </c>
      <c r="M9" s="8"/>
      <c r="N9" s="8"/>
      <c r="O9" s="8"/>
      <c r="P9" s="19">
        <v>5</v>
      </c>
      <c r="Q9" s="49">
        <v>138</v>
      </c>
      <c r="R9" s="49">
        <v>138</v>
      </c>
      <c r="S9" s="50">
        <v>111</v>
      </c>
    </row>
    <row r="10" spans="1:19" x14ac:dyDescent="0.25">
      <c r="A10" s="8"/>
      <c r="B10" s="19">
        <v>6</v>
      </c>
      <c r="C10" s="49">
        <v>138</v>
      </c>
      <c r="D10" s="49">
        <v>115</v>
      </c>
      <c r="E10" s="50">
        <v>114</v>
      </c>
      <c r="F10" s="8"/>
      <c r="G10" s="8"/>
      <c r="H10" s="8"/>
      <c r="I10" s="19">
        <v>6</v>
      </c>
      <c r="J10" s="49">
        <v>112</v>
      </c>
      <c r="K10" s="49">
        <v>154</v>
      </c>
      <c r="L10" s="50">
        <v>149</v>
      </c>
      <c r="M10" s="8"/>
      <c r="N10" s="8"/>
      <c r="O10" s="8"/>
      <c r="P10" s="19">
        <v>6</v>
      </c>
      <c r="Q10" s="49">
        <v>109</v>
      </c>
      <c r="R10" s="49">
        <v>151</v>
      </c>
      <c r="S10" s="50">
        <v>113</v>
      </c>
    </row>
    <row r="11" spans="1:19" x14ac:dyDescent="0.25">
      <c r="A11" s="8"/>
      <c r="B11" s="19">
        <v>7</v>
      </c>
      <c r="C11" s="49">
        <v>101</v>
      </c>
      <c r="D11" s="49">
        <v>104</v>
      </c>
      <c r="E11" s="50">
        <v>93</v>
      </c>
      <c r="F11" s="8"/>
      <c r="G11" s="8"/>
      <c r="H11" s="8"/>
      <c r="I11" s="19">
        <v>7</v>
      </c>
      <c r="J11" s="49">
        <v>102</v>
      </c>
      <c r="K11" s="49">
        <v>96</v>
      </c>
      <c r="L11" s="50">
        <v>94</v>
      </c>
      <c r="M11" s="8"/>
      <c r="N11" s="8"/>
      <c r="O11" s="8"/>
      <c r="P11" s="19">
        <v>7</v>
      </c>
      <c r="Q11" s="49">
        <v>95</v>
      </c>
      <c r="R11" s="49">
        <v>96</v>
      </c>
      <c r="S11" s="50">
        <v>105</v>
      </c>
    </row>
    <row r="12" spans="1:19" x14ac:dyDescent="0.25">
      <c r="A12" s="8"/>
      <c r="B12" s="19">
        <v>8</v>
      </c>
      <c r="C12" s="49">
        <v>69</v>
      </c>
      <c r="D12" s="49">
        <v>75</v>
      </c>
      <c r="E12" s="50">
        <v>63</v>
      </c>
      <c r="F12" s="8"/>
      <c r="G12" s="8"/>
      <c r="H12" s="8"/>
      <c r="I12" s="19">
        <v>8</v>
      </c>
      <c r="J12" s="49">
        <v>69</v>
      </c>
      <c r="K12" s="49">
        <v>208</v>
      </c>
      <c r="L12" s="50">
        <v>181</v>
      </c>
      <c r="M12" s="8"/>
      <c r="N12" s="8"/>
      <c r="O12" s="8"/>
      <c r="P12" s="19">
        <v>8</v>
      </c>
      <c r="Q12" s="49">
        <v>98</v>
      </c>
      <c r="R12" s="49">
        <v>157</v>
      </c>
      <c r="S12" s="50">
        <v>91</v>
      </c>
    </row>
    <row r="13" spans="1:19" x14ac:dyDescent="0.25">
      <c r="A13" s="8"/>
      <c r="B13" s="19">
        <v>9</v>
      </c>
      <c r="C13" s="49">
        <v>79</v>
      </c>
      <c r="D13" s="49">
        <v>69</v>
      </c>
      <c r="E13" s="50">
        <v>74</v>
      </c>
      <c r="F13" s="8"/>
      <c r="G13" s="8"/>
      <c r="H13" s="8"/>
      <c r="I13" s="19">
        <v>9</v>
      </c>
      <c r="J13" s="49">
        <v>82</v>
      </c>
      <c r="K13" s="49">
        <v>75</v>
      </c>
      <c r="L13" s="50">
        <v>80</v>
      </c>
      <c r="M13" s="8"/>
      <c r="N13" s="8"/>
      <c r="O13" s="8"/>
      <c r="P13" s="19">
        <v>9</v>
      </c>
      <c r="Q13" s="49">
        <v>106</v>
      </c>
      <c r="R13" s="49">
        <v>83</v>
      </c>
      <c r="S13" s="50">
        <v>91</v>
      </c>
    </row>
    <row r="14" spans="1:19" x14ac:dyDescent="0.25">
      <c r="A14" s="8"/>
      <c r="B14" s="19">
        <v>10</v>
      </c>
      <c r="C14" s="49">
        <v>91</v>
      </c>
      <c r="D14" s="49">
        <v>80</v>
      </c>
      <c r="E14" s="50">
        <v>80</v>
      </c>
      <c r="F14" s="8"/>
      <c r="G14" s="8"/>
      <c r="H14" s="8"/>
      <c r="I14" s="19">
        <v>10</v>
      </c>
      <c r="J14" s="49">
        <v>81</v>
      </c>
      <c r="K14" s="49">
        <v>85</v>
      </c>
      <c r="L14" s="50">
        <v>84</v>
      </c>
      <c r="M14" s="8"/>
      <c r="N14" s="8"/>
      <c r="O14" s="8"/>
      <c r="P14" s="19">
        <v>10</v>
      </c>
      <c r="Q14" s="49">
        <v>97</v>
      </c>
      <c r="R14" s="49">
        <v>106</v>
      </c>
      <c r="S14" s="50">
        <v>87</v>
      </c>
    </row>
    <row r="15" spans="1:19" x14ac:dyDescent="0.25">
      <c r="A15" s="8"/>
      <c r="B15" s="19">
        <v>11</v>
      </c>
      <c r="C15" s="49">
        <v>74</v>
      </c>
      <c r="D15" s="49">
        <v>78</v>
      </c>
      <c r="E15" s="50">
        <v>77</v>
      </c>
      <c r="F15" s="8"/>
      <c r="G15" s="8"/>
      <c r="H15" s="8"/>
      <c r="I15" s="19">
        <v>11</v>
      </c>
      <c r="J15" s="49">
        <v>77</v>
      </c>
      <c r="K15" s="49">
        <v>87</v>
      </c>
      <c r="L15" s="50">
        <v>84</v>
      </c>
      <c r="M15" s="8"/>
      <c r="N15" s="8"/>
      <c r="O15" s="8"/>
      <c r="P15" s="19">
        <v>11</v>
      </c>
      <c r="Q15" s="49">
        <v>85</v>
      </c>
      <c r="R15" s="49">
        <v>88</v>
      </c>
      <c r="S15" s="50">
        <v>78</v>
      </c>
    </row>
  </sheetData>
  <mergeCells count="3">
    <mergeCell ref="C3:E3"/>
    <mergeCell ref="J3:L3"/>
    <mergeCell ref="Q3:S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C1" workbookViewId="0">
      <selection activeCell="P3" sqref="P3:S14"/>
    </sheetView>
  </sheetViews>
  <sheetFormatPr defaultRowHeight="15" x14ac:dyDescent="0.25"/>
  <cols>
    <col min="2" max="2" width="10.85546875" customWidth="1"/>
    <col min="3" max="3" width="10.28515625" customWidth="1"/>
    <col min="4" max="4" width="10.5703125" customWidth="1"/>
    <col min="5" max="5" width="12" customWidth="1"/>
    <col min="9" max="9" width="10.85546875" customWidth="1"/>
    <col min="10" max="10" width="10.28515625" customWidth="1"/>
    <col min="11" max="11" width="10.5703125" customWidth="1"/>
    <col min="12" max="12" width="12" customWidth="1"/>
    <col min="16" max="16" width="10.85546875" customWidth="1"/>
    <col min="17" max="17" width="10.28515625" customWidth="1"/>
    <col min="18" max="18" width="10.5703125" customWidth="1"/>
    <col min="19" max="19" width="12" customWidth="1"/>
  </cols>
  <sheetData>
    <row r="1" spans="1:19" x14ac:dyDescent="0.25">
      <c r="A1" s="8"/>
      <c r="B1" s="8"/>
      <c r="C1" s="8"/>
      <c r="D1" s="8"/>
      <c r="E1" s="8"/>
      <c r="H1" s="8"/>
      <c r="I1" s="8"/>
      <c r="J1" s="8"/>
      <c r="K1" s="8"/>
      <c r="L1" s="8"/>
    </row>
    <row r="2" spans="1:19" ht="15.75" thickBot="1" x14ac:dyDescent="0.3">
      <c r="A2" s="8"/>
      <c r="B2" s="8"/>
      <c r="C2" s="57" t="s">
        <v>74</v>
      </c>
      <c r="D2" s="57"/>
      <c r="E2" s="57"/>
      <c r="H2" s="8"/>
      <c r="I2" s="8"/>
      <c r="J2" s="57" t="s">
        <v>79</v>
      </c>
      <c r="K2" s="57"/>
      <c r="L2" s="57"/>
      <c r="P2" s="8"/>
      <c r="Q2" s="57" t="s">
        <v>78</v>
      </c>
      <c r="R2" s="57"/>
      <c r="S2" s="57"/>
    </row>
    <row r="3" spans="1:19" x14ac:dyDescent="0.25">
      <c r="A3" s="8"/>
      <c r="B3" s="20" t="s">
        <v>73</v>
      </c>
      <c r="C3" s="21" t="s">
        <v>75</v>
      </c>
      <c r="D3" s="21" t="s">
        <v>76</v>
      </c>
      <c r="E3" s="24" t="s">
        <v>77</v>
      </c>
      <c r="H3" s="8"/>
      <c r="I3" s="20" t="s">
        <v>73</v>
      </c>
      <c r="J3" s="21" t="s">
        <v>75</v>
      </c>
      <c r="K3" s="21" t="s">
        <v>76</v>
      </c>
      <c r="L3" s="24" t="s">
        <v>77</v>
      </c>
      <c r="P3" s="20" t="s">
        <v>73</v>
      </c>
      <c r="Q3" s="21" t="s">
        <v>75</v>
      </c>
      <c r="R3" s="21" t="s">
        <v>76</v>
      </c>
      <c r="S3" s="24" t="s">
        <v>77</v>
      </c>
    </row>
    <row r="4" spans="1:19" x14ac:dyDescent="0.25">
      <c r="A4" s="8"/>
      <c r="B4" s="19">
        <v>1</v>
      </c>
      <c r="C4" s="49">
        <v>3</v>
      </c>
      <c r="D4" s="49">
        <v>0</v>
      </c>
      <c r="E4" s="50">
        <v>0</v>
      </c>
      <c r="H4" s="8"/>
      <c r="I4" s="19">
        <v>1</v>
      </c>
      <c r="J4" s="49">
        <v>5</v>
      </c>
      <c r="K4" s="49">
        <v>4</v>
      </c>
      <c r="L4" s="50">
        <v>4</v>
      </c>
      <c r="P4" s="19">
        <v>1</v>
      </c>
      <c r="Q4" s="49">
        <v>0</v>
      </c>
      <c r="R4" s="49">
        <v>0</v>
      </c>
      <c r="S4" s="50">
        <v>1</v>
      </c>
    </row>
    <row r="5" spans="1:19" x14ac:dyDescent="0.25">
      <c r="A5" s="8"/>
      <c r="B5" s="19">
        <v>2</v>
      </c>
      <c r="C5" s="49">
        <v>1</v>
      </c>
      <c r="D5" s="49">
        <v>0</v>
      </c>
      <c r="E5" s="50">
        <v>0</v>
      </c>
      <c r="H5" s="8"/>
      <c r="I5" s="19">
        <v>2</v>
      </c>
      <c r="J5" s="49">
        <v>0</v>
      </c>
      <c r="K5" s="49">
        <v>1</v>
      </c>
      <c r="L5" s="50">
        <v>0</v>
      </c>
      <c r="P5" s="19">
        <v>2</v>
      </c>
      <c r="Q5" s="49">
        <v>1</v>
      </c>
      <c r="R5" s="49">
        <v>0</v>
      </c>
      <c r="S5" s="50">
        <v>0</v>
      </c>
    </row>
    <row r="6" spans="1:19" x14ac:dyDescent="0.25">
      <c r="A6" s="8"/>
      <c r="B6" s="19">
        <v>3</v>
      </c>
      <c r="C6" s="49">
        <v>3</v>
      </c>
      <c r="D6" s="49">
        <v>2</v>
      </c>
      <c r="E6" s="50">
        <v>1</v>
      </c>
      <c r="H6" s="8"/>
      <c r="I6" s="19">
        <v>3</v>
      </c>
      <c r="J6" s="49">
        <v>1</v>
      </c>
      <c r="K6" s="49">
        <v>0</v>
      </c>
      <c r="L6" s="50">
        <v>0</v>
      </c>
      <c r="P6" s="19">
        <v>3</v>
      </c>
      <c r="Q6" s="49">
        <v>0</v>
      </c>
      <c r="R6" s="49">
        <v>1</v>
      </c>
      <c r="S6" s="50">
        <v>2</v>
      </c>
    </row>
    <row r="7" spans="1:19" x14ac:dyDescent="0.25">
      <c r="A7" s="8"/>
      <c r="B7" s="19">
        <v>4</v>
      </c>
      <c r="C7" s="49">
        <v>0</v>
      </c>
      <c r="D7" s="49">
        <v>0</v>
      </c>
      <c r="E7" s="50">
        <v>0</v>
      </c>
      <c r="H7" s="8"/>
      <c r="I7" s="19">
        <v>4</v>
      </c>
      <c r="J7" s="49">
        <v>0</v>
      </c>
      <c r="K7" s="49">
        <v>0</v>
      </c>
      <c r="L7" s="50">
        <v>1</v>
      </c>
      <c r="P7" s="19">
        <v>4</v>
      </c>
      <c r="Q7" s="49">
        <v>0</v>
      </c>
      <c r="R7" s="49">
        <v>0</v>
      </c>
      <c r="S7" s="50">
        <v>0</v>
      </c>
    </row>
    <row r="8" spans="1:19" x14ac:dyDescent="0.25">
      <c r="A8" s="8"/>
      <c r="B8" s="19">
        <v>5</v>
      </c>
      <c r="C8" s="49">
        <v>2</v>
      </c>
      <c r="D8" s="49">
        <v>1</v>
      </c>
      <c r="E8" s="50">
        <v>1</v>
      </c>
      <c r="H8" s="8"/>
      <c r="I8" s="19">
        <v>5</v>
      </c>
      <c r="J8" s="49">
        <v>2</v>
      </c>
      <c r="K8" s="49">
        <v>2</v>
      </c>
      <c r="L8" s="50">
        <v>1</v>
      </c>
      <c r="P8" s="19">
        <v>5</v>
      </c>
      <c r="Q8" s="49">
        <v>3</v>
      </c>
      <c r="R8" s="49">
        <v>2</v>
      </c>
      <c r="S8" s="50">
        <v>1</v>
      </c>
    </row>
    <row r="9" spans="1:19" x14ac:dyDescent="0.25">
      <c r="A9" s="8"/>
      <c r="B9" s="19">
        <v>6</v>
      </c>
      <c r="C9" s="49">
        <v>3</v>
      </c>
      <c r="D9" s="49">
        <v>5</v>
      </c>
      <c r="E9" s="50">
        <v>1</v>
      </c>
      <c r="H9" s="8"/>
      <c r="I9" s="19">
        <v>6</v>
      </c>
      <c r="J9" s="49">
        <v>5</v>
      </c>
      <c r="K9" s="49">
        <v>7</v>
      </c>
      <c r="L9" s="50">
        <v>4</v>
      </c>
      <c r="P9" s="19">
        <v>6</v>
      </c>
      <c r="Q9" s="49">
        <v>4</v>
      </c>
      <c r="R9" s="49">
        <v>2</v>
      </c>
      <c r="S9" s="50">
        <v>1</v>
      </c>
    </row>
    <row r="10" spans="1:19" x14ac:dyDescent="0.25">
      <c r="A10" s="8"/>
      <c r="B10" s="19">
        <v>7</v>
      </c>
      <c r="C10" s="49">
        <v>0</v>
      </c>
      <c r="D10" s="49">
        <v>3</v>
      </c>
      <c r="E10" s="50">
        <v>1</v>
      </c>
      <c r="H10" s="8"/>
      <c r="I10" s="19">
        <v>7</v>
      </c>
      <c r="J10" s="49">
        <v>0</v>
      </c>
      <c r="K10" s="49">
        <v>0</v>
      </c>
      <c r="L10" s="50">
        <v>0</v>
      </c>
      <c r="P10" s="19">
        <v>7</v>
      </c>
      <c r="Q10" s="49">
        <v>0</v>
      </c>
      <c r="R10" s="49">
        <v>0</v>
      </c>
      <c r="S10" s="50">
        <v>2</v>
      </c>
    </row>
    <row r="11" spans="1:19" x14ac:dyDescent="0.25">
      <c r="A11" s="8"/>
      <c r="B11" s="19">
        <v>8</v>
      </c>
      <c r="C11" s="49">
        <v>0</v>
      </c>
      <c r="D11" s="49">
        <v>0</v>
      </c>
      <c r="E11" s="50">
        <v>0</v>
      </c>
      <c r="H11" s="8"/>
      <c r="I11" s="19">
        <v>8</v>
      </c>
      <c r="J11" s="49">
        <v>0</v>
      </c>
      <c r="K11" s="49">
        <v>2</v>
      </c>
      <c r="L11" s="50">
        <v>0</v>
      </c>
      <c r="P11" s="19">
        <v>8</v>
      </c>
      <c r="Q11" s="49">
        <v>0</v>
      </c>
      <c r="R11" s="49">
        <v>2</v>
      </c>
      <c r="S11" s="50">
        <v>0</v>
      </c>
    </row>
    <row r="12" spans="1:19" x14ac:dyDescent="0.25">
      <c r="A12" s="8"/>
      <c r="B12" s="19">
        <v>9</v>
      </c>
      <c r="C12" s="49">
        <v>0</v>
      </c>
      <c r="D12" s="49">
        <v>0</v>
      </c>
      <c r="E12" s="50">
        <v>0</v>
      </c>
      <c r="H12" s="8"/>
      <c r="I12" s="19">
        <v>9</v>
      </c>
      <c r="J12" s="49">
        <v>3</v>
      </c>
      <c r="K12" s="49">
        <v>2</v>
      </c>
      <c r="L12" s="50">
        <v>3</v>
      </c>
      <c r="P12" s="19">
        <v>9</v>
      </c>
      <c r="Q12" s="49">
        <v>4</v>
      </c>
      <c r="R12" s="49">
        <v>2</v>
      </c>
      <c r="S12" s="50">
        <v>3</v>
      </c>
    </row>
    <row r="13" spans="1:19" x14ac:dyDescent="0.25">
      <c r="A13" s="8"/>
      <c r="B13" s="19">
        <v>10</v>
      </c>
      <c r="C13" s="49">
        <v>0</v>
      </c>
      <c r="D13" s="49">
        <v>0</v>
      </c>
      <c r="E13" s="50">
        <v>0</v>
      </c>
      <c r="H13" s="8"/>
      <c r="I13" s="19">
        <v>10</v>
      </c>
      <c r="J13" s="49">
        <v>0</v>
      </c>
      <c r="K13" s="49">
        <v>0</v>
      </c>
      <c r="L13" s="50">
        <v>0</v>
      </c>
      <c r="P13" s="19">
        <v>10</v>
      </c>
      <c r="Q13" s="49">
        <v>6</v>
      </c>
      <c r="R13" s="49">
        <v>2</v>
      </c>
      <c r="S13" s="50">
        <v>0</v>
      </c>
    </row>
    <row r="14" spans="1:19" x14ac:dyDescent="0.25">
      <c r="A14" s="8"/>
      <c r="B14" s="19">
        <v>11</v>
      </c>
      <c r="C14" s="49">
        <v>0</v>
      </c>
      <c r="D14" s="49">
        <v>0</v>
      </c>
      <c r="E14" s="50">
        <v>0</v>
      </c>
      <c r="H14" s="8"/>
      <c r="I14" s="19">
        <v>11</v>
      </c>
      <c r="J14" s="49">
        <v>0</v>
      </c>
      <c r="K14" s="49">
        <v>0</v>
      </c>
      <c r="L14" s="50">
        <v>0</v>
      </c>
      <c r="P14" s="19">
        <v>11</v>
      </c>
      <c r="Q14" s="49">
        <v>2</v>
      </c>
      <c r="R14" s="49">
        <v>1</v>
      </c>
      <c r="S14" s="50">
        <v>1</v>
      </c>
    </row>
    <row r="15" spans="1:19" x14ac:dyDescent="0.25">
      <c r="A15" s="8"/>
      <c r="B15" s="8"/>
      <c r="C15" s="8"/>
      <c r="D15" s="8"/>
      <c r="E15" s="8"/>
    </row>
    <row r="16" spans="1:1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2:5" x14ac:dyDescent="0.25">
      <c r="B17" s="8"/>
      <c r="C17" s="8"/>
      <c r="D17" s="8"/>
      <c r="E17" s="8"/>
    </row>
  </sheetData>
  <mergeCells count="3">
    <mergeCell ref="C2:E2"/>
    <mergeCell ref="Q2:S2"/>
    <mergeCell ref="J2:L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53"/>
      <c r="B1" s="53" t="s">
        <v>112</v>
      </c>
      <c r="C1" s="53" t="s">
        <v>113</v>
      </c>
    </row>
    <row r="2" spans="1:3" x14ac:dyDescent="0.25">
      <c r="A2" s="51" t="s">
        <v>112</v>
      </c>
      <c r="B2" s="51">
        <v>1</v>
      </c>
      <c r="C2" s="51"/>
    </row>
    <row r="3" spans="1:3" ht="15.75" thickBot="1" x14ac:dyDescent="0.3">
      <c r="A3" s="52" t="s">
        <v>113</v>
      </c>
      <c r="B3" s="52">
        <v>0.35125721209924238</v>
      </c>
      <c r="C3" s="5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6" sqref="F6"/>
    </sheetView>
  </sheetViews>
  <sheetFormatPr defaultRowHeight="15" x14ac:dyDescent="0.25"/>
  <sheetData>
    <row r="1" spans="1:7" x14ac:dyDescent="0.25">
      <c r="A1" t="s">
        <v>114</v>
      </c>
    </row>
    <row r="3" spans="1:7" ht="15.75" thickBot="1" x14ac:dyDescent="0.3">
      <c r="A3" t="s">
        <v>115</v>
      </c>
    </row>
    <row r="4" spans="1:7" x14ac:dyDescent="0.25">
      <c r="A4" s="53" t="s">
        <v>116</v>
      </c>
      <c r="B4" s="53" t="s">
        <v>117</v>
      </c>
      <c r="C4" s="53" t="s">
        <v>118</v>
      </c>
      <c r="D4" s="53" t="s">
        <v>119</v>
      </c>
      <c r="E4" s="53" t="s">
        <v>120</v>
      </c>
    </row>
    <row r="5" spans="1:7" x14ac:dyDescent="0.25">
      <c r="A5" s="51" t="s">
        <v>112</v>
      </c>
      <c r="B5" s="51">
        <v>11</v>
      </c>
      <c r="C5" s="51">
        <v>1376</v>
      </c>
      <c r="D5" s="51">
        <v>125.09090909090909</v>
      </c>
      <c r="E5" s="51">
        <v>5417.8909090909092</v>
      </c>
    </row>
    <row r="6" spans="1:7" ht="15.75" thickBot="1" x14ac:dyDescent="0.3">
      <c r="A6" s="52" t="s">
        <v>113</v>
      </c>
      <c r="B6" s="52">
        <v>11</v>
      </c>
      <c r="C6" s="52">
        <v>1344</v>
      </c>
      <c r="D6" s="52">
        <v>122.18181818181819</v>
      </c>
      <c r="E6" s="52">
        <v>3444.3636363636351</v>
      </c>
    </row>
    <row r="9" spans="1:7" ht="15.75" thickBot="1" x14ac:dyDescent="0.3">
      <c r="A9" t="s">
        <v>121</v>
      </c>
    </row>
    <row r="10" spans="1:7" x14ac:dyDescent="0.25">
      <c r="A10" s="53" t="s">
        <v>122</v>
      </c>
      <c r="B10" s="53" t="s">
        <v>123</v>
      </c>
      <c r="C10" s="53" t="s">
        <v>124</v>
      </c>
      <c r="D10" s="53" t="s">
        <v>125</v>
      </c>
      <c r="E10" s="53" t="s">
        <v>126</v>
      </c>
      <c r="F10" s="53" t="s">
        <v>127</v>
      </c>
      <c r="G10" s="53" t="s">
        <v>128</v>
      </c>
    </row>
    <row r="11" spans="1:7" x14ac:dyDescent="0.25">
      <c r="A11" s="51" t="s">
        <v>129</v>
      </c>
      <c r="B11" s="51">
        <v>46.545454545484972</v>
      </c>
      <c r="C11" s="51">
        <v>1</v>
      </c>
      <c r="D11" s="51">
        <v>46.545454545484972</v>
      </c>
      <c r="E11" s="51">
        <v>1.0504201680679138E-2</v>
      </c>
      <c r="F11" s="51">
        <v>0.91938840053643189</v>
      </c>
      <c r="G11" s="51">
        <v>4.3512435033292896</v>
      </c>
    </row>
    <row r="12" spans="1:7" x14ac:dyDescent="0.25">
      <c r="A12" s="51" t="s">
        <v>130</v>
      </c>
      <c r="B12" s="51">
        <v>88622.545454545441</v>
      </c>
      <c r="C12" s="51">
        <v>20</v>
      </c>
      <c r="D12" s="51">
        <v>4431.1272727272717</v>
      </c>
      <c r="E12" s="51"/>
      <c r="F12" s="51"/>
      <c r="G12" s="51"/>
    </row>
    <row r="13" spans="1:7" x14ac:dyDescent="0.25">
      <c r="A13" s="51"/>
      <c r="B13" s="51"/>
      <c r="C13" s="51"/>
      <c r="D13" s="51"/>
      <c r="E13" s="51"/>
      <c r="F13" s="51"/>
      <c r="G13" s="51"/>
    </row>
    <row r="14" spans="1:7" ht="15.75" thickBot="1" x14ac:dyDescent="0.3">
      <c r="A14" s="52" t="s">
        <v>131</v>
      </c>
      <c r="B14" s="52">
        <v>88669.090909090926</v>
      </c>
      <c r="C14" s="52">
        <v>21</v>
      </c>
      <c r="D14" s="52"/>
      <c r="E14" s="52"/>
      <c r="F14" s="52"/>
      <c r="G14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s="53" t="s">
        <v>132</v>
      </c>
      <c r="B1" s="53" t="s">
        <v>134</v>
      </c>
    </row>
    <row r="2" spans="1:2" x14ac:dyDescent="0.25">
      <c r="A2" s="51">
        <v>32</v>
      </c>
      <c r="B2" s="51">
        <v>3</v>
      </c>
    </row>
    <row r="3" spans="1:2" x14ac:dyDescent="0.25">
      <c r="A3" s="51">
        <v>106.66666666666667</v>
      </c>
      <c r="B3" s="51">
        <v>3</v>
      </c>
    </row>
    <row r="4" spans="1:2" x14ac:dyDescent="0.25">
      <c r="A4" s="51">
        <v>181.33333333333334</v>
      </c>
      <c r="B4" s="51">
        <v>13</v>
      </c>
    </row>
    <row r="5" spans="1:2" ht="15.75" thickBot="1" x14ac:dyDescent="0.3">
      <c r="A5" s="52" t="s">
        <v>133</v>
      </c>
      <c r="B5" s="5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workbookViewId="0">
      <selection activeCell="K4" sqref="K4"/>
    </sheetView>
  </sheetViews>
  <sheetFormatPr defaultRowHeight="15" x14ac:dyDescent="0.25"/>
  <cols>
    <col min="1" max="2" width="10.5703125" customWidth="1"/>
    <col min="3" max="3" width="12" customWidth="1"/>
    <col min="6" max="7" width="10.5703125" customWidth="1"/>
    <col min="8" max="8" width="12" customWidth="1"/>
    <col min="11" max="12" width="10.7109375" customWidth="1"/>
    <col min="13" max="13" width="12.140625" customWidth="1"/>
  </cols>
  <sheetData>
    <row r="1" spans="1:13" s="8" customFormat="1" x14ac:dyDescent="0.25"/>
    <row r="2" spans="1:13" x14ac:dyDescent="0.25">
      <c r="A2" t="s">
        <v>95</v>
      </c>
      <c r="F2" s="8" t="s">
        <v>96</v>
      </c>
      <c r="G2" s="8"/>
      <c r="H2" s="8"/>
      <c r="K2" s="8" t="s">
        <v>97</v>
      </c>
      <c r="L2" s="8"/>
      <c r="M2" s="8"/>
    </row>
    <row r="3" spans="1:13" x14ac:dyDescent="0.25">
      <c r="F3" s="8"/>
      <c r="G3" s="8"/>
      <c r="H3" s="8"/>
      <c r="K3" s="8"/>
      <c r="L3" s="8"/>
      <c r="M3" s="8"/>
    </row>
    <row r="4" spans="1:13" x14ac:dyDescent="0.25">
      <c r="A4" s="20" t="s">
        <v>98</v>
      </c>
      <c r="B4" s="30" t="s">
        <v>76</v>
      </c>
      <c r="C4" s="21" t="s">
        <v>77</v>
      </c>
      <c r="F4" s="20" t="s">
        <v>98</v>
      </c>
      <c r="G4" s="30" t="s">
        <v>76</v>
      </c>
      <c r="H4" s="21" t="s">
        <v>77</v>
      </c>
      <c r="K4" s="20" t="s">
        <v>98</v>
      </c>
      <c r="L4" s="30" t="s">
        <v>76</v>
      </c>
      <c r="M4" s="21" t="s">
        <v>77</v>
      </c>
    </row>
    <row r="5" spans="1:13" x14ac:dyDescent="0.25">
      <c r="A5" s="28" t="s">
        <v>85</v>
      </c>
      <c r="B5" s="49">
        <v>128</v>
      </c>
      <c r="C5" s="49">
        <v>128</v>
      </c>
      <c r="F5" s="28" t="s">
        <v>85</v>
      </c>
      <c r="G5" s="49">
        <v>128</v>
      </c>
      <c r="H5" s="49">
        <v>128</v>
      </c>
      <c r="K5" s="28" t="s">
        <v>85</v>
      </c>
      <c r="L5" s="49">
        <v>128</v>
      </c>
      <c r="M5" s="49">
        <v>128</v>
      </c>
    </row>
    <row r="6" spans="1:13" x14ac:dyDescent="0.25">
      <c r="A6" s="27" t="s">
        <v>82</v>
      </c>
      <c r="B6" s="49">
        <v>256</v>
      </c>
      <c r="C6" s="49">
        <v>128</v>
      </c>
      <c r="F6" s="27" t="s">
        <v>82</v>
      </c>
      <c r="G6" s="49">
        <v>128</v>
      </c>
      <c r="H6" s="49">
        <v>256</v>
      </c>
      <c r="K6" s="27" t="s">
        <v>82</v>
      </c>
      <c r="L6" s="49">
        <v>128</v>
      </c>
      <c r="M6" s="49">
        <v>128</v>
      </c>
    </row>
    <row r="7" spans="1:13" x14ac:dyDescent="0.25">
      <c r="A7" s="27" t="s">
        <v>86</v>
      </c>
      <c r="B7" s="49">
        <v>64</v>
      </c>
      <c r="C7" s="49">
        <v>64</v>
      </c>
      <c r="F7" s="27" t="s">
        <v>86</v>
      </c>
      <c r="G7" s="49">
        <v>64</v>
      </c>
      <c r="H7" s="49">
        <v>128</v>
      </c>
      <c r="K7" s="27" t="s">
        <v>86</v>
      </c>
      <c r="L7" s="49">
        <v>128</v>
      </c>
      <c r="M7" s="49">
        <v>128</v>
      </c>
    </row>
    <row r="8" spans="1:13" x14ac:dyDescent="0.25">
      <c r="A8" s="27" t="s">
        <v>87</v>
      </c>
      <c r="B8" s="49">
        <v>64</v>
      </c>
      <c r="C8" s="49">
        <v>64</v>
      </c>
      <c r="F8" s="27" t="s">
        <v>87</v>
      </c>
      <c r="G8" s="50">
        <v>128</v>
      </c>
      <c r="H8" s="49">
        <v>128</v>
      </c>
      <c r="K8" s="27" t="s">
        <v>87</v>
      </c>
      <c r="L8" s="49">
        <v>64</v>
      </c>
      <c r="M8" s="49">
        <v>128</v>
      </c>
    </row>
    <row r="9" spans="1:13" x14ac:dyDescent="0.25">
      <c r="A9" s="27" t="s">
        <v>88</v>
      </c>
      <c r="B9" s="49">
        <v>128</v>
      </c>
      <c r="C9" s="49">
        <v>128</v>
      </c>
      <c r="F9" s="27" t="s">
        <v>88</v>
      </c>
      <c r="G9" s="50">
        <v>256</v>
      </c>
      <c r="H9" s="49">
        <v>128</v>
      </c>
      <c r="K9" s="27" t="s">
        <v>88</v>
      </c>
      <c r="L9" s="49">
        <v>128</v>
      </c>
      <c r="M9" s="49">
        <v>128</v>
      </c>
    </row>
    <row r="10" spans="1:13" x14ac:dyDescent="0.25">
      <c r="A10" s="27" t="s">
        <v>89</v>
      </c>
      <c r="B10" s="49">
        <v>64</v>
      </c>
      <c r="C10" s="49">
        <v>64</v>
      </c>
      <c r="F10" s="27" t="s">
        <v>89</v>
      </c>
      <c r="G10" s="50">
        <v>32</v>
      </c>
      <c r="H10" s="49">
        <v>32</v>
      </c>
      <c r="K10" s="27" t="s">
        <v>89</v>
      </c>
      <c r="L10" s="49">
        <v>64</v>
      </c>
      <c r="M10" s="49">
        <v>64</v>
      </c>
    </row>
    <row r="11" spans="1:13" x14ac:dyDescent="0.25">
      <c r="A11" s="27" t="s">
        <v>90</v>
      </c>
      <c r="B11" s="49">
        <v>128</v>
      </c>
      <c r="C11" s="49">
        <v>128</v>
      </c>
      <c r="F11" s="27" t="s">
        <v>90</v>
      </c>
      <c r="G11" s="49">
        <v>128</v>
      </c>
      <c r="H11" s="49">
        <v>128</v>
      </c>
      <c r="K11" s="27" t="s">
        <v>90</v>
      </c>
      <c r="L11" s="49">
        <v>64</v>
      </c>
      <c r="M11" s="49">
        <v>128</v>
      </c>
    </row>
    <row r="12" spans="1:13" x14ac:dyDescent="0.25">
      <c r="A12" s="27" t="s">
        <v>91</v>
      </c>
      <c r="B12" s="49">
        <v>128</v>
      </c>
      <c r="C12" s="49">
        <v>128</v>
      </c>
      <c r="F12" s="27" t="s">
        <v>91</v>
      </c>
      <c r="G12" s="49">
        <v>64</v>
      </c>
      <c r="H12" s="49">
        <v>32</v>
      </c>
      <c r="K12" s="27" t="s">
        <v>91</v>
      </c>
      <c r="L12" s="49">
        <v>64</v>
      </c>
      <c r="M12" s="49">
        <v>128</v>
      </c>
    </row>
    <row r="13" spans="1:13" x14ac:dyDescent="0.25">
      <c r="A13" s="27" t="s">
        <v>92</v>
      </c>
      <c r="B13" s="49">
        <v>128</v>
      </c>
      <c r="C13" s="49">
        <v>128</v>
      </c>
      <c r="F13" s="27" t="s">
        <v>92</v>
      </c>
      <c r="G13" s="49">
        <v>64</v>
      </c>
      <c r="H13" s="49">
        <v>128</v>
      </c>
      <c r="K13" s="27" t="s">
        <v>92</v>
      </c>
      <c r="L13" s="49">
        <v>32</v>
      </c>
      <c r="M13" s="49">
        <v>64</v>
      </c>
    </row>
    <row r="14" spans="1:13" x14ac:dyDescent="0.25">
      <c r="A14" s="27" t="s">
        <v>93</v>
      </c>
      <c r="B14" s="49">
        <v>256</v>
      </c>
      <c r="C14" s="49">
        <v>256</v>
      </c>
      <c r="F14" s="27" t="s">
        <v>93</v>
      </c>
      <c r="G14" s="49">
        <v>256</v>
      </c>
      <c r="H14" s="49">
        <v>128</v>
      </c>
      <c r="K14" s="27" t="s">
        <v>93</v>
      </c>
      <c r="L14" s="49">
        <v>128</v>
      </c>
      <c r="M14" s="49">
        <v>256</v>
      </c>
    </row>
    <row r="15" spans="1:13" x14ac:dyDescent="0.25">
      <c r="A15" s="27" t="s">
        <v>94</v>
      </c>
      <c r="B15" s="49">
        <v>128</v>
      </c>
      <c r="C15" s="49">
        <v>128</v>
      </c>
      <c r="F15" s="27" t="s">
        <v>94</v>
      </c>
      <c r="G15" s="49">
        <v>128</v>
      </c>
      <c r="H15" s="49">
        <v>128</v>
      </c>
      <c r="K15" s="27" t="s">
        <v>94</v>
      </c>
      <c r="L15" s="49">
        <v>64</v>
      </c>
      <c r="M15" s="49">
        <v>128</v>
      </c>
    </row>
    <row r="16" spans="1:13" x14ac:dyDescent="0.25">
      <c r="A16" s="54" t="s">
        <v>119</v>
      </c>
      <c r="B16" s="49">
        <f>SUBTOTAL(101,Table13[morning])</f>
        <v>133.81818181818181</v>
      </c>
      <c r="C16" s="49">
        <f>SUBTOTAL(101,Table13[afternoon])</f>
        <v>122.18181818181819</v>
      </c>
      <c r="F16" s="27" t="s">
        <v>119</v>
      </c>
      <c r="G16" s="49">
        <f>SUBTOTAL(101,Table14[morning])</f>
        <v>125.09090909090909</v>
      </c>
      <c r="H16" s="49">
        <f>SUBTOTAL(101,Table14[afternoon])</f>
        <v>122.18181818181819</v>
      </c>
      <c r="K16" s="27" t="s">
        <v>119</v>
      </c>
      <c r="L16" s="49">
        <f>SUBTOTAL(101,PinprickNap[morning])</f>
        <v>90.181818181818187</v>
      </c>
      <c r="M16" s="49">
        <f>SUBTOTAL(101,PinprickNap[afternoon])</f>
        <v>128</v>
      </c>
    </row>
    <row r="18" spans="2:13" x14ac:dyDescent="0.25">
      <c r="B18" s="49">
        <f>AVERAGE(B5:B17)</f>
        <v>133.81818181818181</v>
      </c>
      <c r="C18" s="49">
        <f>AVERAGE(C5:C17)</f>
        <v>122.18181818181819</v>
      </c>
      <c r="G18">
        <f>AVERAGE(Table14[morning])</f>
        <v>125.09090909090909</v>
      </c>
      <c r="H18">
        <f>AVERAGE(Table14[afternoon])</f>
        <v>122.18181818181819</v>
      </c>
      <c r="L18">
        <f>AVERAGE(PinprickNap[morning])</f>
        <v>90.181818181818187</v>
      </c>
      <c r="M18">
        <f>AVERAGE(PinprickNap[afternoon])</f>
        <v>128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132</v>
      </c>
      <c r="B1" t="s">
        <v>134</v>
      </c>
    </row>
    <row r="2" spans="1:2" x14ac:dyDescent="0.25">
      <c r="A2">
        <v>0</v>
      </c>
      <c r="B2">
        <v>2</v>
      </c>
    </row>
    <row r="3" spans="1:2" x14ac:dyDescent="0.25">
      <c r="A3" s="8">
        <v>33.333333333333336</v>
      </c>
      <c r="B3">
        <v>9</v>
      </c>
    </row>
    <row r="4" spans="1:2" x14ac:dyDescent="0.25">
      <c r="A4" s="8">
        <v>66.666666666666671</v>
      </c>
      <c r="B4">
        <v>1</v>
      </c>
    </row>
    <row r="5" spans="1:2" x14ac:dyDescent="0.25">
      <c r="A5" t="s">
        <v>133</v>
      </c>
      <c r="B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records.cvs</vt:lpstr>
      <vt:lpstr>VFH</vt:lpstr>
      <vt:lpstr>POMS</vt:lpstr>
      <vt:lpstr>PILL</vt:lpstr>
      <vt:lpstr>Sheet1</vt:lpstr>
      <vt:lpstr>Sheet2</vt:lpstr>
      <vt:lpstr>Sheet3</vt:lpstr>
      <vt:lpstr>Pin prick</vt:lpstr>
      <vt:lpstr>Sheet4</vt:lpstr>
      <vt:lpstr>Sheet5</vt:lpstr>
      <vt:lpstr>morning vigilance</vt:lpstr>
      <vt:lpstr>sleep quality</vt:lpstr>
      <vt:lpstr>POMS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2015-04-07T08:01:01Z</dcterms:created>
  <dcterms:modified xsi:type="dcterms:W3CDTF">2017-08-31T09:08:31Z</dcterms:modified>
</cp:coreProperties>
</file>