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Google Drive\Education\Masters\SPS\DATA 698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B30" i="1"/>
  <c r="B29" i="1"/>
  <c r="B28" i="1"/>
  <c r="B27" i="1"/>
  <c r="B26" i="1"/>
  <c r="B25" i="1"/>
  <c r="B24" i="1"/>
  <c r="B23" i="1"/>
  <c r="B22" i="1"/>
  <c r="B21" i="1"/>
  <c r="H15" i="1"/>
  <c r="G2" i="1" l="1"/>
  <c r="H2" i="1" s="1"/>
  <c r="G3" i="1"/>
  <c r="H3" i="1" s="1"/>
  <c r="G4" i="1"/>
  <c r="G5" i="1"/>
  <c r="H5" i="1" s="1"/>
  <c r="G6" i="1"/>
  <c r="H6" i="1" s="1"/>
  <c r="G7" i="1"/>
  <c r="H7" i="1" s="1"/>
  <c r="G9" i="1"/>
  <c r="H9" i="1" s="1"/>
  <c r="G8" i="1"/>
  <c r="H8" i="1" s="1"/>
  <c r="H10" i="1"/>
  <c r="H11" i="1"/>
  <c r="H12" i="1"/>
  <c r="H13" i="1"/>
  <c r="H14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<sst xmlns="http://schemas.openxmlformats.org/spreadsheetml/2006/main" count="122" uniqueCount="25">
  <si>
    <t>White</t>
  </si>
  <si>
    <t>Asian and Pacific Islander</t>
  </si>
  <si>
    <t>Other  race</t>
  </si>
  <si>
    <t>White, not of Hispanic origin</t>
  </si>
  <si>
    <t>Black, Free</t>
  </si>
  <si>
    <t>Black, Slave</t>
  </si>
  <si>
    <t>NA</t>
  </si>
  <si>
    <t>Note</t>
  </si>
  <si>
    <t>Hispanic origin based on Spanish language</t>
  </si>
  <si>
    <t>Includes Alaska and Hawaii</t>
  </si>
  <si>
    <t>Hispanic origin based on the White population of Spanish mother tongue</t>
  </si>
  <si>
    <t>Includes Indian Territory and Indian reservations</t>
  </si>
  <si>
    <t>Population</t>
  </si>
  <si>
    <t>Year</t>
  </si>
  <si>
    <t>Foreign-born</t>
  </si>
  <si>
    <t>Information on nativity was not collected for slaves</t>
  </si>
  <si>
    <t>American Indian and Alaska Native</t>
  </si>
  <si>
    <t>Europe</t>
  </si>
  <si>
    <t>Asia</t>
  </si>
  <si>
    <t>Africa</t>
  </si>
  <si>
    <t>Oceania</t>
  </si>
  <si>
    <t>foreign-born population by country limited almost entirely to the White population</t>
  </si>
  <si>
    <t>Hispanic</t>
  </si>
  <si>
    <t>Native-born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</si>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</sst>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2" borderId="0" xfId="0" applyFill="1"/>
    <xf numFmtId="0" fontId="6" fillId="0" borderId="0" xfId="6"/>
    <xf numFmtId="164" fontId="0" fillId="0" borderId="0" xfId="0" applyNumberFormat="1"/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 applyAlignment="1">
      <alignment horizontal="right"/>
    </xf>
    <xf numFmtId="10" fontId="0" fillId="0" borderId="0" xfId="5" applyNumberFormat="1" applyFont="1" applyAlignment="1">
      <alignment horizontal="right"/>
    </xf>
    <xf numFmtId="10" fontId="0" fillId="0" borderId="0" xfId="5" applyNumberFormat="1" applyFont="1" applyAlignment="1">
      <alignment horizontal="right" wrapText="1"/>
    </xf>
    <xf numFmtId="164" fontId="4" fillId="0" borderId="0" xfId="1" applyNumberFormat="1" applyFont="1" applyAlignment="1">
      <alignment horizontal="right"/>
    </xf>
    <xf numFmtId="10" fontId="4" fillId="0" borderId="0" xfId="5" applyNumberFormat="1" applyFont="1" applyAlignment="1">
      <alignment horizontal="right"/>
    </xf>
  </cellXfs>
  <cellStyles count="7">
    <cellStyle name="Comma" xfId="1" builtinId="3"/>
    <cellStyle name="Hyperlink" xfId="6" builtinId="8"/>
    <cellStyle name="Hyperlink 2" xfId="4"/>
    <cellStyle name="Normal" xfId="0" builtinId="0"/>
    <cellStyle name="Normal 2" xfId="2"/>
    <cellStyle name="Normal 3" xfId="3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workbookViewId="0">
      <selection activeCell="R21" sqref="R21"/>
    </sheetView>
  </sheetViews>
  <sheetFormatPr defaultRowHeight="15" x14ac:dyDescent="0.25"/>
  <cols>
    <col min="1" max="1" width="12.7109375" style="1" customWidth="1"/>
    <col min="2" max="6" width="12.7109375" style="9" customWidth="1"/>
    <col min="7" max="7" width="12.42578125" style="9" customWidth="1"/>
    <col min="8" max="9" width="12.7109375" style="9" customWidth="1"/>
    <col min="10" max="10" width="12.7109375" style="9" hidden="1" customWidth="1"/>
    <col min="11" max="12" width="12.7109375" style="9" customWidth="1"/>
    <col min="13" max="18" width="12.7109375" style="10" customWidth="1"/>
    <col min="19" max="19" width="9.140625" style="1"/>
    <col min="20" max="20" width="13.28515625" bestFit="1" customWidth="1"/>
  </cols>
  <sheetData>
    <row r="1" spans="1:26" x14ac:dyDescent="0.25">
      <c r="A1" t="s">
        <v>13</v>
      </c>
      <c r="B1" s="5" t="s">
        <v>12</v>
      </c>
      <c r="C1" s="5" t="s">
        <v>0</v>
      </c>
      <c r="D1" s="5" t="s">
        <v>4</v>
      </c>
      <c r="E1" s="5" t="s">
        <v>5</v>
      </c>
      <c r="F1" s="5" t="s">
        <v>16</v>
      </c>
      <c r="G1" s="5" t="s">
        <v>1</v>
      </c>
      <c r="H1" s="5" t="s">
        <v>2</v>
      </c>
      <c r="I1" s="5" t="s">
        <v>22</v>
      </c>
      <c r="J1" s="6" t="s">
        <v>3</v>
      </c>
      <c r="K1" s="5" t="s">
        <v>23</v>
      </c>
      <c r="L1" s="5" t="s">
        <v>14</v>
      </c>
      <c r="M1" s="7" t="s">
        <v>17</v>
      </c>
      <c r="N1" s="7" t="s">
        <v>18</v>
      </c>
      <c r="O1" s="7" t="s">
        <v>19</v>
      </c>
      <c r="P1" s="7" t="s">
        <v>20</v>
      </c>
      <c r="Q1" s="8" t="s">
        <v>24</v>
      </c>
      <c r="R1" s="8" t="s">
        <v>6</v>
      </c>
      <c r="S1" t="s">
        <v>7</v>
      </c>
    </row>
    <row r="2" spans="1:26" x14ac:dyDescent="0.25">
      <c r="A2">
        <v>2016</v>
      </c>
      <c r="B2" s="5">
        <v>323127515</v>
      </c>
      <c r="C2" s="5">
        <v>234644039</v>
      </c>
      <c r="D2" s="5">
        <v>40893369</v>
      </c>
      <c r="E2" s="5">
        <v>0</v>
      </c>
      <c r="F2" s="5">
        <v>2676399</v>
      </c>
      <c r="G2" s="5">
        <f>17556935+595986</f>
        <v>18152921</v>
      </c>
      <c r="H2" s="5">
        <f>B2-SUM(C2:G2)</f>
        <v>26760787</v>
      </c>
      <c r="I2" s="5">
        <v>57398719</v>
      </c>
      <c r="J2" s="5">
        <v>197479450</v>
      </c>
      <c r="K2" s="5">
        <v>279388170</v>
      </c>
      <c r="L2" s="5">
        <v>43739345</v>
      </c>
      <c r="M2" s="5">
        <v>4767589</v>
      </c>
      <c r="N2" s="5">
        <v>13471718</v>
      </c>
      <c r="O2" s="5">
        <v>2143228</v>
      </c>
      <c r="P2" s="5">
        <v>262436</v>
      </c>
      <c r="Q2" s="5">
        <v>22307066</v>
      </c>
      <c r="R2" s="5">
        <v>787308</v>
      </c>
      <c r="S2"/>
      <c r="T2" s="4"/>
      <c r="U2" s="4"/>
      <c r="V2" s="4"/>
      <c r="W2" s="4"/>
      <c r="X2" s="4"/>
      <c r="Y2" s="4"/>
      <c r="Z2" s="4"/>
    </row>
    <row r="3" spans="1:26" x14ac:dyDescent="0.25">
      <c r="A3">
        <v>2015</v>
      </c>
      <c r="B3" s="5">
        <v>321418821</v>
      </c>
      <c r="C3" s="5">
        <v>234940100</v>
      </c>
      <c r="D3" s="5">
        <v>40695277</v>
      </c>
      <c r="E3" s="5">
        <v>0</v>
      </c>
      <c r="F3" s="5">
        <v>2597249</v>
      </c>
      <c r="G3" s="5">
        <f>17273777+554946</f>
        <v>17828723</v>
      </c>
      <c r="H3" s="5">
        <f t="shared" ref="H3:H20" si="0">B3-SUM(C3:G3)</f>
        <v>25357472</v>
      </c>
      <c r="I3" s="5">
        <v>56496122</v>
      </c>
      <c r="J3" s="5">
        <v>197534496</v>
      </c>
      <c r="K3" s="5">
        <v>278128449</v>
      </c>
      <c r="L3" s="5">
        <v>43290372</v>
      </c>
      <c r="M3" s="5">
        <v>4805231</v>
      </c>
      <c r="N3" s="5">
        <v>13246854</v>
      </c>
      <c r="O3" s="5">
        <v>2077938</v>
      </c>
      <c r="P3" s="5">
        <v>259742</v>
      </c>
      <c r="Q3" s="5">
        <v>22121380</v>
      </c>
      <c r="R3" s="5">
        <v>822517</v>
      </c>
      <c r="S3" s="3"/>
      <c r="T3" s="4"/>
      <c r="U3" s="4"/>
      <c r="V3" s="4"/>
      <c r="W3" s="4"/>
      <c r="X3" s="4"/>
      <c r="Y3" s="4"/>
      <c r="Z3" s="4"/>
    </row>
    <row r="4" spans="1:26" x14ac:dyDescent="0.25">
      <c r="A4">
        <v>2014</v>
      </c>
      <c r="B4" s="5">
        <v>318857056</v>
      </c>
      <c r="C4" s="5">
        <v>233963128</v>
      </c>
      <c r="D4" s="5">
        <v>40379066</v>
      </c>
      <c r="E4" s="5">
        <v>0</v>
      </c>
      <c r="F4" s="5">
        <v>2601714</v>
      </c>
      <c r="G4" s="5">
        <f>16686960+557154</f>
        <v>17244114</v>
      </c>
      <c r="H4" s="5">
        <f t="shared" si="0"/>
        <v>24669034</v>
      </c>
      <c r="I4" s="5">
        <v>55279452</v>
      </c>
      <c r="J4" s="5">
        <v>197409353</v>
      </c>
      <c r="K4" s="5">
        <v>276465262</v>
      </c>
      <c r="L4" s="5">
        <v>42391794</v>
      </c>
      <c r="M4" s="5">
        <v>4747881</v>
      </c>
      <c r="N4" s="5">
        <v>12759930</v>
      </c>
      <c r="O4" s="5">
        <v>1950023</v>
      </c>
      <c r="P4" s="5">
        <v>254351</v>
      </c>
      <c r="Q4" s="5">
        <v>21874166</v>
      </c>
      <c r="R4" s="5">
        <v>805444</v>
      </c>
      <c r="S4"/>
      <c r="T4" s="4"/>
      <c r="U4" s="4"/>
      <c r="V4" s="4"/>
      <c r="W4" s="4"/>
      <c r="X4" s="4"/>
      <c r="Y4" s="4"/>
      <c r="Z4" s="4"/>
    </row>
    <row r="5" spans="1:26" x14ac:dyDescent="0.25">
      <c r="A5">
        <v>2013</v>
      </c>
      <c r="B5" s="5">
        <v>316128839</v>
      </c>
      <c r="C5" s="5">
        <v>232969901</v>
      </c>
      <c r="D5" s="5">
        <v>39919371</v>
      </c>
      <c r="E5" s="5">
        <v>0</v>
      </c>
      <c r="F5" s="5">
        <v>2521131</v>
      </c>
      <c r="G5" s="5">
        <f>16012120+525750</f>
        <v>16537870</v>
      </c>
      <c r="H5" s="5">
        <f t="shared" si="0"/>
        <v>24180566</v>
      </c>
      <c r="I5" s="5">
        <v>53986412</v>
      </c>
      <c r="J5" s="5">
        <v>197392411</v>
      </c>
      <c r="K5" s="5">
        <v>274780773</v>
      </c>
      <c r="L5" s="5">
        <v>41348066</v>
      </c>
      <c r="M5" s="5">
        <v>4796376</v>
      </c>
      <c r="N5" s="5">
        <v>12197679</v>
      </c>
      <c r="O5" s="5">
        <v>1819315</v>
      </c>
      <c r="P5" s="5">
        <v>206740</v>
      </c>
      <c r="Q5" s="5">
        <v>21459646</v>
      </c>
      <c r="R5" s="5">
        <v>826961</v>
      </c>
      <c r="S5"/>
      <c r="T5" s="4"/>
      <c r="U5" s="4"/>
      <c r="V5" s="4"/>
      <c r="W5" s="4"/>
      <c r="X5" s="4"/>
      <c r="Y5" s="4"/>
      <c r="Z5" s="4"/>
    </row>
    <row r="6" spans="1:26" x14ac:dyDescent="0.25">
      <c r="A6">
        <v>2012</v>
      </c>
      <c r="B6" s="5">
        <v>313914040</v>
      </c>
      <c r="C6" s="5">
        <v>231992377</v>
      </c>
      <c r="D6" s="5">
        <v>39623138</v>
      </c>
      <c r="E6" s="5">
        <v>0</v>
      </c>
      <c r="F6" s="5">
        <v>2563505</v>
      </c>
      <c r="G6" s="5">
        <f>15555530+543198</f>
        <v>16098728</v>
      </c>
      <c r="H6" s="5">
        <f t="shared" si="0"/>
        <v>23636292</v>
      </c>
      <c r="I6" s="5">
        <v>52961017</v>
      </c>
      <c r="J6" s="5">
        <v>197243423</v>
      </c>
      <c r="K6" s="5">
        <v>273089382</v>
      </c>
      <c r="L6" s="5">
        <v>40824658</v>
      </c>
      <c r="M6" s="5">
        <v>4817310</v>
      </c>
      <c r="N6" s="5">
        <v>11920800</v>
      </c>
      <c r="O6" s="5">
        <v>1714636</v>
      </c>
      <c r="P6" s="5">
        <v>244948</v>
      </c>
      <c r="Q6" s="5">
        <v>21310471</v>
      </c>
      <c r="R6" s="5">
        <v>816493</v>
      </c>
      <c r="S6"/>
      <c r="T6" s="4"/>
      <c r="U6" s="4"/>
      <c r="V6" s="4"/>
      <c r="W6" s="4"/>
      <c r="X6" s="4"/>
      <c r="Y6" s="4"/>
      <c r="Z6" s="4"/>
    </row>
    <row r="7" spans="1:26" x14ac:dyDescent="0.25">
      <c r="A7">
        <v>2011</v>
      </c>
      <c r="B7" s="5">
        <v>311591919</v>
      </c>
      <c r="C7" s="5">
        <v>230838975</v>
      </c>
      <c r="D7" s="5">
        <v>39189528</v>
      </c>
      <c r="E7" s="5">
        <v>0</v>
      </c>
      <c r="F7" s="5">
        <v>2547006</v>
      </c>
      <c r="G7" s="5">
        <f>15020419+506017</f>
        <v>15526436</v>
      </c>
      <c r="H7" s="5">
        <f t="shared" si="0"/>
        <v>23489974</v>
      </c>
      <c r="I7" s="5">
        <v>51939916</v>
      </c>
      <c r="J7" s="5">
        <v>197084523</v>
      </c>
      <c r="K7" s="5">
        <v>271214059</v>
      </c>
      <c r="L7" s="5">
        <v>40377860</v>
      </c>
      <c r="M7" s="5">
        <v>4885721</v>
      </c>
      <c r="N7" s="5">
        <v>11548068</v>
      </c>
      <c r="O7" s="5">
        <v>1655492</v>
      </c>
      <c r="P7" s="5">
        <v>201889</v>
      </c>
      <c r="Q7" s="5">
        <v>21238754</v>
      </c>
      <c r="R7" s="5">
        <v>807557</v>
      </c>
      <c r="S7"/>
      <c r="T7" s="4"/>
      <c r="U7" s="4"/>
      <c r="V7" s="4"/>
      <c r="W7" s="4"/>
      <c r="X7" s="4"/>
      <c r="Y7" s="4"/>
      <c r="Z7" s="4"/>
    </row>
    <row r="8" spans="1:26" x14ac:dyDescent="0.25">
      <c r="A8">
        <v>2010</v>
      </c>
      <c r="B8" s="5">
        <v>308745538</v>
      </c>
      <c r="C8" s="5">
        <v>223553265</v>
      </c>
      <c r="D8" s="5">
        <v>38929319</v>
      </c>
      <c r="E8" s="5">
        <v>0</v>
      </c>
      <c r="F8" s="5">
        <v>2932248</v>
      </c>
      <c r="G8" s="5">
        <f>14674252+540013</f>
        <v>15214265</v>
      </c>
      <c r="H8" s="5">
        <f t="shared" si="0"/>
        <v>28116441</v>
      </c>
      <c r="I8" s="5">
        <v>50477594</v>
      </c>
      <c r="J8" s="5">
        <v>196817552</v>
      </c>
      <c r="K8" s="5">
        <v>269393835</v>
      </c>
      <c r="L8" s="5">
        <v>39955854</v>
      </c>
      <c r="M8" s="5">
        <v>4834658</v>
      </c>
      <c r="N8" s="5">
        <v>11267551</v>
      </c>
      <c r="O8" s="5">
        <v>1598234</v>
      </c>
      <c r="P8" s="5">
        <v>199779</v>
      </c>
      <c r="Q8" s="5">
        <v>21216558</v>
      </c>
      <c r="R8" s="5">
        <v>799117</v>
      </c>
      <c r="S8"/>
      <c r="T8" s="4"/>
      <c r="U8" s="4"/>
      <c r="V8" s="4"/>
      <c r="W8" s="4"/>
      <c r="X8" s="4"/>
      <c r="Y8" s="4"/>
      <c r="Z8" s="4"/>
    </row>
    <row r="9" spans="1:26" x14ac:dyDescent="0.25">
      <c r="A9">
        <v>2000</v>
      </c>
      <c r="B9" s="5">
        <v>281421906</v>
      </c>
      <c r="C9" s="5">
        <v>211460626</v>
      </c>
      <c r="D9" s="5">
        <v>34658190</v>
      </c>
      <c r="E9" s="5">
        <v>0</v>
      </c>
      <c r="F9" s="5">
        <v>2475956</v>
      </c>
      <c r="G9" s="5">
        <f>10242998+398835</f>
        <v>10641833</v>
      </c>
      <c r="H9" s="5">
        <f t="shared" si="0"/>
        <v>22185301</v>
      </c>
      <c r="I9" s="5">
        <v>35305818</v>
      </c>
      <c r="J9" s="5">
        <v>194552774</v>
      </c>
      <c r="K9" s="5">
        <v>246786466</v>
      </c>
      <c r="L9" s="5">
        <v>31107889</v>
      </c>
      <c r="M9" s="5">
        <v>4915557</v>
      </c>
      <c r="N9" s="5">
        <v>8226254</v>
      </c>
      <c r="O9" s="5">
        <v>881300</v>
      </c>
      <c r="P9" s="5">
        <v>168046</v>
      </c>
      <c r="Q9" s="5">
        <v>16086974</v>
      </c>
      <c r="R9" s="5">
        <v>829442</v>
      </c>
      <c r="S9"/>
    </row>
    <row r="10" spans="1:26" x14ac:dyDescent="0.25">
      <c r="A10">
        <v>1990</v>
      </c>
      <c r="B10" s="5">
        <v>248709873</v>
      </c>
      <c r="C10" s="5">
        <v>199686070</v>
      </c>
      <c r="D10" s="5">
        <v>29986060</v>
      </c>
      <c r="E10" s="5">
        <v>0</v>
      </c>
      <c r="F10" s="5">
        <v>1959234</v>
      </c>
      <c r="G10" s="5">
        <v>7273662</v>
      </c>
      <c r="H10" s="5">
        <f t="shared" si="0"/>
        <v>9804847</v>
      </c>
      <c r="I10" s="5">
        <v>22354059</v>
      </c>
      <c r="J10" s="5">
        <v>188128296</v>
      </c>
      <c r="K10" s="5">
        <v>225695826</v>
      </c>
      <c r="L10" s="5">
        <v>19767316</v>
      </c>
      <c r="M10" s="5">
        <v>4350403</v>
      </c>
      <c r="N10" s="5">
        <v>4979037</v>
      </c>
      <c r="O10" s="5">
        <v>363819</v>
      </c>
      <c r="P10" s="5">
        <v>104145</v>
      </c>
      <c r="Q10" s="5">
        <v>8407837</v>
      </c>
      <c r="R10" s="5">
        <v>753917</v>
      </c>
      <c r="S10"/>
    </row>
    <row r="11" spans="1:26" x14ac:dyDescent="0.25">
      <c r="A11">
        <v>1980</v>
      </c>
      <c r="B11" s="5">
        <v>226545805</v>
      </c>
      <c r="C11" s="5">
        <v>188371622</v>
      </c>
      <c r="D11" s="5">
        <v>26495025</v>
      </c>
      <c r="E11" s="5">
        <v>0</v>
      </c>
      <c r="F11" s="5">
        <v>1420400</v>
      </c>
      <c r="G11" s="5">
        <v>3500439</v>
      </c>
      <c r="H11" s="5">
        <f t="shared" si="0"/>
        <v>6758319</v>
      </c>
      <c r="I11" s="5">
        <v>14608673</v>
      </c>
      <c r="J11" s="5">
        <v>180256366</v>
      </c>
      <c r="K11" s="5">
        <v>210322697</v>
      </c>
      <c r="L11" s="5">
        <v>14079906</v>
      </c>
      <c r="M11" s="5">
        <v>5149572</v>
      </c>
      <c r="N11" s="5">
        <v>2539777</v>
      </c>
      <c r="O11" s="5">
        <v>199723</v>
      </c>
      <c r="P11" s="5">
        <v>77577</v>
      </c>
      <c r="Q11" s="5">
        <v>4372487</v>
      </c>
      <c r="R11" s="5">
        <v>853427</v>
      </c>
      <c r="S11"/>
    </row>
    <row r="12" spans="1:26" x14ac:dyDescent="0.25">
      <c r="A12">
        <v>1970</v>
      </c>
      <c r="B12" s="5">
        <v>203211926</v>
      </c>
      <c r="C12" s="5">
        <v>177748975</v>
      </c>
      <c r="D12" s="5">
        <v>22580289</v>
      </c>
      <c r="E12" s="5">
        <v>0</v>
      </c>
      <c r="F12" s="5">
        <v>827255</v>
      </c>
      <c r="G12" s="5">
        <v>1538721</v>
      </c>
      <c r="H12" s="5">
        <f t="shared" si="0"/>
        <v>516686</v>
      </c>
      <c r="I12" s="5">
        <v>9589216</v>
      </c>
      <c r="J12" s="5">
        <v>169023068</v>
      </c>
      <c r="K12" s="5">
        <v>191329489</v>
      </c>
      <c r="L12" s="5">
        <v>9619302</v>
      </c>
      <c r="M12" s="5">
        <v>5740891</v>
      </c>
      <c r="N12" s="5">
        <v>824887</v>
      </c>
      <c r="O12" s="5">
        <v>80143</v>
      </c>
      <c r="P12" s="5">
        <v>41258</v>
      </c>
      <c r="Q12" s="5">
        <v>1803970</v>
      </c>
      <c r="R12" s="5">
        <v>812421</v>
      </c>
      <c r="S12" t="s">
        <v>8</v>
      </c>
    </row>
    <row r="13" spans="1:26" x14ac:dyDescent="0.25">
      <c r="A13">
        <v>1960</v>
      </c>
      <c r="B13" s="5">
        <v>179323175</v>
      </c>
      <c r="C13" s="5">
        <v>158831732</v>
      </c>
      <c r="D13" s="5">
        <v>18871831</v>
      </c>
      <c r="E13" s="5">
        <v>0</v>
      </c>
      <c r="F13" s="5">
        <v>551669</v>
      </c>
      <c r="G13" s="5">
        <v>980337</v>
      </c>
      <c r="H13" s="5">
        <f t="shared" si="0"/>
        <v>87606</v>
      </c>
      <c r="I13" s="5" t="s">
        <v>6</v>
      </c>
      <c r="J13" s="5" t="s">
        <v>6</v>
      </c>
      <c r="K13" s="5">
        <v>168525645</v>
      </c>
      <c r="L13" s="5">
        <v>9738091</v>
      </c>
      <c r="M13" s="5">
        <v>7256311</v>
      </c>
      <c r="N13" s="5">
        <v>490996</v>
      </c>
      <c r="O13" s="5">
        <v>35355</v>
      </c>
      <c r="P13" s="5">
        <v>34730</v>
      </c>
      <c r="Q13" s="5">
        <v>908309</v>
      </c>
      <c r="R13" s="5">
        <v>952500</v>
      </c>
      <c r="S13" t="s">
        <v>9</v>
      </c>
    </row>
    <row r="14" spans="1:26" x14ac:dyDescent="0.25">
      <c r="A14">
        <v>1950</v>
      </c>
      <c r="B14" s="5">
        <v>150697361</v>
      </c>
      <c r="C14" s="5">
        <v>134942028</v>
      </c>
      <c r="D14" s="5">
        <v>15042286</v>
      </c>
      <c r="E14" s="5">
        <v>0</v>
      </c>
      <c r="F14" s="5">
        <v>343410</v>
      </c>
      <c r="G14" s="5">
        <v>321033</v>
      </c>
      <c r="H14" s="5">
        <f t="shared" si="0"/>
        <v>48604</v>
      </c>
      <c r="I14" s="5" t="s">
        <v>6</v>
      </c>
      <c r="J14" s="5" t="s">
        <v>6</v>
      </c>
      <c r="K14" s="5">
        <v>139442390</v>
      </c>
      <c r="L14" s="5">
        <v>10347395</v>
      </c>
      <c r="M14" s="5" t="s">
        <v>6</v>
      </c>
      <c r="N14" s="5" t="s">
        <v>6</v>
      </c>
      <c r="O14" s="5" t="s">
        <v>6</v>
      </c>
      <c r="P14" s="5" t="s">
        <v>6</v>
      </c>
      <c r="Q14" s="5" t="s">
        <v>6</v>
      </c>
      <c r="R14" s="5" t="s">
        <v>6</v>
      </c>
      <c r="S14" s="2" t="s">
        <v>21</v>
      </c>
    </row>
    <row r="15" spans="1:26" x14ac:dyDescent="0.25">
      <c r="A15">
        <v>1940</v>
      </c>
      <c r="B15" s="5">
        <v>131669275</v>
      </c>
      <c r="C15" s="5">
        <v>118214870</v>
      </c>
      <c r="D15" s="5">
        <v>12865518</v>
      </c>
      <c r="E15" s="5">
        <v>0</v>
      </c>
      <c r="F15" s="5">
        <v>333969</v>
      </c>
      <c r="G15" s="5">
        <v>254918</v>
      </c>
      <c r="H15" s="5">
        <f t="shared" si="0"/>
        <v>0</v>
      </c>
      <c r="I15" s="6" t="s">
        <v>6</v>
      </c>
      <c r="J15" s="5">
        <v>116356846</v>
      </c>
      <c r="K15" s="5">
        <v>119795254</v>
      </c>
      <c r="L15" s="5">
        <v>11594896</v>
      </c>
      <c r="M15" s="5" t="s">
        <v>6</v>
      </c>
      <c r="N15" s="5" t="s">
        <v>6</v>
      </c>
      <c r="O15" s="5" t="s">
        <v>6</v>
      </c>
      <c r="P15" s="5" t="s">
        <v>6</v>
      </c>
      <c r="Q15" s="5" t="s">
        <v>6</v>
      </c>
      <c r="R15" s="5" t="s">
        <v>6</v>
      </c>
      <c r="S15" s="2" t="s">
        <v>10</v>
      </c>
      <c r="T15" s="2" t="s">
        <v>21</v>
      </c>
    </row>
    <row r="16" spans="1:26" x14ac:dyDescent="0.25">
      <c r="A16">
        <v>1930</v>
      </c>
      <c r="B16" s="5">
        <v>122775046</v>
      </c>
      <c r="C16" s="5">
        <v>110286740</v>
      </c>
      <c r="D16" s="5">
        <v>11891143</v>
      </c>
      <c r="E16" s="5">
        <v>0</v>
      </c>
      <c r="F16" s="5">
        <v>332397</v>
      </c>
      <c r="G16" s="5">
        <v>264766</v>
      </c>
      <c r="H16" s="5">
        <f t="shared" si="0"/>
        <v>0</v>
      </c>
      <c r="I16" s="5" t="s">
        <v>6</v>
      </c>
      <c r="J16" s="5" t="s">
        <v>6</v>
      </c>
      <c r="K16" s="5">
        <v>108304188</v>
      </c>
      <c r="L16" s="5">
        <v>14204149</v>
      </c>
      <c r="M16" s="5">
        <v>11784010</v>
      </c>
      <c r="N16" s="5">
        <v>275665</v>
      </c>
      <c r="O16" s="5">
        <v>18326</v>
      </c>
      <c r="P16" s="5">
        <v>17343</v>
      </c>
      <c r="Q16" s="5">
        <v>791840</v>
      </c>
      <c r="R16" s="5">
        <v>1310369</v>
      </c>
      <c r="S16"/>
    </row>
    <row r="17" spans="1:19" x14ac:dyDescent="0.25">
      <c r="A17">
        <v>1920</v>
      </c>
      <c r="B17" s="5">
        <v>105710620</v>
      </c>
      <c r="C17" s="5">
        <v>94820915</v>
      </c>
      <c r="D17" s="5">
        <v>10463131</v>
      </c>
      <c r="E17" s="5">
        <v>0</v>
      </c>
      <c r="F17" s="5">
        <v>244437</v>
      </c>
      <c r="G17" s="5">
        <v>182137</v>
      </c>
      <c r="H17" s="5">
        <f t="shared" si="0"/>
        <v>0</v>
      </c>
      <c r="I17" s="5" t="s">
        <v>6</v>
      </c>
      <c r="J17" s="5" t="s">
        <v>6</v>
      </c>
      <c r="K17" s="5">
        <v>91659045</v>
      </c>
      <c r="L17" s="5">
        <v>13920692</v>
      </c>
      <c r="M17" s="5">
        <v>11916048</v>
      </c>
      <c r="N17" s="5">
        <v>237950</v>
      </c>
      <c r="O17" s="5">
        <v>16126</v>
      </c>
      <c r="P17" s="5">
        <v>14626</v>
      </c>
      <c r="Q17" s="5">
        <v>588843</v>
      </c>
      <c r="R17" s="5">
        <v>1138174</v>
      </c>
      <c r="S17"/>
    </row>
    <row r="18" spans="1:19" x14ac:dyDescent="0.25">
      <c r="A18">
        <v>1910</v>
      </c>
      <c r="B18" s="5">
        <v>91972266</v>
      </c>
      <c r="C18" s="5">
        <v>81731957</v>
      </c>
      <c r="D18" s="5">
        <v>9827763</v>
      </c>
      <c r="E18" s="5">
        <v>0</v>
      </c>
      <c r="F18" s="5">
        <v>265683</v>
      </c>
      <c r="G18" s="5">
        <v>146863</v>
      </c>
      <c r="H18" s="5">
        <f t="shared" si="0"/>
        <v>0</v>
      </c>
      <c r="I18" s="5" t="s">
        <v>6</v>
      </c>
      <c r="J18" s="5" t="s">
        <v>6</v>
      </c>
      <c r="K18" s="5">
        <v>78381104</v>
      </c>
      <c r="L18" s="5">
        <v>13515886</v>
      </c>
      <c r="M18" s="5">
        <v>11810115</v>
      </c>
      <c r="N18" s="5">
        <v>191484</v>
      </c>
      <c r="O18" s="5">
        <v>3992</v>
      </c>
      <c r="P18" s="5">
        <v>11450</v>
      </c>
      <c r="Q18" s="5">
        <v>279514</v>
      </c>
      <c r="R18" s="5">
        <v>1209717</v>
      </c>
      <c r="S18"/>
    </row>
    <row r="19" spans="1:19" x14ac:dyDescent="0.25">
      <c r="A19">
        <v>1900</v>
      </c>
      <c r="B19" s="5">
        <v>75994575</v>
      </c>
      <c r="C19" s="5">
        <v>66809196</v>
      </c>
      <c r="D19" s="5">
        <v>8833994</v>
      </c>
      <c r="E19" s="5">
        <v>0</v>
      </c>
      <c r="F19" s="5">
        <v>237196</v>
      </c>
      <c r="G19" s="5">
        <v>114189</v>
      </c>
      <c r="H19" s="5">
        <f t="shared" si="0"/>
        <v>0</v>
      </c>
      <c r="I19" s="5" t="s">
        <v>6</v>
      </c>
      <c r="J19" s="5" t="s">
        <v>6</v>
      </c>
      <c r="K19" s="5">
        <v>65583225</v>
      </c>
      <c r="L19" s="5">
        <v>10341276</v>
      </c>
      <c r="M19" s="5">
        <v>8881548</v>
      </c>
      <c r="N19" s="5">
        <v>120248</v>
      </c>
      <c r="O19" s="5">
        <v>2538</v>
      </c>
      <c r="P19" s="5">
        <v>8820</v>
      </c>
      <c r="Q19" s="5">
        <v>137458</v>
      </c>
      <c r="R19" s="5">
        <v>1179922</v>
      </c>
      <c r="S19"/>
    </row>
    <row r="20" spans="1:19" x14ac:dyDescent="0.25">
      <c r="A20">
        <v>1890</v>
      </c>
      <c r="B20" s="5">
        <v>62947714</v>
      </c>
      <c r="C20" s="5">
        <v>55101258</v>
      </c>
      <c r="D20" s="5">
        <v>7488676</v>
      </c>
      <c r="E20" s="5">
        <v>0</v>
      </c>
      <c r="F20" s="5">
        <v>248253</v>
      </c>
      <c r="G20" s="5">
        <v>109527</v>
      </c>
      <c r="H20" s="5">
        <f t="shared" si="0"/>
        <v>0</v>
      </c>
      <c r="I20" s="5" t="s">
        <v>6</v>
      </c>
      <c r="J20" s="5" t="s">
        <v>6</v>
      </c>
      <c r="K20" s="5">
        <v>53362371</v>
      </c>
      <c r="L20" s="5">
        <v>9249547</v>
      </c>
      <c r="M20" s="5">
        <v>8030347</v>
      </c>
      <c r="N20" s="5">
        <v>113383</v>
      </c>
      <c r="O20" s="5">
        <v>2207</v>
      </c>
      <c r="P20" s="5">
        <v>9353</v>
      </c>
      <c r="Q20" s="5">
        <v>107307</v>
      </c>
      <c r="R20" s="5">
        <v>980938</v>
      </c>
      <c r="S20" t="s">
        <v>11</v>
      </c>
    </row>
    <row r="21" spans="1:19" x14ac:dyDescent="0.25">
      <c r="A21">
        <v>1880</v>
      </c>
      <c r="B21" s="6">
        <f>SUM(C21:H21)</f>
        <v>50353908</v>
      </c>
      <c r="C21" s="5">
        <v>43402970</v>
      </c>
      <c r="D21" s="5">
        <v>6580793</v>
      </c>
      <c r="E21" s="5">
        <v>0</v>
      </c>
      <c r="F21" s="6">
        <v>264532</v>
      </c>
      <c r="G21" s="5">
        <v>105613</v>
      </c>
      <c r="H21" s="5">
        <v>0</v>
      </c>
      <c r="I21" s="5" t="s">
        <v>6</v>
      </c>
      <c r="J21" s="5" t="s">
        <v>6</v>
      </c>
      <c r="K21" s="6">
        <f>43475498+(F22-58806)</f>
        <v>43713577</v>
      </c>
      <c r="L21" s="5">
        <v>6679943</v>
      </c>
      <c r="M21" s="5">
        <v>5751823</v>
      </c>
      <c r="N21" s="5">
        <v>107630</v>
      </c>
      <c r="O21" s="5">
        <v>2204</v>
      </c>
      <c r="P21" s="5">
        <v>6859</v>
      </c>
      <c r="Q21" s="5">
        <v>90073</v>
      </c>
      <c r="R21" s="5">
        <v>717286</v>
      </c>
      <c r="S21"/>
    </row>
    <row r="22" spans="1:19" x14ac:dyDescent="0.25">
      <c r="A22">
        <v>1870</v>
      </c>
      <c r="B22" s="6">
        <f t="shared" ref="B22:B30" si="1">SUM(C22:H22)</f>
        <v>38829525</v>
      </c>
      <c r="C22" s="5">
        <v>33589377</v>
      </c>
      <c r="D22" s="5">
        <v>4880009</v>
      </c>
      <c r="E22" s="5">
        <v>0</v>
      </c>
      <c r="F22" s="6">
        <v>296885</v>
      </c>
      <c r="G22" s="5">
        <v>63254</v>
      </c>
      <c r="H22" s="5">
        <v>0</v>
      </c>
      <c r="I22" s="5" t="s">
        <v>6</v>
      </c>
      <c r="J22" s="5" t="s">
        <v>6</v>
      </c>
      <c r="K22" s="6">
        <f>32991142+(F23-66407)</f>
        <v>33250537</v>
      </c>
      <c r="L22" s="5">
        <v>5567229</v>
      </c>
      <c r="M22" s="5">
        <v>4941049</v>
      </c>
      <c r="N22" s="5">
        <v>64565</v>
      </c>
      <c r="O22" s="5">
        <v>2657</v>
      </c>
      <c r="P22" s="5">
        <v>4028</v>
      </c>
      <c r="Q22" s="5">
        <v>57871</v>
      </c>
      <c r="R22" s="5">
        <v>493467</v>
      </c>
      <c r="S22"/>
    </row>
    <row r="23" spans="1:19" x14ac:dyDescent="0.25">
      <c r="A23">
        <v>1860</v>
      </c>
      <c r="B23" s="6">
        <f t="shared" si="1"/>
        <v>31725102</v>
      </c>
      <c r="C23" s="5">
        <v>26922537</v>
      </c>
      <c r="D23" s="5">
        <v>488070</v>
      </c>
      <c r="E23" s="5">
        <v>3953760</v>
      </c>
      <c r="F23" s="6">
        <v>325802</v>
      </c>
      <c r="G23" s="5">
        <v>34933</v>
      </c>
      <c r="H23" s="5">
        <v>0</v>
      </c>
      <c r="I23" s="5" t="s">
        <v>6</v>
      </c>
      <c r="J23" s="5" t="s">
        <v>6</v>
      </c>
      <c r="K23" s="6">
        <f>27304624+(F24-25731)</f>
        <v>27655574</v>
      </c>
      <c r="L23" s="5">
        <v>4138697</v>
      </c>
      <c r="M23" s="5">
        <v>3807062</v>
      </c>
      <c r="N23" s="5">
        <v>36796</v>
      </c>
      <c r="O23" s="5">
        <v>526</v>
      </c>
      <c r="P23" s="5">
        <v>2140</v>
      </c>
      <c r="Q23" s="5">
        <v>38315</v>
      </c>
      <c r="R23" s="5">
        <v>249970</v>
      </c>
      <c r="S23" t="s">
        <v>15</v>
      </c>
    </row>
    <row r="24" spans="1:19" x14ac:dyDescent="0.25">
      <c r="A24">
        <v>1850</v>
      </c>
      <c r="B24" s="6">
        <f t="shared" si="1"/>
        <v>23568557</v>
      </c>
      <c r="C24" s="5">
        <v>19553068</v>
      </c>
      <c r="D24" s="5">
        <v>434495</v>
      </c>
      <c r="E24" s="5">
        <v>3204313</v>
      </c>
      <c r="F24" s="6">
        <v>376681</v>
      </c>
      <c r="G24" s="5">
        <v>0</v>
      </c>
      <c r="H24" s="5">
        <v>0</v>
      </c>
      <c r="I24" s="5" t="s">
        <v>6</v>
      </c>
      <c r="J24" s="5" t="s">
        <v>6</v>
      </c>
      <c r="K24" s="6">
        <f>20947274+(F25-44021)</f>
        <v>21312894</v>
      </c>
      <c r="L24" s="5">
        <v>2244602</v>
      </c>
      <c r="M24" s="5">
        <v>2031867</v>
      </c>
      <c r="N24" s="5">
        <v>1135</v>
      </c>
      <c r="O24" s="5">
        <v>551</v>
      </c>
      <c r="P24" s="5">
        <v>588</v>
      </c>
      <c r="Q24" s="5">
        <v>20773</v>
      </c>
      <c r="R24" s="5">
        <v>147711</v>
      </c>
      <c r="S24" t="s">
        <v>15</v>
      </c>
    </row>
    <row r="25" spans="1:19" x14ac:dyDescent="0.25">
      <c r="A25">
        <v>1840</v>
      </c>
      <c r="B25" s="6">
        <f t="shared" si="1"/>
        <v>17472994</v>
      </c>
      <c r="C25" s="5">
        <v>14189705</v>
      </c>
      <c r="D25" s="5">
        <v>386293</v>
      </c>
      <c r="E25" s="5">
        <v>2487355</v>
      </c>
      <c r="F25" s="6">
        <v>409641</v>
      </c>
      <c r="G25" s="5">
        <v>0</v>
      </c>
      <c r="H25" s="5">
        <v>0</v>
      </c>
      <c r="I25" s="5" t="s">
        <v>6</v>
      </c>
      <c r="J25" s="5" t="s">
        <v>6</v>
      </c>
      <c r="K25" s="5" t="s">
        <v>6</v>
      </c>
      <c r="L25" s="5" t="s">
        <v>6</v>
      </c>
      <c r="M25" s="5" t="s">
        <v>6</v>
      </c>
      <c r="N25" s="5" t="s">
        <v>6</v>
      </c>
      <c r="O25" s="5" t="s">
        <v>6</v>
      </c>
      <c r="P25" s="5" t="s">
        <v>6</v>
      </c>
      <c r="Q25" s="5" t="s">
        <v>6</v>
      </c>
      <c r="R25" s="5" t="s">
        <v>6</v>
      </c>
      <c r="S25"/>
    </row>
    <row r="26" spans="1:19" x14ac:dyDescent="0.25">
      <c r="A26">
        <v>1830</v>
      </c>
      <c r="B26" s="6">
        <f t="shared" si="1"/>
        <v>13307583</v>
      </c>
      <c r="C26" s="5">
        <v>10532060</v>
      </c>
      <c r="D26" s="5">
        <v>319599</v>
      </c>
      <c r="E26" s="5">
        <v>2009043</v>
      </c>
      <c r="F26" s="6">
        <v>446881</v>
      </c>
      <c r="G26" s="5">
        <v>0</v>
      </c>
      <c r="H26" s="5">
        <v>0</v>
      </c>
      <c r="I26" s="5" t="s">
        <v>6</v>
      </c>
      <c r="J26" s="5" t="s">
        <v>6</v>
      </c>
      <c r="K26" s="5" t="s">
        <v>6</v>
      </c>
      <c r="L26" s="5" t="s">
        <v>6</v>
      </c>
      <c r="M26" s="5" t="s">
        <v>6</v>
      </c>
      <c r="N26" s="5" t="s">
        <v>6</v>
      </c>
      <c r="O26" s="5" t="s">
        <v>6</v>
      </c>
      <c r="P26" s="5" t="s">
        <v>6</v>
      </c>
      <c r="Q26" s="5" t="s">
        <v>6</v>
      </c>
      <c r="R26" s="5" t="s">
        <v>6</v>
      </c>
      <c r="S26"/>
    </row>
    <row r="27" spans="1:19" x14ac:dyDescent="0.25">
      <c r="A27">
        <v>1820</v>
      </c>
      <c r="B27" s="6">
        <f t="shared" si="1"/>
        <v>10114747</v>
      </c>
      <c r="C27" s="5">
        <v>7866797</v>
      </c>
      <c r="D27" s="5">
        <v>233634</v>
      </c>
      <c r="E27" s="5">
        <v>1538022</v>
      </c>
      <c r="F27" s="6">
        <v>476294</v>
      </c>
      <c r="G27" s="5">
        <v>0</v>
      </c>
      <c r="H27" s="5">
        <v>0</v>
      </c>
      <c r="I27" s="5" t="s">
        <v>6</v>
      </c>
      <c r="J27" s="5" t="s">
        <v>6</v>
      </c>
      <c r="K27" s="5" t="s">
        <v>6</v>
      </c>
      <c r="L27" s="5" t="s">
        <v>6</v>
      </c>
      <c r="M27" s="5" t="s">
        <v>6</v>
      </c>
      <c r="N27" s="5" t="s">
        <v>6</v>
      </c>
      <c r="O27" s="5" t="s">
        <v>6</v>
      </c>
      <c r="P27" s="5" t="s">
        <v>6</v>
      </c>
      <c r="Q27" s="5" t="s">
        <v>6</v>
      </c>
      <c r="R27" s="5" t="s">
        <v>6</v>
      </c>
      <c r="S27"/>
    </row>
    <row r="28" spans="1:19" x14ac:dyDescent="0.25">
      <c r="A28">
        <v>1810</v>
      </c>
      <c r="B28" s="6">
        <f t="shared" si="1"/>
        <v>7773152</v>
      </c>
      <c r="C28" s="5">
        <v>5862073</v>
      </c>
      <c r="D28" s="5">
        <v>186446</v>
      </c>
      <c r="E28" s="5">
        <v>1191362</v>
      </c>
      <c r="F28" s="6">
        <v>533271</v>
      </c>
      <c r="G28" s="5">
        <v>0</v>
      </c>
      <c r="H28" s="5">
        <v>0</v>
      </c>
      <c r="I28" s="5" t="s">
        <v>6</v>
      </c>
      <c r="J28" s="5" t="s">
        <v>6</v>
      </c>
      <c r="K28" s="5" t="s">
        <v>6</v>
      </c>
      <c r="L28" s="5" t="s">
        <v>6</v>
      </c>
      <c r="M28" s="5" t="s">
        <v>6</v>
      </c>
      <c r="N28" s="5" t="s">
        <v>6</v>
      </c>
      <c r="O28" s="5" t="s">
        <v>6</v>
      </c>
      <c r="P28" s="5" t="s">
        <v>6</v>
      </c>
      <c r="Q28" s="5" t="s">
        <v>6</v>
      </c>
      <c r="R28" s="5" t="s">
        <v>6</v>
      </c>
      <c r="S28"/>
    </row>
    <row r="29" spans="1:19" x14ac:dyDescent="0.25">
      <c r="A29">
        <v>1800</v>
      </c>
      <c r="B29" s="6">
        <f t="shared" si="1"/>
        <v>5899525</v>
      </c>
      <c r="C29" s="5">
        <v>4306446</v>
      </c>
      <c r="D29" s="5">
        <v>108435</v>
      </c>
      <c r="E29" s="5">
        <v>893602</v>
      </c>
      <c r="F29" s="6">
        <v>591042</v>
      </c>
      <c r="G29" s="5">
        <v>0</v>
      </c>
      <c r="H29" s="5">
        <v>0</v>
      </c>
      <c r="I29" s="5" t="s">
        <v>6</v>
      </c>
      <c r="J29" s="5" t="s">
        <v>6</v>
      </c>
      <c r="K29" s="5" t="s">
        <v>6</v>
      </c>
      <c r="L29" s="5" t="s">
        <v>6</v>
      </c>
      <c r="M29" s="5" t="s">
        <v>6</v>
      </c>
      <c r="N29" s="5" t="s">
        <v>6</v>
      </c>
      <c r="O29" s="5" t="s">
        <v>6</v>
      </c>
      <c r="P29" s="5" t="s">
        <v>6</v>
      </c>
      <c r="Q29" s="5" t="s">
        <v>6</v>
      </c>
      <c r="R29" s="5" t="s">
        <v>6</v>
      </c>
      <c r="S29"/>
    </row>
    <row r="30" spans="1:19" x14ac:dyDescent="0.25">
      <c r="A30">
        <v>1790</v>
      </c>
      <c r="B30" s="6">
        <f t="shared" si="1"/>
        <v>4580255</v>
      </c>
      <c r="C30" s="5">
        <v>3172006</v>
      </c>
      <c r="D30" s="5">
        <v>59527</v>
      </c>
      <c r="E30" s="5">
        <v>697681</v>
      </c>
      <c r="F30" s="6">
        <v>651041</v>
      </c>
      <c r="G30" s="5">
        <v>0</v>
      </c>
      <c r="H30" s="5">
        <v>0</v>
      </c>
      <c r="I30" s="5" t="s">
        <v>6</v>
      </c>
      <c r="J30" s="5" t="s">
        <v>6</v>
      </c>
      <c r="K30" s="5" t="s">
        <v>6</v>
      </c>
      <c r="L30" s="5" t="s">
        <v>6</v>
      </c>
      <c r="M30" s="5" t="s">
        <v>6</v>
      </c>
      <c r="N30" s="5" t="s">
        <v>6</v>
      </c>
      <c r="O30" s="5" t="s">
        <v>6</v>
      </c>
      <c r="P30" s="5" t="s">
        <v>6</v>
      </c>
      <c r="Q30" s="5" t="s">
        <v>6</v>
      </c>
      <c r="R30" s="5" t="s">
        <v>6</v>
      </c>
      <c r="S30"/>
    </row>
    <row r="31" spans="1:19" x14ac:dyDescent="0.25">
      <c r="A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7"/>
      <c r="N31" s="7"/>
      <c r="O31" s="7"/>
      <c r="P31" s="7"/>
      <c r="Q31" s="7"/>
      <c r="R31" s="7"/>
      <c r="S31"/>
    </row>
    <row r="32" spans="1:19" x14ac:dyDescent="0.25">
      <c r="A3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7"/>
      <c r="N32" s="7"/>
      <c r="O32" s="7"/>
      <c r="P32" s="7"/>
      <c r="Q32" s="7"/>
      <c r="R32" s="7"/>
      <c r="S32"/>
    </row>
    <row r="33" spans="1:19" x14ac:dyDescent="0.25">
      <c r="A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7"/>
      <c r="O33" s="7"/>
      <c r="P33" s="7"/>
      <c r="Q33" s="7"/>
      <c r="R33" s="7"/>
      <c r="S33"/>
    </row>
    <row r="34" spans="1:19" x14ac:dyDescent="0.25">
      <c r="K34" s="5"/>
      <c r="L34" s="5"/>
      <c r="M34" s="7"/>
      <c r="N34" s="7"/>
      <c r="O34" s="7"/>
      <c r="P34" s="7"/>
      <c r="Q34" s="7"/>
      <c r="R34" s="7"/>
    </row>
    <row r="35" spans="1:19" x14ac:dyDescent="0.25">
      <c r="K35" s="5"/>
      <c r="L35" s="5"/>
      <c r="M35" s="7"/>
      <c r="N35" s="7"/>
      <c r="O35" s="7"/>
      <c r="P35" s="7"/>
      <c r="Q35" s="7"/>
      <c r="R35" s="7"/>
    </row>
    <row r="36" spans="1:19" x14ac:dyDescent="0.25">
      <c r="K36" s="5"/>
      <c r="L36" s="5"/>
      <c r="M36" s="7"/>
      <c r="N36" s="7"/>
      <c r="O36" s="7"/>
      <c r="P36" s="7"/>
      <c r="Q36" s="7"/>
      <c r="R36" s="7"/>
    </row>
    <row r="37" spans="1:19" x14ac:dyDescent="0.25">
      <c r="M37" s="7"/>
      <c r="N37" s="7"/>
      <c r="O37" s="7"/>
      <c r="P37" s="7"/>
      <c r="Q37" s="7"/>
      <c r="R37" s="7"/>
    </row>
    <row r="38" spans="1:19" x14ac:dyDescent="0.25">
      <c r="M38" s="7"/>
      <c r="N38" s="7"/>
      <c r="O38" s="7"/>
      <c r="P38" s="7"/>
      <c r="Q38" s="7"/>
      <c r="R38" s="7"/>
    </row>
    <row r="39" spans="1:19" x14ac:dyDescent="0.25">
      <c r="M39" s="7"/>
      <c r="N39" s="7"/>
      <c r="O39" s="7"/>
      <c r="P39" s="7"/>
      <c r="Q39" s="7"/>
      <c r="R39" s="7"/>
    </row>
    <row r="40" spans="1:19" x14ac:dyDescent="0.25">
      <c r="M40" s="7"/>
      <c r="N40" s="7"/>
      <c r="O40" s="7"/>
      <c r="P40" s="7"/>
      <c r="Q40" s="7"/>
      <c r="R40" s="7"/>
    </row>
    <row r="41" spans="1:19" x14ac:dyDescent="0.25">
      <c r="M41" s="7"/>
      <c r="N41" s="7"/>
      <c r="O41" s="7"/>
      <c r="P41" s="7"/>
      <c r="Q41" s="7"/>
      <c r="R41" s="7"/>
    </row>
    <row r="42" spans="1:19" x14ac:dyDescent="0.25">
      <c r="M42" s="7"/>
      <c r="N42" s="7"/>
      <c r="O42" s="7"/>
      <c r="P42" s="7"/>
      <c r="Q42" s="7"/>
      <c r="R42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Zuniga</dc:creator>
  <cp:lastModifiedBy>Jose Zuniga</cp:lastModifiedBy>
  <dcterms:created xsi:type="dcterms:W3CDTF">2018-03-10T18:09:14Z</dcterms:created>
  <dcterms:modified xsi:type="dcterms:W3CDTF">2018-03-11T16:05:31Z</dcterms:modified>
</cp:coreProperties>
</file>