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1. Personal Files\Tesis S2\"/>
    </mc:Choice>
  </mc:AlternateContent>
  <xr:revisionPtr revIDLastSave="0" documentId="13_ncr:1_{E1652240-9615-47D6-A0E4-C2A873871B75}" xr6:coauthVersionLast="47" xr6:coauthVersionMax="47" xr10:uidLastSave="{00000000-0000-0000-0000-000000000000}"/>
  <bookViews>
    <workbookView xWindow="-28920" yWindow="1575" windowWidth="29040" windowHeight="15840" activeTab="1" xr2:uid="{71B88E45-5111-4E11-A81F-8E2C40CEE364}"/>
  </bookViews>
  <sheets>
    <sheet name="Pre-Process &amp; ADF" sheetId="1" r:id="rId1"/>
    <sheet name="VARs" sheetId="14" r:id="rId2"/>
    <sheet name="ADA" sheetId="2" r:id="rId3"/>
    <sheet name="BNB" sheetId="3" r:id="rId4"/>
    <sheet name="BTC" sheetId="4" r:id="rId5"/>
    <sheet name="DOGE" sheetId="5" r:id="rId6"/>
    <sheet name="DOT" sheetId="6" r:id="rId7"/>
    <sheet name="ETH" sheetId="7" r:id="rId8"/>
    <sheet name="LINK" sheetId="8" r:id="rId9"/>
    <sheet name="UNI" sheetId="9" r:id="rId10"/>
    <sheet name="XRP" sheetId="10" r:id="rId11"/>
    <sheet name="Avg_comp" sheetId="13" r:id="rId12"/>
    <sheet name="Granger Causality" sheetId="12" r:id="rId13"/>
  </sheets>
  <definedNames>
    <definedName name="_xlnm._FilterDatabase" localSheetId="2" hidden="1">ADA!$K$1:$Q$123</definedName>
    <definedName name="_xlnm._FilterDatabase" localSheetId="3" hidden="1">BNB!$K$1:$Q$123</definedName>
    <definedName name="_xlnm._FilterDatabase" localSheetId="6" hidden="1">DOT!$K$1:$Q$123</definedName>
    <definedName name="_xlnm._FilterDatabase" localSheetId="7" hidden="1">ETH!$K$1:$Q$123</definedName>
    <definedName name="_xlnm._FilterDatabase" localSheetId="8" hidden="1">LINK!$K$1:$Q$123</definedName>
    <definedName name="_xlnm._FilterDatabase" localSheetId="9" hidden="1">UNI!$K$1:$Q$123</definedName>
    <definedName name="_xlnm._FilterDatabase" localSheetId="10" hidden="1">XRP!$K$1:$Q$123</definedName>
  </definedNam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4" l="1"/>
  <c r="J11" i="14"/>
  <c r="J12" i="14" s="1"/>
  <c r="J13" i="14" s="1"/>
  <c r="J14" i="14" s="1"/>
  <c r="J15" i="14" s="1"/>
  <c r="J16" i="14" s="1"/>
  <c r="J9" i="14"/>
  <c r="C77" i="12"/>
  <c r="B77" i="12"/>
  <c r="C76" i="12"/>
  <c r="B76" i="12"/>
  <c r="C75" i="12"/>
  <c r="B75" i="12"/>
  <c r="C74" i="12"/>
  <c r="B74" i="12"/>
  <c r="C73" i="12"/>
  <c r="B73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3" i="12"/>
  <c r="C44" i="12"/>
  <c r="C45" i="12"/>
  <c r="C42" i="12"/>
  <c r="K124" i="13"/>
  <c r="C124" i="13"/>
  <c r="D124" i="13"/>
  <c r="E124" i="13"/>
  <c r="F124" i="13"/>
  <c r="G124" i="13"/>
  <c r="H124" i="13"/>
  <c r="I124" i="13"/>
  <c r="J124" i="13"/>
  <c r="B124" i="13"/>
  <c r="B43" i="12"/>
  <c r="B44" i="12"/>
  <c r="B45" i="12"/>
  <c r="A77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B42" i="12"/>
  <c r="A42" i="12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2" i="13"/>
  <c r="B3" i="13"/>
  <c r="D3" i="13"/>
  <c r="E3" i="13"/>
  <c r="F3" i="13"/>
  <c r="G3" i="13"/>
  <c r="H3" i="13"/>
  <c r="I3" i="13"/>
  <c r="J3" i="13"/>
  <c r="B4" i="13"/>
  <c r="D4" i="13"/>
  <c r="E4" i="13"/>
  <c r="F4" i="13"/>
  <c r="G4" i="13"/>
  <c r="H4" i="13"/>
  <c r="I4" i="13"/>
  <c r="J4" i="13"/>
  <c r="B5" i="13"/>
  <c r="D5" i="13"/>
  <c r="E5" i="13"/>
  <c r="F5" i="13"/>
  <c r="G5" i="13"/>
  <c r="H5" i="13"/>
  <c r="I5" i="13"/>
  <c r="J5" i="13"/>
  <c r="B6" i="13"/>
  <c r="D6" i="13"/>
  <c r="E6" i="13"/>
  <c r="F6" i="13"/>
  <c r="G6" i="13"/>
  <c r="H6" i="13"/>
  <c r="I6" i="13"/>
  <c r="J6" i="13"/>
  <c r="B7" i="13"/>
  <c r="D7" i="13"/>
  <c r="E7" i="13"/>
  <c r="F7" i="13"/>
  <c r="G7" i="13"/>
  <c r="H7" i="13"/>
  <c r="I7" i="13"/>
  <c r="J7" i="13"/>
  <c r="B8" i="13"/>
  <c r="D8" i="13"/>
  <c r="E8" i="13"/>
  <c r="F8" i="13"/>
  <c r="G8" i="13"/>
  <c r="H8" i="13"/>
  <c r="I8" i="13"/>
  <c r="J8" i="13"/>
  <c r="B9" i="13"/>
  <c r="D9" i="13"/>
  <c r="E9" i="13"/>
  <c r="F9" i="13"/>
  <c r="G9" i="13"/>
  <c r="H9" i="13"/>
  <c r="I9" i="13"/>
  <c r="J9" i="13"/>
  <c r="B10" i="13"/>
  <c r="D10" i="13"/>
  <c r="E10" i="13"/>
  <c r="F10" i="13"/>
  <c r="G10" i="13"/>
  <c r="H10" i="13"/>
  <c r="I10" i="13"/>
  <c r="J10" i="13"/>
  <c r="B11" i="13"/>
  <c r="D11" i="13"/>
  <c r="E11" i="13"/>
  <c r="F11" i="13"/>
  <c r="G11" i="13"/>
  <c r="H11" i="13"/>
  <c r="I11" i="13"/>
  <c r="J11" i="13"/>
  <c r="B12" i="13"/>
  <c r="D12" i="13"/>
  <c r="E12" i="13"/>
  <c r="F12" i="13"/>
  <c r="G12" i="13"/>
  <c r="H12" i="13"/>
  <c r="I12" i="13"/>
  <c r="J12" i="13"/>
  <c r="B13" i="13"/>
  <c r="D13" i="13"/>
  <c r="E13" i="13"/>
  <c r="F13" i="13"/>
  <c r="G13" i="13"/>
  <c r="H13" i="13"/>
  <c r="I13" i="13"/>
  <c r="J13" i="13"/>
  <c r="B14" i="13"/>
  <c r="D14" i="13"/>
  <c r="E14" i="13"/>
  <c r="F14" i="13"/>
  <c r="G14" i="13"/>
  <c r="H14" i="13"/>
  <c r="I14" i="13"/>
  <c r="J14" i="13"/>
  <c r="B15" i="13"/>
  <c r="D15" i="13"/>
  <c r="E15" i="13"/>
  <c r="F15" i="13"/>
  <c r="G15" i="13"/>
  <c r="H15" i="13"/>
  <c r="I15" i="13"/>
  <c r="J15" i="13"/>
  <c r="B16" i="13"/>
  <c r="D16" i="13"/>
  <c r="E16" i="13"/>
  <c r="F16" i="13"/>
  <c r="G16" i="13"/>
  <c r="H16" i="13"/>
  <c r="I16" i="13"/>
  <c r="J16" i="13"/>
  <c r="B17" i="13"/>
  <c r="D17" i="13"/>
  <c r="E17" i="13"/>
  <c r="F17" i="13"/>
  <c r="G17" i="13"/>
  <c r="H17" i="13"/>
  <c r="I17" i="13"/>
  <c r="J17" i="13"/>
  <c r="B18" i="13"/>
  <c r="D18" i="13"/>
  <c r="E18" i="13"/>
  <c r="F18" i="13"/>
  <c r="G18" i="13"/>
  <c r="H18" i="13"/>
  <c r="I18" i="13"/>
  <c r="J18" i="13"/>
  <c r="B19" i="13"/>
  <c r="D19" i="13"/>
  <c r="E19" i="13"/>
  <c r="F19" i="13"/>
  <c r="G19" i="13"/>
  <c r="H19" i="13"/>
  <c r="I19" i="13"/>
  <c r="J19" i="13"/>
  <c r="B20" i="13"/>
  <c r="D20" i="13"/>
  <c r="E20" i="13"/>
  <c r="F20" i="13"/>
  <c r="G20" i="13"/>
  <c r="H20" i="13"/>
  <c r="I20" i="13"/>
  <c r="J20" i="13"/>
  <c r="B21" i="13"/>
  <c r="D21" i="13"/>
  <c r="E21" i="13"/>
  <c r="F21" i="13"/>
  <c r="G21" i="13"/>
  <c r="H21" i="13"/>
  <c r="I21" i="13"/>
  <c r="J21" i="13"/>
  <c r="B22" i="13"/>
  <c r="D22" i="13"/>
  <c r="E22" i="13"/>
  <c r="F22" i="13"/>
  <c r="G22" i="13"/>
  <c r="H22" i="13"/>
  <c r="I22" i="13"/>
  <c r="J22" i="13"/>
  <c r="B23" i="13"/>
  <c r="D23" i="13"/>
  <c r="E23" i="13"/>
  <c r="F23" i="13"/>
  <c r="G23" i="13"/>
  <c r="H23" i="13"/>
  <c r="I23" i="13"/>
  <c r="J23" i="13"/>
  <c r="B24" i="13"/>
  <c r="D24" i="13"/>
  <c r="E24" i="13"/>
  <c r="F24" i="13"/>
  <c r="G24" i="13"/>
  <c r="H24" i="13"/>
  <c r="I24" i="13"/>
  <c r="J24" i="13"/>
  <c r="B25" i="13"/>
  <c r="D25" i="13"/>
  <c r="E25" i="13"/>
  <c r="F25" i="13"/>
  <c r="G25" i="13"/>
  <c r="H25" i="13"/>
  <c r="I25" i="13"/>
  <c r="J25" i="13"/>
  <c r="B26" i="13"/>
  <c r="D26" i="13"/>
  <c r="E26" i="13"/>
  <c r="F26" i="13"/>
  <c r="G26" i="13"/>
  <c r="H26" i="13"/>
  <c r="I26" i="13"/>
  <c r="J26" i="13"/>
  <c r="B27" i="13"/>
  <c r="D27" i="13"/>
  <c r="E27" i="13"/>
  <c r="F27" i="13"/>
  <c r="G27" i="13"/>
  <c r="H27" i="13"/>
  <c r="I27" i="13"/>
  <c r="J27" i="13"/>
  <c r="B28" i="13"/>
  <c r="D28" i="13"/>
  <c r="E28" i="13"/>
  <c r="F28" i="13"/>
  <c r="G28" i="13"/>
  <c r="H28" i="13"/>
  <c r="I28" i="13"/>
  <c r="J28" i="13"/>
  <c r="B29" i="13"/>
  <c r="D29" i="13"/>
  <c r="E29" i="13"/>
  <c r="F29" i="13"/>
  <c r="G29" i="13"/>
  <c r="H29" i="13"/>
  <c r="I29" i="13"/>
  <c r="J29" i="13"/>
  <c r="B30" i="13"/>
  <c r="D30" i="13"/>
  <c r="E30" i="13"/>
  <c r="F30" i="13"/>
  <c r="G30" i="13"/>
  <c r="H30" i="13"/>
  <c r="I30" i="13"/>
  <c r="J30" i="13"/>
  <c r="B31" i="13"/>
  <c r="D31" i="13"/>
  <c r="E31" i="13"/>
  <c r="F31" i="13"/>
  <c r="G31" i="13"/>
  <c r="H31" i="13"/>
  <c r="I31" i="13"/>
  <c r="J31" i="13"/>
  <c r="B32" i="13"/>
  <c r="D32" i="13"/>
  <c r="E32" i="13"/>
  <c r="F32" i="13"/>
  <c r="G32" i="13"/>
  <c r="H32" i="13"/>
  <c r="I32" i="13"/>
  <c r="J32" i="13"/>
  <c r="B33" i="13"/>
  <c r="D33" i="13"/>
  <c r="E33" i="13"/>
  <c r="F33" i="13"/>
  <c r="G33" i="13"/>
  <c r="H33" i="13"/>
  <c r="I33" i="13"/>
  <c r="J33" i="13"/>
  <c r="B34" i="13"/>
  <c r="D34" i="13"/>
  <c r="E34" i="13"/>
  <c r="F34" i="13"/>
  <c r="G34" i="13"/>
  <c r="H34" i="13"/>
  <c r="I34" i="13"/>
  <c r="J34" i="13"/>
  <c r="B35" i="13"/>
  <c r="D35" i="13"/>
  <c r="E35" i="13"/>
  <c r="F35" i="13"/>
  <c r="G35" i="13"/>
  <c r="H35" i="13"/>
  <c r="I35" i="13"/>
  <c r="J35" i="13"/>
  <c r="B36" i="13"/>
  <c r="D36" i="13"/>
  <c r="E36" i="13"/>
  <c r="F36" i="13"/>
  <c r="G36" i="13"/>
  <c r="H36" i="13"/>
  <c r="I36" i="13"/>
  <c r="J36" i="13"/>
  <c r="B37" i="13"/>
  <c r="D37" i="13"/>
  <c r="E37" i="13"/>
  <c r="F37" i="13"/>
  <c r="G37" i="13"/>
  <c r="H37" i="13"/>
  <c r="I37" i="13"/>
  <c r="J37" i="13"/>
  <c r="B38" i="13"/>
  <c r="D38" i="13"/>
  <c r="E38" i="13"/>
  <c r="F38" i="13"/>
  <c r="G38" i="13"/>
  <c r="H38" i="13"/>
  <c r="I38" i="13"/>
  <c r="J38" i="13"/>
  <c r="B39" i="13"/>
  <c r="D39" i="13"/>
  <c r="E39" i="13"/>
  <c r="F39" i="13"/>
  <c r="G39" i="13"/>
  <c r="H39" i="13"/>
  <c r="I39" i="13"/>
  <c r="J39" i="13"/>
  <c r="B40" i="13"/>
  <c r="D40" i="13"/>
  <c r="E40" i="13"/>
  <c r="F40" i="13"/>
  <c r="G40" i="13"/>
  <c r="H40" i="13"/>
  <c r="I40" i="13"/>
  <c r="J40" i="13"/>
  <c r="B41" i="13"/>
  <c r="D41" i="13"/>
  <c r="E41" i="13"/>
  <c r="F41" i="13"/>
  <c r="G41" i="13"/>
  <c r="H41" i="13"/>
  <c r="I41" i="13"/>
  <c r="J41" i="13"/>
  <c r="B42" i="13"/>
  <c r="D42" i="13"/>
  <c r="E42" i="13"/>
  <c r="F42" i="13"/>
  <c r="G42" i="13"/>
  <c r="H42" i="13"/>
  <c r="I42" i="13"/>
  <c r="J42" i="13"/>
  <c r="B43" i="13"/>
  <c r="D43" i="13"/>
  <c r="E43" i="13"/>
  <c r="F43" i="13"/>
  <c r="G43" i="13"/>
  <c r="H43" i="13"/>
  <c r="I43" i="13"/>
  <c r="J43" i="13"/>
  <c r="B44" i="13"/>
  <c r="D44" i="13"/>
  <c r="E44" i="13"/>
  <c r="F44" i="13"/>
  <c r="G44" i="13"/>
  <c r="H44" i="13"/>
  <c r="I44" i="13"/>
  <c r="J44" i="13"/>
  <c r="B45" i="13"/>
  <c r="D45" i="13"/>
  <c r="E45" i="13"/>
  <c r="F45" i="13"/>
  <c r="G45" i="13"/>
  <c r="H45" i="13"/>
  <c r="I45" i="13"/>
  <c r="J45" i="13"/>
  <c r="B46" i="13"/>
  <c r="D46" i="13"/>
  <c r="E46" i="13"/>
  <c r="F46" i="13"/>
  <c r="G46" i="13"/>
  <c r="H46" i="13"/>
  <c r="I46" i="13"/>
  <c r="J46" i="13"/>
  <c r="B47" i="13"/>
  <c r="D47" i="13"/>
  <c r="E47" i="13"/>
  <c r="F47" i="13"/>
  <c r="G47" i="13"/>
  <c r="H47" i="13"/>
  <c r="I47" i="13"/>
  <c r="J47" i="13"/>
  <c r="B48" i="13"/>
  <c r="D48" i="13"/>
  <c r="E48" i="13"/>
  <c r="F48" i="13"/>
  <c r="G48" i="13"/>
  <c r="H48" i="13"/>
  <c r="I48" i="13"/>
  <c r="J48" i="13"/>
  <c r="B49" i="13"/>
  <c r="D49" i="13"/>
  <c r="E49" i="13"/>
  <c r="F49" i="13"/>
  <c r="G49" i="13"/>
  <c r="H49" i="13"/>
  <c r="I49" i="13"/>
  <c r="J49" i="13"/>
  <c r="B50" i="13"/>
  <c r="D50" i="13"/>
  <c r="E50" i="13"/>
  <c r="F50" i="13"/>
  <c r="G50" i="13"/>
  <c r="H50" i="13"/>
  <c r="I50" i="13"/>
  <c r="J50" i="13"/>
  <c r="B51" i="13"/>
  <c r="D51" i="13"/>
  <c r="E51" i="13"/>
  <c r="F51" i="13"/>
  <c r="G51" i="13"/>
  <c r="H51" i="13"/>
  <c r="I51" i="13"/>
  <c r="J51" i="13"/>
  <c r="B52" i="13"/>
  <c r="D52" i="13"/>
  <c r="E52" i="13"/>
  <c r="F52" i="13"/>
  <c r="G52" i="13"/>
  <c r="H52" i="13"/>
  <c r="I52" i="13"/>
  <c r="J52" i="13"/>
  <c r="B53" i="13"/>
  <c r="D53" i="13"/>
  <c r="E53" i="13"/>
  <c r="F53" i="13"/>
  <c r="G53" i="13"/>
  <c r="H53" i="13"/>
  <c r="I53" i="13"/>
  <c r="J53" i="13"/>
  <c r="B54" i="13"/>
  <c r="D54" i="13"/>
  <c r="E54" i="13"/>
  <c r="F54" i="13"/>
  <c r="G54" i="13"/>
  <c r="H54" i="13"/>
  <c r="I54" i="13"/>
  <c r="J54" i="13"/>
  <c r="B55" i="13"/>
  <c r="D55" i="13"/>
  <c r="E55" i="13"/>
  <c r="F55" i="13"/>
  <c r="G55" i="13"/>
  <c r="H55" i="13"/>
  <c r="I55" i="13"/>
  <c r="J55" i="13"/>
  <c r="B56" i="13"/>
  <c r="D56" i="13"/>
  <c r="E56" i="13"/>
  <c r="F56" i="13"/>
  <c r="G56" i="13"/>
  <c r="H56" i="13"/>
  <c r="I56" i="13"/>
  <c r="J56" i="13"/>
  <c r="B57" i="13"/>
  <c r="D57" i="13"/>
  <c r="E57" i="13"/>
  <c r="F57" i="13"/>
  <c r="G57" i="13"/>
  <c r="H57" i="13"/>
  <c r="I57" i="13"/>
  <c r="J57" i="13"/>
  <c r="B58" i="13"/>
  <c r="D58" i="13"/>
  <c r="E58" i="13"/>
  <c r="F58" i="13"/>
  <c r="G58" i="13"/>
  <c r="H58" i="13"/>
  <c r="I58" i="13"/>
  <c r="J58" i="13"/>
  <c r="B59" i="13"/>
  <c r="D59" i="13"/>
  <c r="E59" i="13"/>
  <c r="F59" i="13"/>
  <c r="G59" i="13"/>
  <c r="H59" i="13"/>
  <c r="I59" i="13"/>
  <c r="J59" i="13"/>
  <c r="B60" i="13"/>
  <c r="D60" i="13"/>
  <c r="E60" i="13"/>
  <c r="F60" i="13"/>
  <c r="G60" i="13"/>
  <c r="H60" i="13"/>
  <c r="I60" i="13"/>
  <c r="J60" i="13"/>
  <c r="B61" i="13"/>
  <c r="D61" i="13"/>
  <c r="E61" i="13"/>
  <c r="F61" i="13"/>
  <c r="G61" i="13"/>
  <c r="H61" i="13"/>
  <c r="I61" i="13"/>
  <c r="J61" i="13"/>
  <c r="B62" i="13"/>
  <c r="D62" i="13"/>
  <c r="E62" i="13"/>
  <c r="F62" i="13"/>
  <c r="G62" i="13"/>
  <c r="H62" i="13"/>
  <c r="I62" i="13"/>
  <c r="J62" i="13"/>
  <c r="B63" i="13"/>
  <c r="D63" i="13"/>
  <c r="E63" i="13"/>
  <c r="F63" i="13"/>
  <c r="G63" i="13"/>
  <c r="H63" i="13"/>
  <c r="I63" i="13"/>
  <c r="J63" i="13"/>
  <c r="B64" i="13"/>
  <c r="D64" i="13"/>
  <c r="E64" i="13"/>
  <c r="F64" i="13"/>
  <c r="G64" i="13"/>
  <c r="H64" i="13"/>
  <c r="I64" i="13"/>
  <c r="J64" i="13"/>
  <c r="B65" i="13"/>
  <c r="D65" i="13"/>
  <c r="E65" i="13"/>
  <c r="F65" i="13"/>
  <c r="G65" i="13"/>
  <c r="H65" i="13"/>
  <c r="I65" i="13"/>
  <c r="J65" i="13"/>
  <c r="B66" i="13"/>
  <c r="D66" i="13"/>
  <c r="E66" i="13"/>
  <c r="F66" i="13"/>
  <c r="G66" i="13"/>
  <c r="H66" i="13"/>
  <c r="I66" i="13"/>
  <c r="J66" i="13"/>
  <c r="B67" i="13"/>
  <c r="D67" i="13"/>
  <c r="E67" i="13"/>
  <c r="F67" i="13"/>
  <c r="G67" i="13"/>
  <c r="H67" i="13"/>
  <c r="I67" i="13"/>
  <c r="J67" i="13"/>
  <c r="B68" i="13"/>
  <c r="D68" i="13"/>
  <c r="E68" i="13"/>
  <c r="F68" i="13"/>
  <c r="G68" i="13"/>
  <c r="H68" i="13"/>
  <c r="I68" i="13"/>
  <c r="J68" i="13"/>
  <c r="B69" i="13"/>
  <c r="D69" i="13"/>
  <c r="E69" i="13"/>
  <c r="F69" i="13"/>
  <c r="G69" i="13"/>
  <c r="H69" i="13"/>
  <c r="I69" i="13"/>
  <c r="J69" i="13"/>
  <c r="B70" i="13"/>
  <c r="D70" i="13"/>
  <c r="E70" i="13"/>
  <c r="F70" i="13"/>
  <c r="G70" i="13"/>
  <c r="H70" i="13"/>
  <c r="I70" i="13"/>
  <c r="J70" i="13"/>
  <c r="B71" i="13"/>
  <c r="D71" i="13"/>
  <c r="E71" i="13"/>
  <c r="F71" i="13"/>
  <c r="G71" i="13"/>
  <c r="H71" i="13"/>
  <c r="I71" i="13"/>
  <c r="J71" i="13"/>
  <c r="B72" i="13"/>
  <c r="D72" i="13"/>
  <c r="E72" i="13"/>
  <c r="F72" i="13"/>
  <c r="G72" i="13"/>
  <c r="H72" i="13"/>
  <c r="I72" i="13"/>
  <c r="J72" i="13"/>
  <c r="B73" i="13"/>
  <c r="D73" i="13"/>
  <c r="E73" i="13"/>
  <c r="F73" i="13"/>
  <c r="G73" i="13"/>
  <c r="H73" i="13"/>
  <c r="I73" i="13"/>
  <c r="J73" i="13"/>
  <c r="B74" i="13"/>
  <c r="D74" i="13"/>
  <c r="E74" i="13"/>
  <c r="F74" i="13"/>
  <c r="G74" i="13"/>
  <c r="H74" i="13"/>
  <c r="I74" i="13"/>
  <c r="J74" i="13"/>
  <c r="B75" i="13"/>
  <c r="D75" i="13"/>
  <c r="E75" i="13"/>
  <c r="F75" i="13"/>
  <c r="G75" i="13"/>
  <c r="H75" i="13"/>
  <c r="I75" i="13"/>
  <c r="J75" i="13"/>
  <c r="B76" i="13"/>
  <c r="D76" i="13"/>
  <c r="E76" i="13"/>
  <c r="F76" i="13"/>
  <c r="G76" i="13"/>
  <c r="H76" i="13"/>
  <c r="I76" i="13"/>
  <c r="J76" i="13"/>
  <c r="B77" i="13"/>
  <c r="D77" i="13"/>
  <c r="E77" i="13"/>
  <c r="F77" i="13"/>
  <c r="G77" i="13"/>
  <c r="H77" i="13"/>
  <c r="I77" i="13"/>
  <c r="J77" i="13"/>
  <c r="B78" i="13"/>
  <c r="D78" i="13"/>
  <c r="E78" i="13"/>
  <c r="F78" i="13"/>
  <c r="G78" i="13"/>
  <c r="H78" i="13"/>
  <c r="I78" i="13"/>
  <c r="J78" i="13"/>
  <c r="B79" i="13"/>
  <c r="D79" i="13"/>
  <c r="E79" i="13"/>
  <c r="F79" i="13"/>
  <c r="G79" i="13"/>
  <c r="H79" i="13"/>
  <c r="I79" i="13"/>
  <c r="J79" i="13"/>
  <c r="B80" i="13"/>
  <c r="D80" i="13"/>
  <c r="E80" i="13"/>
  <c r="F80" i="13"/>
  <c r="G80" i="13"/>
  <c r="H80" i="13"/>
  <c r="I80" i="13"/>
  <c r="J80" i="13"/>
  <c r="B81" i="13"/>
  <c r="D81" i="13"/>
  <c r="E81" i="13"/>
  <c r="F81" i="13"/>
  <c r="G81" i="13"/>
  <c r="H81" i="13"/>
  <c r="I81" i="13"/>
  <c r="J81" i="13"/>
  <c r="B82" i="13"/>
  <c r="D82" i="13"/>
  <c r="E82" i="13"/>
  <c r="F82" i="13"/>
  <c r="G82" i="13"/>
  <c r="H82" i="13"/>
  <c r="I82" i="13"/>
  <c r="J82" i="13"/>
  <c r="B83" i="13"/>
  <c r="D83" i="13"/>
  <c r="E83" i="13"/>
  <c r="F83" i="13"/>
  <c r="G83" i="13"/>
  <c r="H83" i="13"/>
  <c r="I83" i="13"/>
  <c r="J83" i="13"/>
  <c r="B84" i="13"/>
  <c r="D84" i="13"/>
  <c r="E84" i="13"/>
  <c r="F84" i="13"/>
  <c r="G84" i="13"/>
  <c r="H84" i="13"/>
  <c r="I84" i="13"/>
  <c r="J84" i="13"/>
  <c r="B85" i="13"/>
  <c r="D85" i="13"/>
  <c r="E85" i="13"/>
  <c r="F85" i="13"/>
  <c r="G85" i="13"/>
  <c r="H85" i="13"/>
  <c r="I85" i="13"/>
  <c r="J85" i="13"/>
  <c r="B86" i="13"/>
  <c r="D86" i="13"/>
  <c r="E86" i="13"/>
  <c r="F86" i="13"/>
  <c r="G86" i="13"/>
  <c r="H86" i="13"/>
  <c r="I86" i="13"/>
  <c r="J86" i="13"/>
  <c r="B87" i="13"/>
  <c r="D87" i="13"/>
  <c r="E87" i="13"/>
  <c r="F87" i="13"/>
  <c r="G87" i="13"/>
  <c r="H87" i="13"/>
  <c r="I87" i="13"/>
  <c r="J87" i="13"/>
  <c r="B88" i="13"/>
  <c r="D88" i="13"/>
  <c r="E88" i="13"/>
  <c r="F88" i="13"/>
  <c r="G88" i="13"/>
  <c r="H88" i="13"/>
  <c r="I88" i="13"/>
  <c r="J88" i="13"/>
  <c r="B89" i="13"/>
  <c r="D89" i="13"/>
  <c r="E89" i="13"/>
  <c r="F89" i="13"/>
  <c r="G89" i="13"/>
  <c r="H89" i="13"/>
  <c r="I89" i="13"/>
  <c r="J89" i="13"/>
  <c r="B90" i="13"/>
  <c r="D90" i="13"/>
  <c r="E90" i="13"/>
  <c r="F90" i="13"/>
  <c r="G90" i="13"/>
  <c r="H90" i="13"/>
  <c r="I90" i="13"/>
  <c r="J90" i="13"/>
  <c r="B91" i="13"/>
  <c r="D91" i="13"/>
  <c r="E91" i="13"/>
  <c r="F91" i="13"/>
  <c r="G91" i="13"/>
  <c r="H91" i="13"/>
  <c r="I91" i="13"/>
  <c r="J91" i="13"/>
  <c r="B92" i="13"/>
  <c r="D92" i="13"/>
  <c r="E92" i="13"/>
  <c r="F92" i="13"/>
  <c r="G92" i="13"/>
  <c r="H92" i="13"/>
  <c r="I92" i="13"/>
  <c r="J92" i="13"/>
  <c r="B93" i="13"/>
  <c r="D93" i="13"/>
  <c r="E93" i="13"/>
  <c r="F93" i="13"/>
  <c r="G93" i="13"/>
  <c r="H93" i="13"/>
  <c r="I93" i="13"/>
  <c r="J93" i="13"/>
  <c r="B94" i="13"/>
  <c r="D94" i="13"/>
  <c r="E94" i="13"/>
  <c r="F94" i="13"/>
  <c r="G94" i="13"/>
  <c r="H94" i="13"/>
  <c r="I94" i="13"/>
  <c r="J94" i="13"/>
  <c r="B95" i="13"/>
  <c r="D95" i="13"/>
  <c r="E95" i="13"/>
  <c r="F95" i="13"/>
  <c r="G95" i="13"/>
  <c r="H95" i="13"/>
  <c r="I95" i="13"/>
  <c r="J95" i="13"/>
  <c r="B96" i="13"/>
  <c r="D96" i="13"/>
  <c r="E96" i="13"/>
  <c r="F96" i="13"/>
  <c r="G96" i="13"/>
  <c r="H96" i="13"/>
  <c r="I96" i="13"/>
  <c r="J96" i="13"/>
  <c r="B97" i="13"/>
  <c r="D97" i="13"/>
  <c r="E97" i="13"/>
  <c r="F97" i="13"/>
  <c r="G97" i="13"/>
  <c r="H97" i="13"/>
  <c r="I97" i="13"/>
  <c r="J97" i="13"/>
  <c r="B98" i="13"/>
  <c r="D98" i="13"/>
  <c r="E98" i="13"/>
  <c r="F98" i="13"/>
  <c r="G98" i="13"/>
  <c r="H98" i="13"/>
  <c r="I98" i="13"/>
  <c r="J98" i="13"/>
  <c r="B99" i="13"/>
  <c r="D99" i="13"/>
  <c r="E99" i="13"/>
  <c r="F99" i="13"/>
  <c r="G99" i="13"/>
  <c r="H99" i="13"/>
  <c r="I99" i="13"/>
  <c r="J99" i="13"/>
  <c r="B100" i="13"/>
  <c r="D100" i="13"/>
  <c r="E100" i="13"/>
  <c r="F100" i="13"/>
  <c r="G100" i="13"/>
  <c r="H100" i="13"/>
  <c r="I100" i="13"/>
  <c r="J100" i="13"/>
  <c r="B101" i="13"/>
  <c r="D101" i="13"/>
  <c r="E101" i="13"/>
  <c r="F101" i="13"/>
  <c r="G101" i="13"/>
  <c r="H101" i="13"/>
  <c r="I101" i="13"/>
  <c r="J101" i="13"/>
  <c r="B102" i="13"/>
  <c r="D102" i="13"/>
  <c r="E102" i="13"/>
  <c r="F102" i="13"/>
  <c r="G102" i="13"/>
  <c r="H102" i="13"/>
  <c r="I102" i="13"/>
  <c r="J102" i="13"/>
  <c r="B103" i="13"/>
  <c r="D103" i="13"/>
  <c r="E103" i="13"/>
  <c r="F103" i="13"/>
  <c r="G103" i="13"/>
  <c r="H103" i="13"/>
  <c r="I103" i="13"/>
  <c r="J103" i="13"/>
  <c r="B104" i="13"/>
  <c r="D104" i="13"/>
  <c r="E104" i="13"/>
  <c r="F104" i="13"/>
  <c r="G104" i="13"/>
  <c r="H104" i="13"/>
  <c r="I104" i="13"/>
  <c r="J104" i="13"/>
  <c r="B105" i="13"/>
  <c r="D105" i="13"/>
  <c r="E105" i="13"/>
  <c r="F105" i="13"/>
  <c r="G105" i="13"/>
  <c r="H105" i="13"/>
  <c r="I105" i="13"/>
  <c r="J105" i="13"/>
  <c r="B106" i="13"/>
  <c r="D106" i="13"/>
  <c r="E106" i="13"/>
  <c r="F106" i="13"/>
  <c r="G106" i="13"/>
  <c r="H106" i="13"/>
  <c r="I106" i="13"/>
  <c r="J106" i="13"/>
  <c r="B107" i="13"/>
  <c r="D107" i="13"/>
  <c r="E107" i="13"/>
  <c r="F107" i="13"/>
  <c r="G107" i="13"/>
  <c r="H107" i="13"/>
  <c r="I107" i="13"/>
  <c r="J107" i="13"/>
  <c r="B108" i="13"/>
  <c r="D108" i="13"/>
  <c r="E108" i="13"/>
  <c r="F108" i="13"/>
  <c r="G108" i="13"/>
  <c r="H108" i="13"/>
  <c r="I108" i="13"/>
  <c r="J108" i="13"/>
  <c r="B109" i="13"/>
  <c r="D109" i="13"/>
  <c r="E109" i="13"/>
  <c r="F109" i="13"/>
  <c r="G109" i="13"/>
  <c r="H109" i="13"/>
  <c r="I109" i="13"/>
  <c r="J109" i="13"/>
  <c r="B110" i="13"/>
  <c r="D110" i="13"/>
  <c r="E110" i="13"/>
  <c r="F110" i="13"/>
  <c r="G110" i="13"/>
  <c r="H110" i="13"/>
  <c r="I110" i="13"/>
  <c r="J110" i="13"/>
  <c r="B111" i="13"/>
  <c r="D111" i="13"/>
  <c r="E111" i="13"/>
  <c r="F111" i="13"/>
  <c r="G111" i="13"/>
  <c r="H111" i="13"/>
  <c r="I111" i="13"/>
  <c r="J111" i="13"/>
  <c r="B112" i="13"/>
  <c r="D112" i="13"/>
  <c r="E112" i="13"/>
  <c r="F112" i="13"/>
  <c r="G112" i="13"/>
  <c r="H112" i="13"/>
  <c r="I112" i="13"/>
  <c r="J112" i="13"/>
  <c r="B113" i="13"/>
  <c r="D113" i="13"/>
  <c r="E113" i="13"/>
  <c r="F113" i="13"/>
  <c r="G113" i="13"/>
  <c r="H113" i="13"/>
  <c r="I113" i="13"/>
  <c r="J113" i="13"/>
  <c r="B114" i="13"/>
  <c r="D114" i="13"/>
  <c r="E114" i="13"/>
  <c r="F114" i="13"/>
  <c r="G114" i="13"/>
  <c r="H114" i="13"/>
  <c r="I114" i="13"/>
  <c r="J114" i="13"/>
  <c r="B115" i="13"/>
  <c r="D115" i="13"/>
  <c r="E115" i="13"/>
  <c r="F115" i="13"/>
  <c r="G115" i="13"/>
  <c r="H115" i="13"/>
  <c r="I115" i="13"/>
  <c r="J115" i="13"/>
  <c r="B116" i="13"/>
  <c r="D116" i="13"/>
  <c r="E116" i="13"/>
  <c r="F116" i="13"/>
  <c r="G116" i="13"/>
  <c r="H116" i="13"/>
  <c r="I116" i="13"/>
  <c r="J116" i="13"/>
  <c r="B117" i="13"/>
  <c r="D117" i="13"/>
  <c r="E117" i="13"/>
  <c r="F117" i="13"/>
  <c r="G117" i="13"/>
  <c r="H117" i="13"/>
  <c r="I117" i="13"/>
  <c r="J117" i="13"/>
  <c r="B118" i="13"/>
  <c r="D118" i="13"/>
  <c r="E118" i="13"/>
  <c r="F118" i="13"/>
  <c r="G118" i="13"/>
  <c r="H118" i="13"/>
  <c r="I118" i="13"/>
  <c r="J118" i="13"/>
  <c r="B119" i="13"/>
  <c r="D119" i="13"/>
  <c r="E119" i="13"/>
  <c r="F119" i="13"/>
  <c r="G119" i="13"/>
  <c r="H119" i="13"/>
  <c r="I119" i="13"/>
  <c r="J119" i="13"/>
  <c r="B120" i="13"/>
  <c r="D120" i="13"/>
  <c r="E120" i="13"/>
  <c r="F120" i="13"/>
  <c r="G120" i="13"/>
  <c r="H120" i="13"/>
  <c r="I120" i="13"/>
  <c r="J120" i="13"/>
  <c r="B121" i="13"/>
  <c r="D121" i="13"/>
  <c r="E121" i="13"/>
  <c r="F121" i="13"/>
  <c r="G121" i="13"/>
  <c r="H121" i="13"/>
  <c r="I121" i="13"/>
  <c r="J121" i="13"/>
  <c r="B122" i="13"/>
  <c r="D122" i="13"/>
  <c r="E122" i="13"/>
  <c r="F122" i="13"/>
  <c r="G122" i="13"/>
  <c r="H122" i="13"/>
  <c r="I122" i="13"/>
  <c r="J122" i="13"/>
  <c r="B123" i="13"/>
  <c r="D123" i="13"/>
  <c r="E123" i="13"/>
  <c r="F123" i="13"/>
  <c r="G123" i="13"/>
  <c r="H123" i="13"/>
  <c r="I123" i="13"/>
  <c r="J123" i="13"/>
  <c r="J2" i="13"/>
  <c r="I2" i="13"/>
  <c r="H2" i="13"/>
  <c r="G2" i="13"/>
  <c r="F2" i="13"/>
  <c r="E2" i="13"/>
  <c r="D2" i="13"/>
  <c r="B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2" i="13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2" i="12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H3" i="10"/>
  <c r="G3" i="10"/>
  <c r="E3" i="10"/>
  <c r="D3" i="10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H3" i="9"/>
  <c r="G3" i="9"/>
  <c r="E3" i="9"/>
  <c r="D3" i="9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H3" i="8"/>
  <c r="G3" i="8"/>
  <c r="E3" i="8"/>
  <c r="D3" i="8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3" i="7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3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3" i="4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3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3" i="2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3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G3" i="5"/>
  <c r="D3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3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3" i="2"/>
  <c r="C15" i="1"/>
  <c r="B15" i="1"/>
  <c r="A4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3" i="8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3" i="9"/>
  <c r="D14" i="1"/>
  <c r="E14" i="1" s="1"/>
  <c r="D13" i="1"/>
  <c r="E13" i="1" s="1"/>
  <c r="D12" i="1"/>
  <c r="E12" i="1" s="1"/>
  <c r="D9" i="1"/>
  <c r="E9" i="1" s="1"/>
  <c r="D10" i="1"/>
  <c r="E10" i="1" s="1"/>
  <c r="D11" i="1"/>
  <c r="E11" i="1" s="1"/>
  <c r="D8" i="1"/>
  <c r="E8" i="1" s="1"/>
  <c r="D7" i="1"/>
  <c r="E7" i="1" s="1"/>
  <c r="B2" i="1"/>
  <c r="D6" i="1"/>
  <c r="D15" i="1" l="1"/>
  <c r="E15" i="1" s="1"/>
  <c r="E6" i="1"/>
</calcChain>
</file>

<file path=xl/sharedStrings.xml><?xml version="1.0" encoding="utf-8"?>
<sst xmlns="http://schemas.openxmlformats.org/spreadsheetml/2006/main" count="372" uniqueCount="51">
  <si>
    <t>ADA</t>
  </si>
  <si>
    <t>Period</t>
  </si>
  <si>
    <t>Before</t>
  </si>
  <si>
    <t>After</t>
  </si>
  <si>
    <t>Diff</t>
  </si>
  <si>
    <t>Diff (%)</t>
  </si>
  <si>
    <t>BNB</t>
  </si>
  <si>
    <t>BTC</t>
  </si>
  <si>
    <t>DOGE</t>
  </si>
  <si>
    <t>DOT</t>
  </si>
  <si>
    <t>ETH</t>
  </si>
  <si>
    <t>LINK</t>
  </si>
  <si>
    <t>UNI</t>
  </si>
  <si>
    <t>XRP</t>
  </si>
  <si>
    <t>Name</t>
  </si>
  <si>
    <t>Row Labels</t>
  </si>
  <si>
    <t>Volume</t>
  </si>
  <si>
    <t>Close</t>
  </si>
  <si>
    <t>Market Cap</t>
  </si>
  <si>
    <t>Close_p</t>
  </si>
  <si>
    <t>Volume_p</t>
  </si>
  <si>
    <t>Avg_compound</t>
  </si>
  <si>
    <t>Close_p_ln</t>
  </si>
  <si>
    <t>Volume_p_ln</t>
  </si>
  <si>
    <t>Lags</t>
  </si>
  <si>
    <t>X</t>
  </si>
  <si>
    <t>Y</t>
  </si>
  <si>
    <t>Cryptocurrency</t>
  </si>
  <si>
    <t>F-stat</t>
  </si>
  <si>
    <t>Prob</t>
  </si>
  <si>
    <t>Null Hypothesis</t>
  </si>
  <si>
    <t>Data Point</t>
  </si>
  <si>
    <t>CLOSE_P</t>
  </si>
  <si>
    <t>AVG_COMPOUND</t>
  </si>
  <si>
    <t>VOLUME_P</t>
  </si>
  <si>
    <t>Significancy</t>
  </si>
  <si>
    <t>ADF Stat</t>
  </si>
  <si>
    <t>Total</t>
  </si>
  <si>
    <t>Max lags</t>
  </si>
  <si>
    <t>Pre-Process</t>
  </si>
  <si>
    <t>Nama</t>
  </si>
  <si>
    <t>Pt</t>
  </si>
  <si>
    <t>St</t>
  </si>
  <si>
    <t>Vt</t>
  </si>
  <si>
    <t>Hubungan</t>
  </si>
  <si>
    <t>Lag &amp; p-values Uji GC</t>
  </si>
  <si>
    <t>Augmented Dickey-Fuller (Sentiment)</t>
  </si>
  <si>
    <t>Augmented Dickey-Fuller (Price)</t>
  </si>
  <si>
    <t>Augmented Dickey-Fuller (Volume)</t>
  </si>
  <si>
    <t>Crit Value</t>
  </si>
  <si>
    <t>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</si>
</sst>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0000"/>
    <numFmt numFmtId="166" formatCode="0.0000"/>
    <numFmt numFmtId="167" formatCode="0.000000"/>
    <numFmt numFmtId="168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Segoe UI"/>
      <family val="2"/>
    </font>
    <font>
      <sz val="11"/>
      <color rgb="FF000000"/>
      <name val="Segoe U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0"/>
      <color rgb="FF000000"/>
      <name val="Segoe UI"/>
      <family val="2"/>
    </font>
    <font>
      <b/>
      <i/>
      <sz val="10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15" fontId="2" fillId="0" borderId="0" xfId="0" applyNumberFormat="1" applyFont="1"/>
    <xf numFmtId="0" fontId="2" fillId="0" borderId="0" xfId="0" applyFont="1" applyFill="1"/>
    <xf numFmtId="14" fontId="2" fillId="0" borderId="0" xfId="0" applyNumberFormat="1" applyFont="1" applyAlignment="1">
      <alignment horizontal="left"/>
    </xf>
    <xf numFmtId="0" fontId="2" fillId="3" borderId="0" xfId="0" applyFont="1" applyFill="1"/>
    <xf numFmtId="14" fontId="2" fillId="0" borderId="0" xfId="0" applyNumberFormat="1" applyFont="1" applyFill="1" applyAlignment="1">
      <alignment horizontal="left"/>
    </xf>
    <xf numFmtId="8" fontId="6" fillId="0" borderId="0" xfId="0" applyNumberFormat="1" applyFont="1" applyFill="1" applyAlignment="1">
      <alignment horizontal="right" vertical="center" indent="1"/>
    </xf>
    <xf numFmtId="6" fontId="6" fillId="0" borderId="0" xfId="0" applyNumberFormat="1" applyFont="1" applyFill="1" applyAlignment="1">
      <alignment horizontal="right" vertical="center" indent="1"/>
    </xf>
    <xf numFmtId="15" fontId="4" fillId="0" borderId="0" xfId="0" applyNumberFormat="1" applyFont="1" applyFill="1" applyAlignment="1">
      <alignment horizontal="left" vertical="center" indent="1"/>
    </xf>
    <xf numFmtId="8" fontId="5" fillId="0" borderId="0" xfId="0" applyNumberFormat="1" applyFont="1" applyFill="1" applyAlignment="1">
      <alignment horizontal="left" vertical="center" indent="1"/>
    </xf>
    <xf numFmtId="8" fontId="5" fillId="0" borderId="0" xfId="0" applyNumberFormat="1" applyFont="1" applyFill="1" applyAlignment="1">
      <alignment horizontal="right" vertical="center" indent="1"/>
    </xf>
    <xf numFmtId="6" fontId="5" fillId="0" borderId="0" xfId="0" applyNumberFormat="1" applyFont="1" applyFill="1" applyAlignment="1">
      <alignment horizontal="right" vertical="center" indent="1"/>
    </xf>
    <xf numFmtId="0" fontId="3" fillId="0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2" fontId="0" fillId="0" borderId="0" xfId="0" applyNumberFormat="1"/>
    <xf numFmtId="2" fontId="6" fillId="0" borderId="0" xfId="0" applyNumberFormat="1" applyFont="1" applyFill="1" applyAlignment="1">
      <alignment horizontal="right" vertical="center" indent="1"/>
    </xf>
    <xf numFmtId="164" fontId="6" fillId="0" borderId="0" xfId="2" applyNumberFormat="1" applyFont="1" applyFill="1" applyAlignment="1">
      <alignment horizontal="right" vertical="center" indent="1"/>
    </xf>
    <xf numFmtId="2" fontId="6" fillId="0" borderId="0" xfId="1" applyNumberFormat="1" applyFont="1" applyFill="1" applyAlignment="1">
      <alignment horizontal="right" vertical="center" indent="1"/>
    </xf>
    <xf numFmtId="8" fontId="8" fillId="0" borderId="0" xfId="0" applyNumberFormat="1" applyFont="1" applyFill="1" applyAlignment="1">
      <alignment horizontal="right" vertical="center" indent="1"/>
    </xf>
    <xf numFmtId="0" fontId="9" fillId="0" borderId="0" xfId="0" applyFont="1" applyFill="1"/>
    <xf numFmtId="15" fontId="10" fillId="0" borderId="0" xfId="0" applyNumberFormat="1" applyFont="1" applyFill="1" applyAlignment="1">
      <alignment horizontal="left" vertical="center" indent="1"/>
    </xf>
    <xf numFmtId="8" fontId="8" fillId="0" borderId="0" xfId="0" applyNumberFormat="1" applyFont="1" applyFill="1" applyAlignment="1">
      <alignment horizontal="left" vertical="center" indent="1"/>
    </xf>
    <xf numFmtId="6" fontId="8" fillId="0" borderId="0" xfId="0" applyNumberFormat="1" applyFont="1" applyFill="1" applyAlignment="1">
      <alignment horizontal="right" vertical="center" indent="1"/>
    </xf>
    <xf numFmtId="15" fontId="7" fillId="0" borderId="0" xfId="0" applyNumberFormat="1" applyFont="1" applyFill="1" applyAlignment="1">
      <alignment horizontal="left" vertical="center" indent="1"/>
    </xf>
    <xf numFmtId="8" fontId="6" fillId="0" borderId="0" xfId="0" applyNumberFormat="1" applyFont="1" applyFill="1" applyAlignment="1">
      <alignment horizontal="left" vertical="center" indent="1"/>
    </xf>
    <xf numFmtId="43" fontId="2" fillId="0" borderId="0" xfId="2" applyNumberFormat="1" applyFont="1" applyFill="1"/>
    <xf numFmtId="2" fontId="2" fillId="0" borderId="0" xfId="2" applyNumberFormat="1" applyFont="1" applyFill="1"/>
    <xf numFmtId="2" fontId="2" fillId="0" borderId="0" xfId="0" applyNumberFormat="1" applyFont="1" applyFill="1"/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/>
    <xf numFmtId="0" fontId="2" fillId="3" borderId="1" xfId="0" applyFont="1" applyFill="1" applyBorder="1"/>
    <xf numFmtId="0" fontId="2" fillId="2" borderId="1" xfId="0" applyFont="1" applyFill="1" applyBorder="1" applyAlignment="1">
      <alignment horizontal="center"/>
    </xf>
    <xf numFmtId="10" fontId="2" fillId="0" borderId="8" xfId="1" applyNumberFormat="1" applyFont="1" applyBorder="1" applyAlignment="1">
      <alignment horizontal="center"/>
    </xf>
    <xf numFmtId="10" fontId="2" fillId="0" borderId="9" xfId="1" applyNumberFormat="1" applyFont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3" fontId="2" fillId="0" borderId="10" xfId="2" applyNumberFormat="1" applyFont="1" applyBorder="1" applyAlignment="1">
      <alignment horizontal="center" vertical="center"/>
    </xf>
    <xf numFmtId="3" fontId="2" fillId="0" borderId="11" xfId="2" applyNumberFormat="1" applyFont="1" applyBorder="1" applyAlignment="1">
      <alignment horizontal="center" vertical="center"/>
    </xf>
    <xf numFmtId="9" fontId="3" fillId="0" borderId="9" xfId="0" applyNumberFormat="1" applyFont="1" applyFill="1" applyBorder="1" applyAlignment="1">
      <alignment horizontal="center" vertical="center"/>
    </xf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167" fontId="2" fillId="0" borderId="8" xfId="0" applyNumberFormat="1" applyFont="1" applyBorder="1" applyAlignment="1">
      <alignment horizontal="center"/>
    </xf>
    <xf numFmtId="167" fontId="2" fillId="0" borderId="9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10" fontId="3" fillId="0" borderId="7" xfId="1" applyNumberFormat="1" applyFont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165" fontId="13" fillId="0" borderId="0" xfId="0" applyNumberFormat="1" applyFont="1"/>
    <xf numFmtId="0" fontId="13" fillId="0" borderId="2" xfId="0" applyFont="1" applyBorder="1"/>
    <xf numFmtId="0" fontId="13" fillId="0" borderId="2" xfId="0" applyFont="1" applyBorder="1" applyAlignment="1">
      <alignment horizontal="center"/>
    </xf>
    <xf numFmtId="165" fontId="13" fillId="0" borderId="2" xfId="0" applyNumberFormat="1" applyFont="1" applyBorder="1"/>
    <xf numFmtId="0" fontId="13" fillId="2" borderId="1" xfId="0" applyFont="1" applyFill="1" applyBorder="1"/>
    <xf numFmtId="9" fontId="13" fillId="3" borderId="1" xfId="0" applyNumberFormat="1" applyFont="1" applyFill="1" applyBorder="1"/>
    <xf numFmtId="0" fontId="13" fillId="0" borderId="0" xfId="0" applyFont="1" applyFill="1" applyBorder="1"/>
    <xf numFmtId="9" fontId="13" fillId="0" borderId="0" xfId="0" applyNumberFormat="1" applyFont="1" applyFill="1" applyBorder="1"/>
    <xf numFmtId="0" fontId="12" fillId="0" borderId="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0" xfId="0" applyFont="1" applyBorder="1"/>
    <xf numFmtId="0" fontId="3" fillId="3" borderId="0" xfId="0" applyFont="1" applyFill="1" applyAlignment="1">
      <alignment horizontal="left"/>
    </xf>
    <xf numFmtId="0" fontId="0" fillId="0" borderId="0" xfId="0" applyFill="1"/>
    <xf numFmtId="0" fontId="13" fillId="0" borderId="6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2" fillId="3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13" fillId="3" borderId="0" xfId="0" applyFont="1" applyFill="1"/>
    <xf numFmtId="0" fontId="13" fillId="0" borderId="4" xfId="0" applyFont="1" applyBorder="1"/>
    <xf numFmtId="165" fontId="13" fillId="0" borderId="4" xfId="0" applyNumberFormat="1" applyFont="1" applyBorder="1"/>
    <xf numFmtId="0" fontId="3" fillId="0" borderId="0" xfId="0" applyFont="1" applyFill="1" applyBorder="1" applyAlignment="1">
      <alignment vertical="center"/>
    </xf>
    <xf numFmtId="0" fontId="2" fillId="0" borderId="0" xfId="0" applyFont="1" applyBorder="1"/>
    <xf numFmtId="9" fontId="3" fillId="0" borderId="0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vertical="center"/>
    </xf>
    <xf numFmtId="168" fontId="13" fillId="0" borderId="0" xfId="0" applyNumberFormat="1" applyFont="1"/>
    <xf numFmtId="168" fontId="13" fillId="0" borderId="4" xfId="0" applyNumberFormat="1" applyFont="1" applyBorder="1"/>
    <xf numFmtId="168" fontId="13" fillId="0" borderId="2" xfId="0" applyNumberFormat="1" applyFont="1" applyBorder="1"/>
    <xf numFmtId="0" fontId="3" fillId="0" borderId="1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Avg_compound</a:t>
            </a:r>
            <a:r>
              <a:rPr lang="en-US" baseline="0"/>
              <a:t> Jun - Sep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ADA!$A$2:$A$123</c:f>
              <c:numCache>
                <c:formatCode>m/d/yyyy</c:formatCode>
                <c:ptCount val="122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  <c:pt idx="31">
                  <c:v>44379</c:v>
                </c:pt>
                <c:pt idx="32">
                  <c:v>44380</c:v>
                </c:pt>
                <c:pt idx="33">
                  <c:v>44381</c:v>
                </c:pt>
                <c:pt idx="34">
                  <c:v>44382</c:v>
                </c:pt>
                <c:pt idx="35">
                  <c:v>44383</c:v>
                </c:pt>
                <c:pt idx="36">
                  <c:v>44384</c:v>
                </c:pt>
                <c:pt idx="37">
                  <c:v>44385</c:v>
                </c:pt>
                <c:pt idx="38">
                  <c:v>44386</c:v>
                </c:pt>
                <c:pt idx="39">
                  <c:v>44387</c:v>
                </c:pt>
                <c:pt idx="40">
                  <c:v>44388</c:v>
                </c:pt>
                <c:pt idx="41">
                  <c:v>44389</c:v>
                </c:pt>
                <c:pt idx="42">
                  <c:v>44390</c:v>
                </c:pt>
                <c:pt idx="43">
                  <c:v>44391</c:v>
                </c:pt>
                <c:pt idx="44">
                  <c:v>44392</c:v>
                </c:pt>
                <c:pt idx="45">
                  <c:v>44393</c:v>
                </c:pt>
                <c:pt idx="46">
                  <c:v>44394</c:v>
                </c:pt>
                <c:pt idx="47">
                  <c:v>44395</c:v>
                </c:pt>
                <c:pt idx="48">
                  <c:v>44396</c:v>
                </c:pt>
                <c:pt idx="49">
                  <c:v>44397</c:v>
                </c:pt>
                <c:pt idx="50">
                  <c:v>44398</c:v>
                </c:pt>
                <c:pt idx="51">
                  <c:v>44399</c:v>
                </c:pt>
                <c:pt idx="52">
                  <c:v>44400</c:v>
                </c:pt>
                <c:pt idx="53">
                  <c:v>44401</c:v>
                </c:pt>
                <c:pt idx="54">
                  <c:v>44402</c:v>
                </c:pt>
                <c:pt idx="55">
                  <c:v>44403</c:v>
                </c:pt>
                <c:pt idx="56">
                  <c:v>44404</c:v>
                </c:pt>
                <c:pt idx="57">
                  <c:v>44405</c:v>
                </c:pt>
                <c:pt idx="58">
                  <c:v>44406</c:v>
                </c:pt>
                <c:pt idx="59">
                  <c:v>44407</c:v>
                </c:pt>
                <c:pt idx="60">
                  <c:v>44408</c:v>
                </c:pt>
                <c:pt idx="61">
                  <c:v>44409</c:v>
                </c:pt>
                <c:pt idx="62">
                  <c:v>44410</c:v>
                </c:pt>
                <c:pt idx="63">
                  <c:v>44411</c:v>
                </c:pt>
                <c:pt idx="64">
                  <c:v>44412</c:v>
                </c:pt>
                <c:pt idx="65">
                  <c:v>44413</c:v>
                </c:pt>
                <c:pt idx="66">
                  <c:v>44414</c:v>
                </c:pt>
                <c:pt idx="67">
                  <c:v>44415</c:v>
                </c:pt>
                <c:pt idx="68">
                  <c:v>44416</c:v>
                </c:pt>
                <c:pt idx="69">
                  <c:v>44417</c:v>
                </c:pt>
                <c:pt idx="70">
                  <c:v>44418</c:v>
                </c:pt>
                <c:pt idx="71">
                  <c:v>44419</c:v>
                </c:pt>
                <c:pt idx="72">
                  <c:v>44420</c:v>
                </c:pt>
                <c:pt idx="73">
                  <c:v>44421</c:v>
                </c:pt>
                <c:pt idx="74">
                  <c:v>44422</c:v>
                </c:pt>
                <c:pt idx="75">
                  <c:v>44423</c:v>
                </c:pt>
                <c:pt idx="76">
                  <c:v>44424</c:v>
                </c:pt>
                <c:pt idx="77">
                  <c:v>44425</c:v>
                </c:pt>
                <c:pt idx="78">
                  <c:v>44426</c:v>
                </c:pt>
                <c:pt idx="79">
                  <c:v>44427</c:v>
                </c:pt>
                <c:pt idx="80">
                  <c:v>44428</c:v>
                </c:pt>
                <c:pt idx="81">
                  <c:v>44429</c:v>
                </c:pt>
                <c:pt idx="82">
                  <c:v>44430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44436</c:v>
                </c:pt>
                <c:pt idx="89">
                  <c:v>44437</c:v>
                </c:pt>
                <c:pt idx="90">
                  <c:v>44438</c:v>
                </c:pt>
                <c:pt idx="91">
                  <c:v>44439</c:v>
                </c:pt>
                <c:pt idx="92">
                  <c:v>44440</c:v>
                </c:pt>
                <c:pt idx="93">
                  <c:v>44441</c:v>
                </c:pt>
                <c:pt idx="94">
                  <c:v>44442</c:v>
                </c:pt>
                <c:pt idx="95">
                  <c:v>44443</c:v>
                </c:pt>
                <c:pt idx="96">
                  <c:v>44444</c:v>
                </c:pt>
                <c:pt idx="97">
                  <c:v>44445</c:v>
                </c:pt>
                <c:pt idx="98">
                  <c:v>44446</c:v>
                </c:pt>
                <c:pt idx="99">
                  <c:v>44447</c:v>
                </c:pt>
                <c:pt idx="100">
                  <c:v>44448</c:v>
                </c:pt>
                <c:pt idx="101">
                  <c:v>44449</c:v>
                </c:pt>
                <c:pt idx="102">
                  <c:v>44450</c:v>
                </c:pt>
                <c:pt idx="103">
                  <c:v>44451</c:v>
                </c:pt>
                <c:pt idx="104">
                  <c:v>44452</c:v>
                </c:pt>
                <c:pt idx="105">
                  <c:v>44453</c:v>
                </c:pt>
                <c:pt idx="106">
                  <c:v>44454</c:v>
                </c:pt>
                <c:pt idx="107">
                  <c:v>44455</c:v>
                </c:pt>
                <c:pt idx="108">
                  <c:v>44456</c:v>
                </c:pt>
                <c:pt idx="109">
                  <c:v>44457</c:v>
                </c:pt>
                <c:pt idx="110">
                  <c:v>44458</c:v>
                </c:pt>
                <c:pt idx="111">
                  <c:v>44459</c:v>
                </c:pt>
                <c:pt idx="112">
                  <c:v>44460</c:v>
                </c:pt>
                <c:pt idx="113">
                  <c:v>44461</c:v>
                </c:pt>
                <c:pt idx="114">
                  <c:v>44462</c:v>
                </c:pt>
                <c:pt idx="115">
                  <c:v>44463</c:v>
                </c:pt>
                <c:pt idx="116">
                  <c:v>44464</c:v>
                </c:pt>
                <c:pt idx="117">
                  <c:v>44465</c:v>
                </c:pt>
                <c:pt idx="118">
                  <c:v>44466</c:v>
                </c:pt>
                <c:pt idx="119">
                  <c:v>44467</c:v>
                </c:pt>
                <c:pt idx="120">
                  <c:v>44468</c:v>
                </c:pt>
                <c:pt idx="121">
                  <c:v>44469</c:v>
                </c:pt>
              </c:numCache>
            </c:numRef>
          </c:cat>
          <c:val>
            <c:numRef>
              <c:f>ADA!$B$2:$B$123</c:f>
              <c:numCache>
                <c:formatCode>General</c:formatCode>
                <c:ptCount val="122"/>
                <c:pt idx="0">
                  <c:v>0.45181496183206232</c:v>
                </c:pt>
                <c:pt idx="1">
                  <c:v>3.7086821705426348E-2</c:v>
                </c:pt>
                <c:pt idx="2">
                  <c:v>0.16172255154639126</c:v>
                </c:pt>
                <c:pt idx="3">
                  <c:v>3.5114473684210674E-2</c:v>
                </c:pt>
                <c:pt idx="4">
                  <c:v>0.11914413542926197</c:v>
                </c:pt>
                <c:pt idx="5">
                  <c:v>0.20941659451659406</c:v>
                </c:pt>
                <c:pt idx="6">
                  <c:v>0.20164533898305093</c:v>
                </c:pt>
                <c:pt idx="7">
                  <c:v>0.31914584178498956</c:v>
                </c:pt>
                <c:pt idx="8">
                  <c:v>0.299946262626264</c:v>
                </c:pt>
                <c:pt idx="9">
                  <c:v>0.18430706319702639</c:v>
                </c:pt>
                <c:pt idx="10">
                  <c:v>0.16803652618135306</c:v>
                </c:pt>
                <c:pt idx="11">
                  <c:v>0.14231320528211233</c:v>
                </c:pt>
                <c:pt idx="12">
                  <c:v>0.15509816232771778</c:v>
                </c:pt>
                <c:pt idx="13">
                  <c:v>0.14255997304582213</c:v>
                </c:pt>
                <c:pt idx="14">
                  <c:v>0.17198676470588181</c:v>
                </c:pt>
                <c:pt idx="15">
                  <c:v>0.17595991735537295</c:v>
                </c:pt>
                <c:pt idx="16">
                  <c:v>0.14978034528552414</c:v>
                </c:pt>
                <c:pt idx="17">
                  <c:v>0.21555123367198759</c:v>
                </c:pt>
                <c:pt idx="18">
                  <c:v>0.2454248167539258</c:v>
                </c:pt>
                <c:pt idx="19">
                  <c:v>0.18680674157303337</c:v>
                </c:pt>
                <c:pt idx="20">
                  <c:v>0.17355176933158553</c:v>
                </c:pt>
                <c:pt idx="21">
                  <c:v>0.12070060544904117</c:v>
                </c:pt>
                <c:pt idx="22">
                  <c:v>0.13967191943127943</c:v>
                </c:pt>
                <c:pt idx="23">
                  <c:v>0.13551059268600227</c:v>
                </c:pt>
                <c:pt idx="24">
                  <c:v>0.15392979189485162</c:v>
                </c:pt>
                <c:pt idx="25">
                  <c:v>0.24965589403973448</c:v>
                </c:pt>
                <c:pt idx="26">
                  <c:v>0.10556232771822351</c:v>
                </c:pt>
                <c:pt idx="27">
                  <c:v>0.13096476079346528</c:v>
                </c:pt>
                <c:pt idx="28">
                  <c:v>0.11265666666666667</c:v>
                </c:pt>
                <c:pt idx="29">
                  <c:v>0.14493950131233591</c:v>
                </c:pt>
                <c:pt idx="30">
                  <c:v>0.13454835787089456</c:v>
                </c:pt>
                <c:pt idx="31">
                  <c:v>0.14571690885072633</c:v>
                </c:pt>
                <c:pt idx="32">
                  <c:v>0.18011370679380129</c:v>
                </c:pt>
                <c:pt idx="33">
                  <c:v>0.36853848101265607</c:v>
                </c:pt>
                <c:pt idx="34">
                  <c:v>0.12037034482758599</c:v>
                </c:pt>
                <c:pt idx="35">
                  <c:v>0.1004983012457531</c:v>
                </c:pt>
                <c:pt idx="36">
                  <c:v>0.18680758974358977</c:v>
                </c:pt>
                <c:pt idx="37">
                  <c:v>0.27466248736097115</c:v>
                </c:pt>
                <c:pt idx="38">
                  <c:v>0.20651351039260921</c:v>
                </c:pt>
                <c:pt idx="39">
                  <c:v>0.21955441595441558</c:v>
                </c:pt>
                <c:pt idx="40">
                  <c:v>0.25606017569546208</c:v>
                </c:pt>
                <c:pt idx="41">
                  <c:v>0.22036690518783497</c:v>
                </c:pt>
                <c:pt idx="42">
                  <c:v>0.19929662058371714</c:v>
                </c:pt>
                <c:pt idx="43">
                  <c:v>0.25221984978540785</c:v>
                </c:pt>
                <c:pt idx="44">
                  <c:v>0.2509866734486273</c:v>
                </c:pt>
                <c:pt idx="45">
                  <c:v>0.16211497975708483</c:v>
                </c:pt>
                <c:pt idx="46">
                  <c:v>0.15493982188295138</c:v>
                </c:pt>
                <c:pt idx="47">
                  <c:v>0.16680421511627899</c:v>
                </c:pt>
                <c:pt idx="48">
                  <c:v>0.2210307048984472</c:v>
                </c:pt>
                <c:pt idx="49">
                  <c:v>0.2036268672199163</c:v>
                </c:pt>
                <c:pt idx="50">
                  <c:v>0.19019740112994274</c:v>
                </c:pt>
                <c:pt idx="51">
                  <c:v>0.18022171215880881</c:v>
                </c:pt>
                <c:pt idx="52">
                  <c:v>0.17639225589225555</c:v>
                </c:pt>
                <c:pt idx="53">
                  <c:v>0.17477186836518011</c:v>
                </c:pt>
                <c:pt idx="54">
                  <c:v>0.18867151741293495</c:v>
                </c:pt>
                <c:pt idx="55">
                  <c:v>0.14463806519453182</c:v>
                </c:pt>
                <c:pt idx="56">
                  <c:v>0.13311754176610957</c:v>
                </c:pt>
                <c:pt idx="57">
                  <c:v>0.12661528066528047</c:v>
                </c:pt>
                <c:pt idx="58">
                  <c:v>0.18859920091324148</c:v>
                </c:pt>
                <c:pt idx="59">
                  <c:v>0.14639589947089893</c:v>
                </c:pt>
                <c:pt idx="60">
                  <c:v>9.3820948012232244E-2</c:v>
                </c:pt>
                <c:pt idx="61">
                  <c:v>0.11422492625368728</c:v>
                </c:pt>
                <c:pt idx="62">
                  <c:v>0.15333790560471927</c:v>
                </c:pt>
                <c:pt idx="63">
                  <c:v>0.17720911392405023</c:v>
                </c:pt>
                <c:pt idx="64">
                  <c:v>0.17667512437810926</c:v>
                </c:pt>
                <c:pt idx="65">
                  <c:v>0.17778875128998925</c:v>
                </c:pt>
                <c:pt idx="66">
                  <c:v>0.1462840490797542</c:v>
                </c:pt>
                <c:pt idx="67">
                  <c:v>0.2748724520686181</c:v>
                </c:pt>
                <c:pt idx="68">
                  <c:v>0.17773483870967802</c:v>
                </c:pt>
                <c:pt idx="69">
                  <c:v>0.20928229508196702</c:v>
                </c:pt>
                <c:pt idx="70">
                  <c:v>0.24235769230769399</c:v>
                </c:pt>
                <c:pt idx="71">
                  <c:v>0.16640211907164487</c:v>
                </c:pt>
                <c:pt idx="72">
                  <c:v>0.19788410931174252</c:v>
                </c:pt>
                <c:pt idx="73">
                  <c:v>0.17137878787878785</c:v>
                </c:pt>
                <c:pt idx="74">
                  <c:v>0.1604613236814893</c:v>
                </c:pt>
                <c:pt idx="75">
                  <c:v>0.31431430119176856</c:v>
                </c:pt>
                <c:pt idx="76">
                  <c:v>0.19307358299595206</c:v>
                </c:pt>
                <c:pt idx="77">
                  <c:v>0.18532032520325223</c:v>
                </c:pt>
                <c:pt idx="78">
                  <c:v>0.15864074457083735</c:v>
                </c:pt>
                <c:pt idx="79">
                  <c:v>0.22420358239508736</c:v>
                </c:pt>
                <c:pt idx="80">
                  <c:v>0.20362420242024179</c:v>
                </c:pt>
                <c:pt idx="81">
                  <c:v>0.26351594684385427</c:v>
                </c:pt>
                <c:pt idx="82">
                  <c:v>0.20455315408479882</c:v>
                </c:pt>
                <c:pt idx="83">
                  <c:v>0.22502727272727158</c:v>
                </c:pt>
                <c:pt idx="84">
                  <c:v>0.14594963730569882</c:v>
                </c:pt>
                <c:pt idx="85">
                  <c:v>0.12831222222222183</c:v>
                </c:pt>
                <c:pt idx="86">
                  <c:v>0.15493089005235572</c:v>
                </c:pt>
                <c:pt idx="87">
                  <c:v>9.1106295149638611E-2</c:v>
                </c:pt>
                <c:pt idx="88">
                  <c:v>0.10780675105485216</c:v>
                </c:pt>
                <c:pt idx="89">
                  <c:v>0.11352236842105234</c:v>
                </c:pt>
                <c:pt idx="90">
                  <c:v>0.11506518668012085</c:v>
                </c:pt>
                <c:pt idx="91">
                  <c:v>8.8639534883720714E-2</c:v>
                </c:pt>
                <c:pt idx="92">
                  <c:v>0.12315570131180593</c:v>
                </c:pt>
                <c:pt idx="93">
                  <c:v>0.14071303901437332</c:v>
                </c:pt>
                <c:pt idx="94">
                  <c:v>0.10651969026548663</c:v>
                </c:pt>
                <c:pt idx="95">
                  <c:v>0.1782421891604678</c:v>
                </c:pt>
                <c:pt idx="96">
                  <c:v>0.10352653485952119</c:v>
                </c:pt>
                <c:pt idx="97">
                  <c:v>0.10483718079673132</c:v>
                </c:pt>
                <c:pt idx="98">
                  <c:v>0.12470226130653267</c:v>
                </c:pt>
                <c:pt idx="99">
                  <c:v>7.20311868686868E-2</c:v>
                </c:pt>
                <c:pt idx="100">
                  <c:v>0.18831864594894548</c:v>
                </c:pt>
                <c:pt idx="101">
                  <c:v>0.1162286610878661</c:v>
                </c:pt>
                <c:pt idx="102">
                  <c:v>0.1759983488132098</c:v>
                </c:pt>
                <c:pt idx="103">
                  <c:v>0.15281556459816878</c:v>
                </c:pt>
                <c:pt idx="104">
                  <c:v>0.17236383419689097</c:v>
                </c:pt>
                <c:pt idx="105">
                  <c:v>0.14529295065458189</c:v>
                </c:pt>
                <c:pt idx="106">
                  <c:v>0.11226006006005995</c:v>
                </c:pt>
                <c:pt idx="107">
                  <c:v>0.13739313929313901</c:v>
                </c:pt>
                <c:pt idx="108">
                  <c:v>0.10677626050420157</c:v>
                </c:pt>
                <c:pt idx="109">
                  <c:v>0.14081097826086919</c:v>
                </c:pt>
                <c:pt idx="110">
                  <c:v>0.13274774396642139</c:v>
                </c:pt>
                <c:pt idx="111">
                  <c:v>0.10764657387580261</c:v>
                </c:pt>
                <c:pt idx="112">
                  <c:v>0.12013581445523172</c:v>
                </c:pt>
                <c:pt idx="113">
                  <c:v>0.12270676229508169</c:v>
                </c:pt>
                <c:pt idx="114">
                  <c:v>0.11811966173361478</c:v>
                </c:pt>
                <c:pt idx="115">
                  <c:v>0.12770493951612857</c:v>
                </c:pt>
                <c:pt idx="116">
                  <c:v>-0.39015140186915476</c:v>
                </c:pt>
                <c:pt idx="117">
                  <c:v>-0.32743066801619103</c:v>
                </c:pt>
                <c:pt idx="118">
                  <c:v>0.16111867535287719</c:v>
                </c:pt>
                <c:pt idx="119">
                  <c:v>0.18153547066848538</c:v>
                </c:pt>
                <c:pt idx="120">
                  <c:v>0.1411890339425583</c:v>
                </c:pt>
                <c:pt idx="121">
                  <c:v>9.132237960339934E-2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9-48B8-9567-126C19991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158736"/>
        <c:axId val="773159392"/>
      </c:lineChart>
      <c:dateAx>
        <c:axId val="773158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59392"/>
        <c:crosses val="autoZero"/>
        <c:auto val="1"/>
        <c:lblOffset val="100"/>
        <c:baseTimeUnit val="days"/>
      </c:dateAx>
      <c:valAx>
        <c:axId val="7731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5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Close_p Jun - Sep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ADA!$A$3:$A$123</c:f>
              <c:numCache>
                <c:formatCode>m/d/yyyy</c:formatCode>
                <c:ptCount val="121"/>
                <c:pt idx="0">
                  <c:v>44349</c:v>
                </c:pt>
                <c:pt idx="1">
                  <c:v>44350</c:v>
                </c:pt>
                <c:pt idx="2">
                  <c:v>44351</c:v>
                </c:pt>
                <c:pt idx="3">
                  <c:v>44352</c:v>
                </c:pt>
                <c:pt idx="4">
                  <c:v>44353</c:v>
                </c:pt>
                <c:pt idx="5">
                  <c:v>44354</c:v>
                </c:pt>
                <c:pt idx="6">
                  <c:v>44355</c:v>
                </c:pt>
                <c:pt idx="7">
                  <c:v>44356</c:v>
                </c:pt>
                <c:pt idx="8">
                  <c:v>44357</c:v>
                </c:pt>
                <c:pt idx="9">
                  <c:v>44358</c:v>
                </c:pt>
                <c:pt idx="10">
                  <c:v>44359</c:v>
                </c:pt>
                <c:pt idx="11">
                  <c:v>44360</c:v>
                </c:pt>
                <c:pt idx="12">
                  <c:v>44361</c:v>
                </c:pt>
                <c:pt idx="13">
                  <c:v>44362</c:v>
                </c:pt>
                <c:pt idx="14">
                  <c:v>44363</c:v>
                </c:pt>
                <c:pt idx="15">
                  <c:v>44364</c:v>
                </c:pt>
                <c:pt idx="16">
                  <c:v>44365</c:v>
                </c:pt>
                <c:pt idx="17">
                  <c:v>44366</c:v>
                </c:pt>
                <c:pt idx="18">
                  <c:v>44367</c:v>
                </c:pt>
                <c:pt idx="19">
                  <c:v>44368</c:v>
                </c:pt>
                <c:pt idx="20">
                  <c:v>44369</c:v>
                </c:pt>
                <c:pt idx="21">
                  <c:v>44370</c:v>
                </c:pt>
                <c:pt idx="22">
                  <c:v>44371</c:v>
                </c:pt>
                <c:pt idx="23">
                  <c:v>44372</c:v>
                </c:pt>
                <c:pt idx="24">
                  <c:v>44373</c:v>
                </c:pt>
                <c:pt idx="25">
                  <c:v>44374</c:v>
                </c:pt>
                <c:pt idx="26">
                  <c:v>44375</c:v>
                </c:pt>
                <c:pt idx="27">
                  <c:v>44376</c:v>
                </c:pt>
                <c:pt idx="28">
                  <c:v>44377</c:v>
                </c:pt>
                <c:pt idx="29">
                  <c:v>44378</c:v>
                </c:pt>
                <c:pt idx="30">
                  <c:v>44379</c:v>
                </c:pt>
                <c:pt idx="31">
                  <c:v>44380</c:v>
                </c:pt>
                <c:pt idx="32">
                  <c:v>44381</c:v>
                </c:pt>
                <c:pt idx="33">
                  <c:v>44382</c:v>
                </c:pt>
                <c:pt idx="34">
                  <c:v>44383</c:v>
                </c:pt>
                <c:pt idx="35">
                  <c:v>44384</c:v>
                </c:pt>
                <c:pt idx="36">
                  <c:v>44385</c:v>
                </c:pt>
                <c:pt idx="37">
                  <c:v>44386</c:v>
                </c:pt>
                <c:pt idx="38">
                  <c:v>44387</c:v>
                </c:pt>
                <c:pt idx="39">
                  <c:v>44388</c:v>
                </c:pt>
                <c:pt idx="40">
                  <c:v>44389</c:v>
                </c:pt>
                <c:pt idx="41">
                  <c:v>44390</c:v>
                </c:pt>
                <c:pt idx="42">
                  <c:v>44391</c:v>
                </c:pt>
                <c:pt idx="43">
                  <c:v>44392</c:v>
                </c:pt>
                <c:pt idx="44">
                  <c:v>44393</c:v>
                </c:pt>
                <c:pt idx="45">
                  <c:v>44394</c:v>
                </c:pt>
                <c:pt idx="46">
                  <c:v>44395</c:v>
                </c:pt>
                <c:pt idx="47">
                  <c:v>44396</c:v>
                </c:pt>
                <c:pt idx="48">
                  <c:v>44397</c:v>
                </c:pt>
                <c:pt idx="49">
                  <c:v>44398</c:v>
                </c:pt>
                <c:pt idx="50">
                  <c:v>44399</c:v>
                </c:pt>
                <c:pt idx="51">
                  <c:v>44400</c:v>
                </c:pt>
                <c:pt idx="52">
                  <c:v>44401</c:v>
                </c:pt>
                <c:pt idx="53">
                  <c:v>44402</c:v>
                </c:pt>
                <c:pt idx="54">
                  <c:v>44403</c:v>
                </c:pt>
                <c:pt idx="55">
                  <c:v>44404</c:v>
                </c:pt>
                <c:pt idx="56">
                  <c:v>44405</c:v>
                </c:pt>
                <c:pt idx="57">
                  <c:v>44406</c:v>
                </c:pt>
                <c:pt idx="58">
                  <c:v>44407</c:v>
                </c:pt>
                <c:pt idx="59">
                  <c:v>44408</c:v>
                </c:pt>
                <c:pt idx="60">
                  <c:v>44409</c:v>
                </c:pt>
                <c:pt idx="61">
                  <c:v>44410</c:v>
                </c:pt>
                <c:pt idx="62">
                  <c:v>44411</c:v>
                </c:pt>
                <c:pt idx="63">
                  <c:v>44412</c:v>
                </c:pt>
                <c:pt idx="64">
                  <c:v>44413</c:v>
                </c:pt>
                <c:pt idx="65">
                  <c:v>44414</c:v>
                </c:pt>
                <c:pt idx="66">
                  <c:v>44415</c:v>
                </c:pt>
                <c:pt idx="67">
                  <c:v>44416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  <c:pt idx="71">
                  <c:v>44420</c:v>
                </c:pt>
                <c:pt idx="72">
                  <c:v>44421</c:v>
                </c:pt>
                <c:pt idx="73">
                  <c:v>44422</c:v>
                </c:pt>
                <c:pt idx="74">
                  <c:v>44423</c:v>
                </c:pt>
                <c:pt idx="75">
                  <c:v>44424</c:v>
                </c:pt>
                <c:pt idx="76">
                  <c:v>44425</c:v>
                </c:pt>
                <c:pt idx="77">
                  <c:v>44426</c:v>
                </c:pt>
                <c:pt idx="78">
                  <c:v>44427</c:v>
                </c:pt>
                <c:pt idx="79">
                  <c:v>44428</c:v>
                </c:pt>
                <c:pt idx="80">
                  <c:v>44429</c:v>
                </c:pt>
                <c:pt idx="81">
                  <c:v>44430</c:v>
                </c:pt>
                <c:pt idx="82">
                  <c:v>44431</c:v>
                </c:pt>
                <c:pt idx="83">
                  <c:v>44432</c:v>
                </c:pt>
                <c:pt idx="84">
                  <c:v>44433</c:v>
                </c:pt>
                <c:pt idx="85">
                  <c:v>44434</c:v>
                </c:pt>
                <c:pt idx="86">
                  <c:v>44435</c:v>
                </c:pt>
                <c:pt idx="87">
                  <c:v>44436</c:v>
                </c:pt>
                <c:pt idx="88">
                  <c:v>44437</c:v>
                </c:pt>
                <c:pt idx="89">
                  <c:v>44438</c:v>
                </c:pt>
                <c:pt idx="90">
                  <c:v>44439</c:v>
                </c:pt>
                <c:pt idx="91">
                  <c:v>44440</c:v>
                </c:pt>
                <c:pt idx="92">
                  <c:v>44441</c:v>
                </c:pt>
                <c:pt idx="93">
                  <c:v>44442</c:v>
                </c:pt>
                <c:pt idx="94">
                  <c:v>44443</c:v>
                </c:pt>
                <c:pt idx="95">
                  <c:v>44444</c:v>
                </c:pt>
                <c:pt idx="96">
                  <c:v>44445</c:v>
                </c:pt>
                <c:pt idx="97">
                  <c:v>44446</c:v>
                </c:pt>
                <c:pt idx="98">
                  <c:v>44447</c:v>
                </c:pt>
                <c:pt idx="99">
                  <c:v>44448</c:v>
                </c:pt>
                <c:pt idx="100">
                  <c:v>44449</c:v>
                </c:pt>
                <c:pt idx="101">
                  <c:v>44450</c:v>
                </c:pt>
                <c:pt idx="102">
                  <c:v>44451</c:v>
                </c:pt>
                <c:pt idx="103">
                  <c:v>44452</c:v>
                </c:pt>
                <c:pt idx="104">
                  <c:v>44453</c:v>
                </c:pt>
                <c:pt idx="105">
                  <c:v>44454</c:v>
                </c:pt>
                <c:pt idx="106">
                  <c:v>44455</c:v>
                </c:pt>
                <c:pt idx="107">
                  <c:v>44456</c:v>
                </c:pt>
                <c:pt idx="108">
                  <c:v>44457</c:v>
                </c:pt>
                <c:pt idx="109">
                  <c:v>44458</c:v>
                </c:pt>
                <c:pt idx="110">
                  <c:v>44459</c:v>
                </c:pt>
                <c:pt idx="111">
                  <c:v>44460</c:v>
                </c:pt>
                <c:pt idx="112">
                  <c:v>44461</c:v>
                </c:pt>
                <c:pt idx="113">
                  <c:v>44462</c:v>
                </c:pt>
                <c:pt idx="114">
                  <c:v>44463</c:v>
                </c:pt>
                <c:pt idx="115">
                  <c:v>44464</c:v>
                </c:pt>
                <c:pt idx="116">
                  <c:v>44465</c:v>
                </c:pt>
                <c:pt idx="117">
                  <c:v>44466</c:v>
                </c:pt>
                <c:pt idx="118">
                  <c:v>44467</c:v>
                </c:pt>
                <c:pt idx="119">
                  <c:v>44468</c:v>
                </c:pt>
                <c:pt idx="120">
                  <c:v>44469</c:v>
                </c:pt>
              </c:numCache>
            </c:numRef>
          </c:cat>
          <c:val>
            <c:numRef>
              <c:f>ADA!$D$3:$D$123</c:f>
              <c:numCache>
                <c:formatCode>0.00</c:formatCode>
                <c:ptCount val="121"/>
                <c:pt idx="0">
                  <c:v>1.1560693641618602E-2</c:v>
                </c:pt>
                <c:pt idx="1">
                  <c:v>5.1428571428571379E-2</c:v>
                </c:pt>
                <c:pt idx="2">
                  <c:v>-7.065217391304357E-2</c:v>
                </c:pt>
                <c:pt idx="3">
                  <c:v>-2.9239766081871399E-2</c:v>
                </c:pt>
                <c:pt idx="4">
                  <c:v>1.2048192771084265E-2</c:v>
                </c:pt>
                <c:pt idx="5">
                  <c:v>-7.1428571428571397E-2</c:v>
                </c:pt>
                <c:pt idx="6">
                  <c:v>1.9230769230769162E-2</c:v>
                </c:pt>
                <c:pt idx="7">
                  <c:v>1.8867924528301883E-2</c:v>
                </c:pt>
                <c:pt idx="8">
                  <c:v>-5.555555555555558E-2</c:v>
                </c:pt>
                <c:pt idx="9">
                  <c:v>-5.8823529411764719E-2</c:v>
                </c:pt>
                <c:pt idx="10">
                  <c:v>2.7777777777777901E-2</c:v>
                </c:pt>
                <c:pt idx="11">
                  <c:v>5.4054054054054168E-2</c:v>
                </c:pt>
                <c:pt idx="12">
                  <c:v>1.2820512820512775E-2</c:v>
                </c:pt>
                <c:pt idx="13">
                  <c:v>1.2658227848101333E-2</c:v>
                </c:pt>
                <c:pt idx="14">
                  <c:v>-7.5000000000000067E-2</c:v>
                </c:pt>
                <c:pt idx="15">
                  <c:v>0</c:v>
                </c:pt>
                <c:pt idx="16">
                  <c:v>-4.0540540540540571E-2</c:v>
                </c:pt>
                <c:pt idx="17">
                  <c:v>-2.1126760563380254E-2</c:v>
                </c:pt>
                <c:pt idx="18">
                  <c:v>2.877697841726623E-2</c:v>
                </c:pt>
                <c:pt idx="19">
                  <c:v>-0.17482517482517479</c:v>
                </c:pt>
                <c:pt idx="20">
                  <c:v>-2.5423728813559365E-2</c:v>
                </c:pt>
                <c:pt idx="21">
                  <c:v>8.6956521739130599E-2</c:v>
                </c:pt>
                <c:pt idx="22">
                  <c:v>8.8000000000000078E-2</c:v>
                </c:pt>
                <c:pt idx="23">
                  <c:v>-7.3529411764705954E-2</c:v>
                </c:pt>
                <c:pt idx="24">
                  <c:v>-7.9365079365079083E-3</c:v>
                </c:pt>
                <c:pt idx="25">
                  <c:v>7.2000000000000064E-2</c:v>
                </c:pt>
                <c:pt idx="26">
                  <c:v>-1.4925373134328401E-2</c:v>
                </c:pt>
                <c:pt idx="27">
                  <c:v>3.7878787878787845E-2</c:v>
                </c:pt>
                <c:pt idx="28">
                  <c:v>7.2992700729925808E-3</c:v>
                </c:pt>
                <c:pt idx="29">
                  <c:v>-2.8985507246376718E-2</c:v>
                </c:pt>
                <c:pt idx="30">
                  <c:v>3.731343283582067E-2</c:v>
                </c:pt>
                <c:pt idx="31">
                  <c:v>1.4388489208633004E-2</c:v>
                </c:pt>
                <c:pt idx="32">
                  <c:v>3.5460992907801359E-2</c:v>
                </c:pt>
                <c:pt idx="33">
                  <c:v>-4.1095890410958957E-2</c:v>
                </c:pt>
                <c:pt idx="34">
                  <c:v>1.4285714285714235E-2</c:v>
                </c:pt>
                <c:pt idx="35">
                  <c:v>-1.4084507042253502E-2</c:v>
                </c:pt>
                <c:pt idx="36">
                  <c:v>-4.9999999999999933E-2</c:v>
                </c:pt>
                <c:pt idx="37">
                  <c:v>1.5037593984962516E-2</c:v>
                </c:pt>
                <c:pt idx="38">
                  <c:v>-7.4074074074074181E-3</c:v>
                </c:pt>
                <c:pt idx="39">
                  <c:v>7.4626865671640896E-3</c:v>
                </c:pt>
                <c:pt idx="40">
                  <c:v>-2.2222222222222254E-2</c:v>
                </c:pt>
                <c:pt idx="41">
                  <c:v>-3.7878787878787956E-2</c:v>
                </c:pt>
                <c:pt idx="42">
                  <c:v>-7.8740157480314821E-3</c:v>
                </c:pt>
                <c:pt idx="43">
                  <c:v>-3.1746031746031744E-2</c:v>
                </c:pt>
                <c:pt idx="44">
                  <c:v>-4.0983606557377095E-2</c:v>
                </c:pt>
                <c:pt idx="45">
                  <c:v>0</c:v>
                </c:pt>
                <c:pt idx="46">
                  <c:v>8.5470085470085166E-3</c:v>
                </c:pt>
                <c:pt idx="47">
                  <c:v>-5.0847457627118509E-2</c:v>
                </c:pt>
                <c:pt idx="48">
                  <c:v>-5.3571428571428603E-2</c:v>
                </c:pt>
                <c:pt idx="49">
                  <c:v>0.10377358490566024</c:v>
                </c:pt>
                <c:pt idx="50">
                  <c:v>1.7094017094017033E-2</c:v>
                </c:pt>
                <c:pt idx="51">
                  <c:v>1.6806722689075571E-2</c:v>
                </c:pt>
                <c:pt idx="52">
                  <c:v>1.6528925619834656E-2</c:v>
                </c:pt>
                <c:pt idx="53">
                  <c:v>0</c:v>
                </c:pt>
                <c:pt idx="54">
                  <c:v>2.4390243902439046E-2</c:v>
                </c:pt>
                <c:pt idx="55">
                  <c:v>1.5873015873015817E-2</c:v>
                </c:pt>
                <c:pt idx="56">
                  <c:v>0</c:v>
                </c:pt>
                <c:pt idx="57">
                  <c:v>0</c:v>
                </c:pt>
                <c:pt idx="58">
                  <c:v>2.34375E-2</c:v>
                </c:pt>
                <c:pt idx="59">
                  <c:v>7.6335877862594437E-3</c:v>
                </c:pt>
                <c:pt idx="60">
                  <c:v>0</c:v>
                </c:pt>
                <c:pt idx="61">
                  <c:v>-7.575757575757569E-3</c:v>
                </c:pt>
                <c:pt idx="62">
                  <c:v>4.5801526717557328E-2</c:v>
                </c:pt>
                <c:pt idx="63">
                  <c:v>7.2992700729925808E-3</c:v>
                </c:pt>
                <c:pt idx="64">
                  <c:v>7.2463768115942351E-3</c:v>
                </c:pt>
                <c:pt idx="65">
                  <c:v>7.194244604316502E-3</c:v>
                </c:pt>
                <c:pt idx="66">
                  <c:v>5.0000000000000044E-2</c:v>
                </c:pt>
                <c:pt idx="67">
                  <c:v>-2.7210884353741527E-2</c:v>
                </c:pt>
                <c:pt idx="68">
                  <c:v>3.4965034965035002E-2</c:v>
                </c:pt>
                <c:pt idx="69">
                  <c:v>0.12837837837837829</c:v>
                </c:pt>
                <c:pt idx="70">
                  <c:v>7.7844311377245567E-2</c:v>
                </c:pt>
                <c:pt idx="71">
                  <c:v>1.1111111111111072E-2</c:v>
                </c:pt>
                <c:pt idx="72">
                  <c:v>0.17582417582417587</c:v>
                </c:pt>
                <c:pt idx="73">
                  <c:v>2.3364485981308247E-2</c:v>
                </c:pt>
                <c:pt idx="74">
                  <c:v>-9.1324200913242004E-3</c:v>
                </c:pt>
                <c:pt idx="75">
                  <c:v>-4.1474654377880116E-2</c:v>
                </c:pt>
                <c:pt idx="76">
                  <c:v>-7.2115384615384692E-2</c:v>
                </c:pt>
                <c:pt idx="77">
                  <c:v>9.32642487046631E-2</c:v>
                </c:pt>
                <c:pt idx="78">
                  <c:v>0.15165876777251208</c:v>
                </c:pt>
                <c:pt idx="79">
                  <c:v>1.2345679012345512E-2</c:v>
                </c:pt>
                <c:pt idx="80">
                  <c:v>-8.1300813008130524E-3</c:v>
                </c:pt>
                <c:pt idx="81">
                  <c:v>0.11065573770491799</c:v>
                </c:pt>
                <c:pt idx="82">
                  <c:v>7.7490774907749138E-2</c:v>
                </c:pt>
                <c:pt idx="83">
                  <c:v>-6.8493150684931448E-2</c:v>
                </c:pt>
                <c:pt idx="84">
                  <c:v>7.3529411764705621E-3</c:v>
                </c:pt>
                <c:pt idx="85">
                  <c:v>-7.2992700729927029E-2</c:v>
                </c:pt>
                <c:pt idx="86">
                  <c:v>0.15748031496062986</c:v>
                </c:pt>
                <c:pt idx="87">
                  <c:v>-3.0612244897959107E-2</c:v>
                </c:pt>
                <c:pt idx="88">
                  <c:v>3.5087719298245723E-3</c:v>
                </c:pt>
                <c:pt idx="89">
                  <c:v>-4.5454545454545414E-2</c:v>
                </c:pt>
                <c:pt idx="90">
                  <c:v>1.46520146520146E-2</c:v>
                </c:pt>
                <c:pt idx="91">
                  <c:v>3.6101083032491044E-2</c:v>
                </c:pt>
                <c:pt idx="92">
                  <c:v>3.1358885017421567E-2</c:v>
                </c:pt>
                <c:pt idx="93">
                  <c:v>3.3783783783785104E-3</c:v>
                </c:pt>
                <c:pt idx="94">
                  <c:v>-4.7138047138047146E-2</c:v>
                </c:pt>
                <c:pt idx="95">
                  <c:v>2.8268551236749095E-2</c:v>
                </c:pt>
                <c:pt idx="96">
                  <c:v>-2.7491408934707917E-2</c:v>
                </c:pt>
                <c:pt idx="97">
                  <c:v>-0.11660777385159016</c:v>
                </c:pt>
                <c:pt idx="98">
                  <c:v>-1.19999999999999E-2</c:v>
                </c:pt>
                <c:pt idx="99">
                  <c:v>2.0242914979756943E-2</c:v>
                </c:pt>
                <c:pt idx="100">
                  <c:v>-5.1587301587301515E-2</c:v>
                </c:pt>
                <c:pt idx="101">
                  <c:v>0.10041841004184082</c:v>
                </c:pt>
                <c:pt idx="102">
                  <c:v>-1.9011406844106404E-2</c:v>
                </c:pt>
                <c:pt idx="103">
                  <c:v>-6.9767441860465129E-2</c:v>
                </c:pt>
                <c:pt idx="104">
                  <c:v>0</c:v>
                </c:pt>
                <c:pt idx="105">
                  <c:v>4.1666666666666741E-2</c:v>
                </c:pt>
                <c:pt idx="106">
                  <c:v>-3.2000000000000028E-2</c:v>
                </c:pt>
                <c:pt idx="107">
                  <c:v>-2.8925619834710647E-2</c:v>
                </c:pt>
                <c:pt idx="108">
                  <c:v>8.5106382978723527E-3</c:v>
                </c:pt>
                <c:pt idx="109">
                  <c:v>-3.7974683544303889E-2</c:v>
                </c:pt>
                <c:pt idx="110">
                  <c:v>-9.6491228070175294E-2</c:v>
                </c:pt>
                <c:pt idx="111">
                  <c:v>-3.398058252427183E-2</c:v>
                </c:pt>
                <c:pt idx="112">
                  <c:v>0.14070351758793964</c:v>
                </c:pt>
                <c:pt idx="113">
                  <c:v>2.6431718061673992E-2</c:v>
                </c:pt>
                <c:pt idx="114">
                  <c:v>-2.1459227467811259E-2</c:v>
                </c:pt>
                <c:pt idx="115">
                  <c:v>8.7719298245614308E-3</c:v>
                </c:pt>
                <c:pt idx="116">
                  <c:v>-3.9130434782608692E-2</c:v>
                </c:pt>
                <c:pt idx="117">
                  <c:v>-3.1674208144796268E-2</c:v>
                </c:pt>
                <c:pt idx="118">
                  <c:v>-4.6728971962616828E-2</c:v>
                </c:pt>
                <c:pt idx="119">
                  <c:v>1.4705882352941124E-2</c:v>
                </c:pt>
                <c:pt idx="120">
                  <c:v>1.9323671497584627E-2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6-4A73-84FC-6D2AB4D77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323784"/>
        <c:axId val="779321160"/>
      </c:lineChart>
      <c:dateAx>
        <c:axId val="779323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321160"/>
        <c:crosses val="autoZero"/>
        <c:auto val="1"/>
        <c:lblOffset val="100"/>
        <c:baseTimeUnit val="days"/>
      </c:dateAx>
      <c:valAx>
        <c:axId val="77932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32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Avg_compound Jun - Sep 2021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BNB!$A$2:$A$113</c:f>
              <c:numCache>
                <c:formatCode>m/d/yyyy</c:formatCode>
                <c:ptCount val="112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  <c:pt idx="31">
                  <c:v>44379</c:v>
                </c:pt>
                <c:pt idx="32">
                  <c:v>44380</c:v>
                </c:pt>
                <c:pt idx="33">
                  <c:v>44381</c:v>
                </c:pt>
                <c:pt idx="34">
                  <c:v>44382</c:v>
                </c:pt>
                <c:pt idx="35">
                  <c:v>44383</c:v>
                </c:pt>
                <c:pt idx="36">
                  <c:v>44384</c:v>
                </c:pt>
                <c:pt idx="37">
                  <c:v>44385</c:v>
                </c:pt>
                <c:pt idx="38">
                  <c:v>44386</c:v>
                </c:pt>
                <c:pt idx="39">
                  <c:v>44387</c:v>
                </c:pt>
                <c:pt idx="40">
                  <c:v>44388</c:v>
                </c:pt>
                <c:pt idx="41">
                  <c:v>44389</c:v>
                </c:pt>
                <c:pt idx="42">
                  <c:v>44390</c:v>
                </c:pt>
                <c:pt idx="43">
                  <c:v>44391</c:v>
                </c:pt>
                <c:pt idx="44">
                  <c:v>44392</c:v>
                </c:pt>
                <c:pt idx="45">
                  <c:v>44393</c:v>
                </c:pt>
                <c:pt idx="46">
                  <c:v>44394</c:v>
                </c:pt>
                <c:pt idx="47">
                  <c:v>44395</c:v>
                </c:pt>
                <c:pt idx="48">
                  <c:v>44396</c:v>
                </c:pt>
                <c:pt idx="49">
                  <c:v>44397</c:v>
                </c:pt>
                <c:pt idx="50">
                  <c:v>44398</c:v>
                </c:pt>
                <c:pt idx="51">
                  <c:v>44399</c:v>
                </c:pt>
                <c:pt idx="52">
                  <c:v>44400</c:v>
                </c:pt>
                <c:pt idx="53">
                  <c:v>44401</c:v>
                </c:pt>
                <c:pt idx="54">
                  <c:v>44402</c:v>
                </c:pt>
                <c:pt idx="55">
                  <c:v>44403</c:v>
                </c:pt>
                <c:pt idx="56">
                  <c:v>44404</c:v>
                </c:pt>
                <c:pt idx="57">
                  <c:v>44405</c:v>
                </c:pt>
                <c:pt idx="58">
                  <c:v>44406</c:v>
                </c:pt>
                <c:pt idx="59">
                  <c:v>44407</c:v>
                </c:pt>
                <c:pt idx="60">
                  <c:v>44408</c:v>
                </c:pt>
                <c:pt idx="61">
                  <c:v>44409</c:v>
                </c:pt>
                <c:pt idx="62">
                  <c:v>44410</c:v>
                </c:pt>
                <c:pt idx="63">
                  <c:v>44411</c:v>
                </c:pt>
                <c:pt idx="64">
                  <c:v>44412</c:v>
                </c:pt>
                <c:pt idx="65">
                  <c:v>44413</c:v>
                </c:pt>
                <c:pt idx="66">
                  <c:v>44414</c:v>
                </c:pt>
                <c:pt idx="67">
                  <c:v>44415</c:v>
                </c:pt>
                <c:pt idx="68">
                  <c:v>44416</c:v>
                </c:pt>
                <c:pt idx="69">
                  <c:v>44417</c:v>
                </c:pt>
                <c:pt idx="70">
                  <c:v>44418</c:v>
                </c:pt>
                <c:pt idx="71">
                  <c:v>44419</c:v>
                </c:pt>
                <c:pt idx="72">
                  <c:v>44420</c:v>
                </c:pt>
                <c:pt idx="73">
                  <c:v>44421</c:v>
                </c:pt>
                <c:pt idx="74">
                  <c:v>44422</c:v>
                </c:pt>
                <c:pt idx="75">
                  <c:v>44423</c:v>
                </c:pt>
                <c:pt idx="76">
                  <c:v>44424</c:v>
                </c:pt>
                <c:pt idx="77">
                  <c:v>44425</c:v>
                </c:pt>
                <c:pt idx="78">
                  <c:v>44426</c:v>
                </c:pt>
                <c:pt idx="79">
                  <c:v>44427</c:v>
                </c:pt>
                <c:pt idx="80">
                  <c:v>44428</c:v>
                </c:pt>
                <c:pt idx="81">
                  <c:v>44429</c:v>
                </c:pt>
                <c:pt idx="82">
                  <c:v>44430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44436</c:v>
                </c:pt>
                <c:pt idx="89">
                  <c:v>44437</c:v>
                </c:pt>
                <c:pt idx="90">
                  <c:v>44438</c:v>
                </c:pt>
                <c:pt idx="91">
                  <c:v>44439</c:v>
                </c:pt>
                <c:pt idx="92">
                  <c:v>44440</c:v>
                </c:pt>
                <c:pt idx="93">
                  <c:v>44441</c:v>
                </c:pt>
                <c:pt idx="94">
                  <c:v>44442</c:v>
                </c:pt>
                <c:pt idx="95">
                  <c:v>44443</c:v>
                </c:pt>
                <c:pt idx="96">
                  <c:v>44444</c:v>
                </c:pt>
                <c:pt idx="97">
                  <c:v>44445</c:v>
                </c:pt>
                <c:pt idx="98">
                  <c:v>44446</c:v>
                </c:pt>
                <c:pt idx="99">
                  <c:v>44447</c:v>
                </c:pt>
                <c:pt idx="100">
                  <c:v>44448</c:v>
                </c:pt>
                <c:pt idx="101">
                  <c:v>44449</c:v>
                </c:pt>
                <c:pt idx="102">
                  <c:v>44450</c:v>
                </c:pt>
                <c:pt idx="103">
                  <c:v>44451</c:v>
                </c:pt>
                <c:pt idx="104">
                  <c:v>44452</c:v>
                </c:pt>
                <c:pt idx="105">
                  <c:v>44453</c:v>
                </c:pt>
                <c:pt idx="106">
                  <c:v>44454</c:v>
                </c:pt>
                <c:pt idx="107">
                  <c:v>44455</c:v>
                </c:pt>
                <c:pt idx="108">
                  <c:v>44456</c:v>
                </c:pt>
                <c:pt idx="109">
                  <c:v>44457</c:v>
                </c:pt>
                <c:pt idx="110">
                  <c:v>44458</c:v>
                </c:pt>
                <c:pt idx="111">
                  <c:v>44459</c:v>
                </c:pt>
              </c:numCache>
            </c:numRef>
          </c:cat>
          <c:val>
            <c:numRef>
              <c:f>BNB!$B$2:$B$113</c:f>
              <c:numCache>
                <c:formatCode>General</c:formatCode>
                <c:ptCount val="112"/>
                <c:pt idx="0">
                  <c:v>0.19077927321668886</c:v>
                </c:pt>
                <c:pt idx="1">
                  <c:v>0.20405231958762873</c:v>
                </c:pt>
                <c:pt idx="2">
                  <c:v>0.20350832025117657</c:v>
                </c:pt>
                <c:pt idx="3">
                  <c:v>0.24132792792792809</c:v>
                </c:pt>
                <c:pt idx="4">
                  <c:v>0.14085310519645178</c:v>
                </c:pt>
                <c:pt idx="5">
                  <c:v>0.11734597560975632</c:v>
                </c:pt>
                <c:pt idx="6">
                  <c:v>0.25703906249999964</c:v>
                </c:pt>
                <c:pt idx="7">
                  <c:v>-1.3041644908615983E-2</c:v>
                </c:pt>
                <c:pt idx="8">
                  <c:v>0.27793287327478172</c:v>
                </c:pt>
                <c:pt idx="9">
                  <c:v>0.22878529076396853</c:v>
                </c:pt>
                <c:pt idx="10">
                  <c:v>0.28698649318463476</c:v>
                </c:pt>
                <c:pt idx="11">
                  <c:v>0.14462901023890731</c:v>
                </c:pt>
                <c:pt idx="12">
                  <c:v>0.24302551159617988</c:v>
                </c:pt>
                <c:pt idx="13">
                  <c:v>0.27081483375959087</c:v>
                </c:pt>
                <c:pt idx="14">
                  <c:v>0.21831622911694468</c:v>
                </c:pt>
                <c:pt idx="15">
                  <c:v>0.25223159722222099</c:v>
                </c:pt>
                <c:pt idx="16">
                  <c:v>0.19591363636363707</c:v>
                </c:pt>
                <c:pt idx="17">
                  <c:v>0.22046725768321526</c:v>
                </c:pt>
                <c:pt idx="18">
                  <c:v>0.22800840046029916</c:v>
                </c:pt>
                <c:pt idx="19">
                  <c:v>0.22337648936170226</c:v>
                </c:pt>
                <c:pt idx="20">
                  <c:v>0.33791081794195255</c:v>
                </c:pt>
                <c:pt idx="21">
                  <c:v>0.25380738636363581</c:v>
                </c:pt>
                <c:pt idx="22">
                  <c:v>0.28061824034334809</c:v>
                </c:pt>
                <c:pt idx="23">
                  <c:v>0.23787453142227061</c:v>
                </c:pt>
                <c:pt idx="24">
                  <c:v>0.28121374722838044</c:v>
                </c:pt>
                <c:pt idx="25">
                  <c:v>0.32041968911917068</c:v>
                </c:pt>
                <c:pt idx="26">
                  <c:v>0.34268007761966279</c:v>
                </c:pt>
                <c:pt idx="27">
                  <c:v>0.29131186650185353</c:v>
                </c:pt>
                <c:pt idx="28">
                  <c:v>0.28621941309255061</c:v>
                </c:pt>
                <c:pt idx="29">
                  <c:v>0.27560503778337447</c:v>
                </c:pt>
                <c:pt idx="30">
                  <c:v>0.29071636568848752</c:v>
                </c:pt>
                <c:pt idx="31">
                  <c:v>0.29122910112359651</c:v>
                </c:pt>
                <c:pt idx="32">
                  <c:v>0.15330087051142488</c:v>
                </c:pt>
                <c:pt idx="33">
                  <c:v>0.11375176991150436</c:v>
                </c:pt>
                <c:pt idx="34">
                  <c:v>0.2686589715536109</c:v>
                </c:pt>
                <c:pt idx="35">
                  <c:v>0.4636895459345306</c:v>
                </c:pt>
                <c:pt idx="36">
                  <c:v>0.34210871459695225</c:v>
                </c:pt>
                <c:pt idx="37">
                  <c:v>0.22144062877871837</c:v>
                </c:pt>
                <c:pt idx="38">
                  <c:v>0.39482346723044781</c:v>
                </c:pt>
                <c:pt idx="39">
                  <c:v>0.21667954545454612</c:v>
                </c:pt>
                <c:pt idx="40">
                  <c:v>0.31091442307692252</c:v>
                </c:pt>
                <c:pt idx="41">
                  <c:v>0.2644285714285714</c:v>
                </c:pt>
                <c:pt idx="42">
                  <c:v>0.20165165125495363</c:v>
                </c:pt>
                <c:pt idx="43">
                  <c:v>0.31935101781170505</c:v>
                </c:pt>
                <c:pt idx="44">
                  <c:v>0.33264003831417643</c:v>
                </c:pt>
                <c:pt idx="45">
                  <c:v>0.15506911357340716</c:v>
                </c:pt>
                <c:pt idx="46">
                  <c:v>0.27640671641790981</c:v>
                </c:pt>
                <c:pt idx="47">
                  <c:v>0.25415453474676014</c:v>
                </c:pt>
                <c:pt idx="48">
                  <c:v>0.35252811466372458</c:v>
                </c:pt>
                <c:pt idx="49">
                  <c:v>0.39060217706821493</c:v>
                </c:pt>
                <c:pt idx="50">
                  <c:v>0.44345400943396385</c:v>
                </c:pt>
                <c:pt idx="51">
                  <c:v>0.35552511485451777</c:v>
                </c:pt>
                <c:pt idx="52">
                  <c:v>0.28112918454935626</c:v>
                </c:pt>
                <c:pt idx="53">
                  <c:v>0.50406312364425265</c:v>
                </c:pt>
                <c:pt idx="54">
                  <c:v>0.29144236200256701</c:v>
                </c:pt>
                <c:pt idx="55">
                  <c:v>0.79394256097561922</c:v>
                </c:pt>
                <c:pt idx="56">
                  <c:v>0.18425799999999981</c:v>
                </c:pt>
                <c:pt idx="57">
                  <c:v>0.15401282608695621</c:v>
                </c:pt>
                <c:pt idx="58">
                  <c:v>0.25724397727272763</c:v>
                </c:pt>
                <c:pt idx="59">
                  <c:v>0.18310359212050972</c:v>
                </c:pt>
                <c:pt idx="60">
                  <c:v>0.25811201501877329</c:v>
                </c:pt>
                <c:pt idx="61">
                  <c:v>0.4355776902887139</c:v>
                </c:pt>
                <c:pt idx="62">
                  <c:v>0.20365460829493101</c:v>
                </c:pt>
                <c:pt idx="63">
                  <c:v>0.39199343434343514</c:v>
                </c:pt>
                <c:pt idx="64">
                  <c:v>0.24430872180451099</c:v>
                </c:pt>
                <c:pt idx="65">
                  <c:v>0.2462240710823905</c:v>
                </c:pt>
                <c:pt idx="66">
                  <c:v>0.32257377567140616</c:v>
                </c:pt>
                <c:pt idx="67">
                  <c:v>0.35136462686567121</c:v>
                </c:pt>
                <c:pt idx="68">
                  <c:v>0.24464657079646018</c:v>
                </c:pt>
                <c:pt idx="69">
                  <c:v>0.34491054313099051</c:v>
                </c:pt>
                <c:pt idx="70">
                  <c:v>0.16834664764621957</c:v>
                </c:pt>
                <c:pt idx="71">
                  <c:v>0.31447274969173966</c:v>
                </c:pt>
                <c:pt idx="72">
                  <c:v>0.44118907563025367</c:v>
                </c:pt>
                <c:pt idx="73">
                  <c:v>0.35726539027982424</c:v>
                </c:pt>
                <c:pt idx="74">
                  <c:v>0.162943424657534</c:v>
                </c:pt>
                <c:pt idx="75">
                  <c:v>0.35412541666666775</c:v>
                </c:pt>
                <c:pt idx="76">
                  <c:v>0.28703639053254426</c:v>
                </c:pt>
                <c:pt idx="77">
                  <c:v>0.1729395683453237</c:v>
                </c:pt>
                <c:pt idx="78">
                  <c:v>0.18103573298429315</c:v>
                </c:pt>
                <c:pt idx="79">
                  <c:v>0.14525264394829582</c:v>
                </c:pt>
                <c:pt idx="80">
                  <c:v>0.23845267175572502</c:v>
                </c:pt>
                <c:pt idx="81">
                  <c:v>0.11903234285714263</c:v>
                </c:pt>
                <c:pt idx="82">
                  <c:v>0.20181450704225354</c:v>
                </c:pt>
                <c:pt idx="83">
                  <c:v>0.31112799999999857</c:v>
                </c:pt>
                <c:pt idx="84">
                  <c:v>0.20090782967032983</c:v>
                </c:pt>
                <c:pt idx="85">
                  <c:v>0.2206949381327338</c:v>
                </c:pt>
                <c:pt idx="86">
                  <c:v>2.9183484162895922E-2</c:v>
                </c:pt>
                <c:pt idx="87">
                  <c:v>0.14410552147239242</c:v>
                </c:pt>
                <c:pt idx="88">
                  <c:v>0.2254253246753237</c:v>
                </c:pt>
                <c:pt idx="89">
                  <c:v>0.23680780748663097</c:v>
                </c:pt>
                <c:pt idx="90">
                  <c:v>0.24890689277899375</c:v>
                </c:pt>
                <c:pt idx="91">
                  <c:v>0.12476909871244625</c:v>
                </c:pt>
                <c:pt idx="92">
                  <c:v>0.19819739010989004</c:v>
                </c:pt>
                <c:pt idx="93">
                  <c:v>0.25431198668146482</c:v>
                </c:pt>
                <c:pt idx="94">
                  <c:v>0.37870229885057538</c:v>
                </c:pt>
                <c:pt idx="95">
                  <c:v>2.9464469618949541E-2</c:v>
                </c:pt>
                <c:pt idx="96">
                  <c:v>0.23156581325301198</c:v>
                </c:pt>
                <c:pt idx="97">
                  <c:v>0.13061287262872615</c:v>
                </c:pt>
                <c:pt idx="98">
                  <c:v>0.25569830124575393</c:v>
                </c:pt>
                <c:pt idx="99">
                  <c:v>0.12534760845383749</c:v>
                </c:pt>
                <c:pt idx="100">
                  <c:v>0.2873119551681193</c:v>
                </c:pt>
                <c:pt idx="101">
                  <c:v>0.29463640500568866</c:v>
                </c:pt>
                <c:pt idx="102">
                  <c:v>0.12189048106448309</c:v>
                </c:pt>
                <c:pt idx="103">
                  <c:v>0.22226607329843032</c:v>
                </c:pt>
                <c:pt idx="104">
                  <c:v>0.13917584033613428</c:v>
                </c:pt>
                <c:pt idx="105">
                  <c:v>0.17306104166666725</c:v>
                </c:pt>
                <c:pt idx="106">
                  <c:v>0.19079563758389265</c:v>
                </c:pt>
                <c:pt idx="107">
                  <c:v>0.21224078478002398</c:v>
                </c:pt>
                <c:pt idx="108">
                  <c:v>0.21065831265508694</c:v>
                </c:pt>
                <c:pt idx="109">
                  <c:v>0.14250080367393844</c:v>
                </c:pt>
                <c:pt idx="110">
                  <c:v>0.14776212710765269</c:v>
                </c:pt>
                <c:pt idx="111">
                  <c:v>0.18863653250773973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8-4CC7-9691-D83E492B9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488160"/>
        <c:axId val="660492752"/>
      </c:lineChart>
      <c:dateAx>
        <c:axId val="660488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92752"/>
        <c:crosses val="autoZero"/>
        <c:auto val="1"/>
        <c:lblOffset val="100"/>
        <c:baseTimeUnit val="days"/>
      </c:dateAx>
      <c:valAx>
        <c:axId val="6604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8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Avg_compound Jun - Sep 2021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BTC!$A$2:$A$123</c:f>
              <c:numCache>
                <c:formatCode>m/d/yyyy</c:formatCode>
                <c:ptCount val="122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  <c:pt idx="31">
                  <c:v>44379</c:v>
                </c:pt>
                <c:pt idx="32">
                  <c:v>44380</c:v>
                </c:pt>
                <c:pt idx="33">
                  <c:v>44381</c:v>
                </c:pt>
                <c:pt idx="34">
                  <c:v>44382</c:v>
                </c:pt>
                <c:pt idx="35">
                  <c:v>44383</c:v>
                </c:pt>
                <c:pt idx="36">
                  <c:v>44384</c:v>
                </c:pt>
                <c:pt idx="37">
                  <c:v>44385</c:v>
                </c:pt>
                <c:pt idx="38">
                  <c:v>44386</c:v>
                </c:pt>
                <c:pt idx="39">
                  <c:v>44387</c:v>
                </c:pt>
                <c:pt idx="40">
                  <c:v>44388</c:v>
                </c:pt>
                <c:pt idx="41">
                  <c:v>44389</c:v>
                </c:pt>
                <c:pt idx="42">
                  <c:v>44390</c:v>
                </c:pt>
                <c:pt idx="43">
                  <c:v>44391</c:v>
                </c:pt>
                <c:pt idx="44">
                  <c:v>44392</c:v>
                </c:pt>
                <c:pt idx="45">
                  <c:v>44393</c:v>
                </c:pt>
                <c:pt idx="46">
                  <c:v>44394</c:v>
                </c:pt>
                <c:pt idx="47">
                  <c:v>44395</c:v>
                </c:pt>
                <c:pt idx="48">
                  <c:v>44396</c:v>
                </c:pt>
                <c:pt idx="49">
                  <c:v>44397</c:v>
                </c:pt>
                <c:pt idx="50">
                  <c:v>44398</c:v>
                </c:pt>
                <c:pt idx="51">
                  <c:v>44399</c:v>
                </c:pt>
                <c:pt idx="52">
                  <c:v>44400</c:v>
                </c:pt>
                <c:pt idx="53">
                  <c:v>44401</c:v>
                </c:pt>
                <c:pt idx="54">
                  <c:v>44402</c:v>
                </c:pt>
                <c:pt idx="55">
                  <c:v>44403</c:v>
                </c:pt>
                <c:pt idx="56">
                  <c:v>44404</c:v>
                </c:pt>
                <c:pt idx="57">
                  <c:v>44405</c:v>
                </c:pt>
                <c:pt idx="58">
                  <c:v>44406</c:v>
                </c:pt>
                <c:pt idx="59">
                  <c:v>44407</c:v>
                </c:pt>
                <c:pt idx="60">
                  <c:v>44408</c:v>
                </c:pt>
                <c:pt idx="61">
                  <c:v>44409</c:v>
                </c:pt>
                <c:pt idx="62">
                  <c:v>44410</c:v>
                </c:pt>
                <c:pt idx="63">
                  <c:v>44411</c:v>
                </c:pt>
                <c:pt idx="64">
                  <c:v>44412</c:v>
                </c:pt>
                <c:pt idx="65">
                  <c:v>44413</c:v>
                </c:pt>
                <c:pt idx="66">
                  <c:v>44414</c:v>
                </c:pt>
                <c:pt idx="67">
                  <c:v>44415</c:v>
                </c:pt>
                <c:pt idx="68">
                  <c:v>44416</c:v>
                </c:pt>
                <c:pt idx="69">
                  <c:v>44417</c:v>
                </c:pt>
                <c:pt idx="70">
                  <c:v>44418</c:v>
                </c:pt>
                <c:pt idx="71">
                  <c:v>44419</c:v>
                </c:pt>
                <c:pt idx="72">
                  <c:v>44420</c:v>
                </c:pt>
                <c:pt idx="73">
                  <c:v>44421</c:v>
                </c:pt>
                <c:pt idx="74">
                  <c:v>44422</c:v>
                </c:pt>
                <c:pt idx="75">
                  <c:v>44423</c:v>
                </c:pt>
                <c:pt idx="76">
                  <c:v>44424</c:v>
                </c:pt>
                <c:pt idx="77">
                  <c:v>44425</c:v>
                </c:pt>
                <c:pt idx="78">
                  <c:v>44426</c:v>
                </c:pt>
                <c:pt idx="79">
                  <c:v>44427</c:v>
                </c:pt>
                <c:pt idx="80">
                  <c:v>44428</c:v>
                </c:pt>
                <c:pt idx="81">
                  <c:v>44429</c:v>
                </c:pt>
                <c:pt idx="82">
                  <c:v>44430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44436</c:v>
                </c:pt>
                <c:pt idx="89">
                  <c:v>44437</c:v>
                </c:pt>
                <c:pt idx="90">
                  <c:v>44438</c:v>
                </c:pt>
                <c:pt idx="91">
                  <c:v>44439</c:v>
                </c:pt>
                <c:pt idx="92">
                  <c:v>44440</c:v>
                </c:pt>
                <c:pt idx="93">
                  <c:v>44441</c:v>
                </c:pt>
                <c:pt idx="94">
                  <c:v>44442</c:v>
                </c:pt>
                <c:pt idx="95">
                  <c:v>44443</c:v>
                </c:pt>
                <c:pt idx="96">
                  <c:v>44444</c:v>
                </c:pt>
                <c:pt idx="97">
                  <c:v>44445</c:v>
                </c:pt>
                <c:pt idx="98">
                  <c:v>44446</c:v>
                </c:pt>
                <c:pt idx="99">
                  <c:v>44447</c:v>
                </c:pt>
                <c:pt idx="100">
                  <c:v>44448</c:v>
                </c:pt>
                <c:pt idx="101">
                  <c:v>44449</c:v>
                </c:pt>
                <c:pt idx="102">
                  <c:v>44450</c:v>
                </c:pt>
                <c:pt idx="103">
                  <c:v>44451</c:v>
                </c:pt>
                <c:pt idx="104">
                  <c:v>44452</c:v>
                </c:pt>
                <c:pt idx="105">
                  <c:v>44453</c:v>
                </c:pt>
                <c:pt idx="106">
                  <c:v>44454</c:v>
                </c:pt>
                <c:pt idx="107">
                  <c:v>44455</c:v>
                </c:pt>
                <c:pt idx="108">
                  <c:v>44456</c:v>
                </c:pt>
                <c:pt idx="109">
                  <c:v>44457</c:v>
                </c:pt>
                <c:pt idx="110">
                  <c:v>44458</c:v>
                </c:pt>
                <c:pt idx="111">
                  <c:v>44459</c:v>
                </c:pt>
                <c:pt idx="112">
                  <c:v>44460</c:v>
                </c:pt>
                <c:pt idx="113">
                  <c:v>44461</c:v>
                </c:pt>
                <c:pt idx="114">
                  <c:v>44462</c:v>
                </c:pt>
                <c:pt idx="115">
                  <c:v>44463</c:v>
                </c:pt>
                <c:pt idx="116">
                  <c:v>44464</c:v>
                </c:pt>
                <c:pt idx="117">
                  <c:v>44465</c:v>
                </c:pt>
                <c:pt idx="118">
                  <c:v>44466</c:v>
                </c:pt>
                <c:pt idx="119">
                  <c:v>44467</c:v>
                </c:pt>
                <c:pt idx="120">
                  <c:v>44468</c:v>
                </c:pt>
                <c:pt idx="121">
                  <c:v>44469</c:v>
                </c:pt>
              </c:numCache>
            </c:numRef>
          </c:cat>
          <c:val>
            <c:numRef>
              <c:f>BTC!$B$2:$B$123</c:f>
              <c:numCache>
                <c:formatCode>General</c:formatCode>
                <c:ptCount val="122"/>
                <c:pt idx="0">
                  <c:v>0.21118162083936276</c:v>
                </c:pt>
                <c:pt idx="1">
                  <c:v>0.22474629861982451</c:v>
                </c:pt>
                <c:pt idx="2">
                  <c:v>0.24851070528967223</c:v>
                </c:pt>
                <c:pt idx="3">
                  <c:v>0.14226680107526921</c:v>
                </c:pt>
                <c:pt idx="4">
                  <c:v>0.14267992518703265</c:v>
                </c:pt>
                <c:pt idx="5">
                  <c:v>0.14580883620689658</c:v>
                </c:pt>
                <c:pt idx="6">
                  <c:v>0.10674750830564771</c:v>
                </c:pt>
                <c:pt idx="7">
                  <c:v>0.25088047559449306</c:v>
                </c:pt>
                <c:pt idx="8">
                  <c:v>0.18798345473465131</c:v>
                </c:pt>
                <c:pt idx="9">
                  <c:v>9.3662805662805701E-2</c:v>
                </c:pt>
                <c:pt idx="10">
                  <c:v>0.14902146017699075</c:v>
                </c:pt>
                <c:pt idx="11">
                  <c:v>-0.14673402328589913</c:v>
                </c:pt>
                <c:pt idx="12">
                  <c:v>0.11772386018237069</c:v>
                </c:pt>
                <c:pt idx="13">
                  <c:v>0.18846000000000002</c:v>
                </c:pt>
                <c:pt idx="14">
                  <c:v>0.22397320954907191</c:v>
                </c:pt>
                <c:pt idx="15">
                  <c:v>0.22405375375375408</c:v>
                </c:pt>
                <c:pt idx="16">
                  <c:v>0.39582394160583995</c:v>
                </c:pt>
                <c:pt idx="17">
                  <c:v>0.24736410256410263</c:v>
                </c:pt>
                <c:pt idx="18">
                  <c:v>0.23226810982048549</c:v>
                </c:pt>
                <c:pt idx="19">
                  <c:v>0.16940617801047103</c:v>
                </c:pt>
                <c:pt idx="20">
                  <c:v>0.22653923076923121</c:v>
                </c:pt>
                <c:pt idx="21">
                  <c:v>0.25485669546436251</c:v>
                </c:pt>
                <c:pt idx="22">
                  <c:v>0.15687263681592048</c:v>
                </c:pt>
                <c:pt idx="23">
                  <c:v>0.21216179401993329</c:v>
                </c:pt>
                <c:pt idx="24">
                  <c:v>0.41351000000000004</c:v>
                </c:pt>
                <c:pt idx="25">
                  <c:v>0.25914681960375402</c:v>
                </c:pt>
                <c:pt idx="26">
                  <c:v>0.22430948275862003</c:v>
                </c:pt>
                <c:pt idx="27">
                  <c:v>0.24704238095238049</c:v>
                </c:pt>
                <c:pt idx="28">
                  <c:v>0.18693762886597909</c:v>
                </c:pt>
                <c:pt idx="29">
                  <c:v>0.20117065556711713</c:v>
                </c:pt>
                <c:pt idx="30">
                  <c:v>0.21395473684210478</c:v>
                </c:pt>
                <c:pt idx="31">
                  <c:v>0.20729661229611057</c:v>
                </c:pt>
                <c:pt idx="32">
                  <c:v>0.22250342741935544</c:v>
                </c:pt>
                <c:pt idx="33">
                  <c:v>0.2805372966207762</c:v>
                </c:pt>
                <c:pt idx="34">
                  <c:v>0.29408687982359405</c:v>
                </c:pt>
                <c:pt idx="35">
                  <c:v>0.26393850931677071</c:v>
                </c:pt>
                <c:pt idx="36">
                  <c:v>0.19099823788546222</c:v>
                </c:pt>
                <c:pt idx="37">
                  <c:v>0.20377489270386279</c:v>
                </c:pt>
                <c:pt idx="38">
                  <c:v>0.23389308176100651</c:v>
                </c:pt>
                <c:pt idx="39">
                  <c:v>0.13229541284403659</c:v>
                </c:pt>
                <c:pt idx="40">
                  <c:v>0.23504300518134638</c:v>
                </c:pt>
                <c:pt idx="41">
                  <c:v>0.25061378579003168</c:v>
                </c:pt>
                <c:pt idx="42">
                  <c:v>0.18137054347826073</c:v>
                </c:pt>
                <c:pt idx="43">
                  <c:v>0.20453586206896529</c:v>
                </c:pt>
                <c:pt idx="44">
                  <c:v>0.21553756906077345</c:v>
                </c:pt>
                <c:pt idx="45">
                  <c:v>0.18974135166093958</c:v>
                </c:pt>
                <c:pt idx="46">
                  <c:v>0.11101288604898804</c:v>
                </c:pt>
                <c:pt idx="47">
                  <c:v>0.17774692556634308</c:v>
                </c:pt>
                <c:pt idx="48">
                  <c:v>0.29391745531019786</c:v>
                </c:pt>
                <c:pt idx="49">
                  <c:v>0.20680746835443017</c:v>
                </c:pt>
                <c:pt idx="50">
                  <c:v>0.33369934497816517</c:v>
                </c:pt>
                <c:pt idx="51">
                  <c:v>0.2786984234234236</c:v>
                </c:pt>
                <c:pt idx="52">
                  <c:v>0.24486454138702479</c:v>
                </c:pt>
                <c:pt idx="53">
                  <c:v>0.17366361679224968</c:v>
                </c:pt>
                <c:pt idx="54">
                  <c:v>0.18085663615560627</c:v>
                </c:pt>
                <c:pt idx="55">
                  <c:v>0.15554984678243078</c:v>
                </c:pt>
                <c:pt idx="56">
                  <c:v>0.19428841778697134</c:v>
                </c:pt>
                <c:pt idx="57">
                  <c:v>0.18993648373983818</c:v>
                </c:pt>
                <c:pt idx="58">
                  <c:v>0.11742316442605988</c:v>
                </c:pt>
                <c:pt idx="59">
                  <c:v>0.16705893037335995</c:v>
                </c:pt>
                <c:pt idx="60">
                  <c:v>0.27444074823053582</c:v>
                </c:pt>
                <c:pt idx="61">
                  <c:v>0.29622870864461065</c:v>
                </c:pt>
                <c:pt idx="62">
                  <c:v>0.12873367139959424</c:v>
                </c:pt>
                <c:pt idx="63">
                  <c:v>0.21749067245119313</c:v>
                </c:pt>
                <c:pt idx="64">
                  <c:v>0.15007776617954063</c:v>
                </c:pt>
                <c:pt idx="65">
                  <c:v>0.17345409663865546</c:v>
                </c:pt>
                <c:pt idx="66">
                  <c:v>0.20046628392484347</c:v>
                </c:pt>
                <c:pt idx="67">
                  <c:v>0.2449775401069523</c:v>
                </c:pt>
                <c:pt idx="68">
                  <c:v>0.17257924335378319</c:v>
                </c:pt>
                <c:pt idx="69">
                  <c:v>0.19073167567567584</c:v>
                </c:pt>
                <c:pt idx="70">
                  <c:v>0.22719092970521562</c:v>
                </c:pt>
                <c:pt idx="71">
                  <c:v>0.29247677083333312</c:v>
                </c:pt>
                <c:pt idx="72">
                  <c:v>0.23014725956566628</c:v>
                </c:pt>
                <c:pt idx="73">
                  <c:v>0.15479164086687308</c:v>
                </c:pt>
                <c:pt idx="74">
                  <c:v>0.16952257360959647</c:v>
                </c:pt>
                <c:pt idx="75">
                  <c:v>0.22420886917960101</c:v>
                </c:pt>
                <c:pt idx="76">
                  <c:v>0.21960843785632858</c:v>
                </c:pt>
                <c:pt idx="77">
                  <c:v>0.23644146685472525</c:v>
                </c:pt>
                <c:pt idx="78">
                  <c:v>0.36707180327868832</c:v>
                </c:pt>
                <c:pt idx="79">
                  <c:v>0.21567150259067297</c:v>
                </c:pt>
                <c:pt idx="80">
                  <c:v>0.19544633891213406</c:v>
                </c:pt>
                <c:pt idx="81">
                  <c:v>0.20470318133616092</c:v>
                </c:pt>
                <c:pt idx="82">
                  <c:v>0.2161540909090906</c:v>
                </c:pt>
                <c:pt idx="83">
                  <c:v>0.22595826446280912</c:v>
                </c:pt>
                <c:pt idx="84">
                  <c:v>0.22920826542491252</c:v>
                </c:pt>
                <c:pt idx="85">
                  <c:v>0.19340946808510573</c:v>
                </c:pt>
                <c:pt idx="86">
                  <c:v>0.23062913043478239</c:v>
                </c:pt>
                <c:pt idx="87">
                  <c:v>0.16153450363196153</c:v>
                </c:pt>
                <c:pt idx="88">
                  <c:v>0.19839018087855273</c:v>
                </c:pt>
                <c:pt idx="89">
                  <c:v>0.17668565488565463</c:v>
                </c:pt>
                <c:pt idx="90">
                  <c:v>0.17817175025588541</c:v>
                </c:pt>
                <c:pt idx="91">
                  <c:v>0.21883056680161858</c:v>
                </c:pt>
                <c:pt idx="92">
                  <c:v>0.19380538793103461</c:v>
                </c:pt>
                <c:pt idx="93">
                  <c:v>0.16721224066390039</c:v>
                </c:pt>
                <c:pt idx="94">
                  <c:v>0.22247110633727207</c:v>
                </c:pt>
                <c:pt idx="95">
                  <c:v>2.6465353535353536E-2</c:v>
                </c:pt>
                <c:pt idx="96">
                  <c:v>0.26873221757322124</c:v>
                </c:pt>
                <c:pt idx="97">
                  <c:v>0.18880850622406631</c:v>
                </c:pt>
                <c:pt idx="98">
                  <c:v>0.17300913757700173</c:v>
                </c:pt>
                <c:pt idx="99">
                  <c:v>0.18879999999999983</c:v>
                </c:pt>
                <c:pt idx="100">
                  <c:v>0.19380620549338737</c:v>
                </c:pt>
                <c:pt idx="101">
                  <c:v>0.1779918283963228</c:v>
                </c:pt>
                <c:pt idx="102">
                  <c:v>0.17375235792019356</c:v>
                </c:pt>
                <c:pt idx="103">
                  <c:v>0.17193516237402034</c:v>
                </c:pt>
                <c:pt idx="104">
                  <c:v>0.16199820675105472</c:v>
                </c:pt>
                <c:pt idx="105">
                  <c:v>0.17809671457905549</c:v>
                </c:pt>
                <c:pt idx="106">
                  <c:v>0.21563693989071067</c:v>
                </c:pt>
                <c:pt idx="107">
                  <c:v>0.21321836065573777</c:v>
                </c:pt>
                <c:pt idx="108">
                  <c:v>0.17870167973124301</c:v>
                </c:pt>
                <c:pt idx="109">
                  <c:v>0.11433126934984511</c:v>
                </c:pt>
                <c:pt idx="110">
                  <c:v>0.14204539473684186</c:v>
                </c:pt>
                <c:pt idx="111">
                  <c:v>9.0238846572361073E-2</c:v>
                </c:pt>
                <c:pt idx="112">
                  <c:v>0.12814134419551917</c:v>
                </c:pt>
                <c:pt idx="113">
                  <c:v>0.12447929411764694</c:v>
                </c:pt>
                <c:pt idx="114">
                  <c:v>0.21533846153846134</c:v>
                </c:pt>
                <c:pt idx="115">
                  <c:v>0.12675270132517846</c:v>
                </c:pt>
                <c:pt idx="116">
                  <c:v>0.18175573419078228</c:v>
                </c:pt>
                <c:pt idx="117">
                  <c:v>0.22847570498915409</c:v>
                </c:pt>
                <c:pt idx="118">
                  <c:v>6.3949225663717191E-2</c:v>
                </c:pt>
                <c:pt idx="119">
                  <c:v>0.16642206366630094</c:v>
                </c:pt>
                <c:pt idx="120">
                  <c:v>0.27170830449827144</c:v>
                </c:pt>
                <c:pt idx="121">
                  <c:v>0.1940323464912288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9-4538-9EBB-54E7E85AE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162688"/>
        <c:axId val="780153832"/>
      </c:lineChart>
      <c:dateAx>
        <c:axId val="780162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53832"/>
        <c:crosses val="autoZero"/>
        <c:auto val="1"/>
        <c:lblOffset val="100"/>
        <c:baseTimeUnit val="days"/>
      </c:dateAx>
      <c:valAx>
        <c:axId val="7801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6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76200</xdr:rowOff>
    </xdr:from>
    <xdr:to>
      <xdr:col>7</xdr:col>
      <xdr:colOff>495300</xdr:colOff>
      <xdr:row>20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01CC22-7AEF-4D2E-8450-1EC034B75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66700"/>
          <a:ext cx="4533900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266700</xdr:colOff>
      <xdr:row>23</xdr:row>
      <xdr:rowOff>19050</xdr:rowOff>
    </xdr:from>
    <xdr:to>
      <xdr:col>7</xdr:col>
      <xdr:colOff>533400</xdr:colOff>
      <xdr:row>42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EC076F-F00C-4B85-830D-C809DE60F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4400550"/>
          <a:ext cx="4533900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228600</xdr:colOff>
      <xdr:row>44</xdr:row>
      <xdr:rowOff>19050</xdr:rowOff>
    </xdr:from>
    <xdr:to>
      <xdr:col>7</xdr:col>
      <xdr:colOff>495300</xdr:colOff>
      <xdr:row>63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1B91EC-9194-4A68-B500-F9F37F84F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8401050"/>
          <a:ext cx="4533900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219075</xdr:colOff>
      <xdr:row>65</xdr:row>
      <xdr:rowOff>19050</xdr:rowOff>
    </xdr:from>
    <xdr:to>
      <xdr:col>7</xdr:col>
      <xdr:colOff>485775</xdr:colOff>
      <xdr:row>84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DD59C9-39BF-445B-8C80-8FD70DFE0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2401550"/>
          <a:ext cx="4533900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86</xdr:row>
      <xdr:rowOff>57150</xdr:rowOff>
    </xdr:from>
    <xdr:to>
      <xdr:col>7</xdr:col>
      <xdr:colOff>428625</xdr:colOff>
      <xdr:row>105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4EB34E5-9CAC-452E-A001-102A15007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440150"/>
          <a:ext cx="4533900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209550</xdr:colOff>
      <xdr:row>107</xdr:row>
      <xdr:rowOff>38100</xdr:rowOff>
    </xdr:from>
    <xdr:to>
      <xdr:col>7</xdr:col>
      <xdr:colOff>476250</xdr:colOff>
      <xdr:row>126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4B9241-20E9-4027-915C-D5247E3FF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0421600"/>
          <a:ext cx="4533900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128</xdr:row>
      <xdr:rowOff>76200</xdr:rowOff>
    </xdr:from>
    <xdr:to>
      <xdr:col>7</xdr:col>
      <xdr:colOff>504825</xdr:colOff>
      <xdr:row>147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EBEE9EC-68BB-41D3-8F61-D112FD32B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4460200"/>
          <a:ext cx="4533900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149</xdr:row>
      <xdr:rowOff>57150</xdr:rowOff>
    </xdr:from>
    <xdr:to>
      <xdr:col>7</xdr:col>
      <xdr:colOff>447675</xdr:colOff>
      <xdr:row>168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7C2C376-1DE7-48ED-B5E0-B84CE7073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8441650"/>
          <a:ext cx="4533900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170</xdr:row>
      <xdr:rowOff>19050</xdr:rowOff>
    </xdr:from>
    <xdr:to>
      <xdr:col>7</xdr:col>
      <xdr:colOff>447675</xdr:colOff>
      <xdr:row>189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CCBF1F6-51FE-4E17-A4C0-43BA20C0E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2404050"/>
          <a:ext cx="4533900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4762</xdr:rowOff>
    </xdr:from>
    <xdr:to>
      <xdr:col>14</xdr:col>
      <xdr:colOff>1104900</xdr:colOff>
      <xdr:row>14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EA7D2-D966-4EFD-83DA-E15C18BF5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42862</xdr:rowOff>
    </xdr:from>
    <xdr:to>
      <xdr:col>14</xdr:col>
      <xdr:colOff>1104900</xdr:colOff>
      <xdr:row>28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5522D-DB09-4D48-B681-E12553553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14287</xdr:rowOff>
    </xdr:from>
    <xdr:to>
      <xdr:col>12</xdr:col>
      <xdr:colOff>1476375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FBB24-5F14-4E9D-8953-496617132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185737</xdr:rowOff>
    </xdr:from>
    <xdr:to>
      <xdr:col>17</xdr:col>
      <xdr:colOff>304800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D87A4-9DBE-4DA0-B66B-5003ED62A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E33B-0C64-47D0-A361-C240DD9B29BD}">
  <sheetPr codeName="Sheet1"/>
  <dimension ref="A1:F59"/>
  <sheetViews>
    <sheetView showGridLines="0" workbookViewId="0">
      <selection activeCell="E58" sqref="E58"/>
    </sheetView>
  </sheetViews>
  <sheetFormatPr defaultRowHeight="12.75" x14ac:dyDescent="0.2"/>
  <cols>
    <col min="1" max="1" width="9.7109375" style="1" bestFit="1" customWidth="1"/>
    <col min="2" max="3" width="11.7109375" style="1" bestFit="1" customWidth="1"/>
    <col min="4" max="4" width="10.7109375" style="1" bestFit="1" customWidth="1"/>
    <col min="5" max="6" width="10.28515625" style="1" bestFit="1" customWidth="1"/>
    <col min="7" max="16384" width="9.140625" style="1"/>
  </cols>
  <sheetData>
    <row r="1" spans="1:5" x14ac:dyDescent="0.2">
      <c r="A1" s="1" t="s">
        <v>1</v>
      </c>
      <c r="B1" s="2">
        <v>44348</v>
      </c>
      <c r="C1" s="2">
        <v>44469</v>
      </c>
    </row>
    <row r="2" spans="1:5" x14ac:dyDescent="0.2">
      <c r="A2" s="1" t="s">
        <v>31</v>
      </c>
      <c r="B2" s="1">
        <f>(C1-B1) + 1</f>
        <v>122</v>
      </c>
    </row>
    <row r="4" spans="1:5" x14ac:dyDescent="0.2">
      <c r="A4" s="32" t="s">
        <v>39</v>
      </c>
    </row>
    <row r="5" spans="1:5" x14ac:dyDescent="0.2">
      <c r="A5" s="38" t="s">
        <v>14</v>
      </c>
      <c r="B5" s="38" t="s">
        <v>2</v>
      </c>
      <c r="C5" s="38" t="s">
        <v>3</v>
      </c>
      <c r="D5" s="38" t="s">
        <v>4</v>
      </c>
      <c r="E5" s="37" t="s">
        <v>5</v>
      </c>
    </row>
    <row r="6" spans="1:5" x14ac:dyDescent="0.2">
      <c r="A6" s="39" t="s">
        <v>0</v>
      </c>
      <c r="B6" s="41">
        <v>114876</v>
      </c>
      <c r="C6" s="41">
        <v>104574</v>
      </c>
      <c r="D6" s="41">
        <f>B6-C6</f>
        <v>10302</v>
      </c>
      <c r="E6" s="35">
        <f>D6/B6</f>
        <v>8.9679306382534213E-2</v>
      </c>
    </row>
    <row r="7" spans="1:5" x14ac:dyDescent="0.2">
      <c r="A7" s="39" t="s">
        <v>6</v>
      </c>
      <c r="B7" s="41">
        <v>121670</v>
      </c>
      <c r="C7" s="41">
        <v>97365</v>
      </c>
      <c r="D7" s="41">
        <f>B7-C7</f>
        <v>24305</v>
      </c>
      <c r="E7" s="35">
        <f>D7/B7</f>
        <v>0.19976165036574339</v>
      </c>
    </row>
    <row r="8" spans="1:5" x14ac:dyDescent="0.2">
      <c r="A8" s="39" t="s">
        <v>7</v>
      </c>
      <c r="B8" s="41">
        <v>120486</v>
      </c>
      <c r="C8" s="41">
        <v>108888</v>
      </c>
      <c r="D8" s="41">
        <f>B8-C8</f>
        <v>11598</v>
      </c>
      <c r="E8" s="35">
        <f>D8/B8</f>
        <v>9.6260146407051439E-2</v>
      </c>
    </row>
    <row r="9" spans="1:5" x14ac:dyDescent="0.2">
      <c r="A9" s="39" t="s">
        <v>8</v>
      </c>
      <c r="B9" s="41">
        <v>121000</v>
      </c>
      <c r="C9" s="41">
        <v>103973</v>
      </c>
      <c r="D9" s="41">
        <f t="shared" ref="D9:D14" si="0">B9-C9</f>
        <v>17027</v>
      </c>
      <c r="E9" s="35">
        <f t="shared" ref="E9:E15" si="1">D9/B9</f>
        <v>0.14071900826446282</v>
      </c>
    </row>
    <row r="10" spans="1:5" x14ac:dyDescent="0.2">
      <c r="A10" s="39" t="s">
        <v>9</v>
      </c>
      <c r="B10" s="41">
        <v>51076</v>
      </c>
      <c r="C10" s="41">
        <v>50605</v>
      </c>
      <c r="D10" s="41">
        <f t="shared" si="0"/>
        <v>471</v>
      </c>
      <c r="E10" s="35">
        <f t="shared" si="1"/>
        <v>9.2215521967264468E-3</v>
      </c>
    </row>
    <row r="11" spans="1:5" x14ac:dyDescent="0.2">
      <c r="A11" s="39" t="s">
        <v>10</v>
      </c>
      <c r="B11" s="41">
        <v>121450</v>
      </c>
      <c r="C11" s="41">
        <v>96756</v>
      </c>
      <c r="D11" s="41">
        <f t="shared" si="0"/>
        <v>24694</v>
      </c>
      <c r="E11" s="35">
        <f t="shared" si="1"/>
        <v>0.20332647179909427</v>
      </c>
    </row>
    <row r="12" spans="1:5" x14ac:dyDescent="0.2">
      <c r="A12" s="39" t="s">
        <v>11</v>
      </c>
      <c r="B12" s="41">
        <v>119854</v>
      </c>
      <c r="C12" s="41">
        <v>64534</v>
      </c>
      <c r="D12" s="41">
        <f t="shared" si="0"/>
        <v>55320</v>
      </c>
      <c r="E12" s="35">
        <f t="shared" si="1"/>
        <v>0.4615615665726634</v>
      </c>
    </row>
    <row r="13" spans="1:5" x14ac:dyDescent="0.2">
      <c r="A13" s="39" t="s">
        <v>12</v>
      </c>
      <c r="B13" s="41">
        <v>46754</v>
      </c>
      <c r="C13" s="41">
        <v>44372</v>
      </c>
      <c r="D13" s="41">
        <f t="shared" si="0"/>
        <v>2382</v>
      </c>
      <c r="E13" s="35">
        <f t="shared" si="1"/>
        <v>5.0947512512298412E-2</v>
      </c>
    </row>
    <row r="14" spans="1:5" x14ac:dyDescent="0.2">
      <c r="A14" s="40" t="s">
        <v>13</v>
      </c>
      <c r="B14" s="42">
        <v>119130</v>
      </c>
      <c r="C14" s="42">
        <v>115752</v>
      </c>
      <c r="D14" s="42">
        <f t="shared" si="0"/>
        <v>3378</v>
      </c>
      <c r="E14" s="36">
        <f t="shared" si="1"/>
        <v>2.8355577940065473E-2</v>
      </c>
    </row>
    <row r="15" spans="1:5" x14ac:dyDescent="0.2">
      <c r="A15" s="54" t="s">
        <v>37</v>
      </c>
      <c r="B15" s="55">
        <f>SUM(B6:B14)</f>
        <v>936296</v>
      </c>
      <c r="C15" s="55">
        <f>SUM(C6:C14)</f>
        <v>786819</v>
      </c>
      <c r="D15" s="55">
        <f>SUM(D6:D14)</f>
        <v>149477</v>
      </c>
      <c r="E15" s="56">
        <f t="shared" si="1"/>
        <v>0.15964716286302622</v>
      </c>
    </row>
    <row r="18" spans="1:6" x14ac:dyDescent="0.2">
      <c r="A18" s="32" t="s">
        <v>46</v>
      </c>
    </row>
    <row r="19" spans="1:6" x14ac:dyDescent="0.2">
      <c r="A19" s="93" t="s">
        <v>40</v>
      </c>
      <c r="B19" s="95" t="s">
        <v>36</v>
      </c>
      <c r="C19" s="95" t="s">
        <v>29</v>
      </c>
      <c r="D19" s="89" t="s">
        <v>49</v>
      </c>
      <c r="E19" s="86"/>
      <c r="F19" s="86"/>
    </row>
    <row r="20" spans="1:6" x14ac:dyDescent="0.2">
      <c r="A20" s="94"/>
      <c r="B20" s="96"/>
      <c r="C20" s="96"/>
      <c r="D20" s="43">
        <v>0.05</v>
      </c>
      <c r="E20" s="87"/>
      <c r="F20" s="88"/>
    </row>
    <row r="21" spans="1:6" x14ac:dyDescent="0.2">
      <c r="A21" s="52" t="s">
        <v>0</v>
      </c>
      <c r="B21" s="44">
        <v>-7.5209700000000002</v>
      </c>
      <c r="C21" s="47">
        <v>0</v>
      </c>
      <c r="D21" s="50">
        <v>-2.8854500000000001</v>
      </c>
      <c r="E21" s="87"/>
      <c r="F21" s="49"/>
    </row>
    <row r="22" spans="1:6" x14ac:dyDescent="0.2">
      <c r="A22" s="52" t="s">
        <v>6</v>
      </c>
      <c r="B22" s="45">
        <v>-5.5546519999999999</v>
      </c>
      <c r="C22" s="47">
        <v>0</v>
      </c>
      <c r="D22" s="50">
        <v>-2.8856540000000002</v>
      </c>
      <c r="E22" s="87"/>
      <c r="F22" s="49"/>
    </row>
    <row r="23" spans="1:6" x14ac:dyDescent="0.2">
      <c r="A23" s="52" t="s">
        <v>7</v>
      </c>
      <c r="B23" s="45">
        <v>-8.3573280000000008</v>
      </c>
      <c r="C23" s="47">
        <v>0</v>
      </c>
      <c r="D23" s="50">
        <v>-2.8854500000000001</v>
      </c>
      <c r="E23" s="87"/>
      <c r="F23" s="49"/>
    </row>
    <row r="24" spans="1:6" x14ac:dyDescent="0.2">
      <c r="A24" s="52" t="s">
        <v>8</v>
      </c>
      <c r="B24" s="45">
        <v>-9.2437539999999991</v>
      </c>
      <c r="C24" s="47">
        <v>0</v>
      </c>
      <c r="D24" s="50">
        <v>-2.8854500000000001</v>
      </c>
      <c r="E24" s="87"/>
      <c r="F24" s="49"/>
    </row>
    <row r="25" spans="1:6" x14ac:dyDescent="0.2">
      <c r="A25" s="52" t="s">
        <v>9</v>
      </c>
      <c r="B25" s="45">
        <v>-4.9386530000000004</v>
      </c>
      <c r="C25" s="47">
        <v>1E-4</v>
      </c>
      <c r="D25" s="50">
        <v>-2.8854500000000001</v>
      </c>
      <c r="E25" s="87"/>
      <c r="F25" s="49"/>
    </row>
    <row r="26" spans="1:6" x14ac:dyDescent="0.2">
      <c r="A26" s="52" t="s">
        <v>10</v>
      </c>
      <c r="B26" s="45">
        <v>-9.8808959999999999</v>
      </c>
      <c r="C26" s="47">
        <v>0</v>
      </c>
      <c r="D26" s="50">
        <v>-2.8854500000000001</v>
      </c>
      <c r="E26" s="87"/>
      <c r="F26" s="49"/>
    </row>
    <row r="27" spans="1:6" x14ac:dyDescent="0.2">
      <c r="A27" s="52" t="s">
        <v>11</v>
      </c>
      <c r="B27" s="45">
        <v>-7.2650639999999997</v>
      </c>
      <c r="C27" s="47">
        <v>0</v>
      </c>
      <c r="D27" s="50">
        <v>-2.8854500000000001</v>
      </c>
      <c r="E27" s="87"/>
      <c r="F27" s="49"/>
    </row>
    <row r="28" spans="1:6" x14ac:dyDescent="0.2">
      <c r="A28" s="52" t="s">
        <v>12</v>
      </c>
      <c r="B28" s="45">
        <v>5.0176569999999998</v>
      </c>
      <c r="C28" s="47">
        <v>0</v>
      </c>
      <c r="D28" s="50">
        <v>-2.8856540000000002</v>
      </c>
      <c r="E28" s="87"/>
      <c r="F28" s="49"/>
    </row>
    <row r="29" spans="1:6" x14ac:dyDescent="0.2">
      <c r="A29" s="53" t="s">
        <v>13</v>
      </c>
      <c r="B29" s="46">
        <v>-9.3181349999999998</v>
      </c>
      <c r="C29" s="48">
        <v>0</v>
      </c>
      <c r="D29" s="51">
        <v>-2.8854500000000001</v>
      </c>
      <c r="E29" s="87"/>
      <c r="F29" s="49"/>
    </row>
    <row r="32" spans="1:6" x14ac:dyDescent="0.2">
      <c r="A32" s="32" t="s">
        <v>47</v>
      </c>
    </row>
    <row r="33" spans="1:6" x14ac:dyDescent="0.2">
      <c r="A33" s="93" t="s">
        <v>40</v>
      </c>
      <c r="B33" s="95" t="s">
        <v>36</v>
      </c>
      <c r="C33" s="95" t="s">
        <v>29</v>
      </c>
      <c r="D33" s="89" t="s">
        <v>49</v>
      </c>
      <c r="E33" s="86"/>
      <c r="F33" s="86"/>
    </row>
    <row r="34" spans="1:6" x14ac:dyDescent="0.2">
      <c r="A34" s="94"/>
      <c r="B34" s="96"/>
      <c r="C34" s="96"/>
      <c r="D34" s="43">
        <v>0.05</v>
      </c>
      <c r="E34" s="88"/>
      <c r="F34" s="88"/>
    </row>
    <row r="35" spans="1:6" x14ac:dyDescent="0.2">
      <c r="A35" s="52" t="s">
        <v>0</v>
      </c>
      <c r="B35" s="44">
        <v>-10.45637</v>
      </c>
      <c r="C35" s="47">
        <v>0</v>
      </c>
      <c r="D35" s="50">
        <v>-2.8856540000000002</v>
      </c>
      <c r="E35" s="49"/>
      <c r="F35" s="49"/>
    </row>
    <row r="36" spans="1:6" x14ac:dyDescent="0.2">
      <c r="A36" s="52" t="s">
        <v>6</v>
      </c>
      <c r="B36" s="45">
        <v>-10.755240000000001</v>
      </c>
      <c r="C36" s="47">
        <v>0</v>
      </c>
      <c r="D36" s="50">
        <v>-2.8858630000000001</v>
      </c>
      <c r="E36" s="49"/>
      <c r="F36" s="49"/>
    </row>
    <row r="37" spans="1:6" x14ac:dyDescent="0.2">
      <c r="A37" s="52" t="s">
        <v>7</v>
      </c>
      <c r="B37" s="45">
        <v>-11.076090000000001</v>
      </c>
      <c r="C37" s="47">
        <v>0</v>
      </c>
      <c r="D37" s="50">
        <v>-2.8856540000000002</v>
      </c>
      <c r="E37" s="49"/>
      <c r="F37" s="49"/>
    </row>
    <row r="38" spans="1:6" x14ac:dyDescent="0.2">
      <c r="A38" s="52" t="s">
        <v>8</v>
      </c>
      <c r="B38" s="45">
        <v>-11.44328</v>
      </c>
      <c r="C38" s="47">
        <v>0</v>
      </c>
      <c r="D38" s="50">
        <v>-2.8856540000000002</v>
      </c>
      <c r="E38" s="49"/>
      <c r="F38" s="49"/>
    </row>
    <row r="39" spans="1:6" x14ac:dyDescent="0.2">
      <c r="A39" s="52" t="s">
        <v>9</v>
      </c>
      <c r="B39" s="45">
        <v>-10.62768</v>
      </c>
      <c r="C39" s="47">
        <v>0</v>
      </c>
      <c r="D39" s="50">
        <v>-2.8856540000000002</v>
      </c>
      <c r="E39" s="49"/>
      <c r="F39" s="49"/>
    </row>
    <row r="40" spans="1:6" x14ac:dyDescent="0.2">
      <c r="A40" s="52" t="s">
        <v>10</v>
      </c>
      <c r="B40" s="45">
        <v>-11.202159999999999</v>
      </c>
      <c r="C40" s="47">
        <v>0</v>
      </c>
      <c r="D40" s="50">
        <v>-2.8856540000000002</v>
      </c>
      <c r="E40" s="49"/>
      <c r="F40" s="49"/>
    </row>
    <row r="41" spans="1:6" x14ac:dyDescent="0.2">
      <c r="A41" s="52" t="s">
        <v>11</v>
      </c>
      <c r="B41" s="45">
        <v>-11.768610000000001</v>
      </c>
      <c r="C41" s="47">
        <v>0</v>
      </c>
      <c r="D41" s="50">
        <v>-2.8856540000000002</v>
      </c>
      <c r="E41" s="49"/>
      <c r="F41" s="49"/>
    </row>
    <row r="42" spans="1:6" x14ac:dyDescent="0.2">
      <c r="A42" s="52" t="s">
        <v>12</v>
      </c>
      <c r="B42" s="45">
        <v>-11.25906</v>
      </c>
      <c r="C42" s="47">
        <v>0</v>
      </c>
      <c r="D42" s="50">
        <v>-2.8856540000000002</v>
      </c>
      <c r="E42" s="49"/>
      <c r="F42" s="49"/>
    </row>
    <row r="43" spans="1:6" x14ac:dyDescent="0.2">
      <c r="A43" s="53" t="s">
        <v>13</v>
      </c>
      <c r="B43" s="46">
        <v>-10.6242</v>
      </c>
      <c r="C43" s="48">
        <v>0</v>
      </c>
      <c r="D43" s="51">
        <v>-2.8856540000000002</v>
      </c>
      <c r="E43" s="49"/>
      <c r="F43" s="49"/>
    </row>
    <row r="46" spans="1:6" x14ac:dyDescent="0.2">
      <c r="A46" s="32" t="s">
        <v>48</v>
      </c>
    </row>
    <row r="47" spans="1:6" x14ac:dyDescent="0.2">
      <c r="A47" s="93" t="s">
        <v>40</v>
      </c>
      <c r="B47" s="95" t="s">
        <v>36</v>
      </c>
      <c r="C47" s="95" t="s">
        <v>29</v>
      </c>
      <c r="D47" s="89" t="s">
        <v>49</v>
      </c>
      <c r="E47" s="86"/>
      <c r="F47" s="86"/>
    </row>
    <row r="48" spans="1:6" x14ac:dyDescent="0.2">
      <c r="A48" s="94"/>
      <c r="B48" s="96"/>
      <c r="C48" s="96"/>
      <c r="D48" s="43">
        <v>0.05</v>
      </c>
      <c r="E48" s="88"/>
      <c r="F48" s="88"/>
    </row>
    <row r="49" spans="1:6" x14ac:dyDescent="0.2">
      <c r="A49" s="52" t="s">
        <v>0</v>
      </c>
      <c r="B49" s="44">
        <v>-10.016529999999999</v>
      </c>
      <c r="C49" s="47">
        <v>0</v>
      </c>
      <c r="D49" s="50">
        <v>-2.8858630000000001</v>
      </c>
      <c r="E49" s="49"/>
      <c r="F49" s="49"/>
    </row>
    <row r="50" spans="1:6" x14ac:dyDescent="0.2">
      <c r="A50" s="52" t="s">
        <v>6</v>
      </c>
      <c r="B50" s="45">
        <v>-12.46017</v>
      </c>
      <c r="C50" s="47">
        <v>0</v>
      </c>
      <c r="D50" s="50">
        <v>-2.8856540000000002</v>
      </c>
      <c r="E50" s="49"/>
      <c r="F50" s="49"/>
    </row>
    <row r="51" spans="1:6" x14ac:dyDescent="0.2">
      <c r="A51" s="52" t="s">
        <v>7</v>
      </c>
      <c r="B51" s="45">
        <v>-12.9962</v>
      </c>
      <c r="C51" s="47">
        <v>0</v>
      </c>
      <c r="D51" s="50">
        <v>-2.8856540000000002</v>
      </c>
      <c r="E51" s="49"/>
      <c r="F51" s="49"/>
    </row>
    <row r="52" spans="1:6" x14ac:dyDescent="0.2">
      <c r="A52" s="52" t="s">
        <v>8</v>
      </c>
      <c r="B52" s="45">
        <v>-10.23265</v>
      </c>
      <c r="C52" s="47">
        <v>0</v>
      </c>
      <c r="D52" s="50">
        <v>-2.8858630000000001</v>
      </c>
      <c r="E52" s="49"/>
      <c r="F52" s="49"/>
    </row>
    <row r="53" spans="1:6" x14ac:dyDescent="0.2">
      <c r="A53" s="52" t="s">
        <v>9</v>
      </c>
      <c r="B53" s="45">
        <v>-9.9499410000000008</v>
      </c>
      <c r="C53" s="47">
        <v>0</v>
      </c>
      <c r="D53" s="50">
        <v>-2.8858630000000001</v>
      </c>
      <c r="E53" s="49"/>
      <c r="F53" s="49"/>
    </row>
    <row r="54" spans="1:6" x14ac:dyDescent="0.2">
      <c r="A54" s="52" t="s">
        <v>10</v>
      </c>
      <c r="B54" s="45">
        <v>-8.3885249999999996</v>
      </c>
      <c r="C54" s="47">
        <v>0</v>
      </c>
      <c r="D54" s="50">
        <v>-2.8865090000000002</v>
      </c>
      <c r="E54" s="49"/>
      <c r="F54" s="49"/>
    </row>
    <row r="55" spans="1:6" x14ac:dyDescent="0.2">
      <c r="A55" s="52" t="s">
        <v>11</v>
      </c>
      <c r="B55" s="45">
        <v>-9.4991029999999999</v>
      </c>
      <c r="C55" s="47">
        <v>0</v>
      </c>
      <c r="D55" s="50">
        <v>-2.8860739999999998</v>
      </c>
      <c r="E55" s="49"/>
      <c r="F55" s="49"/>
    </row>
    <row r="56" spans="1:6" x14ac:dyDescent="0.2">
      <c r="A56" s="52" t="s">
        <v>12</v>
      </c>
      <c r="B56" s="45">
        <v>-12.803229999999999</v>
      </c>
      <c r="C56" s="47">
        <v>0</v>
      </c>
      <c r="D56" s="50">
        <v>-2.8856540000000002</v>
      </c>
      <c r="E56" s="49"/>
      <c r="F56" s="49"/>
    </row>
    <row r="57" spans="1:6" x14ac:dyDescent="0.2">
      <c r="A57" s="53" t="s">
        <v>13</v>
      </c>
      <c r="B57" s="46">
        <v>-12.839169999999999</v>
      </c>
      <c r="C57" s="48">
        <v>0</v>
      </c>
      <c r="D57" s="51">
        <v>-2.8856540000000002</v>
      </c>
      <c r="E57" s="49"/>
      <c r="F57" s="49"/>
    </row>
    <row r="59" spans="1:6" x14ac:dyDescent="0.2">
      <c r="A59" s="34" t="s">
        <v>38</v>
      </c>
      <c r="B59" s="33">
        <v>12</v>
      </c>
    </row>
  </sheetData>
  <mergeCells count="9">
    <mergeCell ref="A47:A48"/>
    <mergeCell ref="B47:B48"/>
    <mergeCell ref="C47:C48"/>
    <mergeCell ref="A19:A20"/>
    <mergeCell ref="B19:B20"/>
    <mergeCell ref="C19:C20"/>
    <mergeCell ref="A33:A34"/>
    <mergeCell ref="B33:B34"/>
    <mergeCell ref="C33:C3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8E48-3928-4D04-B0EE-8D9230930C51}">
  <dimension ref="A1:Q123"/>
  <sheetViews>
    <sheetView zoomScaleNormal="100" workbookViewId="0">
      <selection activeCell="E117" sqref="E117"/>
    </sheetView>
  </sheetViews>
  <sheetFormatPr defaultRowHeight="15" x14ac:dyDescent="0.25"/>
  <cols>
    <col min="1" max="1" width="10.85546875" bestFit="1" customWidth="1"/>
    <col min="2" max="2" width="20.7109375" bestFit="1" customWidth="1"/>
    <col min="4" max="4" width="9.5703125" bestFit="1" customWidth="1"/>
    <col min="5" max="5" width="10.85546875" bestFit="1" customWidth="1"/>
    <col min="6" max="6" width="18" bestFit="1" customWidth="1"/>
    <col min="7" max="7" width="10.140625" bestFit="1" customWidth="1"/>
    <col min="8" max="8" width="12.85546875" bestFit="1" customWidth="1"/>
    <col min="9" max="9" width="19" bestFit="1" customWidth="1"/>
    <col min="11" max="11" width="12" bestFit="1" customWidth="1"/>
    <col min="12" max="15" width="9.28515625" bestFit="1" customWidth="1"/>
    <col min="16" max="16" width="17.5703125" bestFit="1" customWidth="1"/>
    <col min="17" max="17" width="18.7109375" bestFit="1" customWidth="1"/>
  </cols>
  <sheetData>
    <row r="1" spans="1:17" x14ac:dyDescent="0.25">
      <c r="A1" s="14" t="s">
        <v>15</v>
      </c>
      <c r="B1" s="14" t="s">
        <v>21</v>
      </c>
      <c r="C1" s="14" t="s">
        <v>17</v>
      </c>
      <c r="D1" s="14" t="s">
        <v>19</v>
      </c>
      <c r="E1" s="14" t="s">
        <v>22</v>
      </c>
      <c r="F1" s="14" t="s">
        <v>16</v>
      </c>
      <c r="G1" s="14" t="s">
        <v>20</v>
      </c>
      <c r="H1" s="14" t="s">
        <v>23</v>
      </c>
      <c r="I1" s="14" t="s">
        <v>18</v>
      </c>
      <c r="J1" s="13"/>
      <c r="K1" s="13"/>
      <c r="L1" s="13"/>
      <c r="M1" s="13"/>
      <c r="N1" s="13"/>
      <c r="O1" s="13"/>
      <c r="P1" s="13"/>
      <c r="Q1" s="13"/>
    </row>
    <row r="2" spans="1:17" x14ac:dyDescent="0.25">
      <c r="A2" s="4">
        <v>44348</v>
      </c>
      <c r="B2" s="1">
        <v>0.46555560253699896</v>
      </c>
      <c r="C2" s="16">
        <v>27.4</v>
      </c>
      <c r="F2" s="17">
        <v>753430864</v>
      </c>
      <c r="I2" s="17">
        <v>15498319589</v>
      </c>
      <c r="K2" s="24"/>
      <c r="L2" s="25"/>
      <c r="M2" s="25"/>
      <c r="N2" s="7"/>
      <c r="O2" s="7"/>
      <c r="P2" s="8"/>
      <c r="Q2" s="8"/>
    </row>
    <row r="3" spans="1:17" x14ac:dyDescent="0.25">
      <c r="A3" s="4">
        <f>A2+1</f>
        <v>44349</v>
      </c>
      <c r="B3" s="1">
        <v>0.25756261904761907</v>
      </c>
      <c r="C3" s="16">
        <v>27.63</v>
      </c>
      <c r="D3" s="15">
        <f>C3/C2-1</f>
        <v>8.3941605839417122E-3</v>
      </c>
      <c r="E3" s="15">
        <f>LN(1+C3/C2)</f>
        <v>0.69733547767764292</v>
      </c>
      <c r="F3" s="17">
        <v>558113727</v>
      </c>
      <c r="G3" s="15">
        <f>F3/F2-1</f>
        <v>-0.25923697359974363</v>
      </c>
      <c r="H3" s="15">
        <f>LN(1+F3)</f>
        <v>20.140073313198481</v>
      </c>
      <c r="I3" s="17">
        <v>15632142982</v>
      </c>
      <c r="K3" s="24"/>
      <c r="L3" s="25"/>
      <c r="M3" s="25"/>
      <c r="N3" s="7"/>
      <c r="O3" s="7"/>
      <c r="P3" s="8"/>
      <c r="Q3" s="8"/>
    </row>
    <row r="4" spans="1:17" x14ac:dyDescent="0.25">
      <c r="A4" s="4">
        <f t="shared" ref="A4:A67" si="0">A3+1</f>
        <v>44350</v>
      </c>
      <c r="B4" s="1">
        <v>0.19277958333333398</v>
      </c>
      <c r="C4" s="16">
        <v>28.63</v>
      </c>
      <c r="D4" s="15">
        <f t="shared" ref="D4:D67" si="1">C4/C3-1</f>
        <v>3.6192544335866828E-2</v>
      </c>
      <c r="E4" s="15">
        <f t="shared" ref="E4:E67" si="2">LN(1+C4/C3)</f>
        <v>0.71108166412638563</v>
      </c>
      <c r="F4" s="17">
        <v>541834896</v>
      </c>
      <c r="G4" s="15">
        <f t="shared" ref="G4:G67" si="3">F4/F3-1</f>
        <v>-2.9167587558727059E-2</v>
      </c>
      <c r="H4" s="15">
        <f t="shared" ref="H4:H67" si="4">LN(1+F4)</f>
        <v>20.110471894917229</v>
      </c>
      <c r="I4" s="17">
        <v>16174756433</v>
      </c>
      <c r="K4" s="24"/>
      <c r="L4" s="25"/>
      <c r="M4" s="25"/>
      <c r="N4" s="7"/>
      <c r="O4" s="7"/>
      <c r="P4" s="8"/>
      <c r="Q4" s="8"/>
    </row>
    <row r="5" spans="1:17" x14ac:dyDescent="0.25">
      <c r="A5" s="4">
        <f t="shared" si="0"/>
        <v>44351</v>
      </c>
      <c r="B5" s="1">
        <v>0.14441280487804878</v>
      </c>
      <c r="C5" s="16">
        <v>26.44</v>
      </c>
      <c r="D5" s="15">
        <f t="shared" si="1"/>
        <v>-7.6493188962626579E-2</v>
      </c>
      <c r="E5" s="15">
        <f t="shared" si="2"/>
        <v>0.65414998416436643</v>
      </c>
      <c r="F5" s="17">
        <v>603761573</v>
      </c>
      <c r="G5" s="15">
        <f t="shared" si="3"/>
        <v>0.1142906768411609</v>
      </c>
      <c r="H5" s="15">
        <f t="shared" si="4"/>
        <v>20.218689932933646</v>
      </c>
      <c r="I5" s="17">
        <v>14939106881</v>
      </c>
      <c r="K5" s="24"/>
      <c r="L5" s="25"/>
      <c r="M5" s="25"/>
      <c r="N5" s="7"/>
      <c r="O5" s="7"/>
      <c r="P5" s="8"/>
      <c r="Q5" s="8"/>
    </row>
    <row r="6" spans="1:17" x14ac:dyDescent="0.25">
      <c r="A6" s="4">
        <f t="shared" si="0"/>
        <v>44352</v>
      </c>
      <c r="B6" s="1">
        <v>0.14763962848297205</v>
      </c>
      <c r="C6" s="16">
        <v>25.61</v>
      </c>
      <c r="D6" s="15">
        <f t="shared" si="1"/>
        <v>-3.1391830559758027E-2</v>
      </c>
      <c r="E6" s="15">
        <f t="shared" si="2"/>
        <v>0.67732678007749236</v>
      </c>
      <c r="F6" s="17">
        <v>448910761</v>
      </c>
      <c r="G6" s="15">
        <f t="shared" si="3"/>
        <v>-0.25647675990800423</v>
      </c>
      <c r="H6" s="15">
        <f t="shared" si="4"/>
        <v>19.922334677623841</v>
      </c>
      <c r="I6" s="17">
        <v>14467273503</v>
      </c>
      <c r="K6" s="24"/>
      <c r="L6" s="25"/>
      <c r="M6" s="25"/>
      <c r="N6" s="7"/>
      <c r="O6" s="7"/>
      <c r="P6" s="8"/>
      <c r="Q6" s="8"/>
    </row>
    <row r="7" spans="1:17" x14ac:dyDescent="0.25">
      <c r="A7" s="4">
        <f t="shared" si="0"/>
        <v>44353</v>
      </c>
      <c r="B7" s="1">
        <v>0.20486905263157879</v>
      </c>
      <c r="C7" s="16">
        <v>25.91</v>
      </c>
      <c r="D7" s="15">
        <f t="shared" si="1"/>
        <v>1.1714174150722512E-2</v>
      </c>
      <c r="E7" s="15">
        <f t="shared" si="2"/>
        <v>0.69898718158466444</v>
      </c>
      <c r="F7" s="17">
        <v>333386144</v>
      </c>
      <c r="G7" s="15">
        <f t="shared" si="3"/>
        <v>-0.25734428094941564</v>
      </c>
      <c r="H7" s="15">
        <f t="shared" si="4"/>
        <v>19.624811970728803</v>
      </c>
      <c r="I7" s="17">
        <v>14639766965</v>
      </c>
      <c r="K7" s="24"/>
      <c r="L7" s="25"/>
      <c r="M7" s="25"/>
      <c r="N7" s="7"/>
      <c r="O7" s="7"/>
      <c r="P7" s="8"/>
      <c r="Q7" s="8"/>
    </row>
    <row r="8" spans="1:17" x14ac:dyDescent="0.25">
      <c r="A8" s="4">
        <f t="shared" si="0"/>
        <v>44354</v>
      </c>
      <c r="B8" s="1">
        <v>0.23138900862068895</v>
      </c>
      <c r="C8" s="16">
        <v>24.2</v>
      </c>
      <c r="D8" s="15">
        <f t="shared" si="1"/>
        <v>-6.5997684291779324E-2</v>
      </c>
      <c r="E8" s="15">
        <f t="shared" si="2"/>
        <v>0.65959159439761461</v>
      </c>
      <c r="F8" s="17">
        <v>479599704</v>
      </c>
      <c r="G8" s="15">
        <f t="shared" si="3"/>
        <v>0.43857119628822971</v>
      </c>
      <c r="H8" s="15">
        <f t="shared" si="4"/>
        <v>19.98846236602153</v>
      </c>
      <c r="I8" s="17">
        <v>13669613802</v>
      </c>
      <c r="K8" s="24"/>
      <c r="L8" s="25"/>
      <c r="M8" s="25"/>
      <c r="N8" s="7"/>
      <c r="O8" s="7"/>
      <c r="P8" s="8"/>
      <c r="Q8" s="8"/>
    </row>
    <row r="9" spans="1:17" x14ac:dyDescent="0.25">
      <c r="A9" s="4">
        <f t="shared" si="0"/>
        <v>44355</v>
      </c>
      <c r="B9" s="1">
        <v>7.4309965034965078E-2</v>
      </c>
      <c r="C9" s="16">
        <v>23.53</v>
      </c>
      <c r="D9" s="15">
        <f t="shared" si="1"/>
        <v>-2.7685950413223082E-2</v>
      </c>
      <c r="E9" s="15">
        <f t="shared" si="2"/>
        <v>0.67920749785516443</v>
      </c>
      <c r="F9" s="17">
        <v>583658979</v>
      </c>
      <c r="G9" s="15">
        <f t="shared" si="3"/>
        <v>0.21697109929825986</v>
      </c>
      <c r="H9" s="15">
        <f t="shared" si="4"/>
        <v>20.184827431877935</v>
      </c>
      <c r="I9" s="17">
        <v>13532527083</v>
      </c>
      <c r="K9" s="24"/>
      <c r="L9" s="25"/>
      <c r="M9" s="25"/>
      <c r="N9" s="7"/>
      <c r="O9" s="7"/>
      <c r="P9" s="8"/>
      <c r="Q9" s="8"/>
    </row>
    <row r="10" spans="1:17" x14ac:dyDescent="0.25">
      <c r="A10" s="4">
        <f t="shared" si="0"/>
        <v>44356</v>
      </c>
      <c r="B10" s="1">
        <v>0.158355319148936</v>
      </c>
      <c r="C10" s="16">
        <v>25.13</v>
      </c>
      <c r="D10" s="15">
        <f t="shared" si="1"/>
        <v>6.7998300042498849E-2</v>
      </c>
      <c r="E10" s="15">
        <f t="shared" si="2"/>
        <v>0.7265811346161053</v>
      </c>
      <c r="F10" s="17">
        <v>697734988</v>
      </c>
      <c r="G10" s="15">
        <f t="shared" si="3"/>
        <v>0.19544976279718984</v>
      </c>
      <c r="H10" s="15">
        <f t="shared" si="4"/>
        <v>20.363349916713243</v>
      </c>
      <c r="I10" s="17">
        <v>14451165014</v>
      </c>
      <c r="K10" s="24"/>
      <c r="L10" s="25"/>
      <c r="M10" s="25"/>
      <c r="N10" s="7"/>
      <c r="O10" s="7"/>
      <c r="P10" s="8"/>
      <c r="Q10" s="8"/>
    </row>
    <row r="11" spans="1:17" x14ac:dyDescent="0.25">
      <c r="A11" s="4">
        <f t="shared" si="0"/>
        <v>44357</v>
      </c>
      <c r="B11" s="1">
        <v>0.19329798339264542</v>
      </c>
      <c r="C11" s="16">
        <v>23.6</v>
      </c>
      <c r="D11" s="15">
        <f t="shared" si="1"/>
        <v>-6.088340628730593E-2</v>
      </c>
      <c r="E11" s="15">
        <f t="shared" si="2"/>
        <v>0.66223250529991395</v>
      </c>
      <c r="F11" s="17">
        <v>399429441</v>
      </c>
      <c r="G11" s="15">
        <f t="shared" si="3"/>
        <v>-0.42753416717007175</v>
      </c>
      <c r="H11" s="15">
        <f t="shared" si="4"/>
        <v>19.805547691802488</v>
      </c>
      <c r="I11" s="17">
        <v>13571246337</v>
      </c>
      <c r="K11" s="24"/>
      <c r="L11" s="25"/>
      <c r="M11" s="25"/>
      <c r="N11" s="7"/>
      <c r="O11" s="7"/>
      <c r="P11" s="8"/>
      <c r="Q11" s="8"/>
    </row>
    <row r="12" spans="1:17" x14ac:dyDescent="0.25">
      <c r="A12" s="4">
        <f t="shared" si="0"/>
        <v>44358</v>
      </c>
      <c r="B12" s="1">
        <v>0.13841959595959588</v>
      </c>
      <c r="C12" s="16">
        <v>21.85</v>
      </c>
      <c r="D12" s="15">
        <f t="shared" si="1"/>
        <v>-7.415254237288138E-2</v>
      </c>
      <c r="E12" s="15">
        <f t="shared" si="2"/>
        <v>0.65536610859192335</v>
      </c>
      <c r="F12" s="17">
        <v>390923862</v>
      </c>
      <c r="G12" s="15">
        <f t="shared" si="3"/>
        <v>-2.1294321667190252E-2</v>
      </c>
      <c r="H12" s="15">
        <f t="shared" si="4"/>
        <v>19.784023375203336</v>
      </c>
      <c r="I12" s="17">
        <v>12567169058</v>
      </c>
      <c r="K12" s="24"/>
      <c r="L12" s="25"/>
      <c r="M12" s="25"/>
      <c r="N12" s="7"/>
      <c r="O12" s="7"/>
      <c r="P12" s="8"/>
      <c r="Q12" s="8"/>
    </row>
    <row r="13" spans="1:17" x14ac:dyDescent="0.25">
      <c r="A13" s="4">
        <f t="shared" si="0"/>
        <v>44359</v>
      </c>
      <c r="B13" s="1">
        <v>7.560656167979006E-2</v>
      </c>
      <c r="C13" s="16">
        <v>21.32</v>
      </c>
      <c r="D13" s="15">
        <f t="shared" si="1"/>
        <v>-2.4256292906178589E-2</v>
      </c>
      <c r="E13" s="15">
        <f t="shared" si="2"/>
        <v>0.6809448880257869</v>
      </c>
      <c r="F13" s="17">
        <v>379030854</v>
      </c>
      <c r="G13" s="15">
        <f t="shared" si="3"/>
        <v>-3.0422824381081126E-2</v>
      </c>
      <c r="H13" s="15">
        <f t="shared" si="4"/>
        <v>19.753128171342453</v>
      </c>
      <c r="I13" s="17">
        <v>12263500330</v>
      </c>
      <c r="K13" s="24"/>
      <c r="L13" s="25"/>
      <c r="M13" s="25"/>
      <c r="N13" s="7"/>
      <c r="O13" s="7"/>
      <c r="P13" s="8"/>
      <c r="Q13" s="8"/>
    </row>
    <row r="14" spans="1:17" x14ac:dyDescent="0.25">
      <c r="A14" s="4">
        <f t="shared" si="0"/>
        <v>44360</v>
      </c>
      <c r="B14" s="1">
        <v>0.13049698375870056</v>
      </c>
      <c r="C14" s="16">
        <v>23.27</v>
      </c>
      <c r="D14" s="15">
        <f t="shared" si="1"/>
        <v>9.1463414634146201E-2</v>
      </c>
      <c r="E14" s="15">
        <f t="shared" si="2"/>
        <v>0.7378640193417414</v>
      </c>
      <c r="F14" s="17">
        <v>408171937</v>
      </c>
      <c r="G14" s="15">
        <f t="shared" si="3"/>
        <v>7.6883142077927014E-2</v>
      </c>
      <c r="H14" s="15">
        <f t="shared" si="4"/>
        <v>19.827199060264039</v>
      </c>
      <c r="I14" s="17">
        <v>13386217336</v>
      </c>
      <c r="K14" s="24"/>
      <c r="L14" s="25"/>
      <c r="M14" s="25"/>
      <c r="N14" s="7"/>
      <c r="O14" s="7"/>
      <c r="P14" s="8"/>
      <c r="Q14" s="8"/>
    </row>
    <row r="15" spans="1:17" x14ac:dyDescent="0.25">
      <c r="A15" s="4">
        <f t="shared" si="0"/>
        <v>44361</v>
      </c>
      <c r="B15" s="1">
        <v>0.11648279883381933</v>
      </c>
      <c r="C15" s="16">
        <v>23.41</v>
      </c>
      <c r="D15" s="15">
        <f t="shared" si="1"/>
        <v>6.0163300386764096E-3</v>
      </c>
      <c r="E15" s="15">
        <f t="shared" si="2"/>
        <v>0.69615083010415479</v>
      </c>
      <c r="F15" s="17">
        <v>418305189</v>
      </c>
      <c r="G15" s="15">
        <f t="shared" si="3"/>
        <v>2.4825939956768739E-2</v>
      </c>
      <c r="H15" s="15">
        <f t="shared" si="4"/>
        <v>19.851721843698591</v>
      </c>
      <c r="I15" s="17">
        <v>13462664780</v>
      </c>
      <c r="K15" s="24"/>
      <c r="L15" s="25"/>
      <c r="M15" s="25"/>
      <c r="N15" s="7"/>
      <c r="O15" s="7"/>
      <c r="P15" s="8"/>
      <c r="Q15" s="8"/>
    </row>
    <row r="16" spans="1:17" x14ac:dyDescent="0.25">
      <c r="A16" s="4">
        <f t="shared" si="0"/>
        <v>44362</v>
      </c>
      <c r="B16" s="1">
        <v>0.21551762589928053</v>
      </c>
      <c r="C16" s="16">
        <v>24.18</v>
      </c>
      <c r="D16" s="15">
        <f t="shared" si="1"/>
        <v>3.2891926527125248E-2</v>
      </c>
      <c r="E16" s="15">
        <f t="shared" si="2"/>
        <v>0.70945937363019984</v>
      </c>
      <c r="F16" s="17">
        <v>405740380</v>
      </c>
      <c r="G16" s="15">
        <f t="shared" si="3"/>
        <v>-3.0037420836297568E-2</v>
      </c>
      <c r="H16" s="15">
        <f t="shared" si="4"/>
        <v>19.821224057362009</v>
      </c>
      <c r="I16" s="17">
        <v>13907887559</v>
      </c>
      <c r="K16" s="24"/>
      <c r="L16" s="25"/>
      <c r="M16" s="25"/>
      <c r="N16" s="7"/>
      <c r="O16" s="7"/>
      <c r="P16" s="8"/>
      <c r="Q16" s="8"/>
    </row>
    <row r="17" spans="1:17" x14ac:dyDescent="0.25">
      <c r="A17" s="4">
        <f t="shared" si="0"/>
        <v>44363</v>
      </c>
      <c r="B17" s="1">
        <v>0.1846058651026391</v>
      </c>
      <c r="C17" s="16">
        <v>21.83</v>
      </c>
      <c r="D17" s="15">
        <f t="shared" si="1"/>
        <v>-9.7187758478081143E-2</v>
      </c>
      <c r="E17" s="15">
        <f t="shared" si="2"/>
        <v>0.64333291898073053</v>
      </c>
      <c r="F17" s="17">
        <v>344163561</v>
      </c>
      <c r="G17" s="15">
        <f t="shared" si="3"/>
        <v>-0.15176408865196012</v>
      </c>
      <c r="H17" s="15">
        <f t="shared" si="4"/>
        <v>19.656627573267421</v>
      </c>
      <c r="I17" s="17">
        <v>12557267751</v>
      </c>
      <c r="K17" s="24"/>
      <c r="L17" s="25"/>
      <c r="M17" s="25"/>
      <c r="N17" s="7"/>
      <c r="O17" s="7"/>
      <c r="P17" s="8"/>
      <c r="Q17" s="8"/>
    </row>
    <row r="18" spans="1:17" x14ac:dyDescent="0.25">
      <c r="A18" s="4">
        <f t="shared" si="0"/>
        <v>44364</v>
      </c>
      <c r="B18" s="1">
        <v>8.0940671641791043E-2</v>
      </c>
      <c r="C18" s="16">
        <v>22.15</v>
      </c>
      <c r="D18" s="15">
        <f t="shared" si="1"/>
        <v>1.465872652313327E-2</v>
      </c>
      <c r="E18" s="15">
        <f t="shared" si="2"/>
        <v>0.70044981456476252</v>
      </c>
      <c r="F18" s="17">
        <v>247003560</v>
      </c>
      <c r="G18" s="15">
        <f t="shared" si="3"/>
        <v>-0.28230763511887302</v>
      </c>
      <c r="H18" s="15">
        <f t="shared" si="4"/>
        <v>19.324913311492377</v>
      </c>
      <c r="I18" s="17">
        <v>12742855496</v>
      </c>
      <c r="K18" s="24"/>
      <c r="L18" s="25"/>
      <c r="M18" s="25"/>
      <c r="N18" s="7"/>
      <c r="O18" s="7"/>
      <c r="P18" s="8"/>
      <c r="Q18" s="8"/>
    </row>
    <row r="19" spans="1:17" x14ac:dyDescent="0.25">
      <c r="A19" s="4">
        <f t="shared" si="0"/>
        <v>44365</v>
      </c>
      <c r="B19" s="1">
        <v>0.14336250000000003</v>
      </c>
      <c r="C19" s="16">
        <v>20.39</v>
      </c>
      <c r="D19" s="15">
        <f t="shared" si="1"/>
        <v>-7.9458239277652276E-2</v>
      </c>
      <c r="E19" s="15">
        <f t="shared" si="2"/>
        <v>0.65260731328094657</v>
      </c>
      <c r="F19" s="17">
        <v>330277776</v>
      </c>
      <c r="G19" s="15">
        <f t="shared" si="3"/>
        <v>0.33713771574790252</v>
      </c>
      <c r="H19" s="15">
        <f t="shared" si="4"/>
        <v>19.615444606838071</v>
      </c>
      <c r="I19" s="17">
        <v>11729674168</v>
      </c>
      <c r="K19" s="24"/>
      <c r="L19" s="25"/>
      <c r="M19" s="25"/>
      <c r="N19" s="7"/>
      <c r="O19" s="7"/>
      <c r="P19" s="8"/>
      <c r="Q19" s="8"/>
    </row>
    <row r="20" spans="1:17" x14ac:dyDescent="0.25">
      <c r="A20" s="4">
        <f t="shared" si="0"/>
        <v>44366</v>
      </c>
      <c r="B20" s="1">
        <v>0.22129170984455959</v>
      </c>
      <c r="C20" s="16">
        <v>19.91</v>
      </c>
      <c r="D20" s="15">
        <f t="shared" si="1"/>
        <v>-2.3540951446787695E-2</v>
      </c>
      <c r="E20" s="15">
        <f t="shared" si="2"/>
        <v>0.68130688436627351</v>
      </c>
      <c r="F20" s="17">
        <v>268928419</v>
      </c>
      <c r="G20" s="15">
        <f t="shared" si="3"/>
        <v>-0.18575078754314978</v>
      </c>
      <c r="H20" s="15">
        <f t="shared" si="4"/>
        <v>19.409955805501841</v>
      </c>
      <c r="I20" s="17">
        <v>11452122423</v>
      </c>
      <c r="K20" s="24"/>
      <c r="L20" s="25"/>
      <c r="M20" s="25"/>
      <c r="N20" s="7"/>
      <c r="O20" s="7"/>
      <c r="P20" s="8"/>
      <c r="Q20" s="8"/>
    </row>
    <row r="21" spans="1:17" x14ac:dyDescent="0.25">
      <c r="A21" s="4">
        <f t="shared" si="0"/>
        <v>44367</v>
      </c>
      <c r="B21" s="1">
        <v>0.22846249999999987</v>
      </c>
      <c r="C21" s="16">
        <v>20.81</v>
      </c>
      <c r="D21" s="15">
        <f t="shared" si="1"/>
        <v>4.5203415369161171E-2</v>
      </c>
      <c r="E21" s="15">
        <f t="shared" si="2"/>
        <v>0.71549725416616239</v>
      </c>
      <c r="F21" s="17">
        <v>368331090</v>
      </c>
      <c r="G21" s="15">
        <f t="shared" si="3"/>
        <v>0.3696250153465559</v>
      </c>
      <c r="H21" s="15">
        <f t="shared" si="4"/>
        <v>19.724492795446682</v>
      </c>
      <c r="I21" s="17">
        <v>11967307036</v>
      </c>
      <c r="K21" s="24"/>
      <c r="L21" s="25"/>
      <c r="M21" s="25"/>
      <c r="N21" s="7"/>
      <c r="O21" s="7"/>
      <c r="P21" s="8"/>
      <c r="Q21" s="8"/>
    </row>
    <row r="22" spans="1:17" x14ac:dyDescent="0.25">
      <c r="A22" s="4">
        <f t="shared" si="0"/>
        <v>44368</v>
      </c>
      <c r="B22" s="1">
        <v>0.2176961538461539</v>
      </c>
      <c r="C22" s="16">
        <v>15.85</v>
      </c>
      <c r="D22" s="15">
        <f t="shared" si="1"/>
        <v>-0.23834694858241223</v>
      </c>
      <c r="E22" s="15">
        <f t="shared" si="2"/>
        <v>0.56625260200601601</v>
      </c>
      <c r="F22" s="17">
        <v>566312286</v>
      </c>
      <c r="G22" s="15">
        <f t="shared" si="3"/>
        <v>0.53750878319829032</v>
      </c>
      <c r="H22" s="15">
        <f t="shared" si="4"/>
        <v>20.154656227829058</v>
      </c>
      <c r="I22" s="17">
        <v>9116830854</v>
      </c>
      <c r="K22" s="24"/>
      <c r="L22" s="25"/>
      <c r="M22" s="25"/>
      <c r="N22" s="7"/>
      <c r="O22" s="7"/>
      <c r="P22" s="8"/>
      <c r="Q22" s="8"/>
    </row>
    <row r="23" spans="1:17" x14ac:dyDescent="0.25">
      <c r="A23" s="4">
        <f t="shared" si="0"/>
        <v>44369</v>
      </c>
      <c r="B23" s="1">
        <v>0.2214211081794194</v>
      </c>
      <c r="C23" s="16">
        <v>16.38</v>
      </c>
      <c r="D23" s="15">
        <f t="shared" si="1"/>
        <v>3.3438485804416329E-2</v>
      </c>
      <c r="E23" s="15">
        <f t="shared" si="2"/>
        <v>0.70972819550405697</v>
      </c>
      <c r="F23" s="17">
        <v>706248217</v>
      </c>
      <c r="G23" s="15">
        <f t="shared" si="3"/>
        <v>0.24710029158717561</v>
      </c>
      <c r="H23" s="15">
        <f t="shared" si="4"/>
        <v>20.375477317235902</v>
      </c>
      <c r="I23" s="17">
        <v>9421462865</v>
      </c>
      <c r="K23" s="24"/>
      <c r="L23" s="25"/>
      <c r="M23" s="25"/>
      <c r="N23" s="7"/>
      <c r="O23" s="7"/>
      <c r="P23" s="8"/>
      <c r="Q23" s="8"/>
    </row>
    <row r="24" spans="1:17" x14ac:dyDescent="0.25">
      <c r="A24" s="4">
        <f t="shared" si="0"/>
        <v>44370</v>
      </c>
      <c r="B24" s="1">
        <v>0.25063214285714286</v>
      </c>
      <c r="C24" s="16">
        <v>17.87</v>
      </c>
      <c r="D24" s="15">
        <f t="shared" si="1"/>
        <v>9.0964590964591086E-2</v>
      </c>
      <c r="E24" s="15">
        <f t="shared" si="2"/>
        <v>0.73762548628331104</v>
      </c>
      <c r="F24" s="17">
        <v>511611142</v>
      </c>
      <c r="G24" s="15">
        <f t="shared" si="3"/>
        <v>-0.2755930143466826</v>
      </c>
      <c r="H24" s="15">
        <f t="shared" si="4"/>
        <v>20.053075408119803</v>
      </c>
      <c r="I24" s="17">
        <v>10279845500</v>
      </c>
      <c r="K24" s="24"/>
      <c r="L24" s="25"/>
      <c r="M24" s="25"/>
      <c r="N24" s="7"/>
      <c r="O24" s="7"/>
      <c r="P24" s="8"/>
      <c r="Q24" s="8"/>
    </row>
    <row r="25" spans="1:17" x14ac:dyDescent="0.25">
      <c r="A25" s="4">
        <f t="shared" si="0"/>
        <v>44371</v>
      </c>
      <c r="B25" s="1">
        <v>0.30376343612334822</v>
      </c>
      <c r="C25" s="16">
        <v>18.05</v>
      </c>
      <c r="D25" s="15">
        <f t="shared" si="1"/>
        <v>1.0072747621712397E-2</v>
      </c>
      <c r="E25" s="15">
        <f t="shared" si="2"/>
        <v>0.69817091426266209</v>
      </c>
      <c r="F25" s="17">
        <v>366440877</v>
      </c>
      <c r="G25" s="15">
        <f t="shared" si="3"/>
        <v>-0.28375117952376416</v>
      </c>
      <c r="H25" s="15">
        <f t="shared" si="4"/>
        <v>19.719347751135047</v>
      </c>
      <c r="I25" s="17">
        <v>10384060769</v>
      </c>
      <c r="K25" s="24"/>
      <c r="L25" s="25"/>
      <c r="M25" s="25"/>
      <c r="N25" s="7"/>
      <c r="O25" s="7"/>
      <c r="P25" s="8"/>
      <c r="Q25" s="8"/>
    </row>
    <row r="26" spans="1:17" x14ac:dyDescent="0.25">
      <c r="A26" s="4">
        <f t="shared" si="0"/>
        <v>44372</v>
      </c>
      <c r="B26" s="1">
        <v>0.17939956331877738</v>
      </c>
      <c r="C26" s="16">
        <v>15.91</v>
      </c>
      <c r="D26" s="15">
        <f t="shared" si="1"/>
        <v>-0.1185595567867036</v>
      </c>
      <c r="E26" s="15">
        <f t="shared" si="2"/>
        <v>0.63203767666425659</v>
      </c>
      <c r="F26" s="17">
        <v>370292098</v>
      </c>
      <c r="G26" s="15">
        <f t="shared" si="3"/>
        <v>1.0509801830869359E-2</v>
      </c>
      <c r="H26" s="15">
        <f t="shared" si="4"/>
        <v>19.729802708902227</v>
      </c>
      <c r="I26" s="17">
        <v>9148938768</v>
      </c>
      <c r="K26" s="24"/>
      <c r="L26" s="25"/>
      <c r="M26" s="25"/>
      <c r="N26" s="7"/>
      <c r="O26" s="7"/>
      <c r="P26" s="8"/>
      <c r="Q26" s="8"/>
    </row>
    <row r="27" spans="1:17" x14ac:dyDescent="0.25">
      <c r="A27" s="4">
        <f t="shared" si="0"/>
        <v>44373</v>
      </c>
      <c r="B27" s="1">
        <v>0.47741121121120117</v>
      </c>
      <c r="C27" s="16">
        <v>16.100000000000001</v>
      </c>
      <c r="D27" s="15">
        <f t="shared" si="1"/>
        <v>1.1942174732872513E-2</v>
      </c>
      <c r="E27" s="15">
        <f t="shared" si="2"/>
        <v>0.6991005116320762</v>
      </c>
      <c r="F27" s="17">
        <v>284658409</v>
      </c>
      <c r="G27" s="15">
        <f t="shared" si="3"/>
        <v>-0.23125983368945668</v>
      </c>
      <c r="H27" s="15">
        <f t="shared" si="4"/>
        <v>19.466800457980248</v>
      </c>
      <c r="I27" s="17">
        <v>9261318436</v>
      </c>
      <c r="K27" s="24"/>
      <c r="L27" s="25"/>
      <c r="M27" s="25"/>
      <c r="N27" s="7"/>
      <c r="O27" s="7"/>
      <c r="P27" s="8"/>
      <c r="Q27" s="8"/>
    </row>
    <row r="28" spans="1:17" x14ac:dyDescent="0.25">
      <c r="A28" s="4">
        <f t="shared" si="0"/>
        <v>44374</v>
      </c>
      <c r="B28" s="1">
        <v>0.4778523255813909</v>
      </c>
      <c r="C28" s="16">
        <v>17.100000000000001</v>
      </c>
      <c r="D28" s="15">
        <f t="shared" si="1"/>
        <v>6.211180124223592E-2</v>
      </c>
      <c r="E28" s="15">
        <f t="shared" si="2"/>
        <v>0.72373060393202548</v>
      </c>
      <c r="F28" s="17">
        <v>255240542</v>
      </c>
      <c r="G28" s="15">
        <f t="shared" si="3"/>
        <v>-0.10334445099775713</v>
      </c>
      <c r="H28" s="15">
        <f t="shared" si="4"/>
        <v>19.357716964371654</v>
      </c>
      <c r="I28" s="17">
        <v>9833906940</v>
      </c>
      <c r="K28" s="24"/>
      <c r="L28" s="25"/>
      <c r="M28" s="25"/>
      <c r="N28" s="7"/>
      <c r="O28" s="7"/>
      <c r="P28" s="8"/>
      <c r="Q28" s="8"/>
    </row>
    <row r="29" spans="1:17" x14ac:dyDescent="0.25">
      <c r="A29" s="4">
        <f t="shared" si="0"/>
        <v>44375</v>
      </c>
      <c r="B29" s="1">
        <v>0.42077577092511076</v>
      </c>
      <c r="C29" s="16">
        <v>17.68</v>
      </c>
      <c r="D29" s="15">
        <f t="shared" si="1"/>
        <v>3.391812865497057E-2</v>
      </c>
      <c r="E29" s="15">
        <f t="shared" si="2"/>
        <v>0.70996404541752267</v>
      </c>
      <c r="F29" s="17">
        <v>306684346</v>
      </c>
      <c r="G29" s="15">
        <f t="shared" si="3"/>
        <v>0.2015502850640396</v>
      </c>
      <c r="H29" s="15">
        <f t="shared" si="4"/>
        <v>19.541329590938236</v>
      </c>
      <c r="I29" s="17">
        <v>10172315636</v>
      </c>
      <c r="K29" s="24"/>
      <c r="L29" s="25"/>
      <c r="M29" s="25"/>
      <c r="N29" s="7"/>
      <c r="O29" s="7"/>
      <c r="P29" s="8"/>
      <c r="Q29" s="8"/>
    </row>
    <row r="30" spans="1:17" x14ac:dyDescent="0.25">
      <c r="A30" s="4">
        <f t="shared" si="0"/>
        <v>44376</v>
      </c>
      <c r="B30" s="1">
        <v>0.18478116279069756</v>
      </c>
      <c r="C30" s="16">
        <v>18.55</v>
      </c>
      <c r="D30" s="15">
        <f t="shared" si="1"/>
        <v>4.9208144796380138E-2</v>
      </c>
      <c r="E30" s="15">
        <f t="shared" si="2"/>
        <v>0.71745344769748864</v>
      </c>
      <c r="F30" s="17">
        <v>383182157</v>
      </c>
      <c r="G30" s="15">
        <f t="shared" si="3"/>
        <v>0.2494350037676849</v>
      </c>
      <c r="H30" s="15">
        <f t="shared" si="4"/>
        <v>19.764021042434205</v>
      </c>
      <c r="I30" s="17">
        <v>10673136671</v>
      </c>
      <c r="K30" s="24"/>
      <c r="L30" s="25"/>
      <c r="M30" s="25"/>
      <c r="N30" s="7"/>
      <c r="O30" s="7"/>
      <c r="P30" s="8"/>
      <c r="Q30" s="8"/>
    </row>
    <row r="31" spans="1:17" x14ac:dyDescent="0.25">
      <c r="A31" s="4">
        <f t="shared" si="0"/>
        <v>44377</v>
      </c>
      <c r="B31" s="1">
        <v>0.26265629139072855</v>
      </c>
      <c r="C31" s="16">
        <v>19.28</v>
      </c>
      <c r="D31" s="15">
        <f t="shared" si="1"/>
        <v>3.9353099730458307E-2</v>
      </c>
      <c r="E31" s="15">
        <f t="shared" si="2"/>
        <v>0.71263264959149375</v>
      </c>
      <c r="F31" s="17">
        <v>397542621</v>
      </c>
      <c r="G31" s="15">
        <f t="shared" si="3"/>
        <v>3.7476859863284195E-2</v>
      </c>
      <c r="H31" s="15">
        <f t="shared" si="4"/>
        <v>19.800812711467689</v>
      </c>
      <c r="I31" s="17">
        <v>11089771197</v>
      </c>
      <c r="K31" s="24"/>
      <c r="L31" s="25"/>
      <c r="M31" s="25"/>
      <c r="N31" s="7"/>
      <c r="O31" s="7"/>
      <c r="P31" s="8"/>
      <c r="Q31" s="8"/>
    </row>
    <row r="32" spans="1:17" x14ac:dyDescent="0.25">
      <c r="A32" s="4">
        <f t="shared" si="0"/>
        <v>44378</v>
      </c>
      <c r="B32" s="1">
        <v>0.22156730769230784</v>
      </c>
      <c r="C32" s="16">
        <v>17.87</v>
      </c>
      <c r="D32" s="15">
        <f t="shared" si="1"/>
        <v>-7.3132780082987514E-2</v>
      </c>
      <c r="E32" s="15">
        <f t="shared" si="2"/>
        <v>0.6558954819813686</v>
      </c>
      <c r="F32" s="17">
        <v>364624991</v>
      </c>
      <c r="G32" s="15">
        <f t="shared" si="3"/>
        <v>-8.2802769467075543E-2</v>
      </c>
      <c r="H32" s="15">
        <f t="shared" si="4"/>
        <v>19.714379964211808</v>
      </c>
      <c r="I32" s="17">
        <v>10279957542</v>
      </c>
      <c r="K32" s="24"/>
      <c r="L32" s="25"/>
      <c r="M32" s="25"/>
      <c r="N32" s="7"/>
      <c r="O32" s="7"/>
      <c r="P32" s="8"/>
      <c r="Q32" s="8"/>
    </row>
    <row r="33" spans="1:17" x14ac:dyDescent="0.25">
      <c r="A33" s="4">
        <f t="shared" si="0"/>
        <v>44379</v>
      </c>
      <c r="B33" s="1">
        <v>0.22961830000000222</v>
      </c>
      <c r="C33" s="16">
        <v>18.239999999999998</v>
      </c>
      <c r="D33" s="15">
        <f t="shared" si="1"/>
        <v>2.0705092333519692E-2</v>
      </c>
      <c r="E33" s="15">
        <f t="shared" si="2"/>
        <v>0.70344650611802972</v>
      </c>
      <c r="F33" s="17">
        <v>307045716</v>
      </c>
      <c r="G33" s="15">
        <f t="shared" si="3"/>
        <v>-0.15791368233451664</v>
      </c>
      <c r="H33" s="15">
        <f t="shared" si="4"/>
        <v>19.542507209774133</v>
      </c>
      <c r="I33" s="17">
        <v>10493637025</v>
      </c>
      <c r="K33" s="24"/>
      <c r="L33" s="25"/>
      <c r="M33" s="25"/>
      <c r="N33" s="7"/>
      <c r="O33" s="7"/>
      <c r="P33" s="8"/>
      <c r="Q33" s="8"/>
    </row>
    <row r="34" spans="1:17" x14ac:dyDescent="0.25">
      <c r="A34" s="4">
        <f t="shared" si="0"/>
        <v>44380</v>
      </c>
      <c r="B34" s="1">
        <v>0.29648403275332719</v>
      </c>
      <c r="C34" s="16">
        <v>19.52</v>
      </c>
      <c r="D34" s="15">
        <f t="shared" si="1"/>
        <v>7.0175438596491224E-2</v>
      </c>
      <c r="E34" s="15">
        <f t="shared" si="2"/>
        <v>0.72763335663111472</v>
      </c>
      <c r="F34" s="17">
        <v>344855379</v>
      </c>
      <c r="G34" s="15">
        <f t="shared" si="3"/>
        <v>0.12314017434459168</v>
      </c>
      <c r="H34" s="15">
        <f t="shared" si="4"/>
        <v>19.658635698705815</v>
      </c>
      <c r="I34" s="17">
        <v>11466088853</v>
      </c>
      <c r="K34" s="24"/>
      <c r="L34" s="25"/>
      <c r="M34" s="25"/>
      <c r="N34" s="7"/>
      <c r="O34" s="7"/>
      <c r="P34" s="8"/>
      <c r="Q34" s="8"/>
    </row>
    <row r="35" spans="1:17" x14ac:dyDescent="0.25">
      <c r="A35" s="4">
        <f t="shared" si="0"/>
        <v>44381</v>
      </c>
      <c r="B35" s="1">
        <v>8.3247460595446771E-2</v>
      </c>
      <c r="C35" s="16">
        <v>20.77</v>
      </c>
      <c r="D35" s="15">
        <f t="shared" si="1"/>
        <v>6.4036885245901676E-2</v>
      </c>
      <c r="E35" s="15">
        <f t="shared" si="2"/>
        <v>0.72466371821830944</v>
      </c>
      <c r="F35" s="17">
        <v>540490915</v>
      </c>
      <c r="G35" s="15">
        <f t="shared" si="3"/>
        <v>0.56729733074570943</v>
      </c>
      <c r="H35" s="15">
        <f t="shared" si="4"/>
        <v>20.107988388241804</v>
      </c>
      <c r="I35" s="17">
        <v>12198611171</v>
      </c>
      <c r="K35" s="24"/>
      <c r="L35" s="25"/>
      <c r="M35" s="25"/>
      <c r="N35" s="7"/>
      <c r="O35" s="7"/>
      <c r="P35" s="8"/>
      <c r="Q35" s="8"/>
    </row>
    <row r="36" spans="1:17" x14ac:dyDescent="0.25">
      <c r="A36" s="4">
        <f t="shared" si="0"/>
        <v>44382</v>
      </c>
      <c r="B36" s="1">
        <v>0.22677339999999765</v>
      </c>
      <c r="C36" s="16">
        <v>20.100000000000001</v>
      </c>
      <c r="D36" s="15">
        <f t="shared" si="1"/>
        <v>-3.2258064516128893E-2</v>
      </c>
      <c r="E36" s="15">
        <f t="shared" si="2"/>
        <v>0.67688665968816497</v>
      </c>
      <c r="F36" s="17">
        <v>545274387</v>
      </c>
      <c r="G36" s="15">
        <f t="shared" si="3"/>
        <v>8.850235715802901E-3</v>
      </c>
      <c r="H36" s="15">
        <f t="shared" si="4"/>
        <v>20.116799690152114</v>
      </c>
      <c r="I36" s="17">
        <v>11801301167</v>
      </c>
      <c r="K36" s="24"/>
      <c r="L36" s="25"/>
      <c r="M36" s="25"/>
      <c r="N36" s="7"/>
      <c r="O36" s="7"/>
      <c r="P36" s="8"/>
      <c r="Q36" s="8"/>
    </row>
    <row r="37" spans="1:17" x14ac:dyDescent="0.25">
      <c r="A37" s="4">
        <f t="shared" si="0"/>
        <v>44383</v>
      </c>
      <c r="B37" s="1">
        <v>9.0673493975903463E-2</v>
      </c>
      <c r="C37" s="16">
        <v>22.4</v>
      </c>
      <c r="D37" s="15">
        <f t="shared" si="1"/>
        <v>0.11442786069651723</v>
      </c>
      <c r="E37" s="15">
        <f t="shared" si="2"/>
        <v>0.748784260865341</v>
      </c>
      <c r="F37" s="17">
        <v>815123869</v>
      </c>
      <c r="G37" s="15">
        <f t="shared" si="3"/>
        <v>0.49488750697545592</v>
      </c>
      <c r="H37" s="15">
        <f t="shared" si="4"/>
        <v>20.518850647386234</v>
      </c>
      <c r="I37" s="17">
        <v>13155007434</v>
      </c>
      <c r="K37" s="24"/>
      <c r="L37" s="25"/>
      <c r="M37" s="25"/>
      <c r="N37" s="7"/>
      <c r="O37" s="7"/>
      <c r="P37" s="8"/>
      <c r="Q37" s="8"/>
    </row>
    <row r="38" spans="1:17" x14ac:dyDescent="0.25">
      <c r="A38" s="4">
        <f t="shared" si="0"/>
        <v>44384</v>
      </c>
      <c r="B38" s="1">
        <v>0.10056582914572854</v>
      </c>
      <c r="C38" s="16">
        <v>22.23</v>
      </c>
      <c r="D38" s="15">
        <f t="shared" si="1"/>
        <v>-7.5892857142856318E-3</v>
      </c>
      <c r="E38" s="15">
        <f t="shared" si="2"/>
        <v>0.68934531978018443</v>
      </c>
      <c r="F38" s="17">
        <v>484900571</v>
      </c>
      <c r="G38" s="15">
        <f t="shared" si="3"/>
        <v>-0.40512038790511729</v>
      </c>
      <c r="H38" s="15">
        <f t="shared" si="4"/>
        <v>19.99945442169955</v>
      </c>
      <c r="I38" s="17">
        <v>13055787884</v>
      </c>
      <c r="K38" s="24"/>
      <c r="L38" s="25"/>
      <c r="M38" s="25"/>
      <c r="N38" s="7"/>
      <c r="O38" s="7"/>
      <c r="P38" s="8"/>
      <c r="Q38" s="8"/>
    </row>
    <row r="39" spans="1:17" x14ac:dyDescent="0.25">
      <c r="A39" s="4">
        <f t="shared" si="0"/>
        <v>44385</v>
      </c>
      <c r="B39" s="1">
        <v>0.1000599198396793</v>
      </c>
      <c r="C39" s="16">
        <v>20.399999999999999</v>
      </c>
      <c r="D39" s="15">
        <f t="shared" si="1"/>
        <v>-8.232118758434559E-2</v>
      </c>
      <c r="E39" s="15">
        <f t="shared" si="2"/>
        <v>0.6511155028010136</v>
      </c>
      <c r="F39" s="17">
        <v>491809315</v>
      </c>
      <c r="G39" s="15">
        <f t="shared" si="3"/>
        <v>1.4247753896746707E-2</v>
      </c>
      <c r="H39" s="15">
        <f t="shared" si="4"/>
        <v>20.013601630226574</v>
      </c>
      <c r="I39" s="17">
        <v>11980504265</v>
      </c>
      <c r="K39" s="24"/>
      <c r="L39" s="25"/>
      <c r="M39" s="25"/>
      <c r="N39" s="7"/>
      <c r="O39" s="7"/>
      <c r="P39" s="8"/>
      <c r="Q39" s="8"/>
    </row>
    <row r="40" spans="1:17" x14ac:dyDescent="0.25">
      <c r="A40" s="4">
        <f t="shared" si="0"/>
        <v>44386</v>
      </c>
      <c r="B40" s="1">
        <v>0.18400630914826502</v>
      </c>
      <c r="C40" s="16">
        <v>20.99</v>
      </c>
      <c r="D40" s="15">
        <f t="shared" si="1"/>
        <v>2.8921568627450878E-2</v>
      </c>
      <c r="E40" s="15">
        <f t="shared" si="2"/>
        <v>0.70750440491047029</v>
      </c>
      <c r="F40" s="17">
        <v>439238859</v>
      </c>
      <c r="G40" s="15">
        <f t="shared" si="3"/>
        <v>-0.10689194855937201</v>
      </c>
      <c r="H40" s="15">
        <f t="shared" si="4"/>
        <v>19.900553923298379</v>
      </c>
      <c r="I40" s="17">
        <v>12324327229</v>
      </c>
      <c r="K40" s="24"/>
      <c r="L40" s="25"/>
      <c r="M40" s="25"/>
      <c r="N40" s="7"/>
      <c r="O40" s="7"/>
      <c r="P40" s="8"/>
      <c r="Q40" s="8"/>
    </row>
    <row r="41" spans="1:17" x14ac:dyDescent="0.25">
      <c r="A41" s="4">
        <f t="shared" si="0"/>
        <v>44387</v>
      </c>
      <c r="B41" s="1">
        <v>0.29941333333333348</v>
      </c>
      <c r="C41" s="16">
        <v>20.239999999999998</v>
      </c>
      <c r="D41" s="15">
        <f t="shared" si="1"/>
        <v>-3.5731300619342599E-2</v>
      </c>
      <c r="E41" s="15">
        <f t="shared" si="2"/>
        <v>0.67512001288626711</v>
      </c>
      <c r="F41" s="17">
        <v>259378363</v>
      </c>
      <c r="G41" s="15">
        <f t="shared" si="3"/>
        <v>-0.40948220385027456</v>
      </c>
      <c r="H41" s="15">
        <f t="shared" si="4"/>
        <v>19.373798418503686</v>
      </c>
      <c r="I41" s="17">
        <v>11888802708</v>
      </c>
      <c r="K41" s="24"/>
      <c r="L41" s="25"/>
      <c r="M41" s="25"/>
      <c r="N41" s="7"/>
      <c r="O41" s="7"/>
      <c r="P41" s="8"/>
      <c r="Q41" s="8"/>
    </row>
    <row r="42" spans="1:17" x14ac:dyDescent="0.25">
      <c r="A42" s="4">
        <f t="shared" si="0"/>
        <v>44388</v>
      </c>
      <c r="B42" s="1">
        <v>0.17022010050251266</v>
      </c>
      <c r="C42" s="16">
        <v>20.68</v>
      </c>
      <c r="D42" s="15">
        <f t="shared" si="1"/>
        <v>2.1739130434782705E-2</v>
      </c>
      <c r="E42" s="15">
        <f t="shared" si="2"/>
        <v>0.70395809666416098</v>
      </c>
      <c r="F42" s="17">
        <v>268848504</v>
      </c>
      <c r="G42" s="15">
        <f t="shared" si="3"/>
        <v>3.651091359536407E-2</v>
      </c>
      <c r="H42" s="15">
        <f t="shared" si="4"/>
        <v>19.40965860048291</v>
      </c>
      <c r="I42" s="17">
        <v>12145668778</v>
      </c>
      <c r="K42" s="24"/>
      <c r="L42" s="25"/>
      <c r="M42" s="25"/>
      <c r="N42" s="7"/>
      <c r="O42" s="7"/>
      <c r="P42" s="8"/>
      <c r="Q42" s="8"/>
    </row>
    <row r="43" spans="1:17" x14ac:dyDescent="0.25">
      <c r="A43" s="4">
        <f t="shared" si="0"/>
        <v>44389</v>
      </c>
      <c r="B43" s="1">
        <v>0.23572028469750878</v>
      </c>
      <c r="C43" s="16">
        <v>19.59</v>
      </c>
      <c r="D43" s="15">
        <f t="shared" si="1"/>
        <v>-5.2707930367504874E-2</v>
      </c>
      <c r="E43" s="15">
        <f t="shared" si="2"/>
        <v>0.66643972522313444</v>
      </c>
      <c r="F43" s="17">
        <v>356522125</v>
      </c>
      <c r="G43" s="15">
        <f t="shared" si="3"/>
        <v>0.32610789978582133</v>
      </c>
      <c r="H43" s="15">
        <f t="shared" si="4"/>
        <v>19.691906860408832</v>
      </c>
      <c r="I43" s="17">
        <v>11503613081</v>
      </c>
      <c r="K43" s="24"/>
      <c r="L43" s="25"/>
      <c r="M43" s="25"/>
      <c r="N43" s="7"/>
      <c r="O43" s="7"/>
      <c r="P43" s="8"/>
      <c r="Q43" s="8"/>
    </row>
    <row r="44" spans="1:17" x14ac:dyDescent="0.25">
      <c r="A44" s="4">
        <f t="shared" si="0"/>
        <v>44390</v>
      </c>
      <c r="B44" s="1">
        <v>0.20405318681318629</v>
      </c>
      <c r="C44" s="16">
        <v>18.440000000000001</v>
      </c>
      <c r="D44" s="15">
        <f t="shared" si="1"/>
        <v>-5.8703420112302118E-2</v>
      </c>
      <c r="E44" s="15">
        <f t="shared" si="2"/>
        <v>0.66335608998371887</v>
      </c>
      <c r="F44" s="17">
        <v>348010795</v>
      </c>
      <c r="G44" s="15">
        <f t="shared" si="3"/>
        <v>-2.3873216844536693E-2</v>
      </c>
      <c r="H44" s="15">
        <f t="shared" si="4"/>
        <v>19.667744060246051</v>
      </c>
      <c r="I44" s="17">
        <v>10828891757</v>
      </c>
      <c r="K44" s="24"/>
      <c r="L44" s="25"/>
      <c r="M44" s="25"/>
      <c r="N44" s="7"/>
      <c r="O44" s="7"/>
      <c r="P44" s="8"/>
      <c r="Q44" s="8"/>
    </row>
    <row r="45" spans="1:17" x14ac:dyDescent="0.25">
      <c r="A45" s="4">
        <f t="shared" si="0"/>
        <v>44391</v>
      </c>
      <c r="B45" s="1">
        <v>0.17955714285714247</v>
      </c>
      <c r="C45" s="16">
        <v>17.87</v>
      </c>
      <c r="D45" s="15">
        <f t="shared" si="1"/>
        <v>-3.0911062906724518E-2</v>
      </c>
      <c r="E45" s="15">
        <f t="shared" si="2"/>
        <v>0.67757096729779676</v>
      </c>
      <c r="F45" s="17">
        <v>452806171</v>
      </c>
      <c r="G45" s="15">
        <f t="shared" si="3"/>
        <v>0.30112679694318101</v>
      </c>
      <c r="H45" s="15">
        <f t="shared" si="4"/>
        <v>19.930974715502398</v>
      </c>
      <c r="I45" s="17">
        <v>10494301247</v>
      </c>
      <c r="K45" s="24"/>
      <c r="L45" s="25"/>
      <c r="M45" s="25"/>
      <c r="N45" s="7"/>
      <c r="O45" s="7"/>
      <c r="P45" s="8"/>
      <c r="Q45" s="8"/>
    </row>
    <row r="46" spans="1:17" x14ac:dyDescent="0.25">
      <c r="A46" s="4">
        <f t="shared" si="0"/>
        <v>44392</v>
      </c>
      <c r="B46" s="1">
        <v>9.2069196428571434E-2</v>
      </c>
      <c r="C46" s="16">
        <v>17</v>
      </c>
      <c r="D46" s="15">
        <f t="shared" si="1"/>
        <v>-4.868494683827651E-2</v>
      </c>
      <c r="E46" s="15">
        <f t="shared" si="2"/>
        <v>0.6685035315162231</v>
      </c>
      <c r="F46" s="17">
        <v>404867307</v>
      </c>
      <c r="G46" s="15">
        <f t="shared" si="3"/>
        <v>-0.10587060660884851</v>
      </c>
      <c r="H46" s="15">
        <f t="shared" si="4"/>
        <v>19.81906993681898</v>
      </c>
      <c r="I46" s="17">
        <v>9981862716</v>
      </c>
      <c r="K46" s="24"/>
      <c r="L46" s="25"/>
      <c r="M46" s="25"/>
      <c r="N46" s="7"/>
      <c r="O46" s="7"/>
      <c r="P46" s="8"/>
      <c r="Q46" s="8"/>
    </row>
    <row r="47" spans="1:17" x14ac:dyDescent="0.25">
      <c r="A47" s="4">
        <f t="shared" si="0"/>
        <v>44393</v>
      </c>
      <c r="B47" s="1">
        <v>4.4012927756653809E-2</v>
      </c>
      <c r="C47" s="16">
        <v>16.41</v>
      </c>
      <c r="D47" s="15">
        <f t="shared" si="1"/>
        <v>-3.4705882352941142E-2</v>
      </c>
      <c r="E47" s="15">
        <f t="shared" si="2"/>
        <v>0.67564191231244908</v>
      </c>
      <c r="F47" s="17">
        <v>382003612</v>
      </c>
      <c r="G47" s="15">
        <f t="shared" si="3"/>
        <v>-5.647207024300438E-2</v>
      </c>
      <c r="H47" s="15">
        <f t="shared" si="4"/>
        <v>19.760940624641304</v>
      </c>
      <c r="I47" s="17">
        <v>9636820334</v>
      </c>
      <c r="K47" s="24"/>
      <c r="L47" s="25"/>
      <c r="M47" s="25"/>
      <c r="N47" s="7"/>
      <c r="O47" s="7"/>
      <c r="P47" s="8"/>
      <c r="Q47" s="8"/>
    </row>
    <row r="48" spans="1:17" x14ac:dyDescent="0.25">
      <c r="A48" s="4">
        <f t="shared" si="0"/>
        <v>44394</v>
      </c>
      <c r="B48" s="1">
        <v>0.34894909560723436</v>
      </c>
      <c r="C48" s="16">
        <v>16.11</v>
      </c>
      <c r="D48" s="15">
        <f t="shared" si="1"/>
        <v>-1.8281535648994596E-2</v>
      </c>
      <c r="E48" s="15">
        <f t="shared" si="2"/>
        <v>0.68396437957761036</v>
      </c>
      <c r="F48" s="17">
        <v>335054881</v>
      </c>
      <c r="G48" s="15">
        <f t="shared" si="3"/>
        <v>-0.12290127508009008</v>
      </c>
      <c r="H48" s="15">
        <f t="shared" si="4"/>
        <v>19.629804903236856</v>
      </c>
      <c r="I48" s="17">
        <v>9459578921</v>
      </c>
      <c r="K48" s="24"/>
      <c r="L48" s="25"/>
      <c r="M48" s="25"/>
      <c r="N48" s="7"/>
      <c r="O48" s="7"/>
      <c r="P48" s="8"/>
      <c r="Q48" s="8"/>
    </row>
    <row r="49" spans="1:17" x14ac:dyDescent="0.25">
      <c r="A49" s="4">
        <f t="shared" si="0"/>
        <v>44395</v>
      </c>
      <c r="B49" s="1">
        <v>0.12159137380191694</v>
      </c>
      <c r="C49" s="16">
        <v>16.36</v>
      </c>
      <c r="D49" s="15">
        <f t="shared" si="1"/>
        <v>1.5518311607697122E-2</v>
      </c>
      <c r="E49" s="15">
        <f t="shared" si="2"/>
        <v>0.70087638892587156</v>
      </c>
      <c r="F49" s="17">
        <v>319630224</v>
      </c>
      <c r="G49" s="15">
        <f t="shared" si="3"/>
        <v>-4.6036210408168965E-2</v>
      </c>
      <c r="H49" s="15">
        <f t="shared" si="4"/>
        <v>19.58267533872398</v>
      </c>
      <c r="I49" s="17">
        <v>9609205604</v>
      </c>
      <c r="K49" s="24"/>
      <c r="L49" s="25"/>
      <c r="M49" s="25"/>
      <c r="N49" s="7"/>
      <c r="O49" s="7"/>
      <c r="P49" s="8"/>
      <c r="Q49" s="8"/>
    </row>
    <row r="50" spans="1:17" x14ac:dyDescent="0.25">
      <c r="A50" s="4">
        <f t="shared" si="0"/>
        <v>44396</v>
      </c>
      <c r="B50" s="1">
        <v>0.1960467999999998</v>
      </c>
      <c r="C50" s="16">
        <v>15.69</v>
      </c>
      <c r="D50" s="15">
        <f t="shared" si="1"/>
        <v>-4.0953545232273791E-2</v>
      </c>
      <c r="E50" s="15">
        <f t="shared" si="2"/>
        <v>0.6724578521920781</v>
      </c>
      <c r="F50" s="17">
        <v>353935381</v>
      </c>
      <c r="G50" s="15">
        <f t="shared" si="3"/>
        <v>0.10732763807718015</v>
      </c>
      <c r="H50" s="15">
        <f t="shared" si="4"/>
        <v>19.68462491771303</v>
      </c>
      <c r="I50" s="17">
        <v>9214567471</v>
      </c>
      <c r="K50" s="24"/>
      <c r="L50" s="25"/>
      <c r="M50" s="25"/>
      <c r="N50" s="7"/>
      <c r="O50" s="7"/>
      <c r="P50" s="8"/>
      <c r="Q50" s="8"/>
    </row>
    <row r="51" spans="1:17" x14ac:dyDescent="0.25">
      <c r="A51" s="4">
        <f t="shared" si="0"/>
        <v>44397</v>
      </c>
      <c r="B51" s="1">
        <v>0.35169067103109752</v>
      </c>
      <c r="C51" s="16">
        <v>14.6</v>
      </c>
      <c r="D51" s="15">
        <f t="shared" si="1"/>
        <v>-6.9471000637348568E-2</v>
      </c>
      <c r="E51" s="15">
        <f t="shared" si="2"/>
        <v>0.65779405829420479</v>
      </c>
      <c r="F51" s="17">
        <v>371509356</v>
      </c>
      <c r="G51" s="15">
        <f t="shared" si="3"/>
        <v>4.9653060822421713E-2</v>
      </c>
      <c r="H51" s="15">
        <f t="shared" si="4"/>
        <v>19.733084608884308</v>
      </c>
      <c r="I51" s="17">
        <v>8574853893</v>
      </c>
      <c r="K51" s="24"/>
      <c r="L51" s="25"/>
      <c r="M51" s="25"/>
      <c r="N51" s="7"/>
      <c r="O51" s="7"/>
      <c r="P51" s="8"/>
      <c r="Q51" s="8"/>
    </row>
    <row r="52" spans="1:17" x14ac:dyDescent="0.25">
      <c r="A52" s="4">
        <f t="shared" si="0"/>
        <v>44398</v>
      </c>
      <c r="B52" s="1">
        <v>0.44347747747747446</v>
      </c>
      <c r="C52" s="16">
        <v>16.68</v>
      </c>
      <c r="D52" s="15">
        <f t="shared" si="1"/>
        <v>0.14246575342465762</v>
      </c>
      <c r="E52" s="15">
        <f t="shared" si="2"/>
        <v>0.76195738696281956</v>
      </c>
      <c r="F52" s="17">
        <v>416317964</v>
      </c>
      <c r="G52" s="15">
        <f t="shared" si="3"/>
        <v>0.12061232718995107</v>
      </c>
      <c r="H52" s="15">
        <f t="shared" si="4"/>
        <v>19.846959865209595</v>
      </c>
      <c r="I52" s="17">
        <v>9796435475</v>
      </c>
      <c r="K52" s="24"/>
      <c r="L52" s="25"/>
      <c r="M52" s="25"/>
      <c r="N52" s="7"/>
      <c r="O52" s="7"/>
      <c r="P52" s="8"/>
      <c r="Q52" s="8"/>
    </row>
    <row r="53" spans="1:17" x14ac:dyDescent="0.25">
      <c r="A53" s="4">
        <f t="shared" si="0"/>
        <v>44399</v>
      </c>
      <c r="B53" s="1">
        <v>0.39934763948497759</v>
      </c>
      <c r="C53" s="16">
        <v>17.600000000000001</v>
      </c>
      <c r="D53" s="15">
        <f t="shared" si="1"/>
        <v>5.5155875299760293E-2</v>
      </c>
      <c r="E53" s="15">
        <f t="shared" si="2"/>
        <v>0.72035169679897837</v>
      </c>
      <c r="F53" s="17">
        <v>371465656</v>
      </c>
      <c r="G53" s="15">
        <f t="shared" si="3"/>
        <v>-0.10773570174358371</v>
      </c>
      <c r="H53" s="15">
        <f t="shared" si="4"/>
        <v>19.732966973703508</v>
      </c>
      <c r="I53" s="17">
        <v>10334827660</v>
      </c>
      <c r="K53" s="24"/>
      <c r="L53" s="25"/>
      <c r="M53" s="25"/>
      <c r="N53" s="7"/>
      <c r="O53" s="7"/>
      <c r="P53" s="8"/>
      <c r="Q53" s="8"/>
    </row>
    <row r="54" spans="1:17" x14ac:dyDescent="0.25">
      <c r="A54" s="4">
        <f t="shared" si="0"/>
        <v>44400</v>
      </c>
      <c r="B54" s="1">
        <v>0.32064827586206907</v>
      </c>
      <c r="C54" s="16">
        <v>18.62</v>
      </c>
      <c r="D54" s="15">
        <f t="shared" si="1"/>
        <v>5.795454545454537E-2</v>
      </c>
      <c r="E54" s="15">
        <f t="shared" si="2"/>
        <v>0.72171255041116111</v>
      </c>
      <c r="F54" s="17">
        <v>394618360</v>
      </c>
      <c r="G54" s="15">
        <f t="shared" si="3"/>
        <v>6.2327980059615484E-2</v>
      </c>
      <c r="H54" s="15">
        <f t="shared" si="4"/>
        <v>19.793429681134235</v>
      </c>
      <c r="I54" s="17">
        <v>10938488091</v>
      </c>
      <c r="K54" s="24"/>
      <c r="L54" s="25"/>
      <c r="M54" s="25"/>
      <c r="N54" s="7"/>
      <c r="O54" s="7"/>
      <c r="P54" s="8"/>
      <c r="Q54" s="8"/>
    </row>
    <row r="55" spans="1:17" x14ac:dyDescent="0.25">
      <c r="A55" s="4">
        <f t="shared" si="0"/>
        <v>44401</v>
      </c>
      <c r="B55" s="1">
        <v>0.14516946484784876</v>
      </c>
      <c r="C55" s="16">
        <v>18.28</v>
      </c>
      <c r="D55" s="15">
        <f t="shared" si="1"/>
        <v>-1.8259935553168627E-2</v>
      </c>
      <c r="E55" s="15">
        <f t="shared" si="2"/>
        <v>0.6839752791975604</v>
      </c>
      <c r="F55" s="17">
        <v>325806068</v>
      </c>
      <c r="G55" s="15">
        <f t="shared" si="3"/>
        <v>-0.17437681308087138</v>
      </c>
      <c r="H55" s="15">
        <f t="shared" si="4"/>
        <v>19.601812881951354</v>
      </c>
      <c r="I55" s="17">
        <v>10735882560</v>
      </c>
      <c r="K55" s="24"/>
      <c r="L55" s="25"/>
      <c r="M55" s="25"/>
      <c r="N55" s="7"/>
      <c r="O55" s="7"/>
      <c r="P55" s="8"/>
      <c r="Q55" s="8"/>
    </row>
    <row r="56" spans="1:17" x14ac:dyDescent="0.25">
      <c r="A56" s="4">
        <f t="shared" si="0"/>
        <v>44402</v>
      </c>
      <c r="B56" s="1">
        <v>0.36216829999999856</v>
      </c>
      <c r="C56" s="16">
        <v>18.27</v>
      </c>
      <c r="D56" s="15">
        <f t="shared" si="1"/>
        <v>-5.47045951860059E-4</v>
      </c>
      <c r="E56" s="15">
        <f t="shared" si="2"/>
        <v>0.69287362016978349</v>
      </c>
      <c r="F56" s="17">
        <v>318191966</v>
      </c>
      <c r="G56" s="15">
        <f t="shared" si="3"/>
        <v>-2.3370043556094844E-2</v>
      </c>
      <c r="H56" s="15">
        <f t="shared" si="4"/>
        <v>19.578165428420448</v>
      </c>
      <c r="I56" s="17">
        <v>10731069069</v>
      </c>
      <c r="K56" s="24"/>
      <c r="L56" s="25"/>
      <c r="M56" s="25"/>
      <c r="N56" s="7"/>
      <c r="O56" s="7"/>
      <c r="P56" s="8"/>
      <c r="Q56" s="8"/>
    </row>
    <row r="57" spans="1:17" x14ac:dyDescent="0.25">
      <c r="A57" s="4">
        <f t="shared" si="0"/>
        <v>44403</v>
      </c>
      <c r="B57" s="1">
        <v>0.4724754000000066</v>
      </c>
      <c r="C57" s="16">
        <v>18.57</v>
      </c>
      <c r="D57" s="15">
        <f t="shared" si="1"/>
        <v>1.6420361247947435E-2</v>
      </c>
      <c r="E57" s="15">
        <f t="shared" si="2"/>
        <v>0.70132384099719058</v>
      </c>
      <c r="F57" s="17">
        <v>564412316</v>
      </c>
      <c r="G57" s="15">
        <f t="shared" si="3"/>
        <v>0.77381070645888017</v>
      </c>
      <c r="H57" s="15">
        <f t="shared" si="4"/>
        <v>20.151295600879862</v>
      </c>
      <c r="I57" s="17">
        <v>10906271976</v>
      </c>
      <c r="K57" s="24"/>
      <c r="L57" s="25"/>
      <c r="M57" s="25"/>
      <c r="N57" s="7"/>
      <c r="O57" s="7"/>
      <c r="P57" s="8"/>
      <c r="Q57" s="8"/>
    </row>
    <row r="58" spans="1:17" x14ac:dyDescent="0.25">
      <c r="A58" s="4">
        <f t="shared" si="0"/>
        <v>44404</v>
      </c>
      <c r="B58" s="1">
        <v>1.4948645937813443E-2</v>
      </c>
      <c r="C58" s="16">
        <v>18.88</v>
      </c>
      <c r="D58" s="15">
        <f t="shared" si="1"/>
        <v>1.6693591814754827E-2</v>
      </c>
      <c r="E58" s="15">
        <f t="shared" si="2"/>
        <v>0.70145933459861387</v>
      </c>
      <c r="F58" s="17">
        <v>426135637</v>
      </c>
      <c r="G58" s="15">
        <f t="shared" si="3"/>
        <v>-0.24499231338530891</v>
      </c>
      <c r="H58" s="15">
        <f t="shared" si="4"/>
        <v>19.870268252616452</v>
      </c>
      <c r="I58" s="17">
        <v>11090870101</v>
      </c>
      <c r="K58" s="24"/>
      <c r="L58" s="25"/>
      <c r="M58" s="25"/>
      <c r="N58" s="7"/>
      <c r="O58" s="7"/>
      <c r="P58" s="8"/>
      <c r="Q58" s="8"/>
    </row>
    <row r="59" spans="1:17" x14ac:dyDescent="0.25">
      <c r="A59" s="4">
        <f t="shared" si="0"/>
        <v>44405</v>
      </c>
      <c r="B59" s="1">
        <v>0.42023146292584768</v>
      </c>
      <c r="C59" s="16">
        <v>19.02</v>
      </c>
      <c r="D59" s="15">
        <f t="shared" si="1"/>
        <v>7.4152542372880603E-3</v>
      </c>
      <c r="E59" s="15">
        <f t="shared" si="2"/>
        <v>0.69684795137102595</v>
      </c>
      <c r="F59" s="17">
        <v>431734062</v>
      </c>
      <c r="G59" s="15">
        <f t="shared" si="3"/>
        <v>1.3137659735320328E-2</v>
      </c>
      <c r="H59" s="15">
        <f t="shared" si="4"/>
        <v>19.883320361744634</v>
      </c>
      <c r="I59" s="17">
        <v>11169059571</v>
      </c>
      <c r="K59" s="24"/>
      <c r="L59" s="25"/>
      <c r="M59" s="25"/>
      <c r="N59" s="7"/>
      <c r="O59" s="7"/>
      <c r="P59" s="8"/>
      <c r="Q59" s="8"/>
    </row>
    <row r="60" spans="1:17" x14ac:dyDescent="0.25">
      <c r="A60" s="4">
        <f t="shared" si="0"/>
        <v>44406</v>
      </c>
      <c r="B60" s="1">
        <v>-0.13315586760280645</v>
      </c>
      <c r="C60" s="16">
        <v>19.54</v>
      </c>
      <c r="D60" s="15">
        <f t="shared" si="1"/>
        <v>2.733964248159837E-2</v>
      </c>
      <c r="E60" s="15">
        <f t="shared" si="2"/>
        <v>0.70672441262510055</v>
      </c>
      <c r="F60" s="17">
        <v>388361237</v>
      </c>
      <c r="G60" s="15">
        <f t="shared" si="3"/>
        <v>-0.10046190193814264</v>
      </c>
      <c r="H60" s="15">
        <f t="shared" si="4"/>
        <v>19.777446490225067</v>
      </c>
      <c r="I60" s="17">
        <v>11478672238</v>
      </c>
      <c r="K60" s="24"/>
      <c r="L60" s="25"/>
      <c r="M60" s="25"/>
      <c r="N60" s="7"/>
      <c r="O60" s="7"/>
      <c r="P60" s="8"/>
      <c r="Q60" s="8"/>
    </row>
    <row r="61" spans="1:17" x14ac:dyDescent="0.25">
      <c r="A61" s="4">
        <f t="shared" si="0"/>
        <v>44407</v>
      </c>
      <c r="B61" s="1">
        <v>2.1109700000000016E-2</v>
      </c>
      <c r="C61" s="16">
        <v>20.97</v>
      </c>
      <c r="D61" s="15">
        <f t="shared" si="1"/>
        <v>7.3183213920163803E-2</v>
      </c>
      <c r="E61" s="15">
        <f t="shared" si="2"/>
        <v>0.72908521059996245</v>
      </c>
      <c r="F61" s="17">
        <v>528084944</v>
      </c>
      <c r="G61" s="15">
        <f t="shared" si="3"/>
        <v>0.35977768553662326</v>
      </c>
      <c r="H61" s="15">
        <f t="shared" si="4"/>
        <v>20.084767709412446</v>
      </c>
      <c r="I61" s="17">
        <v>12318473185</v>
      </c>
      <c r="K61" s="24"/>
      <c r="L61" s="25"/>
      <c r="M61" s="25"/>
      <c r="N61" s="7"/>
      <c r="O61" s="7"/>
      <c r="P61" s="8"/>
      <c r="Q61" s="8"/>
    </row>
    <row r="62" spans="1:17" x14ac:dyDescent="0.25">
      <c r="A62" s="4">
        <f t="shared" si="0"/>
        <v>44408</v>
      </c>
      <c r="B62" s="1">
        <v>0.11708265306122444</v>
      </c>
      <c r="C62" s="16">
        <v>21.81</v>
      </c>
      <c r="D62" s="15">
        <f t="shared" si="1"/>
        <v>4.0057224606580899E-2</v>
      </c>
      <c r="E62" s="15">
        <f t="shared" si="2"/>
        <v>0.71297785874043107</v>
      </c>
      <c r="F62" s="17">
        <v>417548123</v>
      </c>
      <c r="G62" s="15">
        <f t="shared" si="3"/>
        <v>-0.20931636520960917</v>
      </c>
      <c r="H62" s="15">
        <f t="shared" si="4"/>
        <v>19.849910362678315</v>
      </c>
      <c r="I62" s="17">
        <v>12811642612</v>
      </c>
      <c r="K62" s="24"/>
      <c r="L62" s="25"/>
      <c r="M62" s="25"/>
      <c r="N62" s="7"/>
      <c r="O62" s="7"/>
      <c r="P62" s="8"/>
      <c r="Q62" s="8"/>
    </row>
    <row r="63" spans="1:17" x14ac:dyDescent="0.25">
      <c r="A63" s="4">
        <f t="shared" si="0"/>
        <v>44409</v>
      </c>
      <c r="B63" s="1">
        <v>6.4450782997762843E-2</v>
      </c>
      <c r="C63" s="16">
        <v>22.03</v>
      </c>
      <c r="D63" s="15">
        <f t="shared" si="1"/>
        <v>1.0087116001834096E-2</v>
      </c>
      <c r="E63" s="15">
        <f t="shared" si="2"/>
        <v>0.6981780624262226</v>
      </c>
      <c r="F63" s="17">
        <v>490870113</v>
      </c>
      <c r="G63" s="15">
        <f t="shared" si="3"/>
        <v>0.17560129230900645</v>
      </c>
      <c r="H63" s="15">
        <f t="shared" si="4"/>
        <v>20.011690117158722</v>
      </c>
      <c r="I63" s="17">
        <v>12941271989</v>
      </c>
      <c r="K63" s="24"/>
      <c r="L63" s="25"/>
      <c r="M63" s="25"/>
      <c r="N63" s="7"/>
      <c r="O63" s="7"/>
      <c r="P63" s="8"/>
      <c r="Q63" s="8"/>
    </row>
    <row r="64" spans="1:17" x14ac:dyDescent="0.25">
      <c r="A64" s="4">
        <f t="shared" si="0"/>
        <v>44410</v>
      </c>
      <c r="B64" s="1">
        <v>0.1114324034334763</v>
      </c>
      <c r="C64" s="16">
        <v>22.41</v>
      </c>
      <c r="D64" s="15">
        <f t="shared" si="1"/>
        <v>1.7249205628688147E-2</v>
      </c>
      <c r="E64" s="15">
        <f t="shared" si="2"/>
        <v>0.70173480395717736</v>
      </c>
      <c r="F64" s="17">
        <v>430925094</v>
      </c>
      <c r="G64" s="15">
        <f t="shared" si="3"/>
        <v>-0.12211992014270379</v>
      </c>
      <c r="H64" s="15">
        <f t="shared" si="4"/>
        <v>19.881444839460702</v>
      </c>
      <c r="I64" s="17">
        <v>13163069198</v>
      </c>
      <c r="K64" s="24"/>
      <c r="L64" s="25"/>
      <c r="M64" s="25"/>
      <c r="N64" s="7"/>
      <c r="O64" s="7"/>
      <c r="P64" s="8"/>
      <c r="Q64" s="8"/>
    </row>
    <row r="65" spans="1:17" x14ac:dyDescent="0.25">
      <c r="A65" s="4">
        <f t="shared" si="0"/>
        <v>44411</v>
      </c>
      <c r="B65" s="1">
        <v>0.1290551020408163</v>
      </c>
      <c r="C65" s="16">
        <v>21.28</v>
      </c>
      <c r="D65" s="15">
        <f t="shared" si="1"/>
        <v>-5.042391789379741E-2</v>
      </c>
      <c r="E65" s="15">
        <f t="shared" si="2"/>
        <v>0.66761195515050897</v>
      </c>
      <c r="F65" s="17">
        <v>497818522</v>
      </c>
      <c r="G65" s="15">
        <f t="shared" si="3"/>
        <v>0.15523214807258356</v>
      </c>
      <c r="H65" s="15">
        <f t="shared" si="4"/>
        <v>20.025746156928282</v>
      </c>
      <c r="I65" s="17">
        <v>12498426686</v>
      </c>
      <c r="K65" s="24"/>
      <c r="L65" s="25"/>
      <c r="M65" s="25"/>
      <c r="N65" s="7"/>
      <c r="O65" s="7"/>
      <c r="P65" s="8"/>
      <c r="Q65" s="8"/>
    </row>
    <row r="66" spans="1:17" x14ac:dyDescent="0.25">
      <c r="A66" s="4">
        <f t="shared" si="0"/>
        <v>44412</v>
      </c>
      <c r="B66" s="1">
        <v>8.1202613480055016E-2</v>
      </c>
      <c r="C66" s="16">
        <v>23.53</v>
      </c>
      <c r="D66" s="15">
        <f t="shared" si="1"/>
        <v>0.10573308270676685</v>
      </c>
      <c r="E66" s="15">
        <f t="shared" si="2"/>
        <v>0.74466366432460784</v>
      </c>
      <c r="F66" s="17">
        <v>544646703</v>
      </c>
      <c r="G66" s="15">
        <f t="shared" si="3"/>
        <v>9.406677118373663E-2</v>
      </c>
      <c r="H66" s="15">
        <f t="shared" si="4"/>
        <v>20.11564789288165</v>
      </c>
      <c r="I66" s="17">
        <v>13818926860</v>
      </c>
      <c r="K66" s="24"/>
      <c r="L66" s="25"/>
      <c r="M66" s="25"/>
      <c r="N66" s="7"/>
      <c r="O66" s="7"/>
      <c r="P66" s="8"/>
      <c r="Q66" s="8"/>
    </row>
    <row r="67" spans="1:17" x14ac:dyDescent="0.25">
      <c r="A67" s="4">
        <f t="shared" si="0"/>
        <v>44413</v>
      </c>
      <c r="B67" s="1">
        <v>0.15225142857142857</v>
      </c>
      <c r="C67" s="16">
        <v>25.44</v>
      </c>
      <c r="D67" s="15">
        <f t="shared" si="1"/>
        <v>8.1172970675733147E-2</v>
      </c>
      <c r="E67" s="15">
        <f t="shared" si="2"/>
        <v>0.73293166297495493</v>
      </c>
      <c r="F67" s="17">
        <v>701727726</v>
      </c>
      <c r="G67" s="15">
        <f t="shared" si="3"/>
        <v>0.28840902209592545</v>
      </c>
      <c r="H67" s="15">
        <f t="shared" si="4"/>
        <v>20.369056033479197</v>
      </c>
      <c r="I67" s="17">
        <v>14943213578</v>
      </c>
      <c r="K67" s="24"/>
      <c r="L67" s="25"/>
      <c r="M67" s="25"/>
      <c r="N67" s="7"/>
      <c r="O67" s="7"/>
      <c r="P67" s="8"/>
      <c r="Q67" s="8"/>
    </row>
    <row r="68" spans="1:17" x14ac:dyDescent="0.25">
      <c r="A68" s="4">
        <f t="shared" ref="A68:A123" si="5">A67+1</f>
        <v>44414</v>
      </c>
      <c r="B68" s="1">
        <v>0.10309836065573769</v>
      </c>
      <c r="C68" s="16">
        <v>26.16</v>
      </c>
      <c r="D68" s="15">
        <f t="shared" ref="D68:D123" si="6">C68/C67-1</f>
        <v>2.8301886792452713E-2</v>
      </c>
      <c r="E68" s="15">
        <f t="shared" ref="E68:E123" si="7">LN(1+C68/C67)</f>
        <v>0.70719893401559564</v>
      </c>
      <c r="F68" s="17">
        <v>507687348</v>
      </c>
      <c r="G68" s="15">
        <f t="shared" ref="G68:G123" si="8">F68/F67-1</f>
        <v>-0.27651804369491306</v>
      </c>
      <c r="H68" s="15">
        <f t="shared" ref="H68:H123" si="9">LN(1+F68)</f>
        <v>20.045376361348342</v>
      </c>
      <c r="I68" s="17">
        <v>15366855842</v>
      </c>
      <c r="K68" s="24"/>
      <c r="L68" s="25"/>
      <c r="M68" s="25"/>
      <c r="N68" s="7"/>
      <c r="O68" s="7"/>
      <c r="P68" s="8"/>
      <c r="Q68" s="8"/>
    </row>
    <row r="69" spans="1:17" x14ac:dyDescent="0.25">
      <c r="A69" s="4">
        <f t="shared" si="5"/>
        <v>44415</v>
      </c>
      <c r="B69" s="1">
        <v>0.15604390243902438</v>
      </c>
      <c r="C69" s="16">
        <v>28.19</v>
      </c>
      <c r="D69" s="15">
        <f t="shared" si="6"/>
        <v>7.7599388379204992E-2</v>
      </c>
      <c r="E69" s="15">
        <f t="shared" si="7"/>
        <v>0.73121308697822052</v>
      </c>
      <c r="F69" s="17">
        <v>657129565</v>
      </c>
      <c r="G69" s="15">
        <f t="shared" si="8"/>
        <v>0.29435875758715979</v>
      </c>
      <c r="H69" s="15">
        <f t="shared" si="9"/>
        <v>20.303391765529433</v>
      </c>
      <c r="I69" s="17">
        <v>16556127583</v>
      </c>
      <c r="K69" s="24"/>
      <c r="L69" s="25"/>
      <c r="M69" s="25"/>
      <c r="N69" s="7"/>
      <c r="O69" s="7"/>
      <c r="P69" s="8"/>
      <c r="Q69" s="8"/>
    </row>
    <row r="70" spans="1:17" x14ac:dyDescent="0.25">
      <c r="A70" s="4">
        <f t="shared" si="5"/>
        <v>44416</v>
      </c>
      <c r="B70" s="1">
        <v>0.14861351351351351</v>
      </c>
      <c r="C70" s="16">
        <v>26.72</v>
      </c>
      <c r="D70" s="15">
        <f t="shared" si="6"/>
        <v>-5.2146151117417605E-2</v>
      </c>
      <c r="E70" s="15">
        <f t="shared" si="7"/>
        <v>0.66672817616475999</v>
      </c>
      <c r="F70" s="17">
        <v>452883068</v>
      </c>
      <c r="G70" s="15">
        <f t="shared" si="8"/>
        <v>-0.31081617367193026</v>
      </c>
      <c r="H70" s="15">
        <f t="shared" si="9"/>
        <v>19.931144524299288</v>
      </c>
      <c r="I70" s="17">
        <v>15696933989</v>
      </c>
      <c r="K70" s="24"/>
      <c r="L70" s="25"/>
      <c r="M70" s="25"/>
      <c r="N70" s="7"/>
      <c r="O70" s="7"/>
      <c r="P70" s="8"/>
      <c r="Q70" s="8"/>
    </row>
    <row r="71" spans="1:17" x14ac:dyDescent="0.25">
      <c r="A71" s="4">
        <f t="shared" si="5"/>
        <v>44417</v>
      </c>
      <c r="B71" s="1">
        <v>0.15876451612903233</v>
      </c>
      <c r="C71" s="16">
        <v>28.4</v>
      </c>
      <c r="D71" s="15">
        <f t="shared" si="6"/>
        <v>6.2874251497005984E-2</v>
      </c>
      <c r="E71" s="15">
        <f t="shared" si="7"/>
        <v>0.72410027803695831</v>
      </c>
      <c r="F71" s="17">
        <v>575462715</v>
      </c>
      <c r="G71" s="15">
        <f t="shared" si="8"/>
        <v>0.2706651134945941</v>
      </c>
      <c r="H71" s="15">
        <f t="shared" si="9"/>
        <v>20.17068499862355</v>
      </c>
      <c r="I71" s="17">
        <v>16683813591</v>
      </c>
      <c r="K71" s="24"/>
      <c r="L71" s="25"/>
      <c r="M71" s="25"/>
      <c r="N71" s="7"/>
      <c r="O71" s="7"/>
      <c r="P71" s="8"/>
      <c r="Q71" s="8"/>
    </row>
    <row r="72" spans="1:17" x14ac:dyDescent="0.25">
      <c r="A72" s="4">
        <f t="shared" si="5"/>
        <v>44418</v>
      </c>
      <c r="B72" s="1">
        <v>0.12203739130434781</v>
      </c>
      <c r="C72" s="16">
        <v>28.76</v>
      </c>
      <c r="D72" s="15">
        <f t="shared" si="6"/>
        <v>1.2676056338028374E-2</v>
      </c>
      <c r="E72" s="15">
        <f t="shared" si="7"/>
        <v>0.69946520789450639</v>
      </c>
      <c r="F72" s="17">
        <v>735525295</v>
      </c>
      <c r="G72" s="15">
        <f t="shared" si="8"/>
        <v>0.27814587431611448</v>
      </c>
      <c r="H72" s="15">
        <f t="shared" si="9"/>
        <v>20.416095490344322</v>
      </c>
      <c r="I72" s="17">
        <v>16892885129</v>
      </c>
      <c r="K72" s="24"/>
      <c r="L72" s="25"/>
      <c r="M72" s="25"/>
      <c r="N72" s="7"/>
      <c r="O72" s="7"/>
      <c r="P72" s="8"/>
      <c r="Q72" s="8"/>
    </row>
    <row r="73" spans="1:17" x14ac:dyDescent="0.25">
      <c r="A73" s="4">
        <f t="shared" si="5"/>
        <v>44419</v>
      </c>
      <c r="B73" s="1">
        <v>2.8337155963302746E-2</v>
      </c>
      <c r="C73" s="16">
        <v>29</v>
      </c>
      <c r="D73" s="15">
        <f t="shared" si="6"/>
        <v>8.3449235048678183E-3</v>
      </c>
      <c r="E73" s="15">
        <f t="shared" si="7"/>
        <v>0.6973109617317248</v>
      </c>
      <c r="F73" s="17">
        <v>673710086</v>
      </c>
      <c r="G73" s="15">
        <f t="shared" si="8"/>
        <v>-8.4042261252211592E-2</v>
      </c>
      <c r="H73" s="15">
        <f t="shared" si="9"/>
        <v>20.328310438358507</v>
      </c>
      <c r="I73" s="17">
        <v>17035299259</v>
      </c>
      <c r="K73" s="24"/>
      <c r="L73" s="25"/>
      <c r="M73" s="25"/>
      <c r="N73" s="7"/>
      <c r="O73" s="7"/>
      <c r="P73" s="8"/>
      <c r="Q73" s="8"/>
    </row>
    <row r="74" spans="1:17" x14ac:dyDescent="0.25">
      <c r="A74" s="4">
        <f t="shared" si="5"/>
        <v>44420</v>
      </c>
      <c r="B74" s="1">
        <v>0.16683529411764705</v>
      </c>
      <c r="C74" s="16">
        <v>28.05</v>
      </c>
      <c r="D74" s="15">
        <f t="shared" si="6"/>
        <v>-3.2758620689655182E-2</v>
      </c>
      <c r="E74" s="15">
        <f t="shared" si="7"/>
        <v>0.67663224632161068</v>
      </c>
      <c r="F74" s="17">
        <v>585208513</v>
      </c>
      <c r="G74" s="15">
        <f t="shared" si="8"/>
        <v>-0.13136447685599884</v>
      </c>
      <c r="H74" s="15">
        <f t="shared" si="9"/>
        <v>20.187478775876588</v>
      </c>
      <c r="I74" s="17">
        <v>16475521041</v>
      </c>
      <c r="K74" s="24"/>
      <c r="L74" s="25"/>
      <c r="M74" s="25"/>
      <c r="N74" s="7"/>
      <c r="O74" s="7"/>
      <c r="P74" s="8"/>
      <c r="Q74" s="8"/>
    </row>
    <row r="75" spans="1:17" x14ac:dyDescent="0.25">
      <c r="A75" s="4">
        <f t="shared" si="5"/>
        <v>44421</v>
      </c>
      <c r="B75" s="1">
        <v>0.12993165467625897</v>
      </c>
      <c r="C75" s="16">
        <v>30.57</v>
      </c>
      <c r="D75" s="15">
        <f t="shared" si="6"/>
        <v>8.9839572192513373E-2</v>
      </c>
      <c r="E75" s="15">
        <f t="shared" si="7"/>
        <v>0.73708730331404104</v>
      </c>
      <c r="F75" s="17">
        <v>563806530</v>
      </c>
      <c r="G75" s="15">
        <f t="shared" si="8"/>
        <v>-3.6571551036203021E-2</v>
      </c>
      <c r="H75" s="15">
        <f t="shared" si="9"/>
        <v>20.150221720472192</v>
      </c>
      <c r="I75" s="17">
        <v>17960150184</v>
      </c>
      <c r="K75" s="24"/>
      <c r="L75" s="25"/>
      <c r="M75" s="25"/>
      <c r="N75" s="7"/>
      <c r="O75" s="7"/>
      <c r="P75" s="8"/>
      <c r="Q75" s="8"/>
    </row>
    <row r="76" spans="1:17" x14ac:dyDescent="0.25">
      <c r="A76" s="4">
        <f t="shared" si="5"/>
        <v>44422</v>
      </c>
      <c r="B76" s="1">
        <v>0.12502763157894736</v>
      </c>
      <c r="C76" s="16">
        <v>30.14</v>
      </c>
      <c r="D76" s="15">
        <f t="shared" si="6"/>
        <v>-1.4066077854105297E-2</v>
      </c>
      <c r="E76" s="15">
        <f t="shared" si="7"/>
        <v>0.68608929323959955</v>
      </c>
      <c r="F76" s="17">
        <v>481398153</v>
      </c>
      <c r="G76" s="15">
        <f t="shared" si="8"/>
        <v>-0.14616428263078118</v>
      </c>
      <c r="H76" s="15">
        <f t="shared" si="9"/>
        <v>19.992205248656951</v>
      </c>
      <c r="I76" s="17">
        <v>17703500012</v>
      </c>
      <c r="K76" s="24"/>
      <c r="L76" s="25"/>
      <c r="M76" s="25"/>
      <c r="N76" s="7"/>
      <c r="O76" s="7"/>
      <c r="P76" s="8"/>
      <c r="Q76" s="8"/>
    </row>
    <row r="77" spans="1:17" x14ac:dyDescent="0.25">
      <c r="A77" s="4">
        <f t="shared" si="5"/>
        <v>44423</v>
      </c>
      <c r="B77" s="1">
        <v>4.0868571428571421E-2</v>
      </c>
      <c r="C77" s="16">
        <v>30.25</v>
      </c>
      <c r="D77" s="15">
        <f t="shared" si="6"/>
        <v>3.6496350364962904E-3</v>
      </c>
      <c r="E77" s="15">
        <f t="shared" si="7"/>
        <v>0.69497033512146045</v>
      </c>
      <c r="F77" s="17">
        <v>420500473</v>
      </c>
      <c r="G77" s="15">
        <f t="shared" si="8"/>
        <v>-0.12650169017162805</v>
      </c>
      <c r="H77" s="15">
        <f t="shared" si="9"/>
        <v>19.856956164606132</v>
      </c>
      <c r="I77" s="17">
        <v>17770939866</v>
      </c>
      <c r="K77" s="24"/>
      <c r="L77" s="25"/>
      <c r="M77" s="25"/>
      <c r="N77" s="7"/>
      <c r="O77" s="7"/>
      <c r="P77" s="8"/>
      <c r="Q77" s="8"/>
    </row>
    <row r="78" spans="1:17" x14ac:dyDescent="0.25">
      <c r="A78" s="4">
        <f t="shared" si="5"/>
        <v>44424</v>
      </c>
      <c r="B78" s="1">
        <v>8.6270149253731332E-2</v>
      </c>
      <c r="C78" s="16">
        <v>29.2</v>
      </c>
      <c r="D78" s="15">
        <f t="shared" si="6"/>
        <v>-3.4710743801652955E-2</v>
      </c>
      <c r="E78" s="15">
        <f t="shared" si="7"/>
        <v>0.67563943865994036</v>
      </c>
      <c r="F78" s="17">
        <v>560417709</v>
      </c>
      <c r="G78" s="15">
        <f t="shared" si="8"/>
        <v>0.33273978267320525</v>
      </c>
      <c r="H78" s="15">
        <f t="shared" si="9"/>
        <v>20.144192974354617</v>
      </c>
      <c r="I78" s="17">
        <v>17155135930</v>
      </c>
      <c r="K78" s="24"/>
      <c r="L78" s="25"/>
      <c r="M78" s="25"/>
      <c r="N78" s="7"/>
      <c r="O78" s="7"/>
      <c r="P78" s="8"/>
      <c r="Q78" s="8"/>
    </row>
    <row r="79" spans="1:17" x14ac:dyDescent="0.25">
      <c r="A79" s="4">
        <f t="shared" si="5"/>
        <v>44425</v>
      </c>
      <c r="B79" s="1">
        <v>0.10368689655172411</v>
      </c>
      <c r="C79" s="16">
        <v>26.42</v>
      </c>
      <c r="D79" s="15">
        <f t="shared" si="6"/>
        <v>-9.5205479452054709E-2</v>
      </c>
      <c r="E79" s="15">
        <f t="shared" si="7"/>
        <v>0.64437413953158273</v>
      </c>
      <c r="F79" s="17">
        <v>699103599</v>
      </c>
      <c r="G79" s="15">
        <f t="shared" si="8"/>
        <v>0.24746878582311171</v>
      </c>
      <c r="H79" s="15">
        <f t="shared" si="9"/>
        <v>20.365309500946854</v>
      </c>
      <c r="I79" s="17">
        <v>15519891754</v>
      </c>
      <c r="K79" s="24"/>
      <c r="L79" s="25"/>
      <c r="M79" s="25"/>
      <c r="N79" s="7"/>
      <c r="O79" s="7"/>
      <c r="P79" s="8"/>
      <c r="Q79" s="8"/>
    </row>
    <row r="80" spans="1:17" x14ac:dyDescent="0.25">
      <c r="A80" s="4">
        <f t="shared" si="5"/>
        <v>44426</v>
      </c>
      <c r="B80" s="1">
        <v>0.12934642857142856</v>
      </c>
      <c r="C80" s="16">
        <v>26.58</v>
      </c>
      <c r="D80" s="15">
        <f t="shared" si="6"/>
        <v>6.0560181680544556E-3</v>
      </c>
      <c r="E80" s="15">
        <f t="shared" si="7"/>
        <v>0.6961706144579427</v>
      </c>
      <c r="F80" s="17">
        <v>647938309</v>
      </c>
      <c r="G80" s="15">
        <f t="shared" si="8"/>
        <v>-7.3186992704925236E-2</v>
      </c>
      <c r="H80" s="15">
        <f t="shared" si="9"/>
        <v>20.289306049167397</v>
      </c>
      <c r="I80" s="17">
        <v>15615857415</v>
      </c>
      <c r="K80" s="24"/>
      <c r="L80" s="25"/>
      <c r="M80" s="25"/>
      <c r="N80" s="7"/>
      <c r="O80" s="7"/>
      <c r="P80" s="8"/>
      <c r="Q80" s="8"/>
    </row>
    <row r="81" spans="1:17" x14ac:dyDescent="0.25">
      <c r="A81" s="4">
        <f t="shared" si="5"/>
        <v>44427</v>
      </c>
      <c r="B81" s="1">
        <v>0.10212868852459014</v>
      </c>
      <c r="C81" s="16">
        <v>27.96</v>
      </c>
      <c r="D81" s="15">
        <f t="shared" si="6"/>
        <v>5.1918735891647971E-2</v>
      </c>
      <c r="E81" s="15">
        <f t="shared" si="7"/>
        <v>0.71877532413234313</v>
      </c>
      <c r="F81" s="17">
        <v>522441763</v>
      </c>
      <c r="G81" s="15">
        <f t="shared" si="8"/>
        <v>-0.19368594858002142</v>
      </c>
      <c r="H81" s="15">
        <f t="shared" si="9"/>
        <v>20.074024079132176</v>
      </c>
      <c r="I81" s="17">
        <v>16423528261</v>
      </c>
      <c r="K81" s="24"/>
      <c r="L81" s="25"/>
      <c r="M81" s="25"/>
      <c r="N81" s="7"/>
      <c r="O81" s="7"/>
      <c r="P81" s="8"/>
      <c r="Q81" s="8"/>
    </row>
    <row r="82" spans="1:17" x14ac:dyDescent="0.25">
      <c r="A82" s="4">
        <f t="shared" si="5"/>
        <v>44428</v>
      </c>
      <c r="B82" s="1">
        <v>0.11079635036496349</v>
      </c>
      <c r="C82" s="16">
        <v>28.87</v>
      </c>
      <c r="D82" s="15">
        <f t="shared" si="6"/>
        <v>3.2546494992846897E-2</v>
      </c>
      <c r="E82" s="15">
        <f t="shared" si="7"/>
        <v>0.70928943794342048</v>
      </c>
      <c r="F82" s="17">
        <v>450316189</v>
      </c>
      <c r="G82" s="15">
        <f t="shared" si="8"/>
        <v>-0.13805476343590084</v>
      </c>
      <c r="H82" s="15">
        <f t="shared" si="9"/>
        <v>19.925460538434049</v>
      </c>
      <c r="I82" s="17">
        <v>16958216773</v>
      </c>
      <c r="K82" s="24"/>
      <c r="L82" s="25"/>
      <c r="M82" s="25"/>
      <c r="N82" s="7"/>
      <c r="O82" s="7"/>
      <c r="P82" s="8"/>
      <c r="Q82" s="8"/>
    </row>
    <row r="83" spans="1:17" x14ac:dyDescent="0.25">
      <c r="A83" s="4">
        <f t="shared" si="5"/>
        <v>44429</v>
      </c>
      <c r="B83" s="1">
        <v>0.10192777777777777</v>
      </c>
      <c r="C83" s="16">
        <v>28.25</v>
      </c>
      <c r="D83" s="15">
        <f t="shared" si="6"/>
        <v>-2.1475580187045429E-2</v>
      </c>
      <c r="E83" s="15">
        <f t="shared" si="7"/>
        <v>0.68235132435648516</v>
      </c>
      <c r="F83" s="17">
        <v>420152579</v>
      </c>
      <c r="G83" s="15">
        <f t="shared" si="8"/>
        <v>-6.6983179234535561E-2</v>
      </c>
      <c r="H83" s="15">
        <f t="shared" si="9"/>
        <v>19.856128488983696</v>
      </c>
      <c r="I83" s="17">
        <v>16595128869</v>
      </c>
      <c r="K83" s="24"/>
      <c r="L83" s="25"/>
      <c r="M83" s="25"/>
      <c r="N83" s="7"/>
      <c r="O83" s="7"/>
      <c r="P83" s="8"/>
      <c r="Q83" s="8"/>
    </row>
    <row r="84" spans="1:17" x14ac:dyDescent="0.25">
      <c r="A84" s="4">
        <f t="shared" si="5"/>
        <v>44430</v>
      </c>
      <c r="B84" s="1">
        <v>0.10066090909090906</v>
      </c>
      <c r="C84" s="16">
        <v>28.43</v>
      </c>
      <c r="D84" s="15">
        <f t="shared" si="6"/>
        <v>6.3716814159291424E-3</v>
      </c>
      <c r="E84" s="15">
        <f t="shared" si="7"/>
        <v>0.69632795723002971</v>
      </c>
      <c r="F84" s="17">
        <v>394811045</v>
      </c>
      <c r="G84" s="15">
        <f t="shared" si="8"/>
        <v>-6.0315074253060819E-2</v>
      </c>
      <c r="H84" s="15">
        <f t="shared" si="9"/>
        <v>19.793917843855606</v>
      </c>
      <c r="I84" s="17">
        <v>16699458500</v>
      </c>
      <c r="K84" s="24"/>
      <c r="L84" s="25"/>
      <c r="M84" s="25"/>
      <c r="N84" s="7"/>
      <c r="O84" s="7"/>
      <c r="P84" s="8"/>
      <c r="Q84" s="8"/>
    </row>
    <row r="85" spans="1:17" x14ac:dyDescent="0.25">
      <c r="A85" s="4">
        <f t="shared" si="5"/>
        <v>44431</v>
      </c>
      <c r="B85" s="1">
        <v>0.13535149253731343</v>
      </c>
      <c r="C85" s="16">
        <v>28.79</v>
      </c>
      <c r="D85" s="15">
        <f t="shared" si="6"/>
        <v>1.2662680267323312E-2</v>
      </c>
      <c r="E85" s="15">
        <f t="shared" si="7"/>
        <v>0.69945856195905576</v>
      </c>
      <c r="F85" s="17">
        <v>391967807</v>
      </c>
      <c r="G85" s="15">
        <f t="shared" si="8"/>
        <v>-7.2015158542486635E-3</v>
      </c>
      <c r="H85" s="15">
        <f t="shared" si="9"/>
        <v>19.786690271933523</v>
      </c>
      <c r="I85" s="17">
        <v>17605125659</v>
      </c>
      <c r="K85" s="24"/>
      <c r="L85" s="25"/>
      <c r="M85" s="25"/>
      <c r="N85" s="7"/>
      <c r="O85" s="7"/>
      <c r="P85" s="8"/>
      <c r="Q85" s="8"/>
    </row>
    <row r="86" spans="1:17" x14ac:dyDescent="0.25">
      <c r="A86" s="4">
        <f t="shared" si="5"/>
        <v>44432</v>
      </c>
      <c r="B86" s="1">
        <v>0.15290162601626017</v>
      </c>
      <c r="C86" s="16">
        <v>26.65</v>
      </c>
      <c r="D86" s="15">
        <f t="shared" si="6"/>
        <v>-7.4331365057311638E-2</v>
      </c>
      <c r="E86" s="15">
        <f t="shared" si="7"/>
        <v>0.65527325025756322</v>
      </c>
      <c r="F86" s="17">
        <v>439737889</v>
      </c>
      <c r="G86" s="15">
        <f t="shared" si="8"/>
        <v>0.12187246285764486</v>
      </c>
      <c r="H86" s="15">
        <f t="shared" si="9"/>
        <v>19.901689402828676</v>
      </c>
      <c r="I86" s="17">
        <v>16296797688</v>
      </c>
      <c r="K86" s="24"/>
      <c r="L86" s="25"/>
      <c r="M86" s="25"/>
      <c r="N86" s="7"/>
      <c r="O86" s="7"/>
      <c r="P86" s="8"/>
      <c r="Q86" s="8"/>
    </row>
    <row r="87" spans="1:17" x14ac:dyDescent="0.25">
      <c r="A87" s="4">
        <f t="shared" si="5"/>
        <v>44433</v>
      </c>
      <c r="B87" s="1">
        <v>8.9814529914529928E-2</v>
      </c>
      <c r="C87" s="16">
        <v>27.02</v>
      </c>
      <c r="D87" s="15">
        <f t="shared" si="6"/>
        <v>1.3883677298311525E-2</v>
      </c>
      <c r="E87" s="15">
        <f t="shared" si="7"/>
        <v>0.70006503557688393</v>
      </c>
      <c r="F87" s="17">
        <v>346837564</v>
      </c>
      <c r="G87" s="15">
        <f t="shared" si="8"/>
        <v>-0.21126295305429099</v>
      </c>
      <c r="H87" s="15">
        <f t="shared" si="9"/>
        <v>19.664367115920392</v>
      </c>
      <c r="I87" s="17">
        <v>16527806568</v>
      </c>
      <c r="K87" s="24"/>
      <c r="L87" s="25"/>
      <c r="M87" s="25"/>
      <c r="N87" s="7"/>
      <c r="O87" s="7"/>
      <c r="P87" s="8"/>
      <c r="Q87" s="8"/>
    </row>
    <row r="88" spans="1:17" x14ac:dyDescent="0.25">
      <c r="A88" s="4">
        <f t="shared" si="5"/>
        <v>44434</v>
      </c>
      <c r="B88" s="1">
        <v>6.1300000000000021E-2</v>
      </c>
      <c r="C88" s="16">
        <v>25.56</v>
      </c>
      <c r="D88" s="15">
        <f t="shared" si="6"/>
        <v>-5.4034048852701688E-2</v>
      </c>
      <c r="E88" s="15">
        <f t="shared" si="7"/>
        <v>0.66575848676968241</v>
      </c>
      <c r="F88" s="17">
        <v>373468350</v>
      </c>
      <c r="G88" s="15">
        <f t="shared" si="8"/>
        <v>7.6781723677427305E-2</v>
      </c>
      <c r="H88" s="15">
        <f t="shared" si="9"/>
        <v>19.738343822668377</v>
      </c>
      <c r="I88" s="17">
        <v>15634582373</v>
      </c>
      <c r="K88" s="24"/>
      <c r="L88" s="25"/>
      <c r="M88" s="25"/>
      <c r="N88" s="7"/>
      <c r="O88" s="7"/>
      <c r="P88" s="8"/>
      <c r="Q88" s="8"/>
    </row>
    <row r="89" spans="1:17" x14ac:dyDescent="0.25">
      <c r="A89" s="4">
        <f t="shared" si="5"/>
        <v>44435</v>
      </c>
      <c r="B89" s="1">
        <v>0.17620000000000005</v>
      </c>
      <c r="C89" s="16">
        <v>27.37</v>
      </c>
      <c r="D89" s="15">
        <f t="shared" si="6"/>
        <v>7.0813771517997059E-2</v>
      </c>
      <c r="E89" s="15">
        <f t="shared" si="7"/>
        <v>0.72794165636056229</v>
      </c>
      <c r="F89" s="17">
        <v>370325245</v>
      </c>
      <c r="G89" s="15">
        <f t="shared" si="8"/>
        <v>-8.4159875930583938E-3</v>
      </c>
      <c r="H89" s="15">
        <f t="shared" si="9"/>
        <v>19.729892220713545</v>
      </c>
      <c r="I89" s="17">
        <v>16738943658</v>
      </c>
      <c r="K89" s="24"/>
      <c r="L89" s="25"/>
      <c r="M89" s="25"/>
      <c r="N89" s="7"/>
      <c r="O89" s="7"/>
      <c r="P89" s="8"/>
      <c r="Q89" s="8"/>
    </row>
    <row r="90" spans="1:17" x14ac:dyDescent="0.25">
      <c r="A90" s="4">
        <f t="shared" si="5"/>
        <v>44436</v>
      </c>
      <c r="B90" s="1">
        <v>3.1960433604336043E-2</v>
      </c>
      <c r="C90" s="16">
        <v>26.82</v>
      </c>
      <c r="D90" s="15">
        <f t="shared" si="6"/>
        <v>-2.0094994519546994E-2</v>
      </c>
      <c r="E90" s="15">
        <f t="shared" si="7"/>
        <v>0.68304886652543506</v>
      </c>
      <c r="F90" s="17">
        <v>232978478</v>
      </c>
      <c r="G90" s="15">
        <f t="shared" si="8"/>
        <v>-0.37088145854058641</v>
      </c>
      <c r="H90" s="15">
        <f t="shared" si="9"/>
        <v>19.266456642457218</v>
      </c>
      <c r="I90" s="17">
        <v>16401625280</v>
      </c>
      <c r="K90" s="24"/>
      <c r="L90" s="25"/>
      <c r="M90" s="25"/>
      <c r="N90" s="7"/>
      <c r="O90" s="7"/>
      <c r="P90" s="8"/>
      <c r="Q90" s="8"/>
    </row>
    <row r="91" spans="1:17" x14ac:dyDescent="0.25">
      <c r="A91" s="4">
        <f t="shared" si="5"/>
        <v>44437</v>
      </c>
      <c r="B91" s="1">
        <v>4.4912442396313368E-2</v>
      </c>
      <c r="C91" s="16">
        <v>26.81</v>
      </c>
      <c r="D91" s="15">
        <f t="shared" si="6"/>
        <v>-3.7285607755410677E-4</v>
      </c>
      <c r="E91" s="15">
        <f t="shared" si="7"/>
        <v>0.6929607351413013</v>
      </c>
      <c r="F91" s="17">
        <v>302596119</v>
      </c>
      <c r="G91" s="15">
        <f t="shared" si="8"/>
        <v>0.29881576014072864</v>
      </c>
      <c r="H91" s="15">
        <f t="shared" si="9"/>
        <v>19.527909537028791</v>
      </c>
      <c r="I91" s="17">
        <v>16399402433</v>
      </c>
      <c r="K91" s="24"/>
      <c r="L91" s="25"/>
      <c r="M91" s="25"/>
      <c r="N91" s="7"/>
      <c r="O91" s="7"/>
      <c r="P91" s="8"/>
      <c r="Q91" s="8"/>
    </row>
    <row r="92" spans="1:17" x14ac:dyDescent="0.25">
      <c r="A92" s="4">
        <f t="shared" si="5"/>
        <v>44438</v>
      </c>
      <c r="B92" s="1">
        <v>0.11593270440251571</v>
      </c>
      <c r="C92" s="16">
        <v>26.78</v>
      </c>
      <c r="D92" s="15">
        <f t="shared" si="6"/>
        <v>-1.1189854531890031E-3</v>
      </c>
      <c r="E92" s="15">
        <f t="shared" si="7"/>
        <v>0.69258753125889105</v>
      </c>
      <c r="F92" s="17">
        <v>422069860</v>
      </c>
      <c r="G92" s="15">
        <f t="shared" si="8"/>
        <v>0.39482905925835743</v>
      </c>
      <c r="H92" s="15">
        <f t="shared" si="9"/>
        <v>19.860681405692194</v>
      </c>
      <c r="I92" s="17">
        <v>16378376850</v>
      </c>
      <c r="K92" s="24"/>
      <c r="L92" s="25"/>
      <c r="M92" s="25"/>
      <c r="N92" s="7"/>
      <c r="O92" s="7"/>
      <c r="P92" s="8"/>
      <c r="Q92" s="8"/>
    </row>
    <row r="93" spans="1:17" x14ac:dyDescent="0.25">
      <c r="A93" s="4">
        <f t="shared" si="5"/>
        <v>44439</v>
      </c>
      <c r="B93" s="1">
        <v>0.14244774193548379</v>
      </c>
      <c r="C93" s="16">
        <v>29.42</v>
      </c>
      <c r="D93" s="15">
        <f t="shared" si="6"/>
        <v>9.8581030619865562E-2</v>
      </c>
      <c r="E93" s="15">
        <f t="shared" si="7"/>
        <v>0.74126141663661893</v>
      </c>
      <c r="F93" s="17">
        <v>785364067</v>
      </c>
      <c r="G93" s="15">
        <f t="shared" si="8"/>
        <v>0.86074425451748682</v>
      </c>
      <c r="H93" s="15">
        <f t="shared" si="9"/>
        <v>20.481657949125285</v>
      </c>
      <c r="I93" s="17">
        <v>17994768053</v>
      </c>
      <c r="K93" s="24"/>
      <c r="L93" s="25"/>
      <c r="M93" s="25"/>
      <c r="N93" s="7"/>
      <c r="O93" s="7"/>
      <c r="P93" s="8"/>
      <c r="Q93" s="8"/>
    </row>
    <row r="94" spans="1:17" x14ac:dyDescent="0.25">
      <c r="A94" s="4">
        <f t="shared" si="5"/>
        <v>44440</v>
      </c>
      <c r="B94" s="1">
        <v>0.12697094594594593</v>
      </c>
      <c r="C94" s="16">
        <v>31.3</v>
      </c>
      <c r="D94" s="15">
        <f t="shared" si="6"/>
        <v>6.390210740992508E-2</v>
      </c>
      <c r="E94" s="15">
        <f t="shared" si="7"/>
        <v>0.72459841791408297</v>
      </c>
      <c r="F94" s="17">
        <v>898552594</v>
      </c>
      <c r="G94" s="15">
        <f t="shared" si="8"/>
        <v>0.14412236535390144</v>
      </c>
      <c r="H94" s="15">
        <f t="shared" si="9"/>
        <v>20.616295798924334</v>
      </c>
      <c r="I94" s="17">
        <v>19142288788</v>
      </c>
      <c r="K94" s="24"/>
      <c r="L94" s="25"/>
      <c r="M94" s="25"/>
      <c r="N94" s="7"/>
      <c r="O94" s="7"/>
      <c r="P94" s="8"/>
      <c r="Q94" s="8"/>
    </row>
    <row r="95" spans="1:17" x14ac:dyDescent="0.25">
      <c r="A95" s="4">
        <f t="shared" si="5"/>
        <v>44441</v>
      </c>
      <c r="B95" s="1">
        <v>4.5304629629629639E-2</v>
      </c>
      <c r="C95" s="16">
        <v>29.98</v>
      </c>
      <c r="D95" s="15">
        <f t="shared" si="6"/>
        <v>-4.2172523961661379E-2</v>
      </c>
      <c r="E95" s="15">
        <f t="shared" si="7"/>
        <v>0.6718354278862283</v>
      </c>
      <c r="F95" s="17">
        <v>460923590</v>
      </c>
      <c r="G95" s="15">
        <f t="shared" si="8"/>
        <v>-0.48703771701537146</v>
      </c>
      <c r="H95" s="15">
        <f t="shared" si="9"/>
        <v>19.948742841019598</v>
      </c>
      <c r="I95" s="17">
        <v>18339391888</v>
      </c>
      <c r="K95" s="24"/>
      <c r="L95" s="25"/>
      <c r="M95" s="25"/>
      <c r="N95" s="7"/>
      <c r="O95" s="7"/>
      <c r="P95" s="8"/>
      <c r="Q95" s="8"/>
    </row>
    <row r="96" spans="1:17" x14ac:dyDescent="0.25">
      <c r="A96" s="4">
        <f t="shared" si="5"/>
        <v>44442</v>
      </c>
      <c r="B96" s="1">
        <v>6.6733139534883704E-2</v>
      </c>
      <c r="C96" s="16">
        <v>28.67</v>
      </c>
      <c r="D96" s="15">
        <f t="shared" si="6"/>
        <v>-4.3695797198131991E-2</v>
      </c>
      <c r="E96" s="15">
        <f t="shared" si="7"/>
        <v>0.67105708242503292</v>
      </c>
      <c r="F96" s="17">
        <v>996796086</v>
      </c>
      <c r="G96" s="15">
        <f t="shared" si="8"/>
        <v>1.1626059234677055</v>
      </c>
      <c r="H96" s="15">
        <f t="shared" si="9"/>
        <v>20.72005678042796</v>
      </c>
      <c r="I96" s="17">
        <v>17533653098</v>
      </c>
      <c r="K96" s="24"/>
      <c r="L96" s="25"/>
      <c r="M96" s="25"/>
      <c r="N96" s="7"/>
      <c r="O96" s="7"/>
      <c r="P96" s="8"/>
      <c r="Q96" s="8"/>
    </row>
    <row r="97" spans="1:17" x14ac:dyDescent="0.25">
      <c r="A97" s="4">
        <f t="shared" si="5"/>
        <v>44443</v>
      </c>
      <c r="B97" s="1">
        <v>0.17118666666666682</v>
      </c>
      <c r="C97" s="16">
        <v>28.62</v>
      </c>
      <c r="D97" s="15">
        <f t="shared" si="6"/>
        <v>-1.7439832577607062E-3</v>
      </c>
      <c r="E97" s="15">
        <f t="shared" si="7"/>
        <v>0.69227480852520795</v>
      </c>
      <c r="F97" s="17">
        <v>497493157</v>
      </c>
      <c r="G97" s="15">
        <f t="shared" si="8"/>
        <v>-0.50090779449549316</v>
      </c>
      <c r="H97" s="15">
        <f t="shared" si="9"/>
        <v>20.025092361704534</v>
      </c>
      <c r="I97" s="17">
        <v>17502277008</v>
      </c>
      <c r="K97" s="24"/>
      <c r="L97" s="25"/>
      <c r="M97" s="25"/>
      <c r="N97" s="7"/>
      <c r="O97" s="7"/>
      <c r="P97" s="8"/>
      <c r="Q97" s="8"/>
    </row>
    <row r="98" spans="1:17" x14ac:dyDescent="0.25">
      <c r="A98" s="4">
        <f t="shared" si="5"/>
        <v>44444</v>
      </c>
      <c r="B98" s="1">
        <v>0.15849043478260863</v>
      </c>
      <c r="C98" s="16">
        <v>29.36</v>
      </c>
      <c r="D98" s="15">
        <f t="shared" si="6"/>
        <v>2.5856044723969296E-2</v>
      </c>
      <c r="E98" s="15">
        <f t="shared" si="7"/>
        <v>0.70599234936520472</v>
      </c>
      <c r="F98" s="17">
        <v>445642192</v>
      </c>
      <c r="G98" s="15">
        <f t="shared" si="8"/>
        <v>-0.10422447881026831</v>
      </c>
      <c r="H98" s="15">
        <f t="shared" si="9"/>
        <v>19.915026930155758</v>
      </c>
      <c r="I98" s="17">
        <v>17960589699</v>
      </c>
      <c r="K98" s="24"/>
      <c r="L98" s="25"/>
      <c r="M98" s="25"/>
      <c r="N98" s="7"/>
      <c r="O98" s="7"/>
      <c r="P98" s="8"/>
      <c r="Q98" s="8"/>
    </row>
    <row r="99" spans="1:17" x14ac:dyDescent="0.25">
      <c r="A99" s="4">
        <f t="shared" si="5"/>
        <v>44445</v>
      </c>
      <c r="B99" s="1">
        <v>0.10345515695067257</v>
      </c>
      <c r="C99" s="16">
        <v>28.86</v>
      </c>
      <c r="D99" s="15">
        <f t="shared" si="6"/>
        <v>-1.7029972752043543E-2</v>
      </c>
      <c r="E99" s="15">
        <f t="shared" si="7"/>
        <v>0.68459573457116241</v>
      </c>
      <c r="F99" s="17">
        <v>724297233</v>
      </c>
      <c r="G99" s="15">
        <f t="shared" si="8"/>
        <v>0.62528873163786969</v>
      </c>
      <c r="H99" s="15">
        <f t="shared" si="9"/>
        <v>20.400712410298674</v>
      </c>
      <c r="I99" s="17">
        <v>17649596797</v>
      </c>
      <c r="K99" s="24"/>
      <c r="L99" s="25"/>
      <c r="M99" s="25"/>
      <c r="N99" s="7"/>
      <c r="O99" s="7"/>
      <c r="P99" s="8"/>
      <c r="Q99" s="8"/>
    </row>
    <row r="100" spans="1:17" x14ac:dyDescent="0.25">
      <c r="A100" s="4">
        <f t="shared" si="5"/>
        <v>44446</v>
      </c>
      <c r="B100" s="1">
        <v>0.1426401015228427</v>
      </c>
      <c r="C100" s="16">
        <v>24.25</v>
      </c>
      <c r="D100" s="15">
        <f t="shared" si="6"/>
        <v>-0.15973665973665974</v>
      </c>
      <c r="E100" s="15">
        <f t="shared" si="7"/>
        <v>0.60990868108858298</v>
      </c>
      <c r="F100" s="17">
        <v>1369858233</v>
      </c>
      <c r="G100" s="15">
        <f t="shared" si="8"/>
        <v>0.89129292586984099</v>
      </c>
      <c r="H100" s="15">
        <f t="shared" si="9"/>
        <v>21.037973092600023</v>
      </c>
      <c r="I100" s="17">
        <v>14832352349</v>
      </c>
      <c r="K100" s="24"/>
      <c r="L100" s="25"/>
      <c r="M100" s="25"/>
      <c r="N100" s="7"/>
      <c r="O100" s="7"/>
      <c r="P100" s="8"/>
      <c r="Q100" s="8"/>
    </row>
    <row r="101" spans="1:17" x14ac:dyDescent="0.25">
      <c r="A101" s="4">
        <f t="shared" si="5"/>
        <v>44447</v>
      </c>
      <c r="B101" s="1">
        <v>5.7672093023255787E-2</v>
      </c>
      <c r="C101" s="16">
        <v>23.18</v>
      </c>
      <c r="D101" s="15">
        <f t="shared" si="6"/>
        <v>-4.4123711340206206E-2</v>
      </c>
      <c r="E101" s="15">
        <f t="shared" si="7"/>
        <v>0.67083832250599817</v>
      </c>
      <c r="F101" s="17">
        <v>814511850</v>
      </c>
      <c r="G101" s="15">
        <f t="shared" si="8"/>
        <v>-0.40540427441443128</v>
      </c>
      <c r="H101" s="15">
        <f t="shared" si="9"/>
        <v>20.518099535931217</v>
      </c>
      <c r="I101" s="17">
        <v>14176154102</v>
      </c>
      <c r="K101" s="24"/>
      <c r="L101" s="25"/>
      <c r="M101" s="25"/>
      <c r="N101" s="7"/>
      <c r="O101" s="7"/>
      <c r="P101" s="8"/>
      <c r="Q101" s="8"/>
    </row>
    <row r="102" spans="1:17" x14ac:dyDescent="0.25">
      <c r="A102" s="4">
        <f t="shared" si="5"/>
        <v>44448</v>
      </c>
      <c r="B102" s="1">
        <v>5.304133333333335E-2</v>
      </c>
      <c r="C102" s="16">
        <v>23.31</v>
      </c>
      <c r="D102" s="15">
        <f t="shared" si="6"/>
        <v>5.6082830025883101E-3</v>
      </c>
      <c r="E102" s="15">
        <f t="shared" si="7"/>
        <v>0.69594739779088755</v>
      </c>
      <c r="F102" s="17">
        <v>633684687</v>
      </c>
      <c r="G102" s="15">
        <f t="shared" si="8"/>
        <v>-0.22200679216637553</v>
      </c>
      <c r="H102" s="15">
        <f t="shared" si="9"/>
        <v>20.267062051148734</v>
      </c>
      <c r="I102" s="17">
        <v>14257099687</v>
      </c>
      <c r="K102" s="24"/>
      <c r="L102" s="25"/>
      <c r="M102" s="25"/>
      <c r="N102" s="7"/>
      <c r="O102" s="7"/>
      <c r="P102" s="8"/>
      <c r="Q102" s="8"/>
    </row>
    <row r="103" spans="1:17" x14ac:dyDescent="0.25">
      <c r="A103" s="4">
        <f t="shared" si="5"/>
        <v>44449</v>
      </c>
      <c r="B103" s="1">
        <v>2.4173255813953482E-2</v>
      </c>
      <c r="C103" s="16">
        <v>22.32</v>
      </c>
      <c r="D103" s="15">
        <f t="shared" si="6"/>
        <v>-4.2471042471042386E-2</v>
      </c>
      <c r="E103" s="15">
        <f t="shared" si="7"/>
        <v>0.67168294189164546</v>
      </c>
      <c r="F103" s="17">
        <v>531194133</v>
      </c>
      <c r="G103" s="15">
        <f t="shared" si="8"/>
        <v>-0.16173746360388219</v>
      </c>
      <c r="H103" s="15">
        <f t="shared" si="9"/>
        <v>20.090638113143839</v>
      </c>
      <c r="I103" s="17">
        <v>13650034314</v>
      </c>
      <c r="K103" s="24"/>
      <c r="L103" s="25"/>
      <c r="M103" s="25"/>
      <c r="N103" s="7"/>
      <c r="O103" s="7"/>
      <c r="P103" s="8"/>
      <c r="Q103" s="8"/>
    </row>
    <row r="104" spans="1:17" x14ac:dyDescent="0.25">
      <c r="A104" s="4">
        <f t="shared" si="5"/>
        <v>44450</v>
      </c>
      <c r="B104" s="1">
        <v>7.9226086956521752E-2</v>
      </c>
      <c r="C104" s="16">
        <v>22.75</v>
      </c>
      <c r="D104" s="15">
        <f t="shared" si="6"/>
        <v>1.926523297491034E-2</v>
      </c>
      <c r="E104" s="15">
        <f t="shared" si="7"/>
        <v>0.70273369918944673</v>
      </c>
      <c r="F104" s="17">
        <v>369421964</v>
      </c>
      <c r="G104" s="15">
        <f t="shared" si="8"/>
        <v>-0.30454434443085232</v>
      </c>
      <c r="H104" s="15">
        <f t="shared" si="9"/>
        <v>19.727450085250236</v>
      </c>
      <c r="I104" s="17">
        <v>13914830470</v>
      </c>
      <c r="K104" s="24"/>
      <c r="L104" s="25"/>
      <c r="M104" s="25"/>
      <c r="N104" s="7"/>
      <c r="O104" s="7"/>
      <c r="P104" s="8"/>
      <c r="Q104" s="8"/>
    </row>
    <row r="105" spans="1:17" x14ac:dyDescent="0.25">
      <c r="A105" s="4">
        <f t="shared" si="5"/>
        <v>44451</v>
      </c>
      <c r="B105" s="1">
        <v>8.6717142857142882E-2</v>
      </c>
      <c r="C105" s="16">
        <v>23.69</v>
      </c>
      <c r="D105" s="15">
        <f t="shared" si="6"/>
        <v>4.1318681318681438E-2</v>
      </c>
      <c r="E105" s="15">
        <f t="shared" si="7"/>
        <v>0.71359601143273144</v>
      </c>
      <c r="F105" s="17">
        <v>450727925</v>
      </c>
      <c r="G105" s="15">
        <f t="shared" si="8"/>
        <v>0.22008967772149024</v>
      </c>
      <c r="H105" s="15">
        <f t="shared" si="9"/>
        <v>19.926374447134737</v>
      </c>
      <c r="I105" s="17">
        <v>14489119861</v>
      </c>
      <c r="K105" s="24"/>
      <c r="L105" s="25"/>
      <c r="M105" s="25"/>
      <c r="N105" s="7"/>
      <c r="O105" s="7"/>
      <c r="P105" s="8"/>
      <c r="Q105" s="8"/>
    </row>
    <row r="106" spans="1:17" x14ac:dyDescent="0.25">
      <c r="A106" s="4">
        <f t="shared" si="5"/>
        <v>44452</v>
      </c>
      <c r="B106" s="1">
        <v>0.12869612903225805</v>
      </c>
      <c r="C106" s="16">
        <v>22.66</v>
      </c>
      <c r="D106" s="15">
        <f t="shared" si="6"/>
        <v>-4.3478260869565299E-2</v>
      </c>
      <c r="E106" s="15">
        <f t="shared" si="7"/>
        <v>0.67116827384116995</v>
      </c>
      <c r="F106" s="17">
        <v>500276639</v>
      </c>
      <c r="G106" s="15">
        <f t="shared" si="8"/>
        <v>0.10993042865049918</v>
      </c>
      <c r="H106" s="15">
        <f t="shared" si="9"/>
        <v>20.030671783383518</v>
      </c>
      <c r="I106" s="17">
        <v>13857776777</v>
      </c>
      <c r="K106" s="24"/>
      <c r="L106" s="25"/>
      <c r="M106" s="25"/>
      <c r="N106" s="7"/>
      <c r="O106" s="7"/>
      <c r="P106" s="8"/>
      <c r="Q106" s="8"/>
    </row>
    <row r="107" spans="1:17" x14ac:dyDescent="0.25">
      <c r="A107" s="4">
        <f t="shared" si="5"/>
        <v>44453</v>
      </c>
      <c r="B107" s="5"/>
      <c r="C107" s="16">
        <v>25.65</v>
      </c>
      <c r="D107" s="15">
        <f t="shared" si="6"/>
        <v>0.13195057369814633</v>
      </c>
      <c r="E107" s="15">
        <f t="shared" si="7"/>
        <v>0.7570373229664551</v>
      </c>
      <c r="F107" s="17">
        <v>586779522</v>
      </c>
      <c r="G107" s="15">
        <f t="shared" si="8"/>
        <v>0.17291009864644113</v>
      </c>
      <c r="H107" s="15">
        <f t="shared" si="9"/>
        <v>20.190159707577866</v>
      </c>
      <c r="I107" s="17">
        <v>15690502609</v>
      </c>
      <c r="K107" s="24"/>
      <c r="L107" s="25"/>
      <c r="M107" s="25"/>
      <c r="N107" s="7"/>
      <c r="O107" s="7"/>
      <c r="P107" s="8"/>
      <c r="Q107" s="8"/>
    </row>
    <row r="108" spans="1:17" x14ac:dyDescent="0.25">
      <c r="A108" s="4">
        <f t="shared" si="5"/>
        <v>44454</v>
      </c>
      <c r="B108" s="1">
        <v>0.11781662198391417</v>
      </c>
      <c r="C108" s="16">
        <v>27.46</v>
      </c>
      <c r="D108" s="15">
        <f t="shared" si="6"/>
        <v>7.0565302144249609E-2</v>
      </c>
      <c r="E108" s="15">
        <f t="shared" si="7"/>
        <v>0.72782166281752914</v>
      </c>
      <c r="F108" s="17">
        <v>632916031</v>
      </c>
      <c r="G108" s="15">
        <f t="shared" si="8"/>
        <v>7.8626651527897051E-2</v>
      </c>
      <c r="H108" s="15">
        <f t="shared" si="9"/>
        <v>20.265848320440668</v>
      </c>
      <c r="I108" s="17">
        <v>16798497798</v>
      </c>
      <c r="K108" s="24"/>
      <c r="L108" s="25"/>
      <c r="M108" s="25"/>
      <c r="N108" s="7"/>
      <c r="O108" s="7"/>
      <c r="P108" s="8"/>
      <c r="Q108" s="8"/>
    </row>
    <row r="109" spans="1:17" x14ac:dyDescent="0.25">
      <c r="A109" s="4">
        <f t="shared" si="5"/>
        <v>44455</v>
      </c>
      <c r="B109" s="1">
        <v>6.3208675799086733E-2</v>
      </c>
      <c r="C109" s="16">
        <v>26.27</v>
      </c>
      <c r="D109" s="15">
        <f t="shared" si="6"/>
        <v>-4.333576110706483E-2</v>
      </c>
      <c r="E109" s="15">
        <f t="shared" si="7"/>
        <v>0.67124110440090512</v>
      </c>
      <c r="F109" s="17">
        <v>640739164</v>
      </c>
      <c r="G109" s="15">
        <f t="shared" si="8"/>
        <v>1.2360459550439185E-2</v>
      </c>
      <c r="H109" s="15">
        <f t="shared" si="9"/>
        <v>20.278133013194235</v>
      </c>
      <c r="I109" s="17">
        <v>16070338007</v>
      </c>
      <c r="K109" s="24"/>
      <c r="L109" s="25"/>
      <c r="M109" s="25"/>
      <c r="N109" s="7"/>
      <c r="O109" s="7"/>
      <c r="P109" s="8"/>
      <c r="Q109" s="8"/>
    </row>
    <row r="110" spans="1:17" x14ac:dyDescent="0.25">
      <c r="A110" s="4">
        <f t="shared" si="5"/>
        <v>44456</v>
      </c>
      <c r="B110" s="1">
        <v>3.5461111111111117E-2</v>
      </c>
      <c r="C110" s="16">
        <v>24.29</v>
      </c>
      <c r="D110" s="15">
        <f t="shared" si="6"/>
        <v>-7.5371145793680983E-2</v>
      </c>
      <c r="E110" s="15">
        <f t="shared" si="7"/>
        <v>0.65473314614115352</v>
      </c>
      <c r="F110" s="17">
        <v>500880687</v>
      </c>
      <c r="G110" s="15">
        <f t="shared" si="8"/>
        <v>-0.21827677291784842</v>
      </c>
      <c r="H110" s="15">
        <f t="shared" si="9"/>
        <v>20.031878482982879</v>
      </c>
      <c r="I110" s="17">
        <v>14855721838</v>
      </c>
      <c r="K110" s="24"/>
      <c r="L110" s="25"/>
      <c r="M110" s="25"/>
      <c r="N110" s="7"/>
      <c r="O110" s="7"/>
      <c r="P110" s="8"/>
      <c r="Q110" s="8"/>
    </row>
    <row r="111" spans="1:17" x14ac:dyDescent="0.25">
      <c r="A111" s="4">
        <f t="shared" si="5"/>
        <v>44457</v>
      </c>
      <c r="B111" s="1">
        <v>7.4713333333333326E-2</v>
      </c>
      <c r="C111" s="16">
        <v>24.54</v>
      </c>
      <c r="D111" s="15">
        <f t="shared" si="6"/>
        <v>1.0292301358583833E-2</v>
      </c>
      <c r="E111" s="15">
        <f t="shared" si="7"/>
        <v>0.69828013505948794</v>
      </c>
      <c r="F111" s="17">
        <v>295373763</v>
      </c>
      <c r="G111" s="15">
        <f t="shared" si="8"/>
        <v>-0.41029117179756625</v>
      </c>
      <c r="H111" s="15">
        <f t="shared" si="9"/>
        <v>19.503752108951378</v>
      </c>
      <c r="I111" s="17">
        <v>15010860152</v>
      </c>
      <c r="K111" s="24"/>
      <c r="L111" s="25"/>
      <c r="M111" s="25"/>
      <c r="N111" s="7"/>
      <c r="O111" s="7"/>
      <c r="P111" s="8"/>
      <c r="Q111" s="8"/>
    </row>
    <row r="112" spans="1:17" x14ac:dyDescent="0.25">
      <c r="A112" s="4">
        <f t="shared" si="5"/>
        <v>44458</v>
      </c>
      <c r="B112" s="5"/>
      <c r="C112" s="16">
        <v>23.92</v>
      </c>
      <c r="D112" s="15">
        <f t="shared" si="6"/>
        <v>-2.5264873675631572E-2</v>
      </c>
      <c r="E112" s="15">
        <f t="shared" si="7"/>
        <v>0.68043427610561436</v>
      </c>
      <c r="F112" s="17">
        <v>264342780</v>
      </c>
      <c r="G112" s="15">
        <f t="shared" si="8"/>
        <v>-0.10505666679677306</v>
      </c>
      <c r="H112" s="15">
        <f t="shared" si="9"/>
        <v>19.392757231780323</v>
      </c>
      <c r="I112" s="17">
        <v>14633432192</v>
      </c>
      <c r="K112" s="24"/>
      <c r="L112" s="25"/>
      <c r="M112" s="25"/>
      <c r="N112" s="7"/>
      <c r="O112" s="7"/>
      <c r="P112" s="8"/>
      <c r="Q112" s="8"/>
    </row>
    <row r="113" spans="1:17" x14ac:dyDescent="0.25">
      <c r="A113" s="4">
        <f t="shared" si="5"/>
        <v>44459</v>
      </c>
      <c r="B113" s="1">
        <v>0.27517824267782393</v>
      </c>
      <c r="C113" s="16">
        <v>20.76</v>
      </c>
      <c r="D113" s="15">
        <f t="shared" si="6"/>
        <v>-0.13210702341137126</v>
      </c>
      <c r="E113" s="15">
        <f t="shared" si="7"/>
        <v>0.624811045118569</v>
      </c>
      <c r="F113" s="17">
        <v>596230982</v>
      </c>
      <c r="G113" s="15">
        <f t="shared" si="8"/>
        <v>1.2555220989958569</v>
      </c>
      <c r="H113" s="15">
        <f t="shared" si="9"/>
        <v>20.206138705318565</v>
      </c>
      <c r="I113" s="17">
        <v>12699436705</v>
      </c>
      <c r="K113" s="24"/>
      <c r="L113" s="25"/>
      <c r="M113" s="25"/>
      <c r="N113" s="7"/>
      <c r="O113" s="7"/>
      <c r="P113" s="8"/>
      <c r="Q113" s="8"/>
    </row>
    <row r="114" spans="1:17" x14ac:dyDescent="0.25">
      <c r="A114" s="4">
        <f t="shared" si="5"/>
        <v>44460</v>
      </c>
      <c r="B114" s="1">
        <v>0.1078892045454546</v>
      </c>
      <c r="C114" s="16">
        <v>19.04</v>
      </c>
      <c r="D114" s="15">
        <f t="shared" si="6"/>
        <v>-8.2851637764932651E-2</v>
      </c>
      <c r="E114" s="15">
        <f t="shared" si="7"/>
        <v>0.65083885399270414</v>
      </c>
      <c r="F114" s="17">
        <v>547836013</v>
      </c>
      <c r="G114" s="15">
        <f t="shared" si="8"/>
        <v>-8.1168155397868924E-2</v>
      </c>
      <c r="H114" s="15">
        <f t="shared" si="9"/>
        <v>20.121486555604164</v>
      </c>
      <c r="I114" s="17">
        <v>11643599947</v>
      </c>
      <c r="K114" s="24"/>
      <c r="L114" s="25"/>
      <c r="M114" s="25"/>
      <c r="N114" s="7"/>
      <c r="O114" s="7"/>
      <c r="P114" s="8"/>
      <c r="Q114" s="8"/>
    </row>
    <row r="115" spans="1:17" x14ac:dyDescent="0.25">
      <c r="A115" s="4">
        <f t="shared" si="5"/>
        <v>44461</v>
      </c>
      <c r="B115" s="1">
        <v>7.3942207792207809E-2</v>
      </c>
      <c r="C115" s="16">
        <v>21.64</v>
      </c>
      <c r="D115" s="15">
        <f t="shared" si="6"/>
        <v>0.13655462184873968</v>
      </c>
      <c r="E115" s="15">
        <f t="shared" si="7"/>
        <v>0.75919454181714019</v>
      </c>
      <c r="F115" s="17">
        <v>481907141</v>
      </c>
      <c r="G115" s="15">
        <f t="shared" si="8"/>
        <v>-0.12034417313854096</v>
      </c>
      <c r="H115" s="15">
        <f t="shared" si="9"/>
        <v>19.993262002002918</v>
      </c>
      <c r="I115" s="17">
        <v>13234515525</v>
      </c>
      <c r="K115" s="24"/>
      <c r="L115" s="25"/>
      <c r="M115" s="25"/>
      <c r="N115" s="7"/>
      <c r="O115" s="7"/>
      <c r="P115" s="8"/>
      <c r="Q115" s="8"/>
    </row>
    <row r="116" spans="1:17" x14ac:dyDescent="0.25">
      <c r="A116" s="4">
        <f t="shared" si="5"/>
        <v>44462</v>
      </c>
      <c r="B116" s="1">
        <v>0.36594596774193561</v>
      </c>
      <c r="C116" s="16">
        <v>21.53</v>
      </c>
      <c r="D116" s="15">
        <f t="shared" si="6"/>
        <v>-5.0831792975970513E-3</v>
      </c>
      <c r="E116" s="15">
        <f t="shared" si="7"/>
        <v>0.69060235558910532</v>
      </c>
      <c r="F116" s="17">
        <v>294213264</v>
      </c>
      <c r="G116" s="15">
        <f t="shared" si="8"/>
        <v>-0.38948141878644627</v>
      </c>
      <c r="H116" s="15">
        <f t="shared" si="9"/>
        <v>19.499815453490417</v>
      </c>
      <c r="I116" s="17">
        <v>13168974353</v>
      </c>
      <c r="K116" s="24"/>
      <c r="L116" s="25"/>
      <c r="M116" s="25"/>
      <c r="N116" s="7"/>
      <c r="O116" s="7"/>
      <c r="P116" s="8"/>
      <c r="Q116" s="8"/>
    </row>
    <row r="117" spans="1:17" x14ac:dyDescent="0.25">
      <c r="A117" s="4">
        <f t="shared" si="5"/>
        <v>44463</v>
      </c>
      <c r="B117" s="1">
        <v>8.613217391304348E-2</v>
      </c>
      <c r="C117" s="16">
        <v>19.670000000000002</v>
      </c>
      <c r="D117" s="15">
        <f t="shared" si="6"/>
        <v>-8.6391082210868553E-2</v>
      </c>
      <c r="E117" s="15">
        <f t="shared" si="7"/>
        <v>0.64899094497920895</v>
      </c>
      <c r="F117" s="17">
        <v>482871221</v>
      </c>
      <c r="G117" s="15">
        <f t="shared" si="8"/>
        <v>0.64122859192371418</v>
      </c>
      <c r="H117" s="15">
        <f t="shared" si="9"/>
        <v>19.995260554949105</v>
      </c>
      <c r="I117" s="17">
        <v>12032089581</v>
      </c>
      <c r="K117" s="24"/>
      <c r="L117" s="25"/>
      <c r="M117" s="25"/>
      <c r="N117" s="7"/>
      <c r="O117" s="7"/>
      <c r="P117" s="8"/>
      <c r="Q117" s="8"/>
    </row>
    <row r="118" spans="1:17" x14ac:dyDescent="0.25">
      <c r="A118" s="4">
        <f t="shared" si="5"/>
        <v>44464</v>
      </c>
      <c r="B118" s="1">
        <v>-4.8169402985074633E-2</v>
      </c>
      <c r="C118" s="16">
        <v>19.5</v>
      </c>
      <c r="D118" s="15">
        <f t="shared" si="6"/>
        <v>-8.6426029486528222E-3</v>
      </c>
      <c r="E118" s="15">
        <f t="shared" si="7"/>
        <v>0.68881651527677223</v>
      </c>
      <c r="F118" s="17">
        <v>297546092</v>
      </c>
      <c r="G118" s="15">
        <f t="shared" si="8"/>
        <v>-0.38379824876744928</v>
      </c>
      <c r="H118" s="15">
        <f t="shared" si="9"/>
        <v>19.511079705402636</v>
      </c>
      <c r="I118" s="17">
        <v>11927948474</v>
      </c>
      <c r="K118" s="24"/>
      <c r="L118" s="25"/>
      <c r="M118" s="25"/>
      <c r="N118" s="7"/>
      <c r="O118" s="7"/>
      <c r="P118" s="8"/>
      <c r="Q118" s="8"/>
    </row>
    <row r="119" spans="1:17" x14ac:dyDescent="0.25">
      <c r="A119" s="4">
        <f t="shared" si="5"/>
        <v>44465</v>
      </c>
      <c r="B119" s="1">
        <v>3.5257432432432421E-2</v>
      </c>
      <c r="C119" s="16">
        <v>24.03</v>
      </c>
      <c r="D119" s="15">
        <f t="shared" si="6"/>
        <v>0.23230769230769233</v>
      </c>
      <c r="E119" s="15">
        <f t="shared" si="7"/>
        <v>0.80303588999450515</v>
      </c>
      <c r="F119" s="17">
        <v>1607015164</v>
      </c>
      <c r="G119" s="15">
        <f t="shared" si="8"/>
        <v>4.4008948771540242</v>
      </c>
      <c r="H119" s="15">
        <f t="shared" si="9"/>
        <v>21.197644360496088</v>
      </c>
      <c r="I119" s="17">
        <v>14697295899</v>
      </c>
      <c r="K119" s="24"/>
      <c r="L119" s="25"/>
      <c r="M119" s="25"/>
      <c r="N119" s="7"/>
      <c r="O119" s="7"/>
      <c r="P119" s="8"/>
      <c r="Q119" s="8"/>
    </row>
    <row r="120" spans="1:17" x14ac:dyDescent="0.25">
      <c r="A120" s="4">
        <f t="shared" si="5"/>
        <v>44466</v>
      </c>
      <c r="B120" s="1">
        <v>0.13950865800865794</v>
      </c>
      <c r="C120" s="16">
        <v>22.45</v>
      </c>
      <c r="D120" s="15">
        <f t="shared" si="6"/>
        <v>-6.575114440282992E-2</v>
      </c>
      <c r="E120" s="15">
        <f t="shared" si="7"/>
        <v>0.65971906279527825</v>
      </c>
      <c r="F120" s="17">
        <v>1098024907</v>
      </c>
      <c r="G120" s="15">
        <f t="shared" si="8"/>
        <v>-0.3167302141275874</v>
      </c>
      <c r="H120" s="15">
        <f t="shared" si="9"/>
        <v>20.816778864658055</v>
      </c>
      <c r="I120" s="17">
        <v>13728479433</v>
      </c>
      <c r="K120" s="24"/>
      <c r="L120" s="25"/>
      <c r="M120" s="25"/>
      <c r="N120" s="7"/>
      <c r="O120" s="7"/>
      <c r="P120" s="8"/>
      <c r="Q120" s="8"/>
    </row>
    <row r="121" spans="1:17" x14ac:dyDescent="0.25">
      <c r="A121" s="4">
        <f t="shared" si="5"/>
        <v>44467</v>
      </c>
      <c r="B121" s="1">
        <v>0.13909182692307687</v>
      </c>
      <c r="C121" s="16">
        <v>23.06</v>
      </c>
      <c r="D121" s="15">
        <f t="shared" si="6"/>
        <v>2.7171492204899783E-2</v>
      </c>
      <c r="E121" s="15">
        <f t="shared" si="7"/>
        <v>0.70664146784028736</v>
      </c>
      <c r="F121" s="17">
        <v>1343802036</v>
      </c>
      <c r="G121" s="15">
        <f t="shared" si="8"/>
        <v>0.22383565931259874</v>
      </c>
      <c r="H121" s="15">
        <f t="shared" si="9"/>
        <v>21.018768774299748</v>
      </c>
      <c r="I121" s="17">
        <v>14103884127</v>
      </c>
      <c r="K121" s="24"/>
      <c r="L121" s="25"/>
      <c r="M121" s="25"/>
      <c r="N121" s="7"/>
      <c r="O121" s="7"/>
      <c r="P121" s="8"/>
      <c r="Q121" s="8"/>
    </row>
    <row r="122" spans="1:17" x14ac:dyDescent="0.25">
      <c r="A122" s="4">
        <f t="shared" si="5"/>
        <v>44468</v>
      </c>
      <c r="B122" s="1">
        <v>0.1223538888888889</v>
      </c>
      <c r="C122" s="16">
        <v>23.05</v>
      </c>
      <c r="D122" s="15">
        <f t="shared" si="6"/>
        <v>-4.3365134431905261E-4</v>
      </c>
      <c r="E122" s="15">
        <f t="shared" si="7"/>
        <v>0.69293033137770133</v>
      </c>
      <c r="F122" s="17">
        <v>853259462</v>
      </c>
      <c r="G122" s="15">
        <f t="shared" si="8"/>
        <v>-0.36504080278086437</v>
      </c>
      <c r="H122" s="15">
        <f t="shared" si="9"/>
        <v>20.564574236225777</v>
      </c>
      <c r="I122" s="17">
        <v>14098195847</v>
      </c>
      <c r="K122" s="24"/>
      <c r="L122" s="25"/>
      <c r="M122" s="25"/>
      <c r="N122" s="7"/>
      <c r="O122" s="7"/>
      <c r="P122" s="8"/>
      <c r="Q122" s="8"/>
    </row>
    <row r="123" spans="1:17" x14ac:dyDescent="0.25">
      <c r="A123" s="4">
        <f t="shared" si="5"/>
        <v>44469</v>
      </c>
      <c r="B123" s="1">
        <v>0.11519703703703701</v>
      </c>
      <c r="C123" s="16">
        <v>23.53</v>
      </c>
      <c r="D123" s="15">
        <f t="shared" si="6"/>
        <v>2.0824295010845928E-2</v>
      </c>
      <c r="E123" s="15">
        <f t="shared" si="7"/>
        <v>0.70350549501353754</v>
      </c>
      <c r="F123" s="17">
        <v>551151572</v>
      </c>
      <c r="G123" s="15">
        <f t="shared" si="8"/>
        <v>-0.3540633341373951</v>
      </c>
      <c r="H123" s="15">
        <f t="shared" si="9"/>
        <v>20.127520416402003</v>
      </c>
      <c r="I123" s="17">
        <v>14390174314</v>
      </c>
      <c r="K123" s="24"/>
      <c r="L123" s="25"/>
      <c r="M123" s="25"/>
      <c r="N123" s="7"/>
      <c r="O123" s="7"/>
      <c r="P123" s="8"/>
      <c r="Q12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3AAB-3565-4B4C-BE09-43F69F986591}">
  <dimension ref="A1:Q123"/>
  <sheetViews>
    <sheetView workbookViewId="0">
      <selection activeCell="D3" sqref="D3"/>
    </sheetView>
  </sheetViews>
  <sheetFormatPr defaultRowHeight="15" x14ac:dyDescent="0.25"/>
  <cols>
    <col min="1" max="1" width="10.85546875" bestFit="1" customWidth="1"/>
    <col min="2" max="2" width="20.7109375" bestFit="1" customWidth="1"/>
    <col min="6" max="6" width="19" bestFit="1" customWidth="1"/>
    <col min="9" max="9" width="19" bestFit="1" customWidth="1"/>
    <col min="11" max="11" width="12" bestFit="1" customWidth="1"/>
    <col min="12" max="15" width="9.28515625" bestFit="1" customWidth="1"/>
    <col min="16" max="17" width="18.7109375" bestFit="1" customWidth="1"/>
  </cols>
  <sheetData>
    <row r="1" spans="1:17" x14ac:dyDescent="0.25">
      <c r="A1" s="14" t="s">
        <v>15</v>
      </c>
      <c r="B1" s="14" t="s">
        <v>21</v>
      </c>
      <c r="C1" s="14" t="s">
        <v>17</v>
      </c>
      <c r="D1" s="14" t="s">
        <v>19</v>
      </c>
      <c r="E1" s="14" t="s">
        <v>22</v>
      </c>
      <c r="F1" s="14" t="s">
        <v>16</v>
      </c>
      <c r="G1" s="14" t="s">
        <v>20</v>
      </c>
      <c r="H1" s="14" t="s">
        <v>23</v>
      </c>
      <c r="I1" s="14" t="s">
        <v>18</v>
      </c>
      <c r="J1" s="13"/>
      <c r="K1" s="13"/>
      <c r="L1" s="13"/>
      <c r="M1" s="13"/>
      <c r="N1" s="13"/>
      <c r="O1" s="13"/>
      <c r="P1" s="13"/>
      <c r="Q1" s="13"/>
    </row>
    <row r="2" spans="1:17" x14ac:dyDescent="0.25">
      <c r="A2" s="4">
        <v>44348</v>
      </c>
      <c r="B2" s="1">
        <v>0.21341939393939457</v>
      </c>
      <c r="C2" s="16">
        <v>1.01</v>
      </c>
      <c r="F2" s="17">
        <v>5606414479</v>
      </c>
      <c r="I2" s="17">
        <v>46658714117</v>
      </c>
      <c r="K2" s="24"/>
      <c r="L2" s="25"/>
      <c r="M2" s="25"/>
      <c r="N2" s="7"/>
      <c r="O2" s="7"/>
      <c r="P2" s="8"/>
      <c r="Q2" s="8"/>
    </row>
    <row r="3" spans="1:17" x14ac:dyDescent="0.25">
      <c r="A3" s="4">
        <v>44349</v>
      </c>
      <c r="B3" s="1">
        <v>5.6988068181818168E-2</v>
      </c>
      <c r="C3" s="16">
        <v>1.02</v>
      </c>
      <c r="D3" s="15">
        <f>C3/C2-1</f>
        <v>9.9009900990099098E-3</v>
      </c>
      <c r="E3" s="15">
        <f>LN(1+C3/C2)</f>
        <v>0.69808546220052792</v>
      </c>
      <c r="F3" s="17">
        <v>3598008182</v>
      </c>
      <c r="G3" s="15">
        <f>F3/F2-1</f>
        <v>-0.35823364550068615</v>
      </c>
      <c r="H3" s="15">
        <f>LN(1+F3)</f>
        <v>22.003646246791231</v>
      </c>
      <c r="I3" s="17">
        <v>47277113120</v>
      </c>
      <c r="K3" s="24"/>
      <c r="L3" s="25"/>
      <c r="M3" s="25"/>
      <c r="N3" s="7"/>
      <c r="O3" s="7"/>
      <c r="P3" s="8"/>
      <c r="Q3" s="8"/>
    </row>
    <row r="4" spans="1:17" x14ac:dyDescent="0.25">
      <c r="A4" s="4">
        <v>44350</v>
      </c>
      <c r="B4" s="1">
        <v>0.14027023445463829</v>
      </c>
      <c r="C4" s="16">
        <v>1.05</v>
      </c>
      <c r="D4" s="15">
        <f t="shared" ref="D4:D67" si="0">C4/C3-1</f>
        <v>2.941176470588247E-2</v>
      </c>
      <c r="E4" s="15">
        <f t="shared" ref="E4:E67" si="1">LN(1+C4/C3)</f>
        <v>0.70774597998109789</v>
      </c>
      <c r="F4" s="17">
        <v>3661357809</v>
      </c>
      <c r="G4" s="15">
        <f t="shared" ref="G4:G67" si="2">F4/F3-1</f>
        <v>1.7606860183621453E-2</v>
      </c>
      <c r="H4" s="15">
        <f t="shared" ref="H4:H67" si="3">LN(1+F4)</f>
        <v>22.021099901900069</v>
      </c>
      <c r="I4" s="17">
        <v>48242632209</v>
      </c>
      <c r="K4" s="24"/>
      <c r="L4" s="25"/>
      <c r="M4" s="25"/>
      <c r="N4" s="7"/>
      <c r="O4" s="7"/>
      <c r="P4" s="8"/>
      <c r="Q4" s="8"/>
    </row>
    <row r="5" spans="1:17" x14ac:dyDescent="0.25">
      <c r="A5" s="4">
        <v>44351</v>
      </c>
      <c r="B5" s="1">
        <v>-5.0771111111111156E-2</v>
      </c>
      <c r="C5" s="16">
        <v>0.97019999999999995</v>
      </c>
      <c r="D5" s="15">
        <f t="shared" si="0"/>
        <v>-7.6000000000000068E-2</v>
      </c>
      <c r="E5" s="15">
        <f t="shared" si="1"/>
        <v>0.65440635224351473</v>
      </c>
      <c r="F5" s="17">
        <v>4638523697</v>
      </c>
      <c r="G5" s="15">
        <f t="shared" si="2"/>
        <v>0.2668862042376805</v>
      </c>
      <c r="H5" s="15">
        <f t="shared" si="3"/>
        <v>22.257661984023745</v>
      </c>
      <c r="I5" s="17">
        <v>44775529764</v>
      </c>
      <c r="K5" s="24"/>
      <c r="L5" s="25"/>
      <c r="M5" s="25"/>
      <c r="N5" s="7"/>
      <c r="O5" s="7"/>
      <c r="P5" s="8"/>
      <c r="Q5" s="8"/>
    </row>
    <row r="6" spans="1:17" x14ac:dyDescent="0.25">
      <c r="A6" s="4">
        <v>44352</v>
      </c>
      <c r="B6" s="1">
        <v>0.14929858870967702</v>
      </c>
      <c r="C6" s="16">
        <v>0.92330000000000001</v>
      </c>
      <c r="D6" s="15">
        <f t="shared" si="0"/>
        <v>-4.8340548340548239E-2</v>
      </c>
      <c r="E6" s="15">
        <f t="shared" si="1"/>
        <v>0.66868001153073342</v>
      </c>
      <c r="F6" s="17">
        <v>3257149049</v>
      </c>
      <c r="G6" s="15">
        <f t="shared" si="2"/>
        <v>-0.29780480563102751</v>
      </c>
      <c r="H6" s="15">
        <f t="shared" si="3"/>
        <v>21.904118125165475</v>
      </c>
      <c r="I6" s="17">
        <v>42610574444</v>
      </c>
      <c r="K6" s="24"/>
      <c r="L6" s="25"/>
      <c r="M6" s="25"/>
      <c r="N6" s="7"/>
      <c r="O6" s="7"/>
      <c r="P6" s="8"/>
      <c r="Q6" s="8"/>
    </row>
    <row r="7" spans="1:17" x14ac:dyDescent="0.25">
      <c r="A7" s="4">
        <v>44353</v>
      </c>
      <c r="B7" s="1">
        <v>0.13039124236252492</v>
      </c>
      <c r="C7" s="16">
        <v>0.94530000000000003</v>
      </c>
      <c r="D7" s="15">
        <f t="shared" si="0"/>
        <v>2.3827575002707713E-2</v>
      </c>
      <c r="E7" s="15">
        <f t="shared" si="1"/>
        <v>0.70499055758027296</v>
      </c>
      <c r="F7" s="17">
        <v>2308242807</v>
      </c>
      <c r="G7" s="15">
        <f t="shared" si="2"/>
        <v>-0.29133030995045506</v>
      </c>
      <c r="H7" s="15">
        <f t="shared" si="3"/>
        <v>21.559752382831803</v>
      </c>
      <c r="I7" s="17">
        <v>43625920335</v>
      </c>
      <c r="K7" s="24"/>
      <c r="L7" s="25"/>
      <c r="M7" s="25"/>
      <c r="N7" s="7"/>
      <c r="O7" s="7"/>
      <c r="P7" s="8"/>
      <c r="Q7" s="8"/>
    </row>
    <row r="8" spans="1:17" x14ac:dyDescent="0.25">
      <c r="A8" s="4">
        <v>44354</v>
      </c>
      <c r="B8" s="1">
        <v>0.17176656565656551</v>
      </c>
      <c r="C8" s="16">
        <v>0.86119999999999997</v>
      </c>
      <c r="D8" s="15">
        <f t="shared" si="0"/>
        <v>-8.8966465672273398E-2</v>
      </c>
      <c r="E8" s="15">
        <f t="shared" si="1"/>
        <v>0.64764421315635634</v>
      </c>
      <c r="F8" s="17">
        <v>3466113432</v>
      </c>
      <c r="G8" s="15">
        <f t="shared" si="2"/>
        <v>0.50162427517964314</v>
      </c>
      <c r="H8" s="15">
        <f t="shared" si="3"/>
        <v>21.966299755055712</v>
      </c>
      <c r="I8" s="17">
        <v>39743170142</v>
      </c>
      <c r="K8" s="24"/>
      <c r="L8" s="25"/>
      <c r="M8" s="25"/>
      <c r="N8" s="7"/>
      <c r="O8" s="7"/>
      <c r="P8" s="8"/>
      <c r="Q8" s="8"/>
    </row>
    <row r="9" spans="1:17" x14ac:dyDescent="0.25">
      <c r="A9" s="4">
        <v>44355</v>
      </c>
      <c r="B9" s="1">
        <v>0.24710091001011078</v>
      </c>
      <c r="C9" s="16">
        <v>0.87580000000000002</v>
      </c>
      <c r="D9" s="15">
        <f t="shared" si="0"/>
        <v>1.695308871342327E-2</v>
      </c>
      <c r="E9" s="15">
        <f t="shared" si="1"/>
        <v>0.701588000750897</v>
      </c>
      <c r="F9" s="17">
        <v>4491339501</v>
      </c>
      <c r="G9" s="15">
        <f t="shared" si="2"/>
        <v>0.29578549263127529</v>
      </c>
      <c r="H9" s="15">
        <f t="shared" si="3"/>
        <v>22.225416824275822</v>
      </c>
      <c r="I9" s="17">
        <v>40452252991</v>
      </c>
      <c r="K9" s="24"/>
      <c r="L9" s="25"/>
      <c r="M9" s="25"/>
      <c r="N9" s="7"/>
      <c r="O9" s="7"/>
      <c r="P9" s="8"/>
      <c r="Q9" s="8"/>
    </row>
    <row r="10" spans="1:17" x14ac:dyDescent="0.25">
      <c r="A10" s="4">
        <v>44356</v>
      </c>
      <c r="B10" s="1">
        <v>0.20043266331658252</v>
      </c>
      <c r="C10" s="16">
        <v>0.92</v>
      </c>
      <c r="D10" s="15">
        <f t="shared" si="0"/>
        <v>5.0468143411737776E-2</v>
      </c>
      <c r="E10" s="15">
        <f t="shared" si="1"/>
        <v>0.71806812971941036</v>
      </c>
      <c r="F10" s="17">
        <v>3990884688</v>
      </c>
      <c r="G10" s="15">
        <f t="shared" si="2"/>
        <v>-0.11142662737665976</v>
      </c>
      <c r="H10" s="15">
        <f t="shared" si="3"/>
        <v>22.107278769836896</v>
      </c>
      <c r="I10" s="17">
        <v>42495962615</v>
      </c>
      <c r="K10" s="24"/>
      <c r="L10" s="25"/>
      <c r="M10" s="25"/>
      <c r="N10" s="7"/>
      <c r="O10" s="7"/>
      <c r="P10" s="8"/>
      <c r="Q10" s="8"/>
    </row>
    <row r="11" spans="1:17" x14ac:dyDescent="0.25">
      <c r="A11" s="4">
        <v>44357</v>
      </c>
      <c r="B11" s="1">
        <v>7.3428815261044417E-2</v>
      </c>
      <c r="C11" s="16">
        <v>0.86919999999999997</v>
      </c>
      <c r="D11" s="15">
        <f t="shared" si="0"/>
        <v>-5.5217391304347885E-2</v>
      </c>
      <c r="E11" s="15">
        <f t="shared" si="1"/>
        <v>0.665150201515607</v>
      </c>
      <c r="F11" s="17">
        <v>3157272780</v>
      </c>
      <c r="G11" s="15">
        <f t="shared" si="2"/>
        <v>-0.20887897625971197</v>
      </c>
      <c r="H11" s="15">
        <f t="shared" si="3"/>
        <v>21.87297444792101</v>
      </c>
      <c r="I11" s="17">
        <v>40147146244</v>
      </c>
      <c r="K11" s="24"/>
      <c r="L11" s="25"/>
      <c r="M11" s="25"/>
      <c r="N11" s="7"/>
      <c r="O11" s="7"/>
      <c r="P11" s="8"/>
      <c r="Q11" s="8"/>
    </row>
    <row r="12" spans="1:17" x14ac:dyDescent="0.25">
      <c r="A12" s="4">
        <v>44358</v>
      </c>
      <c r="B12" s="1">
        <v>0.17895774647887358</v>
      </c>
      <c r="C12" s="16">
        <v>0.84850000000000003</v>
      </c>
      <c r="D12" s="15">
        <f t="shared" si="0"/>
        <v>-2.3815002300966337E-2</v>
      </c>
      <c r="E12" s="15">
        <f t="shared" si="1"/>
        <v>0.68116821726070509</v>
      </c>
      <c r="F12" s="17">
        <v>2502880892</v>
      </c>
      <c r="G12" s="15">
        <f t="shared" si="2"/>
        <v>-0.20726491931432034</v>
      </c>
      <c r="H12" s="15">
        <f t="shared" si="3"/>
        <v>21.640708262566651</v>
      </c>
      <c r="I12" s="17">
        <v>39189555813</v>
      </c>
      <c r="K12" s="24"/>
      <c r="L12" s="25"/>
      <c r="M12" s="25"/>
      <c r="N12" s="7"/>
      <c r="O12" s="7"/>
      <c r="P12" s="8"/>
      <c r="Q12" s="8"/>
    </row>
    <row r="13" spans="1:17" x14ac:dyDescent="0.25">
      <c r="A13" s="4">
        <v>44359</v>
      </c>
      <c r="B13" s="1">
        <v>0.16816679999999956</v>
      </c>
      <c r="C13" s="16">
        <v>0.8327</v>
      </c>
      <c r="D13" s="15">
        <f t="shared" si="0"/>
        <v>-1.8621096051856245E-2</v>
      </c>
      <c r="E13" s="15">
        <f t="shared" si="1"/>
        <v>0.68379301845668061</v>
      </c>
      <c r="F13" s="17">
        <v>2731548390</v>
      </c>
      <c r="G13" s="15">
        <f t="shared" si="2"/>
        <v>9.1361717903114759E-2</v>
      </c>
      <c r="H13" s="15">
        <f t="shared" si="3"/>
        <v>21.728134461550134</v>
      </c>
      <c r="I13" s="17">
        <v>38461290204</v>
      </c>
      <c r="K13" s="24"/>
      <c r="L13" s="25"/>
      <c r="M13" s="25"/>
      <c r="N13" s="7"/>
      <c r="O13" s="7"/>
      <c r="P13" s="8"/>
      <c r="Q13" s="8"/>
    </row>
    <row r="14" spans="1:17" x14ac:dyDescent="0.25">
      <c r="A14" s="4">
        <v>44360</v>
      </c>
      <c r="B14" s="1">
        <v>0.22639979939819577</v>
      </c>
      <c r="C14" s="16">
        <v>0.88319999999999999</v>
      </c>
      <c r="D14" s="15">
        <f t="shared" si="0"/>
        <v>6.064609102918217E-2</v>
      </c>
      <c r="E14" s="15">
        <f t="shared" si="1"/>
        <v>0.72301957004980166</v>
      </c>
      <c r="F14" s="17">
        <v>3059837086</v>
      </c>
      <c r="G14" s="15">
        <f t="shared" si="2"/>
        <v>0.12018410407878588</v>
      </c>
      <c r="H14" s="15">
        <f t="shared" si="3"/>
        <v>21.841627511950943</v>
      </c>
      <c r="I14" s="17">
        <v>40792805237</v>
      </c>
      <c r="K14" s="24"/>
      <c r="L14" s="25"/>
      <c r="M14" s="25"/>
      <c r="N14" s="7"/>
      <c r="O14" s="7"/>
      <c r="P14" s="8"/>
      <c r="Q14" s="8"/>
    </row>
    <row r="15" spans="1:17" x14ac:dyDescent="0.25">
      <c r="A15" s="4">
        <v>44361</v>
      </c>
      <c r="B15" s="1">
        <v>0.19546542338709702</v>
      </c>
      <c r="C15" s="16">
        <v>0.89290000000000003</v>
      </c>
      <c r="D15" s="15">
        <f t="shared" si="0"/>
        <v>1.0982789855072506E-2</v>
      </c>
      <c r="E15" s="15">
        <f t="shared" si="1"/>
        <v>0.69862355275045018</v>
      </c>
      <c r="F15" s="17">
        <v>3005221040</v>
      </c>
      <c r="G15" s="15">
        <f t="shared" si="2"/>
        <v>-1.7849331341818986E-2</v>
      </c>
      <c r="H15" s="15">
        <f t="shared" si="3"/>
        <v>21.823616959965449</v>
      </c>
      <c r="I15" s="17">
        <v>41242521557</v>
      </c>
      <c r="K15" s="24"/>
      <c r="L15" s="25"/>
      <c r="M15" s="25"/>
      <c r="N15" s="7"/>
      <c r="O15" s="7"/>
      <c r="P15" s="8"/>
      <c r="Q15" s="8"/>
    </row>
    <row r="16" spans="1:17" x14ac:dyDescent="0.25">
      <c r="A16" s="4">
        <v>44362</v>
      </c>
      <c r="B16" s="1">
        <v>0.22630411233701186</v>
      </c>
      <c r="C16" s="16">
        <v>0.88980000000000004</v>
      </c>
      <c r="D16" s="15">
        <f t="shared" si="0"/>
        <v>-3.4718333519990763E-3</v>
      </c>
      <c r="E16" s="15">
        <f t="shared" si="1"/>
        <v>0.69140975543464511</v>
      </c>
      <c r="F16" s="17">
        <v>3585820721</v>
      </c>
      <c r="G16" s="15">
        <f t="shared" si="2"/>
        <v>0.1931969972498262</v>
      </c>
      <c r="H16" s="15">
        <f t="shared" si="3"/>
        <v>22.000253217014588</v>
      </c>
      <c r="I16" s="17">
        <v>41113903952</v>
      </c>
      <c r="K16" s="24"/>
      <c r="L16" s="25"/>
      <c r="M16" s="25"/>
      <c r="N16" s="7"/>
      <c r="O16" s="7"/>
      <c r="P16" s="8"/>
      <c r="Q16" s="8"/>
    </row>
    <row r="17" spans="1:17" x14ac:dyDescent="0.25">
      <c r="A17" s="4">
        <v>44363</v>
      </c>
      <c r="B17" s="1">
        <v>0.26261422805246792</v>
      </c>
      <c r="C17" s="16">
        <v>0.83189999999999997</v>
      </c>
      <c r="D17" s="15">
        <f t="shared" si="0"/>
        <v>-6.5070802427511842E-2</v>
      </c>
      <c r="E17" s="15">
        <f t="shared" si="1"/>
        <v>0.66007073541048511</v>
      </c>
      <c r="F17" s="17">
        <v>2916163481</v>
      </c>
      <c r="G17" s="15">
        <f t="shared" si="2"/>
        <v>-0.18675145583219466</v>
      </c>
      <c r="H17" s="15">
        <f t="shared" si="3"/>
        <v>21.793534713307317</v>
      </c>
      <c r="I17" s="17">
        <v>38438955214</v>
      </c>
      <c r="K17" s="24"/>
      <c r="L17" s="25"/>
      <c r="M17" s="25"/>
      <c r="N17" s="7"/>
      <c r="O17" s="7"/>
      <c r="P17" s="8"/>
      <c r="Q17" s="8"/>
    </row>
    <row r="18" spans="1:17" x14ac:dyDescent="0.25">
      <c r="A18" s="4">
        <v>44364</v>
      </c>
      <c r="B18" s="1">
        <v>0.20244659318637323</v>
      </c>
      <c r="C18" s="16">
        <v>0.84140000000000004</v>
      </c>
      <c r="D18" s="15">
        <f t="shared" si="0"/>
        <v>1.141964178386834E-2</v>
      </c>
      <c r="E18" s="15">
        <f t="shared" si="1"/>
        <v>0.69884076221068592</v>
      </c>
      <c r="F18" s="17">
        <v>2684672890</v>
      </c>
      <c r="G18" s="15">
        <f t="shared" si="2"/>
        <v>-7.9381897657060718E-2</v>
      </c>
      <c r="H18" s="15">
        <f t="shared" si="3"/>
        <v>21.710824729180167</v>
      </c>
      <c r="I18" s="17">
        <v>38879300577</v>
      </c>
      <c r="K18" s="24"/>
      <c r="L18" s="25"/>
      <c r="M18" s="25"/>
      <c r="N18" s="7"/>
      <c r="O18" s="7"/>
      <c r="P18" s="8"/>
      <c r="Q18" s="8"/>
    </row>
    <row r="19" spans="1:17" x14ac:dyDescent="0.25">
      <c r="A19" s="4">
        <v>44365</v>
      </c>
      <c r="B19" s="1">
        <v>0.22851811811811878</v>
      </c>
      <c r="C19" s="16">
        <v>0.79759999999999998</v>
      </c>
      <c r="D19" s="15">
        <f t="shared" si="0"/>
        <v>-5.2056096981221822E-2</v>
      </c>
      <c r="E19" s="15">
        <f t="shared" si="1"/>
        <v>0.66677440758740913</v>
      </c>
      <c r="F19" s="17">
        <v>2509639518</v>
      </c>
      <c r="G19" s="15">
        <f t="shared" si="2"/>
        <v>-6.5197280701113636E-2</v>
      </c>
      <c r="H19" s="15">
        <f t="shared" si="3"/>
        <v>21.643404961847775</v>
      </c>
      <c r="I19" s="17">
        <v>36855962940</v>
      </c>
      <c r="K19" s="24"/>
      <c r="L19" s="25"/>
      <c r="M19" s="25"/>
      <c r="N19" s="7"/>
      <c r="O19" s="7"/>
      <c r="P19" s="8"/>
      <c r="Q19" s="8"/>
    </row>
    <row r="20" spans="1:17" x14ac:dyDescent="0.25">
      <c r="A20" s="4">
        <v>44366</v>
      </c>
      <c r="B20" s="1">
        <v>0.15948997995992062</v>
      </c>
      <c r="C20" s="16">
        <v>0.76170000000000004</v>
      </c>
      <c r="D20" s="15">
        <f t="shared" si="0"/>
        <v>-4.5010030090270714E-2</v>
      </c>
      <c r="E20" s="15">
        <f t="shared" si="1"/>
        <v>0.67038506294321121</v>
      </c>
      <c r="F20" s="17">
        <v>2208439278</v>
      </c>
      <c r="G20" s="15">
        <f t="shared" si="2"/>
        <v>-0.12001733230596989</v>
      </c>
      <c r="H20" s="15">
        <f t="shared" si="3"/>
        <v>21.51555189439603</v>
      </c>
      <c r="I20" s="17">
        <v>35193703528</v>
      </c>
      <c r="K20" s="24"/>
      <c r="L20" s="25"/>
      <c r="M20" s="25"/>
      <c r="N20" s="7"/>
      <c r="O20" s="7"/>
      <c r="P20" s="8"/>
      <c r="Q20" s="8"/>
    </row>
    <row r="21" spans="1:17" x14ac:dyDescent="0.25">
      <c r="A21" s="4">
        <v>44367</v>
      </c>
      <c r="B21" s="1">
        <v>0.13752731428571388</v>
      </c>
      <c r="C21" s="16">
        <v>0.77639999999999998</v>
      </c>
      <c r="D21" s="15">
        <f t="shared" si="0"/>
        <v>1.9298936589208227E-2</v>
      </c>
      <c r="E21" s="15">
        <f t="shared" si="1"/>
        <v>0.70275039007902196</v>
      </c>
      <c r="F21" s="17">
        <v>3068578656</v>
      </c>
      <c r="G21" s="15">
        <f t="shared" si="2"/>
        <v>0.38947839162639641</v>
      </c>
      <c r="H21" s="15">
        <f t="shared" si="3"/>
        <v>21.844480313162133</v>
      </c>
      <c r="I21" s="17">
        <v>35873098744</v>
      </c>
      <c r="K21" s="24"/>
      <c r="L21" s="25"/>
      <c r="M21" s="25"/>
      <c r="N21" s="7"/>
      <c r="O21" s="7"/>
      <c r="P21" s="8"/>
      <c r="Q21" s="8"/>
    </row>
    <row r="22" spans="1:17" x14ac:dyDescent="0.25">
      <c r="A22" s="4">
        <v>44368</v>
      </c>
      <c r="B22" s="1">
        <v>0.10206919191919221</v>
      </c>
      <c r="C22" s="16">
        <v>0.61040000000000005</v>
      </c>
      <c r="D22" s="15">
        <f t="shared" si="0"/>
        <v>-0.21380731581658929</v>
      </c>
      <c r="E22" s="15">
        <f t="shared" si="1"/>
        <v>0.5800863625160132</v>
      </c>
      <c r="F22" s="17">
        <v>4048720475</v>
      </c>
      <c r="G22" s="15">
        <f t="shared" si="2"/>
        <v>0.31941231719236729</v>
      </c>
      <c r="H22" s="15">
        <f t="shared" si="3"/>
        <v>22.121666736296024</v>
      </c>
      <c r="I22" s="17">
        <v>28203450403</v>
      </c>
      <c r="K22" s="24"/>
      <c r="L22" s="25"/>
      <c r="M22" s="25"/>
      <c r="N22" s="7"/>
      <c r="O22" s="7"/>
      <c r="P22" s="8"/>
      <c r="Q22" s="8"/>
    </row>
    <row r="23" spans="1:17" x14ac:dyDescent="0.25">
      <c r="A23" s="4">
        <v>44369</v>
      </c>
      <c r="B23" s="1">
        <v>9.380766129032253E-2</v>
      </c>
      <c r="C23" s="16">
        <v>0.54510000000000003</v>
      </c>
      <c r="D23" s="15">
        <f t="shared" si="0"/>
        <v>-0.10697903014416776</v>
      </c>
      <c r="E23" s="15">
        <f t="shared" si="1"/>
        <v>0.63817394974418817</v>
      </c>
      <c r="F23" s="17">
        <v>4784173339</v>
      </c>
      <c r="G23" s="15">
        <f t="shared" si="2"/>
        <v>0.18165068903651593</v>
      </c>
      <c r="H23" s="15">
        <f t="shared" si="3"/>
        <v>22.288579086215925</v>
      </c>
      <c r="I23" s="17">
        <v>25206364296</v>
      </c>
      <c r="K23" s="24"/>
      <c r="L23" s="25"/>
      <c r="M23" s="25"/>
      <c r="N23" s="7"/>
      <c r="O23" s="7"/>
      <c r="P23" s="8"/>
      <c r="Q23" s="8"/>
    </row>
    <row r="24" spans="1:17" x14ac:dyDescent="0.25">
      <c r="A24" s="4">
        <v>44370</v>
      </c>
      <c r="B24" s="1">
        <v>0.20033751253761203</v>
      </c>
      <c r="C24" s="16">
        <v>0.62649999999999995</v>
      </c>
      <c r="D24" s="15">
        <f t="shared" si="0"/>
        <v>0.14933039809209303</v>
      </c>
      <c r="E24" s="15">
        <f t="shared" si="1"/>
        <v>0.76515635088334311</v>
      </c>
      <c r="F24" s="17">
        <v>4239151745</v>
      </c>
      <c r="G24" s="15">
        <f t="shared" si="2"/>
        <v>-0.11392179074220621</v>
      </c>
      <c r="H24" s="15">
        <f t="shared" si="3"/>
        <v>22.167629026269964</v>
      </c>
      <c r="I24" s="17">
        <v>28973825088</v>
      </c>
      <c r="K24" s="24"/>
      <c r="L24" s="25"/>
      <c r="M24" s="25"/>
      <c r="N24" s="7"/>
      <c r="O24" s="7"/>
      <c r="P24" s="8"/>
      <c r="Q24" s="8"/>
    </row>
    <row r="25" spans="1:17" x14ac:dyDescent="0.25">
      <c r="A25" s="4">
        <v>44371</v>
      </c>
      <c r="B25" s="1">
        <v>0.19393510531594757</v>
      </c>
      <c r="C25" s="16">
        <v>0.67200000000000004</v>
      </c>
      <c r="D25" s="15">
        <f t="shared" si="0"/>
        <v>7.2625698324022547E-2</v>
      </c>
      <c r="E25" s="15">
        <f t="shared" si="1"/>
        <v>0.72881625676668027</v>
      </c>
      <c r="F25" s="17">
        <v>2781916002</v>
      </c>
      <c r="G25" s="15">
        <f t="shared" si="2"/>
        <v>-0.34375644719932053</v>
      </c>
      <c r="H25" s="15">
        <f t="shared" si="3"/>
        <v>21.746405736965244</v>
      </c>
      <c r="I25" s="17">
        <v>31076307998</v>
      </c>
      <c r="K25" s="24"/>
      <c r="L25" s="25"/>
      <c r="M25" s="25"/>
      <c r="N25" s="7"/>
      <c r="O25" s="7"/>
      <c r="P25" s="8"/>
      <c r="Q25" s="8"/>
    </row>
    <row r="26" spans="1:17" x14ac:dyDescent="0.25">
      <c r="A26" s="4">
        <v>44372</v>
      </c>
      <c r="B26" s="1">
        <v>9.5187184661957386E-2</v>
      </c>
      <c r="C26" s="16">
        <v>0.61329999999999996</v>
      </c>
      <c r="D26" s="15">
        <f t="shared" si="0"/>
        <v>-8.7351190476190554E-2</v>
      </c>
      <c r="E26" s="15">
        <f t="shared" si="1"/>
        <v>0.64848909259293652</v>
      </c>
      <c r="F26" s="17">
        <v>3120943105</v>
      </c>
      <c r="G26" s="15">
        <f t="shared" si="2"/>
        <v>0.12186820261872167</v>
      </c>
      <c r="H26" s="15">
        <f t="shared" si="3"/>
        <v>21.861401070655248</v>
      </c>
      <c r="I26" s="17">
        <v>28362814442</v>
      </c>
      <c r="K26" s="24"/>
      <c r="L26" s="25"/>
      <c r="M26" s="25"/>
      <c r="N26" s="7"/>
      <c r="O26" s="7"/>
      <c r="P26" s="8"/>
      <c r="Q26" s="8"/>
    </row>
    <row r="27" spans="1:17" x14ac:dyDescent="0.25">
      <c r="A27" s="4">
        <v>44373</v>
      </c>
      <c r="B27" s="1">
        <v>0.15354959839357354</v>
      </c>
      <c r="C27" s="16">
        <v>0.61539999999999995</v>
      </c>
      <c r="D27" s="15">
        <f t="shared" si="0"/>
        <v>3.4240991358225337E-3</v>
      </c>
      <c r="E27" s="15">
        <f t="shared" si="1"/>
        <v>0.69485776624158746</v>
      </c>
      <c r="F27" s="17">
        <v>2458620798</v>
      </c>
      <c r="G27" s="15">
        <f t="shared" si="2"/>
        <v>-0.21221864183903472</v>
      </c>
      <c r="H27" s="15">
        <f t="shared" si="3"/>
        <v>21.622866378854241</v>
      </c>
      <c r="I27" s="17">
        <v>28460517498</v>
      </c>
      <c r="K27" s="24"/>
      <c r="L27" s="25"/>
      <c r="M27" s="25"/>
      <c r="N27" s="7"/>
      <c r="O27" s="7"/>
      <c r="P27" s="8"/>
      <c r="Q27" s="8"/>
    </row>
    <row r="28" spans="1:17" x14ac:dyDescent="0.25">
      <c r="A28" s="4">
        <v>44374</v>
      </c>
      <c r="B28" s="1">
        <v>0.10440708154506395</v>
      </c>
      <c r="C28" s="16">
        <v>0.64690000000000003</v>
      </c>
      <c r="D28" s="15">
        <f t="shared" si="0"/>
        <v>5.1186220344491495E-2</v>
      </c>
      <c r="E28" s="15">
        <f t="shared" si="1"/>
        <v>0.71841826987087454</v>
      </c>
      <c r="F28" s="17">
        <v>2329301222</v>
      </c>
      <c r="G28" s="15">
        <f t="shared" si="2"/>
        <v>-5.2598422703166281E-2</v>
      </c>
      <c r="H28" s="15">
        <f t="shared" si="3"/>
        <v>21.568834155251889</v>
      </c>
      <c r="I28" s="17">
        <v>29916626946</v>
      </c>
      <c r="K28" s="24"/>
      <c r="L28" s="25"/>
      <c r="M28" s="25"/>
      <c r="N28" s="7"/>
      <c r="O28" s="7"/>
      <c r="P28" s="8"/>
      <c r="Q28" s="8"/>
    </row>
    <row r="29" spans="1:17" x14ac:dyDescent="0.25">
      <c r="A29" s="4">
        <v>44375</v>
      </c>
      <c r="B29" s="1">
        <v>0.18323724899598423</v>
      </c>
      <c r="C29" s="16">
        <v>0.64370000000000005</v>
      </c>
      <c r="D29" s="15">
        <f t="shared" si="0"/>
        <v>-4.9466687277786026E-3</v>
      </c>
      <c r="E29" s="15">
        <f t="shared" si="1"/>
        <v>0.69067078245179969</v>
      </c>
      <c r="F29" s="17">
        <v>2323398761</v>
      </c>
      <c r="G29" s="15">
        <f t="shared" si="2"/>
        <v>-2.5340050244476719E-3</v>
      </c>
      <c r="H29" s="15">
        <f t="shared" si="3"/>
        <v>21.566296934203702</v>
      </c>
      <c r="I29" s="17">
        <v>29769741286</v>
      </c>
      <c r="K29" s="24"/>
      <c r="L29" s="25"/>
      <c r="M29" s="25"/>
      <c r="N29" s="7"/>
      <c r="O29" s="7"/>
      <c r="P29" s="8"/>
      <c r="Q29" s="8"/>
    </row>
    <row r="30" spans="1:17" x14ac:dyDescent="0.25">
      <c r="A30" s="4">
        <v>44376</v>
      </c>
      <c r="B30" s="1">
        <v>0.11247765531062101</v>
      </c>
      <c r="C30" s="16">
        <v>0.70169999999999999</v>
      </c>
      <c r="D30" s="15">
        <f t="shared" si="0"/>
        <v>9.0104085754233232E-2</v>
      </c>
      <c r="E30" s="15">
        <f t="shared" si="1"/>
        <v>0.73721386653293519</v>
      </c>
      <c r="F30" s="17">
        <v>3325816845</v>
      </c>
      <c r="G30" s="15">
        <f t="shared" si="2"/>
        <v>0.43144470111043498</v>
      </c>
      <c r="H30" s="15">
        <f t="shared" si="3"/>
        <v>21.924981148852719</v>
      </c>
      <c r="I30" s="17">
        <v>32382442285</v>
      </c>
      <c r="K30" s="24"/>
      <c r="L30" s="25"/>
      <c r="M30" s="25"/>
      <c r="N30" s="7"/>
      <c r="O30" s="7"/>
      <c r="P30" s="8"/>
      <c r="Q30" s="8"/>
    </row>
    <row r="31" spans="1:17" x14ac:dyDescent="0.25">
      <c r="A31" s="4">
        <v>44377</v>
      </c>
      <c r="B31" s="1">
        <v>5.5357703927492362E-2</v>
      </c>
      <c r="C31" s="16">
        <v>0.70640000000000003</v>
      </c>
      <c r="D31" s="15">
        <f t="shared" si="0"/>
        <v>6.6980190964800457E-3</v>
      </c>
      <c r="E31" s="15">
        <f t="shared" si="1"/>
        <v>0.69649059466502294</v>
      </c>
      <c r="F31" s="17">
        <v>3097076849</v>
      </c>
      <c r="G31" s="15">
        <f t="shared" si="2"/>
        <v>-6.8777087452631558E-2</v>
      </c>
      <c r="H31" s="15">
        <f t="shared" si="3"/>
        <v>21.85372455196606</v>
      </c>
      <c r="I31" s="17">
        <v>32597010801</v>
      </c>
      <c r="K31" s="24"/>
      <c r="L31" s="25"/>
      <c r="M31" s="25"/>
      <c r="N31" s="7"/>
      <c r="O31" s="7"/>
      <c r="P31" s="8"/>
      <c r="Q31" s="8"/>
    </row>
    <row r="32" spans="1:17" x14ac:dyDescent="0.25">
      <c r="A32" s="4">
        <v>44378</v>
      </c>
      <c r="B32" s="1">
        <v>0.1738428128231638</v>
      </c>
      <c r="C32" s="16">
        <v>0.66120000000000001</v>
      </c>
      <c r="D32" s="15">
        <f t="shared" si="0"/>
        <v>-6.3986409966024893E-2</v>
      </c>
      <c r="E32" s="15">
        <f t="shared" si="1"/>
        <v>0.66063100847539591</v>
      </c>
      <c r="F32" s="17">
        <v>2553971177</v>
      </c>
      <c r="G32" s="15">
        <f t="shared" si="2"/>
        <v>-0.17536073480881198</v>
      </c>
      <c r="H32" s="15">
        <f t="shared" si="3"/>
        <v>21.660915309450012</v>
      </c>
      <c r="I32" s="17">
        <v>30511435260</v>
      </c>
      <c r="K32" s="24"/>
      <c r="L32" s="25"/>
      <c r="M32" s="25"/>
      <c r="N32" s="7"/>
      <c r="O32" s="7"/>
      <c r="P32" s="8"/>
      <c r="Q32" s="8"/>
    </row>
    <row r="33" spans="1:17" x14ac:dyDescent="0.25">
      <c r="A33" s="4">
        <v>44379</v>
      </c>
      <c r="B33" s="1">
        <v>0.27717775551102269</v>
      </c>
      <c r="C33" s="16">
        <v>0.65680000000000005</v>
      </c>
      <c r="D33" s="15">
        <f t="shared" si="0"/>
        <v>-6.6545674531154342E-3</v>
      </c>
      <c r="E33" s="15">
        <f t="shared" si="1"/>
        <v>0.68981434911558348</v>
      </c>
      <c r="F33" s="17">
        <v>2061607208</v>
      </c>
      <c r="G33" s="15">
        <f t="shared" si="2"/>
        <v>-0.19278368269541357</v>
      </c>
      <c r="H33" s="15">
        <f t="shared" si="3"/>
        <v>21.446751714094919</v>
      </c>
      <c r="I33" s="17">
        <v>30307589485</v>
      </c>
      <c r="K33" s="24"/>
      <c r="L33" s="25"/>
      <c r="M33" s="25"/>
      <c r="N33" s="7"/>
      <c r="O33" s="7"/>
      <c r="P33" s="8"/>
      <c r="Q33" s="8"/>
    </row>
    <row r="34" spans="1:17" x14ac:dyDescent="0.25">
      <c r="A34" s="4">
        <v>44380</v>
      </c>
      <c r="B34" s="1">
        <v>3.9715399999999977E-2</v>
      </c>
      <c r="C34" s="16">
        <v>0.67290000000000005</v>
      </c>
      <c r="D34" s="15">
        <f t="shared" si="0"/>
        <v>2.4512789281364133E-2</v>
      </c>
      <c r="E34" s="15">
        <f t="shared" si="1"/>
        <v>0.70532907372444176</v>
      </c>
      <c r="F34" s="17">
        <v>1872819597</v>
      </c>
      <c r="G34" s="15">
        <f t="shared" si="2"/>
        <v>-9.1573026261945412E-2</v>
      </c>
      <c r="H34" s="15">
        <f t="shared" si="3"/>
        <v>21.350710938631288</v>
      </c>
      <c r="I34" s="17">
        <v>31051722073</v>
      </c>
      <c r="K34" s="24"/>
      <c r="L34" s="25"/>
      <c r="M34" s="25"/>
      <c r="N34" s="7"/>
      <c r="O34" s="7"/>
      <c r="P34" s="8"/>
      <c r="Q34" s="8"/>
    </row>
    <row r="35" spans="1:17" x14ac:dyDescent="0.25">
      <c r="A35" s="4">
        <v>44381</v>
      </c>
      <c r="B35" s="1">
        <v>0.15696919999999956</v>
      </c>
      <c r="C35" s="16">
        <v>0.69489999999999996</v>
      </c>
      <c r="D35" s="15">
        <f t="shared" si="0"/>
        <v>3.2694308218160106E-2</v>
      </c>
      <c r="E35" s="15">
        <f t="shared" si="1"/>
        <v>0.70936215846972328</v>
      </c>
      <c r="F35" s="17">
        <v>1885241527</v>
      </c>
      <c r="G35" s="15">
        <f t="shared" si="2"/>
        <v>6.6327424274597035E-3</v>
      </c>
      <c r="H35" s="15">
        <f t="shared" si="3"/>
        <v>21.357321781203225</v>
      </c>
      <c r="I35" s="17">
        <v>32069596319</v>
      </c>
      <c r="K35" s="24"/>
      <c r="L35" s="25"/>
      <c r="M35" s="25"/>
      <c r="N35" s="7"/>
      <c r="O35" s="7"/>
      <c r="P35" s="8"/>
      <c r="Q35" s="8"/>
    </row>
    <row r="36" spans="1:17" x14ac:dyDescent="0.25">
      <c r="A36" s="4">
        <v>44382</v>
      </c>
      <c r="B36" s="1">
        <v>0.15256539618856535</v>
      </c>
      <c r="C36" s="16">
        <v>0.65429999999999999</v>
      </c>
      <c r="D36" s="15">
        <f t="shared" si="0"/>
        <v>-5.8425672758670277E-2</v>
      </c>
      <c r="E36" s="15">
        <f t="shared" si="1"/>
        <v>0.6634991528672135</v>
      </c>
      <c r="F36" s="17">
        <v>2076373188</v>
      </c>
      <c r="G36" s="15">
        <f t="shared" si="2"/>
        <v>0.10138311630772812</v>
      </c>
      <c r="H36" s="15">
        <f t="shared" si="3"/>
        <v>21.453888549582011</v>
      </c>
      <c r="I36" s="17">
        <v>30193951998</v>
      </c>
      <c r="K36" s="24"/>
      <c r="L36" s="25"/>
      <c r="M36" s="25"/>
      <c r="N36" s="7"/>
      <c r="O36" s="7"/>
      <c r="P36" s="8"/>
      <c r="Q36" s="8"/>
    </row>
    <row r="37" spans="1:17" x14ac:dyDescent="0.25">
      <c r="A37" s="4">
        <v>44383</v>
      </c>
      <c r="B37" s="1">
        <v>9.3654111675126633E-2</v>
      </c>
      <c r="C37" s="16">
        <v>0.66539999999999999</v>
      </c>
      <c r="D37" s="15">
        <f t="shared" si="0"/>
        <v>1.6964695093993676E-2</v>
      </c>
      <c r="E37" s="15">
        <f t="shared" si="1"/>
        <v>0.70159375514709077</v>
      </c>
      <c r="F37" s="17">
        <v>1938959239</v>
      </c>
      <c r="G37" s="15">
        <f t="shared" si="2"/>
        <v>-6.6179793591131686E-2</v>
      </c>
      <c r="H37" s="15">
        <f t="shared" si="3"/>
        <v>21.385417191841057</v>
      </c>
      <c r="I37" s="17">
        <v>30722840711</v>
      </c>
      <c r="K37" s="24"/>
      <c r="L37" s="25"/>
      <c r="M37" s="25"/>
      <c r="N37" s="7"/>
      <c r="O37" s="7"/>
      <c r="P37" s="8"/>
      <c r="Q37" s="8"/>
    </row>
    <row r="38" spans="1:17" x14ac:dyDescent="0.25">
      <c r="A38" s="4">
        <v>44384</v>
      </c>
      <c r="B38" s="1">
        <v>0.19461536144578284</v>
      </c>
      <c r="C38" s="16">
        <v>0.65159999999999996</v>
      </c>
      <c r="D38" s="15">
        <f t="shared" si="0"/>
        <v>-2.0739404869251632E-2</v>
      </c>
      <c r="E38" s="15">
        <f t="shared" si="1"/>
        <v>0.68272333815890462</v>
      </c>
      <c r="F38" s="17">
        <v>2077976604</v>
      </c>
      <c r="G38" s="15">
        <f t="shared" si="2"/>
        <v>7.1696899142499104E-2</v>
      </c>
      <c r="H38" s="15">
        <f t="shared" si="3"/>
        <v>21.45466047113851</v>
      </c>
      <c r="I38" s="17">
        <v>30084411207</v>
      </c>
      <c r="K38" s="24"/>
      <c r="L38" s="25"/>
      <c r="M38" s="25"/>
      <c r="N38" s="7"/>
      <c r="O38" s="7"/>
      <c r="P38" s="8"/>
      <c r="Q38" s="8"/>
    </row>
    <row r="39" spans="1:17" x14ac:dyDescent="0.25">
      <c r="A39" s="4">
        <v>44385</v>
      </c>
      <c r="B39" s="1">
        <v>0.10992108433734908</v>
      </c>
      <c r="C39" s="16">
        <v>0.62309999999999999</v>
      </c>
      <c r="D39" s="15">
        <f t="shared" si="0"/>
        <v>-4.3738489871086528E-2</v>
      </c>
      <c r="E39" s="15">
        <f t="shared" si="1"/>
        <v>0.67103525906098549</v>
      </c>
      <c r="F39" s="17">
        <v>2348704558</v>
      </c>
      <c r="G39" s="15">
        <f t="shared" si="2"/>
        <v>0.13028440911166284</v>
      </c>
      <c r="H39" s="15">
        <f t="shared" si="3"/>
        <v>21.577129761618153</v>
      </c>
      <c r="I39" s="17">
        <v>28767723727</v>
      </c>
      <c r="K39" s="24"/>
      <c r="L39" s="25"/>
      <c r="M39" s="25"/>
      <c r="N39" s="7"/>
      <c r="O39" s="7"/>
      <c r="P39" s="8"/>
      <c r="Q39" s="8"/>
    </row>
    <row r="40" spans="1:17" x14ac:dyDescent="0.25">
      <c r="A40" s="4">
        <v>44386</v>
      </c>
      <c r="B40" s="1">
        <v>0.11003533533533494</v>
      </c>
      <c r="C40" s="16">
        <v>0.63680000000000003</v>
      </c>
      <c r="D40" s="15">
        <f t="shared" si="0"/>
        <v>2.1986839993580531E-2</v>
      </c>
      <c r="E40" s="15">
        <f t="shared" si="1"/>
        <v>0.70408061216640772</v>
      </c>
      <c r="F40" s="17">
        <v>2380083031</v>
      </c>
      <c r="G40" s="15">
        <f t="shared" si="2"/>
        <v>1.3359906376100295E-2</v>
      </c>
      <c r="H40" s="15">
        <f t="shared" si="3"/>
        <v>21.5904012114162</v>
      </c>
      <c r="I40" s="17">
        <v>29402391754</v>
      </c>
      <c r="K40" s="24"/>
      <c r="L40" s="25"/>
      <c r="M40" s="25"/>
      <c r="N40" s="7"/>
      <c r="O40" s="7"/>
      <c r="P40" s="8"/>
      <c r="Q40" s="8"/>
    </row>
    <row r="41" spans="1:17" x14ac:dyDescent="0.25">
      <c r="A41" s="4">
        <v>44387</v>
      </c>
      <c r="B41" s="1">
        <v>0.13170600600600585</v>
      </c>
      <c r="C41" s="16">
        <v>0.62549999999999994</v>
      </c>
      <c r="D41" s="15">
        <f t="shared" si="0"/>
        <v>-1.7744974874371988E-2</v>
      </c>
      <c r="E41" s="15">
        <f t="shared" si="1"/>
        <v>0.6842350982286427</v>
      </c>
      <c r="F41" s="17">
        <v>1788373889</v>
      </c>
      <c r="G41" s="15">
        <f t="shared" si="2"/>
        <v>-0.24860861335219531</v>
      </c>
      <c r="H41" s="15">
        <f t="shared" si="3"/>
        <v>21.304572602575387</v>
      </c>
      <c r="I41" s="17">
        <v>28878759908</v>
      </c>
      <c r="K41" s="24"/>
      <c r="L41" s="25"/>
      <c r="M41" s="25"/>
      <c r="N41" s="7"/>
      <c r="O41" s="7"/>
      <c r="P41" s="8"/>
      <c r="Q41" s="8"/>
    </row>
    <row r="42" spans="1:17" x14ac:dyDescent="0.25">
      <c r="A42" s="4">
        <v>44388</v>
      </c>
      <c r="B42" s="1">
        <v>0.19105574288725022</v>
      </c>
      <c r="C42" s="16">
        <v>0.63590000000000002</v>
      </c>
      <c r="D42" s="15">
        <f t="shared" si="0"/>
        <v>1.6626698641087234E-2</v>
      </c>
      <c r="E42" s="15">
        <f t="shared" si="1"/>
        <v>0.70142616432258509</v>
      </c>
      <c r="F42" s="17">
        <v>1495491616</v>
      </c>
      <c r="G42" s="15">
        <f t="shared" si="2"/>
        <v>-0.16377015723695798</v>
      </c>
      <c r="H42" s="15">
        <f t="shared" si="3"/>
        <v>21.12572083053545</v>
      </c>
      <c r="I42" s="17">
        <v>29362251755</v>
      </c>
      <c r="K42" s="24"/>
      <c r="L42" s="25"/>
      <c r="M42" s="25"/>
      <c r="N42" s="7"/>
      <c r="O42" s="7"/>
      <c r="P42" s="8"/>
      <c r="Q42" s="8"/>
    </row>
    <row r="43" spans="1:17" x14ac:dyDescent="0.25">
      <c r="A43" s="4">
        <v>44389</v>
      </c>
      <c r="B43" s="1">
        <v>0.13823139418254735</v>
      </c>
      <c r="C43" s="16">
        <v>0.63019999999999998</v>
      </c>
      <c r="D43" s="15">
        <f t="shared" si="0"/>
        <v>-8.9636735335745232E-3</v>
      </c>
      <c r="E43" s="15">
        <f t="shared" si="1"/>
        <v>0.68865527025284534</v>
      </c>
      <c r="F43" s="17">
        <v>1908473825</v>
      </c>
      <c r="G43" s="15">
        <f t="shared" si="2"/>
        <v>0.27615147058102929</v>
      </c>
      <c r="H43" s="15">
        <f t="shared" si="3"/>
        <v>21.369569715620095</v>
      </c>
      <c r="I43" s="17">
        <v>29096477844</v>
      </c>
      <c r="K43" s="24"/>
      <c r="L43" s="25"/>
      <c r="M43" s="25"/>
      <c r="N43" s="7"/>
      <c r="O43" s="7"/>
      <c r="P43" s="8"/>
      <c r="Q43" s="8"/>
    </row>
    <row r="44" spans="1:17" x14ac:dyDescent="0.25">
      <c r="A44" s="4">
        <v>44390</v>
      </c>
      <c r="B44" s="1">
        <v>0.120494034707158</v>
      </c>
      <c r="C44" s="16">
        <v>0.61950000000000005</v>
      </c>
      <c r="D44" s="15">
        <f t="shared" si="0"/>
        <v>-1.6978736908917713E-2</v>
      </c>
      <c r="E44" s="15">
        <f t="shared" si="1"/>
        <v>0.68462157216856379</v>
      </c>
      <c r="F44" s="17">
        <v>1860938764</v>
      </c>
      <c r="G44" s="15">
        <f t="shared" si="2"/>
        <v>-2.4907368588091616E-2</v>
      </c>
      <c r="H44" s="15">
        <f t="shared" si="3"/>
        <v>21.344346909712666</v>
      </c>
      <c r="I44" s="17">
        <v>28632301527</v>
      </c>
      <c r="K44" s="24"/>
      <c r="L44" s="25"/>
      <c r="M44" s="25"/>
      <c r="N44" s="7"/>
      <c r="O44" s="7"/>
      <c r="P44" s="8"/>
      <c r="Q44" s="8"/>
    </row>
    <row r="45" spans="1:17" x14ac:dyDescent="0.25">
      <c r="A45" s="4">
        <v>44391</v>
      </c>
      <c r="B45" s="1">
        <v>0.13481151151151138</v>
      </c>
      <c r="C45" s="16">
        <v>0.62029999999999996</v>
      </c>
      <c r="D45" s="15">
        <f t="shared" si="0"/>
        <v>1.291364003228157E-3</v>
      </c>
      <c r="E45" s="15">
        <f t="shared" si="1"/>
        <v>0.69379265419862179</v>
      </c>
      <c r="F45" s="17">
        <v>1945120121</v>
      </c>
      <c r="G45" s="15">
        <f t="shared" si="2"/>
        <v>4.5235962960466392E-2</v>
      </c>
      <c r="H45" s="15">
        <f t="shared" si="3"/>
        <v>21.388589571492822</v>
      </c>
      <c r="I45" s="17">
        <v>28669334327</v>
      </c>
      <c r="K45" s="24"/>
      <c r="L45" s="25"/>
      <c r="M45" s="25"/>
      <c r="N45" s="7"/>
      <c r="O45" s="7"/>
      <c r="P45" s="8"/>
      <c r="Q45" s="8"/>
    </row>
    <row r="46" spans="1:17" x14ac:dyDescent="0.25">
      <c r="A46" s="4">
        <v>44392</v>
      </c>
      <c r="B46" s="1">
        <v>8.6825525525525693E-2</v>
      </c>
      <c r="C46" s="16">
        <v>0.59689999999999999</v>
      </c>
      <c r="D46" s="15">
        <f t="shared" si="0"/>
        <v>-3.7723682089311539E-2</v>
      </c>
      <c r="E46" s="15">
        <f t="shared" si="1"/>
        <v>0.67410518604374425</v>
      </c>
      <c r="F46" s="17">
        <v>2027622754</v>
      </c>
      <c r="G46" s="15">
        <f t="shared" si="2"/>
        <v>4.2415186655714088E-2</v>
      </c>
      <c r="H46" s="15">
        <f t="shared" si="3"/>
        <v>21.430129887127233</v>
      </c>
      <c r="I46" s="17">
        <v>27588649222</v>
      </c>
      <c r="K46" s="24"/>
      <c r="L46" s="25"/>
      <c r="M46" s="25"/>
      <c r="N46" s="7"/>
      <c r="O46" s="7"/>
      <c r="P46" s="8"/>
      <c r="Q46" s="8"/>
    </row>
    <row r="47" spans="1:17" x14ac:dyDescent="0.25">
      <c r="A47" s="4">
        <v>44393</v>
      </c>
      <c r="B47" s="1">
        <v>8.5263152610441692E-2</v>
      </c>
      <c r="C47" s="16">
        <v>0.59079999999999999</v>
      </c>
      <c r="D47" s="15">
        <f t="shared" si="0"/>
        <v>-1.0219467247445158E-2</v>
      </c>
      <c r="E47" s="15">
        <f t="shared" si="1"/>
        <v>0.68802434760559039</v>
      </c>
      <c r="F47" s="17">
        <v>1902793058</v>
      </c>
      <c r="G47" s="15">
        <f t="shared" si="2"/>
        <v>-6.1564556697611406E-2</v>
      </c>
      <c r="H47" s="15">
        <f t="shared" si="3"/>
        <v>21.366588674733531</v>
      </c>
      <c r="I47" s="17">
        <v>27303612344</v>
      </c>
      <c r="K47" s="24"/>
      <c r="L47" s="25"/>
      <c r="M47" s="25"/>
      <c r="N47" s="7"/>
      <c r="O47" s="7"/>
      <c r="P47" s="8"/>
      <c r="Q47" s="8"/>
    </row>
    <row r="48" spans="1:17" x14ac:dyDescent="0.25">
      <c r="A48" s="4">
        <v>44394</v>
      </c>
      <c r="B48" s="1">
        <v>7.9913299999999771E-2</v>
      </c>
      <c r="C48" s="16">
        <v>0.58240000000000003</v>
      </c>
      <c r="D48" s="15">
        <f t="shared" si="0"/>
        <v>-1.4218009478672911E-2</v>
      </c>
      <c r="E48" s="15">
        <f t="shared" si="1"/>
        <v>0.68601278644607122</v>
      </c>
      <c r="F48" s="17">
        <v>1796242080</v>
      </c>
      <c r="G48" s="15">
        <f t="shared" si="2"/>
        <v>-5.5997144593324499E-2</v>
      </c>
      <c r="H48" s="15">
        <f t="shared" si="3"/>
        <v>21.308962586718703</v>
      </c>
      <c r="I48" s="17">
        <v>26917870005</v>
      </c>
      <c r="K48" s="24"/>
      <c r="L48" s="25"/>
      <c r="M48" s="25"/>
      <c r="N48" s="7"/>
      <c r="O48" s="7"/>
      <c r="P48" s="8"/>
      <c r="Q48" s="8"/>
    </row>
    <row r="49" spans="1:17" x14ac:dyDescent="0.25">
      <c r="A49" s="4">
        <v>44395</v>
      </c>
      <c r="B49" s="1">
        <v>9.8058190954773583E-2</v>
      </c>
      <c r="C49" s="16">
        <v>0.58789999999999998</v>
      </c>
      <c r="D49" s="15">
        <f t="shared" si="0"/>
        <v>9.4436813186813406E-3</v>
      </c>
      <c r="E49" s="15">
        <f t="shared" si="1"/>
        <v>0.69785790829824446</v>
      </c>
      <c r="F49" s="17">
        <v>1567538722</v>
      </c>
      <c r="G49" s="15">
        <f t="shared" si="2"/>
        <v>-0.1273232380793573</v>
      </c>
      <c r="H49" s="15">
        <f t="shared" si="3"/>
        <v>21.172772533834483</v>
      </c>
      <c r="I49" s="17">
        <v>27171802325</v>
      </c>
      <c r="K49" s="24"/>
      <c r="L49" s="25"/>
      <c r="M49" s="25"/>
      <c r="N49" s="7"/>
      <c r="O49" s="7"/>
      <c r="P49" s="8"/>
      <c r="Q49" s="8"/>
    </row>
    <row r="50" spans="1:17" x14ac:dyDescent="0.25">
      <c r="A50" s="4">
        <v>44396</v>
      </c>
      <c r="B50" s="1">
        <v>0.27538904522612945</v>
      </c>
      <c r="C50" s="16">
        <v>0.55759999999999998</v>
      </c>
      <c r="D50" s="15">
        <f t="shared" si="0"/>
        <v>-5.1539377445143697E-2</v>
      </c>
      <c r="E50" s="15">
        <f t="shared" si="1"/>
        <v>0.66703963648534104</v>
      </c>
      <c r="F50" s="17">
        <v>1706406670</v>
      </c>
      <c r="G50" s="15">
        <f t="shared" si="2"/>
        <v>8.8589803907887177E-2</v>
      </c>
      <c r="H50" s="15">
        <f t="shared" si="3"/>
        <v>21.257655634513679</v>
      </c>
      <c r="I50" s="17">
        <v>25795497465</v>
      </c>
      <c r="K50" s="24"/>
      <c r="L50" s="25"/>
      <c r="M50" s="25"/>
      <c r="N50" s="7"/>
      <c r="O50" s="7"/>
      <c r="P50" s="8"/>
      <c r="Q50" s="8"/>
    </row>
    <row r="51" spans="1:17" x14ac:dyDescent="0.25">
      <c r="A51" s="4">
        <v>44397</v>
      </c>
      <c r="B51" s="1">
        <v>0.12179868247694299</v>
      </c>
      <c r="C51" s="16">
        <v>0.52929999999999999</v>
      </c>
      <c r="D51" s="15">
        <f t="shared" si="0"/>
        <v>-5.0753228120516525E-2</v>
      </c>
      <c r="E51" s="15">
        <f t="shared" si="1"/>
        <v>0.6674430271228271</v>
      </c>
      <c r="F51" s="17">
        <v>2026435206</v>
      </c>
      <c r="G51" s="15">
        <f t="shared" si="2"/>
        <v>0.18754529129917197</v>
      </c>
      <c r="H51" s="15">
        <f t="shared" si="3"/>
        <v>21.429544030661884</v>
      </c>
      <c r="I51" s="17">
        <v>24489903049</v>
      </c>
      <c r="K51" s="24"/>
      <c r="L51" s="25"/>
      <c r="M51" s="25"/>
      <c r="N51" s="7"/>
      <c r="O51" s="7"/>
      <c r="P51" s="8"/>
      <c r="Q51" s="8"/>
    </row>
    <row r="52" spans="1:17" x14ac:dyDescent="0.25">
      <c r="A52" s="4">
        <v>44398</v>
      </c>
      <c r="B52" s="1">
        <v>0.13232123983739824</v>
      </c>
      <c r="C52" s="16">
        <v>0.56999999999999995</v>
      </c>
      <c r="D52" s="15">
        <f t="shared" si="0"/>
        <v>7.6894010957868852E-2</v>
      </c>
      <c r="E52" s="15">
        <f t="shared" si="1"/>
        <v>0.73087351372087606</v>
      </c>
      <c r="F52" s="17">
        <v>2610318312</v>
      </c>
      <c r="G52" s="15">
        <f t="shared" si="2"/>
        <v>0.28813312375900368</v>
      </c>
      <c r="H52" s="15">
        <f t="shared" si="3"/>
        <v>21.68273800984845</v>
      </c>
      <c r="I52" s="17">
        <v>26371148756</v>
      </c>
      <c r="K52" s="24"/>
      <c r="L52" s="25"/>
      <c r="M52" s="25"/>
      <c r="N52" s="7"/>
      <c r="O52" s="7"/>
      <c r="P52" s="8"/>
      <c r="Q52" s="8"/>
    </row>
    <row r="53" spans="1:17" x14ac:dyDescent="0.25">
      <c r="A53" s="4">
        <v>44399</v>
      </c>
      <c r="B53" s="1">
        <v>0.21893417338709609</v>
      </c>
      <c r="C53" s="16">
        <v>0.59219999999999995</v>
      </c>
      <c r="D53" s="15">
        <f t="shared" si="0"/>
        <v>3.8947368421052619E-2</v>
      </c>
      <c r="E53" s="15">
        <f t="shared" si="1"/>
        <v>0.71243367881240938</v>
      </c>
      <c r="F53" s="17">
        <v>2520533539</v>
      </c>
      <c r="G53" s="15">
        <f t="shared" si="2"/>
        <v>-3.4396101267514689E-2</v>
      </c>
      <c r="H53" s="15">
        <f t="shared" si="3"/>
        <v>21.647736438281978</v>
      </c>
      <c r="I53" s="17">
        <v>27398591367</v>
      </c>
      <c r="K53" s="24"/>
      <c r="L53" s="25"/>
      <c r="M53" s="25"/>
      <c r="N53" s="7"/>
      <c r="O53" s="7"/>
      <c r="P53" s="8"/>
      <c r="Q53" s="8"/>
    </row>
    <row r="54" spans="1:17" x14ac:dyDescent="0.25">
      <c r="A54" s="4">
        <v>44400</v>
      </c>
      <c r="B54" s="1">
        <v>0.16102672672672602</v>
      </c>
      <c r="C54" s="16">
        <v>0.60919999999999996</v>
      </c>
      <c r="D54" s="15">
        <f t="shared" si="0"/>
        <v>2.8706518068220221E-2</v>
      </c>
      <c r="E54" s="15">
        <f t="shared" si="1"/>
        <v>0.70739840674857002</v>
      </c>
      <c r="F54" s="17">
        <v>2206128472</v>
      </c>
      <c r="G54" s="15">
        <f t="shared" si="2"/>
        <v>-0.12473750582376197</v>
      </c>
      <c r="H54" s="15">
        <f t="shared" si="3"/>
        <v>21.514504994069263</v>
      </c>
      <c r="I54" s="17">
        <v>28185910678</v>
      </c>
      <c r="K54" s="24"/>
      <c r="L54" s="25"/>
      <c r="M54" s="25"/>
      <c r="N54" s="7"/>
      <c r="O54" s="7"/>
      <c r="P54" s="8"/>
      <c r="Q54" s="8"/>
    </row>
    <row r="55" spans="1:17" x14ac:dyDescent="0.25">
      <c r="A55" s="4">
        <v>44401</v>
      </c>
      <c r="B55" s="1">
        <v>0.11529841269841237</v>
      </c>
      <c r="C55" s="16">
        <v>0.60980000000000001</v>
      </c>
      <c r="D55" s="15">
        <f t="shared" si="0"/>
        <v>9.8489822718317299E-4</v>
      </c>
      <c r="E55" s="15">
        <f t="shared" si="1"/>
        <v>0.69363950846026479</v>
      </c>
      <c r="F55" s="17">
        <v>1967190260</v>
      </c>
      <c r="G55" s="15">
        <f t="shared" si="2"/>
        <v>-0.10830657191210036</v>
      </c>
      <c r="H55" s="15">
        <f t="shared" si="3"/>
        <v>21.399872098162664</v>
      </c>
      <c r="I55" s="17">
        <v>28213825525</v>
      </c>
      <c r="K55" s="24"/>
      <c r="L55" s="25"/>
      <c r="M55" s="25"/>
      <c r="N55" s="7"/>
      <c r="O55" s="7"/>
      <c r="P55" s="8"/>
      <c r="Q55" s="8"/>
    </row>
    <row r="56" spans="1:17" x14ac:dyDescent="0.25">
      <c r="A56" s="4">
        <v>44402</v>
      </c>
      <c r="B56" s="1">
        <v>0.12496965428937214</v>
      </c>
      <c r="C56" s="16">
        <v>0.60640000000000005</v>
      </c>
      <c r="D56" s="15">
        <f t="shared" si="0"/>
        <v>-5.5755985569038158E-3</v>
      </c>
      <c r="E56" s="15">
        <f t="shared" si="1"/>
        <v>0.69035548813185499</v>
      </c>
      <c r="F56" s="17">
        <v>1707767305</v>
      </c>
      <c r="G56" s="15">
        <f t="shared" si="2"/>
        <v>-0.13187486755856548</v>
      </c>
      <c r="H56" s="15">
        <f t="shared" si="3"/>
        <v>21.258452685326674</v>
      </c>
      <c r="I56" s="17">
        <v>28053282512</v>
      </c>
      <c r="K56" s="24"/>
      <c r="L56" s="25"/>
      <c r="M56" s="25"/>
      <c r="N56" s="7"/>
      <c r="O56" s="7"/>
      <c r="P56" s="8"/>
      <c r="Q56" s="8"/>
    </row>
    <row r="57" spans="1:17" x14ac:dyDescent="0.25">
      <c r="A57" s="4">
        <v>44403</v>
      </c>
      <c r="B57" s="1">
        <v>0.4281224572004057</v>
      </c>
      <c r="C57" s="16">
        <v>0.62560000000000004</v>
      </c>
      <c r="D57" s="15">
        <f t="shared" si="0"/>
        <v>3.1662269129287601E-2</v>
      </c>
      <c r="E57" s="15">
        <f t="shared" si="1"/>
        <v>0.70885430976530317</v>
      </c>
      <c r="F57" s="17">
        <v>3879282541</v>
      </c>
      <c r="G57" s="15">
        <f t="shared" si="2"/>
        <v>1.2715521778887786</v>
      </c>
      <c r="H57" s="15">
        <f t="shared" si="3"/>
        <v>22.07891606162762</v>
      </c>
      <c r="I57" s="17">
        <v>28944383705</v>
      </c>
      <c r="K57" s="24"/>
      <c r="L57" s="25"/>
      <c r="M57" s="25"/>
      <c r="N57" s="7"/>
      <c r="O57" s="7"/>
      <c r="P57" s="8"/>
      <c r="Q57" s="8"/>
    </row>
    <row r="58" spans="1:17" x14ac:dyDescent="0.25">
      <c r="A58" s="4">
        <v>44404</v>
      </c>
      <c r="B58" s="1">
        <v>9.7552557673018611E-2</v>
      </c>
      <c r="C58" s="16">
        <v>0.64459999999999995</v>
      </c>
      <c r="D58" s="15">
        <f t="shared" si="0"/>
        <v>3.0370843989769636E-2</v>
      </c>
      <c r="E58" s="15">
        <f t="shared" si="1"/>
        <v>0.70821845813777307</v>
      </c>
      <c r="F58" s="17">
        <v>2800102572</v>
      </c>
      <c r="G58" s="15">
        <f t="shared" si="2"/>
        <v>-0.27819060808131013</v>
      </c>
      <c r="H58" s="15">
        <f t="shared" si="3"/>
        <v>21.752921886670876</v>
      </c>
      <c r="I58" s="17">
        <v>29853187867</v>
      </c>
      <c r="K58" s="24"/>
      <c r="L58" s="25"/>
      <c r="M58" s="25"/>
      <c r="N58" s="7"/>
      <c r="O58" s="7"/>
      <c r="P58" s="8"/>
      <c r="Q58" s="8"/>
    </row>
    <row r="59" spans="1:17" x14ac:dyDescent="0.25">
      <c r="A59" s="4">
        <v>44405</v>
      </c>
      <c r="B59" s="1">
        <v>8.545931863727442E-2</v>
      </c>
      <c r="C59" s="16">
        <v>0.72540000000000004</v>
      </c>
      <c r="D59" s="15">
        <f t="shared" si="0"/>
        <v>0.1253490536766988</v>
      </c>
      <c r="E59" s="15">
        <f t="shared" si="1"/>
        <v>0.75393604944083303</v>
      </c>
      <c r="F59" s="17">
        <v>6452960527</v>
      </c>
      <c r="G59" s="15">
        <f t="shared" si="2"/>
        <v>1.3045443375993586</v>
      </c>
      <c r="H59" s="15">
        <f t="shared" si="3"/>
        <v>22.587804859036527</v>
      </c>
      <c r="I59" s="17">
        <v>33597124069</v>
      </c>
      <c r="K59" s="24"/>
      <c r="L59" s="25"/>
      <c r="M59" s="25"/>
      <c r="N59" s="7"/>
      <c r="O59" s="7"/>
      <c r="P59" s="8"/>
      <c r="Q59" s="8"/>
    </row>
    <row r="60" spans="1:17" x14ac:dyDescent="0.25">
      <c r="A60" s="4">
        <v>44406</v>
      </c>
      <c r="B60" s="1">
        <v>0.1000602409638553</v>
      </c>
      <c r="C60" s="16">
        <v>0.748</v>
      </c>
      <c r="D60" s="15">
        <f t="shared" si="0"/>
        <v>3.1155224703611761E-2</v>
      </c>
      <c r="E60" s="15">
        <f t="shared" si="1"/>
        <v>0.70860470739991122</v>
      </c>
      <c r="F60" s="17">
        <v>3717954855</v>
      </c>
      <c r="G60" s="15">
        <f t="shared" si="2"/>
        <v>-0.42383734730072986</v>
      </c>
      <c r="H60" s="15">
        <f t="shared" si="3"/>
        <v>22.036439584160114</v>
      </c>
      <c r="I60" s="17">
        <v>34642507878</v>
      </c>
      <c r="K60" s="24"/>
      <c r="L60" s="25"/>
      <c r="M60" s="25"/>
      <c r="N60" s="7"/>
      <c r="O60" s="7"/>
      <c r="P60" s="8"/>
      <c r="Q60" s="8"/>
    </row>
    <row r="61" spans="1:17" x14ac:dyDescent="0.25">
      <c r="A61" s="4">
        <v>44407</v>
      </c>
      <c r="B61" s="1">
        <v>0.14829457286432124</v>
      </c>
      <c r="C61" s="16">
        <v>0.75209999999999999</v>
      </c>
      <c r="D61" s="15">
        <f t="shared" si="0"/>
        <v>5.4812834224597928E-3</v>
      </c>
      <c r="E61" s="15">
        <f t="shared" si="1"/>
        <v>0.6958840735603673</v>
      </c>
      <c r="F61" s="17">
        <v>3328523561</v>
      </c>
      <c r="G61" s="15">
        <f t="shared" si="2"/>
        <v>-0.1047434165254274</v>
      </c>
      <c r="H61" s="15">
        <f t="shared" si="3"/>
        <v>21.925794667844329</v>
      </c>
      <c r="I61" s="17">
        <v>34832471453</v>
      </c>
      <c r="K61" s="24"/>
      <c r="L61" s="25"/>
      <c r="M61" s="25"/>
      <c r="N61" s="7"/>
      <c r="O61" s="7"/>
      <c r="P61" s="8"/>
      <c r="Q61" s="8"/>
    </row>
    <row r="62" spans="1:17" x14ac:dyDescent="0.25">
      <c r="A62" s="4">
        <v>44408</v>
      </c>
      <c r="B62" s="1">
        <v>0.10309139139139113</v>
      </c>
      <c r="C62" s="16">
        <v>0.74780000000000002</v>
      </c>
      <c r="D62" s="15">
        <f t="shared" si="0"/>
        <v>-5.7173248238265861E-3</v>
      </c>
      <c r="E62" s="15">
        <f t="shared" si="1"/>
        <v>0.69028442436895632</v>
      </c>
      <c r="F62" s="17">
        <v>2612372196</v>
      </c>
      <c r="G62" s="15">
        <f t="shared" si="2"/>
        <v>-0.21515586471764203</v>
      </c>
      <c r="H62" s="15">
        <f t="shared" si="3"/>
        <v>21.683524533232116</v>
      </c>
      <c r="I62" s="17">
        <v>34631811111</v>
      </c>
      <c r="K62" s="24"/>
      <c r="L62" s="25"/>
      <c r="M62" s="25"/>
      <c r="N62" s="7"/>
      <c r="O62" s="7"/>
      <c r="P62" s="8"/>
      <c r="Q62" s="8"/>
    </row>
    <row r="63" spans="1:17" x14ac:dyDescent="0.25">
      <c r="A63" s="4">
        <v>44409</v>
      </c>
      <c r="B63" s="1">
        <v>0.1693374622356503</v>
      </c>
      <c r="C63" s="16">
        <v>0.72589999999999999</v>
      </c>
      <c r="D63" s="15">
        <f t="shared" si="0"/>
        <v>-2.9285905322278705E-2</v>
      </c>
      <c r="E63" s="15">
        <f t="shared" si="1"/>
        <v>0.67839596167620386</v>
      </c>
      <c r="F63" s="17">
        <v>2529023488</v>
      </c>
      <c r="G63" s="15">
        <f t="shared" si="2"/>
        <v>-3.1905372491569772E-2</v>
      </c>
      <c r="H63" s="15">
        <f t="shared" si="3"/>
        <v>21.651099092451922</v>
      </c>
      <c r="I63" s="17">
        <v>33619230717</v>
      </c>
      <c r="K63" s="24"/>
      <c r="L63" s="25"/>
      <c r="M63" s="25"/>
      <c r="N63" s="7"/>
      <c r="O63" s="7"/>
      <c r="P63" s="8"/>
      <c r="Q63" s="8"/>
    </row>
    <row r="64" spans="1:17" x14ac:dyDescent="0.25">
      <c r="A64" s="4">
        <v>44410</v>
      </c>
      <c r="B64" s="1">
        <v>0.13741573146292549</v>
      </c>
      <c r="C64" s="16">
        <v>0.73919999999999997</v>
      </c>
      <c r="D64" s="15">
        <f t="shared" si="0"/>
        <v>1.8322082931533146E-2</v>
      </c>
      <c r="E64" s="15">
        <f t="shared" si="1"/>
        <v>0.70226651421647235</v>
      </c>
      <c r="F64" s="17">
        <v>2648561558</v>
      </c>
      <c r="G64" s="15">
        <f t="shared" si="2"/>
        <v>4.7266492607600519E-2</v>
      </c>
      <c r="H64" s="15">
        <f t="shared" si="3"/>
        <v>21.697282521646461</v>
      </c>
      <c r="I64" s="17">
        <v>34235061801</v>
      </c>
      <c r="K64" s="24"/>
      <c r="L64" s="25"/>
      <c r="M64" s="25"/>
      <c r="N64" s="7"/>
      <c r="O64" s="7"/>
      <c r="P64" s="8"/>
      <c r="Q64" s="8"/>
    </row>
    <row r="65" spans="1:17" x14ac:dyDescent="0.25">
      <c r="A65" s="4">
        <v>44411</v>
      </c>
      <c r="B65" s="1">
        <v>0.12194989959839335</v>
      </c>
      <c r="C65" s="16">
        <v>0.7127</v>
      </c>
      <c r="D65" s="15">
        <f t="shared" si="0"/>
        <v>-3.5849567099567103E-2</v>
      </c>
      <c r="E65" s="15">
        <f t="shared" si="1"/>
        <v>0.67505980216216765</v>
      </c>
      <c r="F65" s="17">
        <v>2857095374</v>
      </c>
      <c r="G65" s="15">
        <f t="shared" si="2"/>
        <v>7.8734743910377381E-2</v>
      </c>
      <c r="H65" s="15">
        <f t="shared" si="3"/>
        <v>21.773071342556996</v>
      </c>
      <c r="I65" s="17">
        <v>33008209337</v>
      </c>
      <c r="K65" s="24"/>
      <c r="L65" s="25"/>
      <c r="M65" s="25"/>
      <c r="N65" s="7"/>
      <c r="O65" s="7"/>
      <c r="P65" s="8"/>
      <c r="Q65" s="8"/>
    </row>
    <row r="66" spans="1:17" x14ac:dyDescent="0.25">
      <c r="A66" s="4">
        <v>44412</v>
      </c>
      <c r="B66" s="1">
        <v>9.9442885771543046E-2</v>
      </c>
      <c r="C66" s="16">
        <v>0.73050000000000004</v>
      </c>
      <c r="D66" s="15">
        <f t="shared" si="0"/>
        <v>2.497544548898567E-2</v>
      </c>
      <c r="E66" s="15">
        <f t="shared" si="1"/>
        <v>0.70555757480053427</v>
      </c>
      <c r="F66" s="17">
        <v>2796312041</v>
      </c>
      <c r="G66" s="15">
        <f t="shared" si="2"/>
        <v>-2.1274520113377271E-2</v>
      </c>
      <c r="H66" s="15">
        <f t="shared" si="3"/>
        <v>21.751567258095115</v>
      </c>
      <c r="I66" s="17">
        <v>33867793512</v>
      </c>
      <c r="K66" s="24"/>
      <c r="L66" s="25"/>
      <c r="M66" s="25"/>
      <c r="N66" s="7"/>
      <c r="O66" s="7"/>
      <c r="P66" s="8"/>
      <c r="Q66" s="8"/>
    </row>
    <row r="67" spans="1:17" x14ac:dyDescent="0.25">
      <c r="A67" s="4">
        <v>44413</v>
      </c>
      <c r="B67" s="1">
        <v>0.16419549549549523</v>
      </c>
      <c r="C67" s="16">
        <v>0.73319999999999996</v>
      </c>
      <c r="D67" s="15">
        <f t="shared" si="0"/>
        <v>3.6960985626282028E-3</v>
      </c>
      <c r="E67" s="15">
        <f t="shared" si="1"/>
        <v>0.69499352429914685</v>
      </c>
      <c r="F67" s="17">
        <v>2387435275</v>
      </c>
      <c r="G67" s="15">
        <f t="shared" si="2"/>
        <v>-0.14622000692518566</v>
      </c>
      <c r="H67" s="15">
        <f t="shared" si="3"/>
        <v>21.593485520422895</v>
      </c>
      <c r="I67" s="17">
        <v>33991279560</v>
      </c>
      <c r="K67" s="24"/>
      <c r="L67" s="25"/>
      <c r="M67" s="25"/>
      <c r="N67" s="7"/>
      <c r="O67" s="7"/>
      <c r="P67" s="8"/>
      <c r="Q67" s="8"/>
    </row>
    <row r="68" spans="1:17" x14ac:dyDescent="0.25">
      <c r="A68" s="4">
        <v>44414</v>
      </c>
      <c r="B68" s="1">
        <v>0.13611648129423634</v>
      </c>
      <c r="C68" s="16">
        <v>0.74650000000000005</v>
      </c>
      <c r="D68" s="15">
        <f t="shared" ref="D68:D123" si="4">C68/C67-1</f>
        <v>1.8139661756683134E-2</v>
      </c>
      <c r="E68" s="15">
        <f t="shared" ref="E68:E123" si="5">LN(1+C68/C67)</f>
        <v>0.70217612754293857</v>
      </c>
      <c r="F68" s="17">
        <v>2444020492</v>
      </c>
      <c r="G68" s="15">
        <f t="shared" ref="G68:G123" si="6">F68/F67-1</f>
        <v>2.3701256990097841E-2</v>
      </c>
      <c r="H68" s="15">
        <f t="shared" ref="H68:H123" si="7">LN(1+F68)</f>
        <v>21.616910263245156</v>
      </c>
      <c r="I68" s="17">
        <v>34651347982</v>
      </c>
      <c r="K68" s="24"/>
      <c r="L68" s="25"/>
      <c r="M68" s="25"/>
      <c r="N68" s="7"/>
      <c r="O68" s="7"/>
      <c r="P68" s="8"/>
      <c r="Q68" s="8"/>
    </row>
    <row r="69" spans="1:17" x14ac:dyDescent="0.25">
      <c r="A69" s="4">
        <v>44415</v>
      </c>
      <c r="B69" s="1">
        <v>8.993510531594763E-2</v>
      </c>
      <c r="C69" s="16">
        <v>0.81630000000000003</v>
      </c>
      <c r="D69" s="15">
        <f t="shared" si="4"/>
        <v>9.3503014065639656E-2</v>
      </c>
      <c r="E69" s="15">
        <f t="shared" si="5"/>
        <v>0.73883874620167034</v>
      </c>
      <c r="F69" s="17">
        <v>4067148040</v>
      </c>
      <c r="G69" s="15">
        <f t="shared" si="6"/>
        <v>0.664121906224999</v>
      </c>
      <c r="H69" s="15">
        <f t="shared" si="7"/>
        <v>22.126207863749954</v>
      </c>
      <c r="I69" s="17">
        <v>37889814540</v>
      </c>
      <c r="K69" s="24"/>
      <c r="L69" s="25"/>
      <c r="M69" s="25"/>
      <c r="N69" s="7"/>
      <c r="O69" s="7"/>
      <c r="P69" s="8"/>
      <c r="Q69" s="8"/>
    </row>
    <row r="70" spans="1:17" x14ac:dyDescent="0.25">
      <c r="A70" s="4">
        <v>44416</v>
      </c>
      <c r="B70" s="1">
        <v>9.8348448448448617E-2</v>
      </c>
      <c r="C70" s="16">
        <v>0.77869999999999995</v>
      </c>
      <c r="D70" s="15">
        <f t="shared" si="4"/>
        <v>-4.6061496998652585E-2</v>
      </c>
      <c r="E70" s="15">
        <f t="shared" si="5"/>
        <v>0.66984708076163457</v>
      </c>
      <c r="F70" s="17">
        <v>3954749759</v>
      </c>
      <c r="G70" s="15">
        <f t="shared" si="6"/>
        <v>-2.7635650311858329E-2</v>
      </c>
      <c r="H70" s="15">
        <f t="shared" si="7"/>
        <v>22.098183164356445</v>
      </c>
      <c r="I70" s="17">
        <v>36147218021</v>
      </c>
      <c r="K70" s="24"/>
      <c r="L70" s="25"/>
      <c r="M70" s="25"/>
      <c r="N70" s="7"/>
      <c r="O70" s="7"/>
      <c r="P70" s="8"/>
      <c r="Q70" s="8"/>
    </row>
    <row r="71" spans="1:17" x14ac:dyDescent="0.25">
      <c r="A71" s="4">
        <v>44417</v>
      </c>
      <c r="B71" s="1">
        <v>0.10979999999999984</v>
      </c>
      <c r="C71" s="16">
        <v>0.81859999999999999</v>
      </c>
      <c r="D71" s="15">
        <f t="shared" si="4"/>
        <v>5.1239244895338487E-2</v>
      </c>
      <c r="E71" s="15">
        <f t="shared" si="5"/>
        <v>0.71844412021297055</v>
      </c>
      <c r="F71" s="17">
        <v>3739417343</v>
      </c>
      <c r="G71" s="15">
        <f t="shared" si="6"/>
        <v>-5.4449062297799888E-2</v>
      </c>
      <c r="H71" s="15">
        <f t="shared" si="7"/>
        <v>22.042195645861938</v>
      </c>
      <c r="I71" s="17">
        <v>37995293623</v>
      </c>
      <c r="K71" s="24"/>
      <c r="L71" s="25"/>
      <c r="M71" s="25"/>
      <c r="N71" s="7"/>
      <c r="O71" s="7"/>
      <c r="P71" s="8"/>
      <c r="Q71" s="8"/>
    </row>
    <row r="72" spans="1:17" x14ac:dyDescent="0.25">
      <c r="A72" s="4">
        <v>44418</v>
      </c>
      <c r="B72" s="1">
        <v>0.1288120370370367</v>
      </c>
      <c r="C72" s="16">
        <v>0.85119999999999996</v>
      </c>
      <c r="D72" s="15">
        <f t="shared" si="4"/>
        <v>3.9824089909601623E-2</v>
      </c>
      <c r="E72" s="15">
        <f t="shared" si="5"/>
        <v>0.71286357370159747</v>
      </c>
      <c r="F72" s="17">
        <v>4002349584</v>
      </c>
      <c r="G72" s="15">
        <f t="shared" si="6"/>
        <v>7.0313692450562071E-2</v>
      </c>
      <c r="H72" s="15">
        <f t="shared" si="7"/>
        <v>22.110147421866653</v>
      </c>
      <c r="I72" s="17">
        <v>39512827527</v>
      </c>
      <c r="K72" s="24"/>
      <c r="L72" s="25"/>
      <c r="M72" s="25"/>
      <c r="N72" s="7"/>
      <c r="O72" s="7"/>
      <c r="P72" s="8"/>
      <c r="Q72" s="8"/>
    </row>
    <row r="73" spans="1:17" x14ac:dyDescent="0.25">
      <c r="A73" s="4">
        <v>44419</v>
      </c>
      <c r="B73" s="1">
        <v>0.11050180541624835</v>
      </c>
      <c r="C73" s="16">
        <v>1.01</v>
      </c>
      <c r="D73" s="15">
        <f t="shared" si="4"/>
        <v>0.18656015037593998</v>
      </c>
      <c r="E73" s="15">
        <f t="shared" si="5"/>
        <v>0.78232960138311369</v>
      </c>
      <c r="F73" s="17">
        <v>8213874830</v>
      </c>
      <c r="G73" s="15">
        <f t="shared" si="6"/>
        <v>1.0522632162958008</v>
      </c>
      <c r="H73" s="15">
        <f t="shared" si="7"/>
        <v>22.829090613869418</v>
      </c>
      <c r="I73" s="17">
        <v>46998944149</v>
      </c>
      <c r="K73" s="24"/>
      <c r="L73" s="25"/>
      <c r="M73" s="25"/>
      <c r="N73" s="7"/>
      <c r="O73" s="7"/>
      <c r="P73" s="8"/>
      <c r="Q73" s="8"/>
    </row>
    <row r="74" spans="1:17" x14ac:dyDescent="0.25">
      <c r="A74" s="4">
        <v>44420</v>
      </c>
      <c r="B74" s="1">
        <v>0.1539566523605149</v>
      </c>
      <c r="C74" s="16">
        <v>0.96450000000000002</v>
      </c>
      <c r="D74" s="15">
        <f t="shared" si="4"/>
        <v>-4.504950495049509E-2</v>
      </c>
      <c r="E74" s="15">
        <f t="shared" si="5"/>
        <v>0.67036487089139896</v>
      </c>
      <c r="F74" s="17">
        <v>7613283957</v>
      </c>
      <c r="G74" s="15">
        <f t="shared" si="6"/>
        <v>-7.3119068092738382E-2</v>
      </c>
      <c r="H74" s="15">
        <f t="shared" si="7"/>
        <v>22.753160447668549</v>
      </c>
      <c r="I74" s="17">
        <v>44772072920</v>
      </c>
      <c r="K74" s="24"/>
      <c r="L74" s="25"/>
      <c r="M74" s="25"/>
      <c r="N74" s="7"/>
      <c r="O74" s="7"/>
      <c r="P74" s="8"/>
      <c r="Q74" s="8"/>
    </row>
    <row r="75" spans="1:17" x14ac:dyDescent="0.25">
      <c r="A75" s="4">
        <v>44421</v>
      </c>
      <c r="B75" s="1">
        <v>0.1609555035128799</v>
      </c>
      <c r="C75" s="16">
        <v>1.0900000000000001</v>
      </c>
      <c r="D75" s="15">
        <f t="shared" si="4"/>
        <v>0.13011923276308979</v>
      </c>
      <c r="E75" s="15">
        <f t="shared" si="5"/>
        <v>0.75617795597768067</v>
      </c>
      <c r="F75" s="17">
        <v>6425779147</v>
      </c>
      <c r="G75" s="15">
        <f t="shared" si="6"/>
        <v>-0.15597800065084322</v>
      </c>
      <c r="H75" s="15">
        <f t="shared" si="7"/>
        <v>22.583583728546511</v>
      </c>
      <c r="I75" s="17">
        <v>50593330595</v>
      </c>
      <c r="K75" s="24"/>
      <c r="L75" s="25"/>
      <c r="M75" s="25"/>
      <c r="N75" s="7"/>
      <c r="O75" s="7"/>
      <c r="P75" s="8"/>
      <c r="Q75" s="8"/>
    </row>
    <row r="76" spans="1:17" x14ac:dyDescent="0.25">
      <c r="A76" s="4">
        <v>44422</v>
      </c>
      <c r="B76" s="1">
        <v>9.6603485254691646E-2</v>
      </c>
      <c r="C76" s="16">
        <v>1.28</v>
      </c>
      <c r="D76" s="15">
        <f t="shared" si="4"/>
        <v>0.17431192660550443</v>
      </c>
      <c r="E76" s="15">
        <f t="shared" si="5"/>
        <v>0.7767122589059875</v>
      </c>
      <c r="F76" s="17">
        <v>12107814480</v>
      </c>
      <c r="G76" s="15">
        <f t="shared" si="6"/>
        <v>0.884256243953353</v>
      </c>
      <c r="H76" s="15">
        <f t="shared" si="7"/>
        <v>23.217116905969998</v>
      </c>
      <c r="I76" s="17">
        <v>59433670765</v>
      </c>
      <c r="K76" s="24"/>
      <c r="L76" s="25"/>
      <c r="M76" s="25"/>
      <c r="N76" s="7"/>
      <c r="O76" s="7"/>
      <c r="P76" s="8"/>
      <c r="Q76" s="8"/>
    </row>
    <row r="77" spans="1:17" x14ac:dyDescent="0.25">
      <c r="A77" s="4">
        <v>44423</v>
      </c>
      <c r="B77" s="1">
        <v>4.5129508196721305E-2</v>
      </c>
      <c r="C77" s="16">
        <v>1.29</v>
      </c>
      <c r="D77" s="15">
        <f t="shared" si="4"/>
        <v>7.8125E-3</v>
      </c>
      <c r="E77" s="15">
        <f t="shared" si="5"/>
        <v>0.69704582097560264</v>
      </c>
      <c r="F77" s="17">
        <v>10899164864</v>
      </c>
      <c r="G77" s="15">
        <f t="shared" si="6"/>
        <v>-9.9823929248047061E-2</v>
      </c>
      <c r="H77" s="15">
        <f t="shared" si="7"/>
        <v>23.111952005356301</v>
      </c>
      <c r="I77" s="17">
        <v>59793290471</v>
      </c>
      <c r="K77" s="24"/>
      <c r="L77" s="25"/>
      <c r="M77" s="25"/>
      <c r="N77" s="7"/>
      <c r="O77" s="7"/>
      <c r="P77" s="8"/>
      <c r="Q77" s="8"/>
    </row>
    <row r="78" spans="1:17" x14ac:dyDescent="0.25">
      <c r="A78" s="4">
        <v>44424</v>
      </c>
      <c r="B78" s="1">
        <v>7.1201825993555234E-2</v>
      </c>
      <c r="C78" s="16">
        <v>1.19</v>
      </c>
      <c r="D78" s="15">
        <f t="shared" si="4"/>
        <v>-7.7519379844961267E-2</v>
      </c>
      <c r="E78" s="15">
        <f t="shared" si="5"/>
        <v>0.65361634180330996</v>
      </c>
      <c r="F78" s="17">
        <v>8364848221</v>
      </c>
      <c r="G78" s="15">
        <f t="shared" si="6"/>
        <v>-0.23252392955086509</v>
      </c>
      <c r="H78" s="15">
        <f t="shared" si="7"/>
        <v>22.847304026809351</v>
      </c>
      <c r="I78" s="17">
        <v>55283063915</v>
      </c>
      <c r="K78" s="24"/>
      <c r="L78" s="25"/>
      <c r="M78" s="25"/>
      <c r="N78" s="7"/>
      <c r="O78" s="7"/>
      <c r="P78" s="8"/>
      <c r="Q78" s="8"/>
    </row>
    <row r="79" spans="1:17" x14ac:dyDescent="0.25">
      <c r="A79" s="4">
        <v>44425</v>
      </c>
      <c r="B79" s="1">
        <v>0.17418605769230724</v>
      </c>
      <c r="C79" s="16">
        <v>1.1000000000000001</v>
      </c>
      <c r="D79" s="15">
        <f t="shared" si="4"/>
        <v>-7.5630252100840178E-2</v>
      </c>
      <c r="E79" s="15">
        <f t="shared" si="5"/>
        <v>0.65459851044271045</v>
      </c>
      <c r="F79" s="17">
        <v>7620119367</v>
      </c>
      <c r="G79" s="15">
        <f t="shared" si="6"/>
        <v>-8.9030767125021337E-2</v>
      </c>
      <c r="H79" s="15">
        <f t="shared" si="7"/>
        <v>22.754057871614133</v>
      </c>
      <c r="I79" s="17">
        <v>50975782194</v>
      </c>
      <c r="K79" s="24"/>
      <c r="L79" s="25"/>
      <c r="M79" s="25"/>
      <c r="N79" s="7"/>
      <c r="O79" s="7"/>
      <c r="P79" s="8"/>
      <c r="Q79" s="8"/>
    </row>
    <row r="80" spans="1:17" x14ac:dyDescent="0.25">
      <c r="A80" s="4">
        <v>44426</v>
      </c>
      <c r="B80" s="1">
        <v>0.12090128342245986</v>
      </c>
      <c r="C80" s="16">
        <v>1.1499999999999999</v>
      </c>
      <c r="D80" s="15">
        <f t="shared" si="4"/>
        <v>4.5454545454545192E-2</v>
      </c>
      <c r="E80" s="15">
        <f t="shared" si="5"/>
        <v>0.71562003641200367</v>
      </c>
      <c r="F80" s="17">
        <v>7559385803</v>
      </c>
      <c r="G80" s="15">
        <f t="shared" si="6"/>
        <v>-7.9701591372721703E-3</v>
      </c>
      <c r="H80" s="15">
        <f t="shared" si="7"/>
        <v>22.746055780980331</v>
      </c>
      <c r="I80" s="17">
        <v>53261223014</v>
      </c>
      <c r="K80" s="24"/>
      <c r="L80" s="25"/>
      <c r="M80" s="25"/>
      <c r="N80" s="7"/>
      <c r="O80" s="7"/>
      <c r="P80" s="8"/>
      <c r="Q80" s="8"/>
    </row>
    <row r="81" spans="1:17" x14ac:dyDescent="0.25">
      <c r="A81" s="4">
        <v>44427</v>
      </c>
      <c r="B81" s="1">
        <v>0.10192612704918005</v>
      </c>
      <c r="C81" s="16">
        <v>1.23</v>
      </c>
      <c r="D81" s="15">
        <f t="shared" si="4"/>
        <v>6.956521739130439E-2</v>
      </c>
      <c r="E81" s="15">
        <f t="shared" si="5"/>
        <v>0.72733854530822462</v>
      </c>
      <c r="F81" s="17">
        <v>6781867994</v>
      </c>
      <c r="G81" s="15">
        <f t="shared" si="6"/>
        <v>-0.10285462724913919</v>
      </c>
      <c r="H81" s="15">
        <f t="shared" si="7"/>
        <v>22.63751841643802</v>
      </c>
      <c r="I81" s="17">
        <v>57292421910</v>
      </c>
      <c r="K81" s="24"/>
      <c r="L81" s="25"/>
      <c r="M81" s="25"/>
      <c r="N81" s="7"/>
      <c r="O81" s="7"/>
      <c r="P81" s="8"/>
      <c r="Q81" s="8"/>
    </row>
    <row r="82" spans="1:17" x14ac:dyDescent="0.25">
      <c r="A82" s="4">
        <v>44428</v>
      </c>
      <c r="B82" s="1">
        <v>0.13082761104441762</v>
      </c>
      <c r="C82" s="16">
        <v>1.26</v>
      </c>
      <c r="D82" s="15">
        <f t="shared" si="4"/>
        <v>2.4390243902439046E-2</v>
      </c>
      <c r="E82" s="15">
        <f t="shared" si="5"/>
        <v>0.70526854109229009</v>
      </c>
      <c r="F82" s="17">
        <v>6600353564</v>
      </c>
      <c r="G82" s="15">
        <f t="shared" si="6"/>
        <v>-2.6764665747046057E-2</v>
      </c>
      <c r="H82" s="15">
        <f t="shared" si="7"/>
        <v>22.610389054998492</v>
      </c>
      <c r="I82" s="17">
        <v>58704239544</v>
      </c>
      <c r="K82" s="24"/>
      <c r="L82" s="25"/>
      <c r="M82" s="25"/>
      <c r="N82" s="7"/>
      <c r="O82" s="7"/>
      <c r="P82" s="8"/>
      <c r="Q82" s="8"/>
    </row>
    <row r="83" spans="1:17" x14ac:dyDescent="0.25">
      <c r="A83" s="4">
        <v>44429</v>
      </c>
      <c r="B83" s="1">
        <v>0.12338619289340062</v>
      </c>
      <c r="C83" s="16">
        <v>1.22</v>
      </c>
      <c r="D83" s="15">
        <f t="shared" si="4"/>
        <v>-3.1746031746031744E-2</v>
      </c>
      <c r="E83" s="15">
        <f t="shared" si="5"/>
        <v>0.67714683921350427</v>
      </c>
      <c r="F83" s="17">
        <v>4955470066</v>
      </c>
      <c r="G83" s="15">
        <f t="shared" si="6"/>
        <v>-0.24921142209284231</v>
      </c>
      <c r="H83" s="15">
        <f t="shared" si="7"/>
        <v>22.323757867433596</v>
      </c>
      <c r="I83" s="17">
        <v>56531735090</v>
      </c>
      <c r="K83" s="24"/>
      <c r="L83" s="25"/>
      <c r="M83" s="25"/>
      <c r="N83" s="7"/>
      <c r="O83" s="7"/>
      <c r="P83" s="8"/>
      <c r="Q83" s="8"/>
    </row>
    <row r="84" spans="1:17" x14ac:dyDescent="0.25">
      <c r="A84" s="4">
        <v>44430</v>
      </c>
      <c r="B84" s="1">
        <v>0.12786422845691381</v>
      </c>
      <c r="C84" s="16">
        <v>1.23</v>
      </c>
      <c r="D84" s="15">
        <f t="shared" si="4"/>
        <v>8.1967213114753079E-3</v>
      </c>
      <c r="E84" s="15">
        <f t="shared" si="5"/>
        <v>0.69723716581147033</v>
      </c>
      <c r="F84" s="17">
        <v>4452016856</v>
      </c>
      <c r="G84" s="15">
        <f t="shared" si="6"/>
        <v>-0.10159544973427348</v>
      </c>
      <c r="H84" s="15">
        <f t="shared" si="7"/>
        <v>22.21662305674068</v>
      </c>
      <c r="I84" s="17">
        <v>57054490733</v>
      </c>
      <c r="K84" s="24"/>
      <c r="L84" s="25"/>
      <c r="M84" s="25"/>
      <c r="N84" s="7"/>
      <c r="O84" s="7"/>
      <c r="P84" s="8"/>
      <c r="Q84" s="8"/>
    </row>
    <row r="85" spans="1:17" x14ac:dyDescent="0.25">
      <c r="A85" s="4">
        <v>44431</v>
      </c>
      <c r="B85" s="1">
        <v>9.8781809045225807E-2</v>
      </c>
      <c r="C85" s="16">
        <v>1.25</v>
      </c>
      <c r="D85" s="15">
        <f t="shared" si="4"/>
        <v>1.6260162601626105E-2</v>
      </c>
      <c r="E85" s="15">
        <f t="shared" si="5"/>
        <v>0.70124439079256484</v>
      </c>
      <c r="F85" s="17">
        <v>6299948689</v>
      </c>
      <c r="G85" s="15">
        <f t="shared" si="6"/>
        <v>0.41507745652614392</v>
      </c>
      <c r="H85" s="15">
        <f t="shared" si="7"/>
        <v>22.563807325866289</v>
      </c>
      <c r="I85" s="17">
        <v>57962916947</v>
      </c>
      <c r="K85" s="24"/>
      <c r="L85" s="25"/>
      <c r="M85" s="25"/>
      <c r="N85" s="7"/>
      <c r="O85" s="7"/>
      <c r="P85" s="8"/>
      <c r="Q85" s="8"/>
    </row>
    <row r="86" spans="1:17" x14ac:dyDescent="0.25">
      <c r="A86" s="4">
        <v>44432</v>
      </c>
      <c r="B86" s="1">
        <v>0.11626297786720274</v>
      </c>
      <c r="C86" s="16">
        <v>1.1399999999999999</v>
      </c>
      <c r="D86" s="15">
        <f t="shared" si="4"/>
        <v>-8.8000000000000078E-2</v>
      </c>
      <c r="E86" s="15">
        <f t="shared" si="5"/>
        <v>0.64814981462920951</v>
      </c>
      <c r="F86" s="17">
        <v>6109699877</v>
      </c>
      <c r="G86" s="15">
        <f t="shared" si="6"/>
        <v>-3.0198470081539419E-2</v>
      </c>
      <c r="H86" s="15">
        <f t="shared" si="7"/>
        <v>22.533143489119897</v>
      </c>
      <c r="I86" s="17">
        <v>52902333464</v>
      </c>
      <c r="K86" s="24"/>
      <c r="L86" s="25"/>
      <c r="M86" s="25"/>
      <c r="N86" s="7"/>
      <c r="O86" s="7"/>
      <c r="P86" s="8"/>
      <c r="Q86" s="8"/>
    </row>
    <row r="87" spans="1:17" x14ac:dyDescent="0.25">
      <c r="A87" s="4">
        <v>44433</v>
      </c>
      <c r="B87" s="1">
        <v>8.7818503538928033E-2</v>
      </c>
      <c r="C87" s="16">
        <v>1.17</v>
      </c>
      <c r="D87" s="15">
        <f t="shared" si="4"/>
        <v>2.6315789473684292E-2</v>
      </c>
      <c r="E87" s="15">
        <f t="shared" si="5"/>
        <v>0.70621926212729802</v>
      </c>
      <c r="F87" s="17">
        <v>4735020572</v>
      </c>
      <c r="G87" s="15">
        <f t="shared" si="6"/>
        <v>-0.22499948159073868</v>
      </c>
      <c r="H87" s="15">
        <f t="shared" si="7"/>
        <v>22.278251908453576</v>
      </c>
      <c r="I87" s="17">
        <v>54538542684</v>
      </c>
      <c r="K87" s="24"/>
      <c r="L87" s="25"/>
      <c r="M87" s="25"/>
      <c r="N87" s="7"/>
      <c r="O87" s="7"/>
      <c r="P87" s="8"/>
      <c r="Q87" s="8"/>
    </row>
    <row r="88" spans="1:17" x14ac:dyDescent="0.25">
      <c r="A88" s="4">
        <v>44434</v>
      </c>
      <c r="B88" s="1">
        <v>5.916239999999999E-2</v>
      </c>
      <c r="C88" s="16">
        <v>1.08</v>
      </c>
      <c r="D88" s="15">
        <f t="shared" si="4"/>
        <v>-7.6923076923076761E-2</v>
      </c>
      <c r="E88" s="15">
        <f t="shared" si="5"/>
        <v>0.65392646740666416</v>
      </c>
      <c r="F88" s="17">
        <v>4914724770</v>
      </c>
      <c r="G88" s="15">
        <f t="shared" si="6"/>
        <v>3.7952147254155522E-2</v>
      </c>
      <c r="H88" s="15">
        <f t="shared" si="7"/>
        <v>22.315501591215654</v>
      </c>
      <c r="I88" s="17">
        <v>50014517959</v>
      </c>
      <c r="K88" s="24"/>
      <c r="L88" s="25"/>
      <c r="M88" s="25"/>
      <c r="N88" s="7"/>
      <c r="O88" s="7"/>
      <c r="P88" s="8"/>
      <c r="Q88" s="8"/>
    </row>
    <row r="89" spans="1:17" x14ac:dyDescent="0.25">
      <c r="A89" s="4">
        <v>44435</v>
      </c>
      <c r="B89" s="1">
        <v>9.2007414829659379E-2</v>
      </c>
      <c r="C89" s="16">
        <v>1.19</v>
      </c>
      <c r="D89" s="15">
        <f t="shared" si="4"/>
        <v>0.10185185185185164</v>
      </c>
      <c r="E89" s="15">
        <f t="shared" si="5"/>
        <v>0.7428187903571829</v>
      </c>
      <c r="F89" s="17">
        <v>5062671613</v>
      </c>
      <c r="G89" s="15">
        <f t="shared" si="6"/>
        <v>3.010277277439477E-2</v>
      </c>
      <c r="H89" s="15">
        <f t="shared" si="7"/>
        <v>22.345160167866236</v>
      </c>
      <c r="I89" s="17">
        <v>55280177531</v>
      </c>
      <c r="K89" s="24"/>
      <c r="L89" s="25"/>
      <c r="M89" s="25"/>
      <c r="N89" s="7"/>
      <c r="O89" s="7"/>
      <c r="P89" s="8"/>
      <c r="Q89" s="8"/>
    </row>
    <row r="90" spans="1:17" x14ac:dyDescent="0.25">
      <c r="A90" s="4">
        <v>44436</v>
      </c>
      <c r="B90" s="1">
        <v>6.7286599999999863E-2</v>
      </c>
      <c r="C90" s="16">
        <v>1.1499999999999999</v>
      </c>
      <c r="D90" s="15">
        <f t="shared" si="4"/>
        <v>-3.3613445378151252E-2</v>
      </c>
      <c r="E90" s="15">
        <f t="shared" si="5"/>
        <v>0.67619762224617208</v>
      </c>
      <c r="F90" s="17">
        <v>3655937721</v>
      </c>
      <c r="G90" s="15">
        <f t="shared" si="6"/>
        <v>-0.277863942110677</v>
      </c>
      <c r="H90" s="15">
        <f t="shared" si="7"/>
        <v>22.019618455929333</v>
      </c>
      <c r="I90" s="17">
        <v>53281544266</v>
      </c>
      <c r="K90" s="24"/>
      <c r="L90" s="25"/>
      <c r="M90" s="25"/>
      <c r="N90" s="7"/>
      <c r="O90" s="7"/>
      <c r="P90" s="8"/>
      <c r="Q90" s="8"/>
    </row>
    <row r="91" spans="1:17" x14ac:dyDescent="0.25">
      <c r="A91" s="4">
        <v>44437</v>
      </c>
      <c r="B91" s="1">
        <v>8.2522545090180185E-2</v>
      </c>
      <c r="C91" s="16">
        <v>1.1399999999999999</v>
      </c>
      <c r="D91" s="15">
        <f t="shared" si="4"/>
        <v>-8.6956521739131043E-3</v>
      </c>
      <c r="E91" s="15">
        <f t="shared" si="5"/>
        <v>0.68878987519098955</v>
      </c>
      <c r="F91" s="17">
        <v>3456541619</v>
      </c>
      <c r="G91" s="15">
        <f t="shared" si="6"/>
        <v>-5.4540344288321108E-2</v>
      </c>
      <c r="H91" s="15">
        <f t="shared" si="7"/>
        <v>21.963534394359119</v>
      </c>
      <c r="I91" s="17">
        <v>53064210217</v>
      </c>
      <c r="K91" s="24"/>
      <c r="L91" s="25"/>
      <c r="M91" s="25"/>
      <c r="N91" s="7"/>
      <c r="O91" s="7"/>
      <c r="P91" s="8"/>
      <c r="Q91" s="8"/>
    </row>
    <row r="92" spans="1:17" x14ac:dyDescent="0.25">
      <c r="A92" s="4">
        <v>44438</v>
      </c>
      <c r="B92" s="1">
        <v>7.8679518072288915E-2</v>
      </c>
      <c r="C92" s="16">
        <v>1.1000000000000001</v>
      </c>
      <c r="D92" s="15">
        <f t="shared" si="4"/>
        <v>-3.5087719298245501E-2</v>
      </c>
      <c r="E92" s="15">
        <f t="shared" si="5"/>
        <v>0.67544760346054444</v>
      </c>
      <c r="F92" s="17">
        <v>3635181352</v>
      </c>
      <c r="G92" s="15">
        <f t="shared" si="6"/>
        <v>5.1681638091104931E-2</v>
      </c>
      <c r="H92" s="15">
        <f t="shared" si="7"/>
        <v>22.013924837471436</v>
      </c>
      <c r="I92" s="17">
        <v>51231708606</v>
      </c>
      <c r="K92" s="24"/>
      <c r="L92" s="25"/>
      <c r="M92" s="25"/>
      <c r="N92" s="7"/>
      <c r="O92" s="7"/>
      <c r="P92" s="8"/>
      <c r="Q92" s="8"/>
    </row>
    <row r="93" spans="1:17" x14ac:dyDescent="0.25">
      <c r="A93" s="4">
        <v>44439</v>
      </c>
      <c r="B93" s="1">
        <v>2.6654454454454652E-2</v>
      </c>
      <c r="C93" s="16">
        <v>1.19</v>
      </c>
      <c r="D93" s="15">
        <f t="shared" si="4"/>
        <v>8.181818181818179E-2</v>
      </c>
      <c r="E93" s="15">
        <f t="shared" si="5"/>
        <v>0.73324163776182349</v>
      </c>
      <c r="F93" s="17">
        <v>5897781233</v>
      </c>
      <c r="G93" s="15">
        <f t="shared" si="6"/>
        <v>0.62241733270203015</v>
      </c>
      <c r="H93" s="15">
        <f t="shared" si="7"/>
        <v>22.497842055095127</v>
      </c>
      <c r="I93" s="17">
        <v>55273333181</v>
      </c>
      <c r="K93" s="24"/>
      <c r="L93" s="25"/>
      <c r="M93" s="25"/>
      <c r="N93" s="7"/>
      <c r="O93" s="7"/>
      <c r="P93" s="8"/>
      <c r="Q93" s="8"/>
    </row>
    <row r="94" spans="1:17" x14ac:dyDescent="0.25">
      <c r="A94" s="4">
        <v>44440</v>
      </c>
      <c r="B94" s="1">
        <v>0.16677044088176371</v>
      </c>
      <c r="C94" s="16">
        <v>1.23</v>
      </c>
      <c r="D94" s="15">
        <f t="shared" si="4"/>
        <v>3.3613445378151363E-2</v>
      </c>
      <c r="E94" s="15">
        <f t="shared" si="5"/>
        <v>0.70981423304515701</v>
      </c>
      <c r="F94" s="17">
        <v>4937053998</v>
      </c>
      <c r="G94" s="15">
        <f t="shared" si="6"/>
        <v>-0.16289638374926818</v>
      </c>
      <c r="H94" s="15">
        <f t="shared" si="7"/>
        <v>22.320034633777258</v>
      </c>
      <c r="I94" s="17">
        <v>57474640800</v>
      </c>
      <c r="K94" s="24"/>
      <c r="L94" s="25"/>
      <c r="M94" s="25"/>
      <c r="N94" s="7"/>
      <c r="O94" s="7"/>
      <c r="P94" s="8"/>
      <c r="Q94" s="8"/>
    </row>
    <row r="95" spans="1:17" x14ac:dyDescent="0.25">
      <c r="A95" s="4">
        <v>44441</v>
      </c>
      <c r="B95" s="1">
        <v>0.18517905337361551</v>
      </c>
      <c r="C95" s="16">
        <v>1.26</v>
      </c>
      <c r="D95" s="15">
        <f t="shared" si="4"/>
        <v>2.4390243902439046E-2</v>
      </c>
      <c r="E95" s="15">
        <f t="shared" si="5"/>
        <v>0.70526854109229009</v>
      </c>
      <c r="F95" s="17">
        <v>5456908792</v>
      </c>
      <c r="G95" s="15">
        <f t="shared" si="6"/>
        <v>0.1052965582735359</v>
      </c>
      <c r="H95" s="15">
        <f t="shared" si="7"/>
        <v>22.420148311248688</v>
      </c>
      <c r="I95" s="17">
        <v>58472249963</v>
      </c>
      <c r="K95" s="24"/>
      <c r="L95" s="25"/>
      <c r="M95" s="25"/>
      <c r="N95" s="7"/>
      <c r="O95" s="7"/>
      <c r="P95" s="8"/>
      <c r="Q95" s="8"/>
    </row>
    <row r="96" spans="1:17" x14ac:dyDescent="0.25">
      <c r="A96" s="4">
        <v>44442</v>
      </c>
      <c r="B96" s="1">
        <v>0.10504994964753263</v>
      </c>
      <c r="C96" s="16">
        <v>1.29</v>
      </c>
      <c r="D96" s="15">
        <f t="shared" si="4"/>
        <v>2.3809523809523725E-2</v>
      </c>
      <c r="E96" s="15">
        <f t="shared" si="5"/>
        <v>0.70498163820694815</v>
      </c>
      <c r="F96" s="17">
        <v>5896982947</v>
      </c>
      <c r="G96" s="15">
        <f t="shared" si="6"/>
        <v>8.0645319864089071E-2</v>
      </c>
      <c r="H96" s="15">
        <f t="shared" si="7"/>
        <v>22.497706692320779</v>
      </c>
      <c r="I96" s="17">
        <v>60106394915</v>
      </c>
      <c r="K96" s="24"/>
      <c r="L96" s="25"/>
      <c r="M96" s="25"/>
      <c r="N96" s="7"/>
      <c r="O96" s="7"/>
      <c r="P96" s="8"/>
      <c r="Q96" s="8"/>
    </row>
    <row r="97" spans="1:17" x14ac:dyDescent="0.25">
      <c r="A97" s="4">
        <v>44443</v>
      </c>
      <c r="B97" s="1">
        <v>0.16078763819095451</v>
      </c>
      <c r="C97" s="16">
        <v>1.26</v>
      </c>
      <c r="D97" s="15">
        <f t="shared" si="4"/>
        <v>-2.3255813953488413E-2</v>
      </c>
      <c r="E97" s="15">
        <f t="shared" si="5"/>
        <v>0.68145114079675406</v>
      </c>
      <c r="F97" s="17">
        <v>4284360888</v>
      </c>
      <c r="G97" s="15">
        <f t="shared" si="6"/>
        <v>-0.27346561343210207</v>
      </c>
      <c r="H97" s="15">
        <f t="shared" si="7"/>
        <v>22.178237227113613</v>
      </c>
      <c r="I97" s="17">
        <v>58446890874</v>
      </c>
      <c r="K97" s="24"/>
      <c r="L97" s="25"/>
      <c r="M97" s="25"/>
      <c r="N97" s="7"/>
      <c r="O97" s="7"/>
      <c r="P97" s="8"/>
      <c r="Q97" s="8"/>
    </row>
    <row r="98" spans="1:17" x14ac:dyDescent="0.25">
      <c r="A98" s="4">
        <v>44444</v>
      </c>
      <c r="B98" s="1">
        <v>0.23816805273833663</v>
      </c>
      <c r="C98" s="16">
        <v>1.31</v>
      </c>
      <c r="D98" s="15">
        <f t="shared" si="4"/>
        <v>3.9682539682539764E-2</v>
      </c>
      <c r="E98" s="15">
        <f t="shared" si="5"/>
        <v>0.71279417794374178</v>
      </c>
      <c r="F98" s="17">
        <v>4077886190</v>
      </c>
      <c r="G98" s="15">
        <f t="shared" si="6"/>
        <v>-4.819264842471882E-2</v>
      </c>
      <c r="H98" s="15">
        <f t="shared" si="7"/>
        <v>22.128844600666078</v>
      </c>
      <c r="I98" s="17">
        <v>60760906595</v>
      </c>
      <c r="K98" s="24"/>
      <c r="L98" s="25"/>
      <c r="M98" s="25"/>
      <c r="N98" s="7"/>
      <c r="O98" s="7"/>
      <c r="P98" s="8"/>
      <c r="Q98" s="8"/>
    </row>
    <row r="99" spans="1:17" x14ac:dyDescent="0.25">
      <c r="A99" s="4">
        <v>44445</v>
      </c>
      <c r="B99" s="1">
        <v>0.27074290091930459</v>
      </c>
      <c r="C99" s="16">
        <v>1.39</v>
      </c>
      <c r="D99" s="15">
        <f t="shared" si="4"/>
        <v>6.1068702290076216E-2</v>
      </c>
      <c r="E99" s="15">
        <f t="shared" si="5"/>
        <v>0.72322463579722329</v>
      </c>
      <c r="F99" s="17">
        <v>7403887685</v>
      </c>
      <c r="G99" s="15">
        <f t="shared" si="6"/>
        <v>0.81561900946529353</v>
      </c>
      <c r="H99" s="15">
        <f t="shared" si="7"/>
        <v>22.725271062174698</v>
      </c>
      <c r="I99" s="17">
        <v>64666529505</v>
      </c>
      <c r="K99" s="24"/>
      <c r="L99" s="25"/>
      <c r="M99" s="25"/>
      <c r="N99" s="7"/>
      <c r="O99" s="7"/>
      <c r="P99" s="8"/>
      <c r="Q99" s="8"/>
    </row>
    <row r="100" spans="1:17" x14ac:dyDescent="0.25">
      <c r="A100" s="4">
        <v>44446</v>
      </c>
      <c r="B100" s="1">
        <v>0.16068754208754191</v>
      </c>
      <c r="C100" s="16">
        <v>1.1299999999999999</v>
      </c>
      <c r="D100" s="15">
        <f t="shared" si="4"/>
        <v>-0.18705035971223027</v>
      </c>
      <c r="E100" s="15">
        <f t="shared" si="5"/>
        <v>0.59495515438073143</v>
      </c>
      <c r="F100" s="17">
        <v>11310427430</v>
      </c>
      <c r="G100" s="15">
        <f t="shared" si="6"/>
        <v>0.5276335772778542</v>
      </c>
      <c r="H100" s="15">
        <f t="shared" si="7"/>
        <v>23.148990918668023</v>
      </c>
      <c r="I100" s="17">
        <v>52364743398</v>
      </c>
      <c r="K100" s="24"/>
      <c r="L100" s="25"/>
      <c r="M100" s="25"/>
      <c r="N100" s="7"/>
      <c r="O100" s="7"/>
      <c r="P100" s="8"/>
      <c r="Q100" s="8"/>
    </row>
    <row r="101" spans="1:17" x14ac:dyDescent="0.25">
      <c r="A101" s="4">
        <v>44447</v>
      </c>
      <c r="B101" s="1">
        <v>9.1658096828046709E-2</v>
      </c>
      <c r="C101" s="16">
        <v>1.1000000000000001</v>
      </c>
      <c r="D101" s="15">
        <f t="shared" si="4"/>
        <v>-2.6548672566371501E-2</v>
      </c>
      <c r="E101" s="15">
        <f t="shared" si="5"/>
        <v>0.67978395274777825</v>
      </c>
      <c r="F101" s="17">
        <v>7367876460</v>
      </c>
      <c r="G101" s="15">
        <f t="shared" si="6"/>
        <v>-0.34857665586914077</v>
      </c>
      <c r="H101" s="15">
        <f t="shared" si="7"/>
        <v>22.720395368793593</v>
      </c>
      <c r="I101" s="17">
        <v>51277350704</v>
      </c>
      <c r="K101" s="24"/>
      <c r="L101" s="25"/>
      <c r="M101" s="25"/>
      <c r="N101" s="7"/>
      <c r="O101" s="7"/>
      <c r="P101" s="8"/>
      <c r="Q101" s="8"/>
    </row>
    <row r="102" spans="1:17" x14ac:dyDescent="0.25">
      <c r="A102" s="4">
        <v>44448</v>
      </c>
      <c r="B102" s="1">
        <v>0.12602736051502131</v>
      </c>
      <c r="C102" s="16">
        <v>1.0900000000000001</v>
      </c>
      <c r="D102" s="15">
        <f t="shared" si="4"/>
        <v>-9.0909090909091494E-3</v>
      </c>
      <c r="E102" s="15">
        <f t="shared" si="5"/>
        <v>0.6885913640240845</v>
      </c>
      <c r="F102" s="17">
        <v>5171653352</v>
      </c>
      <c r="G102" s="15">
        <f t="shared" si="6"/>
        <v>-0.29808088123127952</v>
      </c>
      <c r="H102" s="15">
        <f t="shared" si="7"/>
        <v>22.366458271827927</v>
      </c>
      <c r="I102" s="17">
        <v>50750034997</v>
      </c>
      <c r="K102" s="24"/>
      <c r="L102" s="25"/>
      <c r="M102" s="25"/>
      <c r="N102" s="7"/>
      <c r="O102" s="7"/>
      <c r="P102" s="8"/>
      <c r="Q102" s="8"/>
    </row>
    <row r="103" spans="1:17" x14ac:dyDescent="0.25">
      <c r="A103" s="4">
        <v>44449</v>
      </c>
      <c r="B103" s="1">
        <v>0.2235929949238564</v>
      </c>
      <c r="C103" s="16">
        <v>1.06</v>
      </c>
      <c r="D103" s="15">
        <f t="shared" si="4"/>
        <v>-2.7522935779816571E-2</v>
      </c>
      <c r="E103" s="15">
        <f t="shared" si="5"/>
        <v>0.6792901458985191</v>
      </c>
      <c r="F103" s="17">
        <v>7726257543</v>
      </c>
      <c r="G103" s="15">
        <f t="shared" si="6"/>
        <v>0.49396276531412808</v>
      </c>
      <c r="H103" s="15">
        <f t="shared" si="7"/>
        <v>22.767890435348864</v>
      </c>
      <c r="I103" s="17">
        <v>49253083573</v>
      </c>
      <c r="K103" s="24"/>
      <c r="L103" s="25"/>
      <c r="M103" s="25"/>
      <c r="N103" s="7"/>
      <c r="O103" s="7"/>
      <c r="P103" s="8"/>
      <c r="Q103" s="8"/>
    </row>
    <row r="104" spans="1:17" x14ac:dyDescent="0.25">
      <c r="A104" s="4">
        <v>44450</v>
      </c>
      <c r="B104" s="1">
        <v>0.15914381338742356</v>
      </c>
      <c r="C104" s="16">
        <v>1.08</v>
      </c>
      <c r="D104" s="15">
        <f t="shared" si="4"/>
        <v>1.8867924528301883E-2</v>
      </c>
      <c r="E104" s="15">
        <f t="shared" si="5"/>
        <v>0.70253692090978448</v>
      </c>
      <c r="F104" s="17">
        <v>3986494412</v>
      </c>
      <c r="G104" s="15">
        <f t="shared" si="6"/>
        <v>-0.4840329370573766</v>
      </c>
      <c r="H104" s="15">
        <f t="shared" si="7"/>
        <v>22.106178088425846</v>
      </c>
      <c r="I104" s="17">
        <v>50307743576</v>
      </c>
      <c r="K104" s="24"/>
      <c r="L104" s="25"/>
      <c r="M104" s="25"/>
      <c r="N104" s="7"/>
      <c r="O104" s="7"/>
      <c r="P104" s="8"/>
      <c r="Q104" s="8"/>
    </row>
    <row r="105" spans="1:17" x14ac:dyDescent="0.25">
      <c r="A105" s="4">
        <v>44451</v>
      </c>
      <c r="B105" s="1">
        <v>0.17565673175745103</v>
      </c>
      <c r="C105" s="16">
        <v>1.1200000000000001</v>
      </c>
      <c r="D105" s="15">
        <f t="shared" si="4"/>
        <v>3.7037037037036979E-2</v>
      </c>
      <c r="E105" s="15">
        <f t="shared" si="5"/>
        <v>0.71149631922814194</v>
      </c>
      <c r="F105" s="17">
        <v>3403286576</v>
      </c>
      <c r="G105" s="15">
        <f t="shared" si="6"/>
        <v>-0.14629591207865467</v>
      </c>
      <c r="H105" s="15">
        <f t="shared" si="7"/>
        <v>21.948007441966773</v>
      </c>
      <c r="I105" s="17">
        <v>52158563411</v>
      </c>
      <c r="K105" s="24"/>
      <c r="L105" s="25"/>
      <c r="M105" s="25"/>
      <c r="N105" s="7"/>
      <c r="O105" s="7"/>
      <c r="P105" s="8"/>
      <c r="Q105" s="8"/>
    </row>
    <row r="106" spans="1:17" x14ac:dyDescent="0.25">
      <c r="A106" s="4">
        <v>44452</v>
      </c>
      <c r="B106" s="1">
        <v>0.17307123983739842</v>
      </c>
      <c r="C106" s="16">
        <v>1.06</v>
      </c>
      <c r="D106" s="15">
        <f t="shared" si="4"/>
        <v>-5.3571428571428603E-2</v>
      </c>
      <c r="E106" s="15">
        <f t="shared" si="5"/>
        <v>0.66599619149399447</v>
      </c>
      <c r="F106" s="17">
        <v>4391908806</v>
      </c>
      <c r="G106" s="15">
        <f t="shared" si="6"/>
        <v>0.29049044443443894</v>
      </c>
      <c r="H106" s="15">
        <f t="shared" si="7"/>
        <v>22.203029777504561</v>
      </c>
      <c r="I106" s="17">
        <v>49598337464</v>
      </c>
      <c r="K106" s="24"/>
      <c r="L106" s="25"/>
      <c r="M106" s="25"/>
      <c r="N106" s="7"/>
      <c r="O106" s="7"/>
      <c r="P106" s="8"/>
      <c r="Q106" s="8"/>
    </row>
    <row r="107" spans="1:17" x14ac:dyDescent="0.25">
      <c r="A107" s="4">
        <v>44453</v>
      </c>
      <c r="B107" s="1">
        <v>0.16053908996897651</v>
      </c>
      <c r="C107" s="16">
        <v>1.1000000000000001</v>
      </c>
      <c r="D107" s="15">
        <f t="shared" si="4"/>
        <v>3.7735849056603765E-2</v>
      </c>
      <c r="E107" s="15">
        <f t="shared" si="5"/>
        <v>0.71183931357209784</v>
      </c>
      <c r="F107" s="17">
        <v>3378813327</v>
      </c>
      <c r="G107" s="15">
        <f t="shared" si="6"/>
        <v>-0.23067315915484421</v>
      </c>
      <c r="H107" s="15">
        <f t="shared" si="7"/>
        <v>21.94079039840555</v>
      </c>
      <c r="I107" s="17">
        <v>51124757110</v>
      </c>
      <c r="K107" s="24"/>
      <c r="L107" s="25"/>
      <c r="M107" s="25"/>
      <c r="N107" s="7"/>
      <c r="O107" s="7"/>
      <c r="P107" s="8"/>
      <c r="Q107" s="8"/>
    </row>
    <row r="108" spans="1:17" x14ac:dyDescent="0.25">
      <c r="A108" s="4">
        <v>44454</v>
      </c>
      <c r="B108" s="1">
        <v>9.631437246963577E-2</v>
      </c>
      <c r="C108" s="16">
        <v>1.1200000000000001</v>
      </c>
      <c r="D108" s="15">
        <f t="shared" si="4"/>
        <v>1.8181818181818299E-2</v>
      </c>
      <c r="E108" s="15">
        <f t="shared" si="5"/>
        <v>0.7021970160798634</v>
      </c>
      <c r="F108" s="17">
        <v>2997048680</v>
      </c>
      <c r="G108" s="15">
        <f t="shared" si="6"/>
        <v>-0.11298778892261663</v>
      </c>
      <c r="H108" s="15">
        <f t="shared" si="7"/>
        <v>21.820893868392261</v>
      </c>
      <c r="I108" s="17">
        <v>52279978058</v>
      </c>
      <c r="K108" s="24"/>
      <c r="L108" s="25"/>
      <c r="M108" s="25"/>
      <c r="N108" s="7"/>
      <c r="O108" s="7"/>
      <c r="P108" s="8"/>
      <c r="Q108" s="8"/>
    </row>
    <row r="109" spans="1:17" x14ac:dyDescent="0.25">
      <c r="A109" s="4">
        <v>44455</v>
      </c>
      <c r="B109" s="1">
        <v>0.14989354187689202</v>
      </c>
      <c r="C109" s="16">
        <v>1.0900000000000001</v>
      </c>
      <c r="D109" s="15">
        <f t="shared" si="4"/>
        <v>-2.6785714285714302E-2</v>
      </c>
      <c r="E109" s="15">
        <f t="shared" si="5"/>
        <v>0.67966383022265819</v>
      </c>
      <c r="F109" s="17">
        <v>3168621354</v>
      </c>
      <c r="G109" s="15">
        <f t="shared" si="6"/>
        <v>5.7247209611556826E-2</v>
      </c>
      <c r="H109" s="15">
        <f t="shared" si="7"/>
        <v>21.876562426452033</v>
      </c>
      <c r="I109" s="17">
        <v>50888059286</v>
      </c>
      <c r="K109" s="24"/>
      <c r="L109" s="25"/>
      <c r="M109" s="25"/>
      <c r="N109" s="7"/>
      <c r="O109" s="7"/>
      <c r="P109" s="8"/>
      <c r="Q109" s="8"/>
    </row>
    <row r="110" spans="1:17" x14ac:dyDescent="0.25">
      <c r="A110" s="4">
        <v>44456</v>
      </c>
      <c r="B110" s="1">
        <v>5.8034545454545311E-2</v>
      </c>
      <c r="C110" s="16">
        <v>1.07</v>
      </c>
      <c r="D110" s="15">
        <f t="shared" si="4"/>
        <v>-1.834862385321101E-2</v>
      </c>
      <c r="E110" s="15">
        <f t="shared" si="5"/>
        <v>0.68393052545502131</v>
      </c>
      <c r="F110" s="17">
        <v>2989925804</v>
      </c>
      <c r="G110" s="15">
        <f t="shared" si="6"/>
        <v>-5.6395362536586613E-2</v>
      </c>
      <c r="H110" s="15">
        <f t="shared" si="7"/>
        <v>21.818514409659855</v>
      </c>
      <c r="I110" s="17">
        <v>49680556383</v>
      </c>
      <c r="K110" s="24"/>
      <c r="L110" s="25"/>
      <c r="M110" s="25"/>
      <c r="N110" s="7"/>
      <c r="O110" s="7"/>
      <c r="P110" s="8"/>
      <c r="Q110" s="8"/>
    </row>
    <row r="111" spans="1:17" x14ac:dyDescent="0.25">
      <c r="A111" s="4">
        <v>44457</v>
      </c>
      <c r="B111" s="1">
        <v>0.14555503560528965</v>
      </c>
      <c r="C111" s="16">
        <v>1.08</v>
      </c>
      <c r="D111" s="15">
        <f t="shared" si="4"/>
        <v>9.3457943925234765E-3</v>
      </c>
      <c r="E111" s="15">
        <f t="shared" si="5"/>
        <v>0.69780919366575667</v>
      </c>
      <c r="F111" s="17">
        <v>2308814476</v>
      </c>
      <c r="G111" s="15">
        <f t="shared" si="6"/>
        <v>-0.22780208361317589</v>
      </c>
      <c r="H111" s="15">
        <f t="shared" si="7"/>
        <v>21.560000016321116</v>
      </c>
      <c r="I111" s="17">
        <v>50150029617</v>
      </c>
      <c r="K111" s="24"/>
      <c r="L111" s="25"/>
      <c r="M111" s="25"/>
      <c r="N111" s="7"/>
      <c r="O111" s="7"/>
      <c r="P111" s="8"/>
      <c r="Q111" s="8"/>
    </row>
    <row r="112" spans="1:17" x14ac:dyDescent="0.25">
      <c r="A112" s="4">
        <v>44458</v>
      </c>
      <c r="B112" s="5"/>
      <c r="C112" s="16">
        <v>1.05</v>
      </c>
      <c r="D112" s="15">
        <f t="shared" si="4"/>
        <v>-2.777777777777779E-2</v>
      </c>
      <c r="E112" s="15">
        <f t="shared" si="5"/>
        <v>0.67916093858520543</v>
      </c>
      <c r="F112" s="17">
        <v>2148537763</v>
      </c>
      <c r="G112" s="15">
        <f t="shared" si="6"/>
        <v>-6.9419485483163568E-2</v>
      </c>
      <c r="H112" s="15">
        <f t="shared" si="7"/>
        <v>21.488053337938979</v>
      </c>
      <c r="I112" s="17">
        <v>48880060224</v>
      </c>
      <c r="K112" s="24"/>
      <c r="L112" s="25"/>
      <c r="M112" s="25"/>
      <c r="N112" s="7"/>
      <c r="O112" s="7"/>
      <c r="P112" s="8"/>
      <c r="Q112" s="8"/>
    </row>
    <row r="113" spans="1:17" x14ac:dyDescent="0.25">
      <c r="A113" s="4">
        <v>44459</v>
      </c>
      <c r="B113" s="1">
        <v>9.6170470470470476E-2</v>
      </c>
      <c r="C113" s="16">
        <v>0.91720000000000002</v>
      </c>
      <c r="D113" s="15">
        <f t="shared" si="4"/>
        <v>-0.12647619047619052</v>
      </c>
      <c r="E113" s="15">
        <f t="shared" si="5"/>
        <v>0.6278210477504137</v>
      </c>
      <c r="F113" s="17">
        <v>5775337511</v>
      </c>
      <c r="G113" s="15">
        <f t="shared" si="6"/>
        <v>1.688031651319875</v>
      </c>
      <c r="H113" s="15">
        <f t="shared" si="7"/>
        <v>22.476862535282869</v>
      </c>
      <c r="I113" s="17">
        <v>42759674555</v>
      </c>
      <c r="K113" s="24"/>
      <c r="L113" s="25"/>
      <c r="M113" s="25"/>
      <c r="N113" s="7"/>
      <c r="O113" s="7"/>
      <c r="P113" s="8"/>
      <c r="Q113" s="8"/>
    </row>
    <row r="114" spans="1:17" x14ac:dyDescent="0.25">
      <c r="A114" s="4">
        <v>44460</v>
      </c>
      <c r="B114" s="1">
        <v>0.11691402805611169</v>
      </c>
      <c r="C114" s="16">
        <v>0.87629999999999997</v>
      </c>
      <c r="D114" s="15">
        <f t="shared" si="4"/>
        <v>-4.4592237243785471E-2</v>
      </c>
      <c r="E114" s="15">
        <f t="shared" si="5"/>
        <v>0.67059874598858782</v>
      </c>
      <c r="F114" s="17">
        <v>4787985414</v>
      </c>
      <c r="G114" s="15">
        <f t="shared" si="6"/>
        <v>-0.17096006858810231</v>
      </c>
      <c r="H114" s="15">
        <f t="shared" si="7"/>
        <v>22.289375578480438</v>
      </c>
      <c r="I114" s="17">
        <v>40940000991</v>
      </c>
      <c r="K114" s="24"/>
      <c r="L114" s="25"/>
      <c r="M114" s="25"/>
      <c r="N114" s="7"/>
      <c r="O114" s="7"/>
      <c r="P114" s="8"/>
      <c r="Q114" s="8"/>
    </row>
    <row r="115" spans="1:17" x14ac:dyDescent="0.25">
      <c r="A115" s="4">
        <v>44461</v>
      </c>
      <c r="B115" s="1">
        <v>0.10169105263157861</v>
      </c>
      <c r="C115" s="16">
        <v>1</v>
      </c>
      <c r="D115" s="15">
        <f t="shared" si="4"/>
        <v>0.14116170261326033</v>
      </c>
      <c r="E115" s="15">
        <f t="shared" si="5"/>
        <v>0.76134853343152398</v>
      </c>
      <c r="F115" s="17">
        <v>4813963292</v>
      </c>
      <c r="G115" s="15">
        <f t="shared" si="6"/>
        <v>5.4256385000759355E-3</v>
      </c>
      <c r="H115" s="15">
        <f t="shared" si="7"/>
        <v>22.294786551226288</v>
      </c>
      <c r="I115" s="17">
        <v>46908062027</v>
      </c>
      <c r="K115" s="24"/>
      <c r="L115" s="25"/>
      <c r="M115" s="25"/>
      <c r="N115" s="7"/>
      <c r="O115" s="7"/>
      <c r="P115" s="8"/>
      <c r="Q115" s="8"/>
    </row>
    <row r="116" spans="1:17" x14ac:dyDescent="0.25">
      <c r="A116" s="4">
        <v>44462</v>
      </c>
      <c r="B116" s="1">
        <v>9.3404531722053985E-2</v>
      </c>
      <c r="C116" s="16">
        <v>1</v>
      </c>
      <c r="D116" s="15">
        <f t="shared" si="4"/>
        <v>0</v>
      </c>
      <c r="E116" s="15">
        <f t="shared" si="5"/>
        <v>0.69314718055994529</v>
      </c>
      <c r="F116" s="17">
        <v>3734263358</v>
      </c>
      <c r="G116" s="15">
        <f t="shared" si="6"/>
        <v>-0.22428503677921274</v>
      </c>
      <c r="H116" s="15">
        <f t="shared" si="7"/>
        <v>22.040816409573463</v>
      </c>
      <c r="I116" s="17">
        <v>46812952763</v>
      </c>
      <c r="K116" s="24"/>
      <c r="L116" s="25"/>
      <c r="M116" s="25"/>
      <c r="N116" s="7"/>
      <c r="O116" s="7"/>
      <c r="P116" s="8"/>
      <c r="Q116" s="8"/>
    </row>
    <row r="117" spans="1:17" x14ac:dyDescent="0.25">
      <c r="A117" s="4">
        <v>44463</v>
      </c>
      <c r="B117" s="1">
        <v>0.17316506506506396</v>
      </c>
      <c r="C117" s="16">
        <v>0.94589999999999996</v>
      </c>
      <c r="D117" s="15">
        <f t="shared" si="4"/>
        <v>-5.4100000000000037E-2</v>
      </c>
      <c r="E117" s="15">
        <f t="shared" si="5"/>
        <v>0.66572459498197312</v>
      </c>
      <c r="F117" s="17">
        <v>4425027059</v>
      </c>
      <c r="G117" s="15">
        <f t="shared" si="6"/>
        <v>0.18497991030015615</v>
      </c>
      <c r="H117" s="15">
        <f t="shared" si="7"/>
        <v>22.210542230641842</v>
      </c>
      <c r="I117" s="17">
        <v>44191347620</v>
      </c>
      <c r="K117" s="24"/>
      <c r="L117" s="25"/>
      <c r="M117" s="25"/>
      <c r="N117" s="7"/>
      <c r="O117" s="7"/>
      <c r="P117" s="8"/>
      <c r="Q117" s="8"/>
    </row>
    <row r="118" spans="1:17" x14ac:dyDescent="0.25">
      <c r="A118" s="4">
        <v>44464</v>
      </c>
      <c r="B118" s="1">
        <v>0.1629620862587764</v>
      </c>
      <c r="C118" s="16">
        <v>0.94130000000000003</v>
      </c>
      <c r="D118" s="15">
        <f t="shared" si="4"/>
        <v>-4.8630933502483709E-3</v>
      </c>
      <c r="E118" s="15">
        <f t="shared" si="5"/>
        <v>0.69071267287434057</v>
      </c>
      <c r="F118" s="17">
        <v>3067009121</v>
      </c>
      <c r="G118" s="15">
        <f t="shared" si="6"/>
        <v>-0.30689483248197236</v>
      </c>
      <c r="H118" s="15">
        <f t="shared" si="7"/>
        <v>21.843968696316033</v>
      </c>
      <c r="I118" s="17">
        <v>43977267939</v>
      </c>
      <c r="K118" s="24"/>
      <c r="L118" s="25"/>
      <c r="M118" s="25"/>
      <c r="N118" s="7"/>
      <c r="O118" s="7"/>
      <c r="P118" s="8"/>
      <c r="Q118" s="8"/>
    </row>
    <row r="119" spans="1:17" x14ac:dyDescent="0.25">
      <c r="A119" s="4">
        <v>44465</v>
      </c>
      <c r="B119" s="1">
        <v>0.15236515323495972</v>
      </c>
      <c r="C119" s="16">
        <v>0.94469999999999998</v>
      </c>
      <c r="D119" s="15">
        <f t="shared" si="4"/>
        <v>3.6120259215977057E-3</v>
      </c>
      <c r="E119" s="15">
        <f t="shared" si="5"/>
        <v>0.69495156464022823</v>
      </c>
      <c r="F119" s="17">
        <v>3142032669</v>
      </c>
      <c r="G119" s="15">
        <f t="shared" si="6"/>
        <v>2.4461468825217825E-2</v>
      </c>
      <c r="H119" s="15">
        <f t="shared" si="7"/>
        <v>21.868135774561559</v>
      </c>
      <c r="I119" s="17">
        <v>44135149071</v>
      </c>
      <c r="K119" s="24"/>
      <c r="L119" s="25"/>
      <c r="M119" s="25"/>
      <c r="N119" s="7"/>
      <c r="O119" s="7"/>
      <c r="P119" s="8"/>
      <c r="Q119" s="8"/>
    </row>
    <row r="120" spans="1:17" x14ac:dyDescent="0.25">
      <c r="A120" s="4">
        <v>44466</v>
      </c>
      <c r="B120" s="1">
        <v>0.17348224674022003</v>
      </c>
      <c r="C120" s="16">
        <v>0.92369999999999997</v>
      </c>
      <c r="D120" s="15">
        <f t="shared" si="4"/>
        <v>-2.2229279136233737E-2</v>
      </c>
      <c r="E120" s="15">
        <f t="shared" si="5"/>
        <v>0.68197031185286427</v>
      </c>
      <c r="F120" s="17">
        <v>3014579575</v>
      </c>
      <c r="G120" s="15">
        <f t="shared" si="6"/>
        <v>-4.0563898414386568E-2</v>
      </c>
      <c r="H120" s="15">
        <f t="shared" si="7"/>
        <v>21.826726213289557</v>
      </c>
      <c r="I120" s="17">
        <v>43152397720</v>
      </c>
      <c r="K120" s="24"/>
      <c r="L120" s="25"/>
      <c r="M120" s="25"/>
      <c r="N120" s="7"/>
      <c r="O120" s="7"/>
      <c r="P120" s="8"/>
      <c r="Q120" s="8"/>
    </row>
    <row r="121" spans="1:17" x14ac:dyDescent="0.25">
      <c r="A121" s="4">
        <v>44467</v>
      </c>
      <c r="B121" s="1">
        <v>0.20425290581162336</v>
      </c>
      <c r="C121" s="16">
        <v>0.89370000000000005</v>
      </c>
      <c r="D121" s="15">
        <f t="shared" si="4"/>
        <v>-3.2478077297823926E-2</v>
      </c>
      <c r="E121" s="15">
        <f t="shared" si="5"/>
        <v>0.67677484366268226</v>
      </c>
      <c r="F121" s="17">
        <v>2818990506</v>
      </c>
      <c r="G121" s="15">
        <f t="shared" si="6"/>
        <v>-6.4881043652662562E-2</v>
      </c>
      <c r="H121" s="15">
        <f t="shared" si="7"/>
        <v>21.75964468156651</v>
      </c>
      <c r="I121" s="17">
        <v>41780353565</v>
      </c>
      <c r="K121" s="24"/>
      <c r="L121" s="25"/>
      <c r="M121" s="25"/>
      <c r="N121" s="7"/>
      <c r="O121" s="7"/>
      <c r="P121" s="8"/>
      <c r="Q121" s="8"/>
    </row>
    <row r="122" spans="1:17" x14ac:dyDescent="0.25">
      <c r="A122" s="4">
        <v>44468</v>
      </c>
      <c r="B122" s="1">
        <v>0.21901311311311322</v>
      </c>
      <c r="C122" s="16">
        <v>0.92830000000000001</v>
      </c>
      <c r="D122" s="15">
        <f t="shared" si="4"/>
        <v>3.871545261273357E-2</v>
      </c>
      <c r="E122" s="15">
        <f t="shared" si="5"/>
        <v>0.7123199294325574</v>
      </c>
      <c r="F122" s="17">
        <v>3558174320</v>
      </c>
      <c r="G122" s="15">
        <f t="shared" si="6"/>
        <v>0.26221578697292713</v>
      </c>
      <c r="H122" s="15">
        <f t="shared" si="7"/>
        <v>21.99251341908769</v>
      </c>
      <c r="I122" s="17">
        <v>43400740797</v>
      </c>
      <c r="K122" s="24"/>
      <c r="L122" s="25"/>
      <c r="M122" s="25"/>
      <c r="N122" s="7"/>
      <c r="O122" s="7"/>
      <c r="P122" s="8"/>
      <c r="Q122" s="8"/>
    </row>
    <row r="123" spans="1:17" x14ac:dyDescent="0.25">
      <c r="A123" s="4">
        <v>44469</v>
      </c>
      <c r="B123" s="1">
        <v>0.18540382678751255</v>
      </c>
      <c r="C123" s="16">
        <v>0.9526</v>
      </c>
      <c r="D123" s="15">
        <f t="shared" si="4"/>
        <v>2.6176882473338381E-2</v>
      </c>
      <c r="E123" s="15">
        <f t="shared" si="5"/>
        <v>0.70615070827087201</v>
      </c>
      <c r="F123" s="17">
        <v>3051316850</v>
      </c>
      <c r="G123" s="15">
        <f t="shared" si="6"/>
        <v>-0.14244874601871671</v>
      </c>
      <c r="H123" s="15">
        <f t="shared" si="7"/>
        <v>21.838839088812836</v>
      </c>
      <c r="I123" s="17">
        <v>44536153774</v>
      </c>
      <c r="K123" s="24"/>
      <c r="L123" s="25"/>
      <c r="M123" s="25"/>
      <c r="N123" s="7"/>
      <c r="O123" s="7"/>
      <c r="P123" s="8"/>
      <c r="Q12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F9E58-C901-4ACC-9D78-B686795AA15C}">
  <dimension ref="A1:K124"/>
  <sheetViews>
    <sheetView topLeftCell="A90" zoomScaleNormal="100" workbookViewId="0">
      <selection activeCell="A2" sqref="A2:A123"/>
    </sheetView>
  </sheetViews>
  <sheetFormatPr defaultRowHeight="15" x14ac:dyDescent="0.25"/>
  <cols>
    <col min="1" max="1" width="11.5703125" bestFit="1" customWidth="1"/>
  </cols>
  <sheetData>
    <row r="1" spans="1:10" x14ac:dyDescent="0.25">
      <c r="A1" s="31" t="s">
        <v>15</v>
      </c>
      <c r="B1" s="31" t="s">
        <v>0</v>
      </c>
      <c r="C1" s="31" t="s">
        <v>6</v>
      </c>
      <c r="D1" s="31" t="s">
        <v>7</v>
      </c>
      <c r="E1" s="73" t="s">
        <v>8</v>
      </c>
      <c r="F1" s="73" t="s">
        <v>9</v>
      </c>
      <c r="G1" s="31" t="s">
        <v>10</v>
      </c>
      <c r="H1" s="73" t="s">
        <v>11</v>
      </c>
      <c r="I1" s="73" t="s">
        <v>12</v>
      </c>
      <c r="J1" s="73" t="s">
        <v>13</v>
      </c>
    </row>
    <row r="2" spans="1:10" x14ac:dyDescent="0.25">
      <c r="A2" s="4">
        <f>ADA!A2</f>
        <v>44348</v>
      </c>
      <c r="B2" s="30">
        <f>ADA!B2</f>
        <v>0.45181496183206232</v>
      </c>
      <c r="C2" s="30">
        <f>BNB!B2</f>
        <v>0.19077927321668886</v>
      </c>
      <c r="D2" s="30">
        <f>BTC!B2</f>
        <v>0.21118162083936276</v>
      </c>
      <c r="E2" s="30">
        <f>DOGE!B2</f>
        <v>0.32554516509433878</v>
      </c>
      <c r="F2" s="30">
        <f>DOT!B2</f>
        <v>0.12937705882352935</v>
      </c>
      <c r="G2" s="30">
        <f>ETH!B2</f>
        <v>0.24611316146540005</v>
      </c>
      <c r="H2" s="30">
        <f>LINK!B2</f>
        <v>0.23527685664939546</v>
      </c>
      <c r="I2" s="30">
        <f>UNI!B2</f>
        <v>0.46555560253699896</v>
      </c>
      <c r="J2" s="30">
        <f>XRP!B2</f>
        <v>0.21341939393939457</v>
      </c>
    </row>
    <row r="3" spans="1:10" x14ac:dyDescent="0.25">
      <c r="A3" s="4">
        <f>ADA!A3</f>
        <v>44349</v>
      </c>
      <c r="B3" s="30">
        <f>ADA!B3</f>
        <v>3.7086821705426348E-2</v>
      </c>
      <c r="C3" s="30">
        <f>BNB!B3</f>
        <v>0.20405231958762873</v>
      </c>
      <c r="D3" s="30">
        <f>BTC!B3</f>
        <v>0.22474629861982451</v>
      </c>
      <c r="E3" s="30">
        <f>DOGE!B3</f>
        <v>0.19414982817869425</v>
      </c>
      <c r="F3" s="30">
        <f>DOT!B3</f>
        <v>0.21627234042553165</v>
      </c>
      <c r="G3" s="30">
        <f>ETH!B3</f>
        <v>0.18186092715231769</v>
      </c>
      <c r="H3" s="30">
        <f>LINK!B3</f>
        <v>0.16381956989247312</v>
      </c>
      <c r="I3" s="30">
        <f>UNI!B3</f>
        <v>0.25756261904761907</v>
      </c>
      <c r="J3" s="30">
        <f>XRP!B3</f>
        <v>5.6988068181818168E-2</v>
      </c>
    </row>
    <row r="4" spans="1:10" x14ac:dyDescent="0.25">
      <c r="A4" s="4">
        <f>ADA!A4</f>
        <v>44350</v>
      </c>
      <c r="B4" s="30">
        <f>ADA!B4</f>
        <v>0.16172255154639126</v>
      </c>
      <c r="C4" s="30">
        <f>BNB!B4</f>
        <v>0.20350832025117657</v>
      </c>
      <c r="D4" s="30">
        <f>BTC!B4</f>
        <v>0.24851070528967223</v>
      </c>
      <c r="E4" s="30">
        <f>DOGE!B4</f>
        <v>0.31291695108077294</v>
      </c>
      <c r="F4" s="30">
        <f>DOT!B4</f>
        <v>0.16638947368421025</v>
      </c>
      <c r="G4" s="30">
        <f>ETH!B4</f>
        <v>0.26018536009445181</v>
      </c>
      <c r="H4" s="30">
        <f>LINK!B4</f>
        <v>0.25452172995780542</v>
      </c>
      <c r="I4" s="30">
        <f>UNI!B4</f>
        <v>0.19277958333333398</v>
      </c>
      <c r="J4" s="30">
        <f>XRP!B4</f>
        <v>0.14027023445463829</v>
      </c>
    </row>
    <row r="5" spans="1:10" x14ac:dyDescent="0.25">
      <c r="A5" s="4">
        <f>ADA!A5</f>
        <v>44351</v>
      </c>
      <c r="B5" s="30">
        <f>ADA!B5</f>
        <v>3.5114473684210674E-2</v>
      </c>
      <c r="C5" s="30">
        <f>BNB!B5</f>
        <v>0.24132792792792809</v>
      </c>
      <c r="D5" s="30">
        <f>BTC!B5</f>
        <v>0.14226680107526921</v>
      </c>
      <c r="E5" s="30">
        <f>DOGE!B5</f>
        <v>0.27282906610703112</v>
      </c>
      <c r="F5" s="30">
        <f>DOT!B5</f>
        <v>0.18636944444444439</v>
      </c>
      <c r="G5" s="30">
        <f>ETH!B5</f>
        <v>0.16058168224299055</v>
      </c>
      <c r="H5" s="30">
        <f>LINK!B5</f>
        <v>0.22633754789271923</v>
      </c>
      <c r="I5" s="30">
        <f>UNI!B5</f>
        <v>0.14441280487804878</v>
      </c>
      <c r="J5" s="30">
        <f>XRP!B5</f>
        <v>-5.0771111111111156E-2</v>
      </c>
    </row>
    <row r="6" spans="1:10" x14ac:dyDescent="0.25">
      <c r="A6" s="4">
        <f>ADA!A6</f>
        <v>44352</v>
      </c>
      <c r="B6" s="30">
        <f>ADA!B6</f>
        <v>0.11914413542926197</v>
      </c>
      <c r="C6" s="30">
        <f>BNB!B6</f>
        <v>0.14085310519645178</v>
      </c>
      <c r="D6" s="30">
        <f>BTC!B6</f>
        <v>0.14267992518703265</v>
      </c>
      <c r="E6" s="30">
        <f>DOGE!B6</f>
        <v>0.27447432126696991</v>
      </c>
      <c r="F6" s="30">
        <f>DOT!B6</f>
        <v>0.15831623616236151</v>
      </c>
      <c r="G6" s="30">
        <f>ETH!B6</f>
        <v>0.20398967136150187</v>
      </c>
      <c r="H6" s="30">
        <f>LINK!B6</f>
        <v>0.18203763676148801</v>
      </c>
      <c r="I6" s="30">
        <f>UNI!B6</f>
        <v>0.14763962848297205</v>
      </c>
      <c r="J6" s="30">
        <f>XRP!B6</f>
        <v>0.14929858870967702</v>
      </c>
    </row>
    <row r="7" spans="1:10" x14ac:dyDescent="0.25">
      <c r="A7" s="4">
        <f>ADA!A7</f>
        <v>44353</v>
      </c>
      <c r="B7" s="30">
        <f>ADA!B7</f>
        <v>0.20941659451659406</v>
      </c>
      <c r="C7" s="30">
        <f>BNB!B7</f>
        <v>0.11734597560975632</v>
      </c>
      <c r="D7" s="30">
        <f>BTC!B7</f>
        <v>0.14580883620689658</v>
      </c>
      <c r="E7" s="30">
        <f>DOGE!B7</f>
        <v>0.26549736842105243</v>
      </c>
      <c r="F7" s="30">
        <f>DOT!B7</f>
        <v>0.16335023474178406</v>
      </c>
      <c r="G7" s="30">
        <f>ETH!B7</f>
        <v>0.26588189081224994</v>
      </c>
      <c r="H7" s="30">
        <f>LINK!B7</f>
        <v>0.24266242661448148</v>
      </c>
      <c r="I7" s="30">
        <f>UNI!B7</f>
        <v>0.20486905263157879</v>
      </c>
      <c r="J7" s="30">
        <f>XRP!B7</f>
        <v>0.13039124236252492</v>
      </c>
    </row>
    <row r="8" spans="1:10" x14ac:dyDescent="0.25">
      <c r="A8" s="4">
        <f>ADA!A8</f>
        <v>44354</v>
      </c>
      <c r="B8" s="30">
        <f>ADA!B8</f>
        <v>0.20164533898305093</v>
      </c>
      <c r="C8" s="30">
        <f>BNB!B8</f>
        <v>0.25703906249999964</v>
      </c>
      <c r="D8" s="30">
        <f>BTC!B8</f>
        <v>0.10674750830564771</v>
      </c>
      <c r="E8" s="30">
        <f>DOGE!B8</f>
        <v>0.23239414225941518</v>
      </c>
      <c r="F8" s="30">
        <f>DOT!B8</f>
        <v>0.14067327586206899</v>
      </c>
      <c r="G8" s="30">
        <f>ETH!B8</f>
        <v>0.12417566204287502</v>
      </c>
      <c r="H8" s="30">
        <f>LINK!B8</f>
        <v>0.2979780851063823</v>
      </c>
      <c r="I8" s="30">
        <f>UNI!B8</f>
        <v>0.23138900862068895</v>
      </c>
      <c r="J8" s="30">
        <f>XRP!B8</f>
        <v>0.17176656565656551</v>
      </c>
    </row>
    <row r="9" spans="1:10" x14ac:dyDescent="0.25">
      <c r="A9" s="4">
        <f>ADA!A9</f>
        <v>44355</v>
      </c>
      <c r="B9" s="30">
        <f>ADA!B9</f>
        <v>0.31914584178498956</v>
      </c>
      <c r="C9" s="30">
        <f>BNB!B9</f>
        <v>-1.3041644908615983E-2</v>
      </c>
      <c r="D9" s="30">
        <f>BTC!B9</f>
        <v>0.25088047559449306</v>
      </c>
      <c r="E9" s="30">
        <f>DOGE!B9</f>
        <v>0.22025885416666638</v>
      </c>
      <c r="F9" s="30">
        <f>DOT!B9</f>
        <v>0.1794133027522935</v>
      </c>
      <c r="G9" s="30">
        <f>ETH!B9</f>
        <v>0.25686293622142015</v>
      </c>
      <c r="H9" s="30">
        <f>LINK!B9</f>
        <v>0.1121564053537282</v>
      </c>
      <c r="I9" s="30">
        <f>UNI!B9</f>
        <v>7.4309965034965078E-2</v>
      </c>
      <c r="J9" s="30">
        <f>XRP!B9</f>
        <v>0.24710091001011078</v>
      </c>
    </row>
    <row r="10" spans="1:10" x14ac:dyDescent="0.25">
      <c r="A10" s="4">
        <f>ADA!A10</f>
        <v>44356</v>
      </c>
      <c r="B10" s="30">
        <f>ADA!B10</f>
        <v>0.299946262626264</v>
      </c>
      <c r="C10" s="30">
        <f>BNB!B10</f>
        <v>0.27793287327478172</v>
      </c>
      <c r="D10" s="30">
        <f>BTC!B10</f>
        <v>0.18798345473465131</v>
      </c>
      <c r="E10" s="30">
        <f>DOGE!B10</f>
        <v>0.17735905834186297</v>
      </c>
      <c r="F10" s="30">
        <f>DOT!B10</f>
        <v>0.1338052631578947</v>
      </c>
      <c r="G10" s="30">
        <f>ETH!B10</f>
        <v>0.17848946731234863</v>
      </c>
      <c r="H10" s="30">
        <f>LINK!B10</f>
        <v>9.5603790849673145E-2</v>
      </c>
      <c r="I10" s="30">
        <f>UNI!B10</f>
        <v>0.158355319148936</v>
      </c>
      <c r="J10" s="30">
        <f>XRP!B10</f>
        <v>0.20043266331658252</v>
      </c>
    </row>
    <row r="11" spans="1:10" x14ac:dyDescent="0.25">
      <c r="A11" s="4">
        <f>ADA!A11</f>
        <v>44357</v>
      </c>
      <c r="B11" s="30">
        <f>ADA!B11</f>
        <v>0.18430706319702639</v>
      </c>
      <c r="C11" s="30">
        <f>BNB!B11</f>
        <v>0.22878529076396853</v>
      </c>
      <c r="D11" s="30">
        <f>BTC!B11</f>
        <v>9.3662805662805701E-2</v>
      </c>
      <c r="E11" s="30">
        <f>DOGE!B11</f>
        <v>0.21640320987654288</v>
      </c>
      <c r="F11" s="30">
        <f>DOT!B11</f>
        <v>0.14843665338645426</v>
      </c>
      <c r="G11" s="30">
        <f>ETH!B11</f>
        <v>0.19375774336283214</v>
      </c>
      <c r="H11" s="30">
        <f>LINK!B11</f>
        <v>0.23587842907385803</v>
      </c>
      <c r="I11" s="30">
        <f>UNI!B11</f>
        <v>0.19329798339264542</v>
      </c>
      <c r="J11" s="30">
        <f>XRP!B11</f>
        <v>7.3428815261044417E-2</v>
      </c>
    </row>
    <row r="12" spans="1:10" x14ac:dyDescent="0.25">
      <c r="A12" s="4">
        <f>ADA!A12</f>
        <v>44358</v>
      </c>
      <c r="B12" s="30">
        <f>ADA!B12</f>
        <v>0.16803652618135306</v>
      </c>
      <c r="C12" s="30">
        <f>BNB!B12</f>
        <v>0.28698649318463476</v>
      </c>
      <c r="D12" s="30">
        <f>BTC!B12</f>
        <v>0.14902146017699075</v>
      </c>
      <c r="E12" s="30">
        <f>DOGE!B12</f>
        <v>0.15279111349036387</v>
      </c>
      <c r="F12" s="30">
        <f>DOT!B12</f>
        <v>0.15754654731457815</v>
      </c>
      <c r="G12" s="30">
        <f>ETH!B12</f>
        <v>0.15246503856041088</v>
      </c>
      <c r="H12" s="30">
        <f>LINK!B12</f>
        <v>0.2092883369330453</v>
      </c>
      <c r="I12" s="30">
        <f>UNI!B12</f>
        <v>0.13841959595959588</v>
      </c>
      <c r="J12" s="30">
        <f>XRP!B12</f>
        <v>0.17895774647887358</v>
      </c>
    </row>
    <row r="13" spans="1:10" x14ac:dyDescent="0.25">
      <c r="A13" s="4">
        <f>ADA!A13</f>
        <v>44359</v>
      </c>
      <c r="B13" s="30">
        <f>ADA!B13</f>
        <v>0.14231320528211233</v>
      </c>
      <c r="C13" s="30">
        <f>BNB!B13</f>
        <v>0.14462901023890731</v>
      </c>
      <c r="D13" s="30">
        <f>BTC!B13</f>
        <v>-0.14673402328589913</v>
      </c>
      <c r="E13" s="30">
        <f>DOGE!B13</f>
        <v>0.17014438709677432</v>
      </c>
      <c r="F13" s="30">
        <f>DOT!B13</f>
        <v>0.17355317073170742</v>
      </c>
      <c r="G13" s="30">
        <f>ETH!B13</f>
        <v>0.17463925233644848</v>
      </c>
      <c r="H13" s="30">
        <f>LINK!B13</f>
        <v>0.2679196480938415</v>
      </c>
      <c r="I13" s="30">
        <f>UNI!B13</f>
        <v>7.560656167979006E-2</v>
      </c>
      <c r="J13" s="30">
        <f>XRP!B13</f>
        <v>0.16816679999999956</v>
      </c>
    </row>
    <row r="14" spans="1:10" x14ac:dyDescent="0.25">
      <c r="A14" s="4">
        <f>ADA!A14</f>
        <v>44360</v>
      </c>
      <c r="B14" s="30">
        <f>ADA!B14</f>
        <v>0.15509816232771778</v>
      </c>
      <c r="C14" s="30">
        <f>BNB!B14</f>
        <v>0.24302551159617988</v>
      </c>
      <c r="D14" s="30">
        <f>BTC!B14</f>
        <v>0.11772386018237069</v>
      </c>
      <c r="E14" s="30">
        <f>DOGE!B14</f>
        <v>0.15701382113821125</v>
      </c>
      <c r="F14" s="30">
        <f>DOT!B14</f>
        <v>0.1350214285714286</v>
      </c>
      <c r="G14" s="30">
        <f>ETH!B14</f>
        <v>0.14131906779661021</v>
      </c>
      <c r="H14" s="30">
        <f>LINK!B14</f>
        <v>0.14378155737704898</v>
      </c>
      <c r="I14" s="30">
        <f>UNI!B14</f>
        <v>0.13049698375870056</v>
      </c>
      <c r="J14" s="30">
        <f>XRP!B14</f>
        <v>0.22639979939819577</v>
      </c>
    </row>
    <row r="15" spans="1:10" x14ac:dyDescent="0.25">
      <c r="A15" s="4">
        <f>ADA!A15</f>
        <v>44361</v>
      </c>
      <c r="B15" s="30">
        <f>ADA!B15</f>
        <v>0.14255997304582213</v>
      </c>
      <c r="C15" s="30">
        <f>BNB!B15</f>
        <v>0.27081483375959087</v>
      </c>
      <c r="D15" s="30">
        <f>BTC!B15</f>
        <v>0.18846000000000002</v>
      </c>
      <c r="E15" s="30">
        <f>DOGE!B15</f>
        <v>0.15385311258278131</v>
      </c>
      <c r="F15" s="30">
        <f>DOT!B15</f>
        <v>0.1123151898734176</v>
      </c>
      <c r="G15" s="30">
        <f>ETH!B15</f>
        <v>0.2962557083906468</v>
      </c>
      <c r="H15" s="30">
        <f>LINK!B15</f>
        <v>0.25904267100977185</v>
      </c>
      <c r="I15" s="30">
        <f>UNI!B15</f>
        <v>0.11648279883381933</v>
      </c>
      <c r="J15" s="30">
        <f>XRP!B15</f>
        <v>0.19546542338709702</v>
      </c>
    </row>
    <row r="16" spans="1:10" x14ac:dyDescent="0.25">
      <c r="A16" s="4">
        <f>ADA!A16</f>
        <v>44362</v>
      </c>
      <c r="B16" s="30">
        <f>ADA!B16</f>
        <v>0.17198676470588181</v>
      </c>
      <c r="C16" s="30">
        <f>BNB!B16</f>
        <v>0.21831622911694468</v>
      </c>
      <c r="D16" s="30">
        <f>BTC!B16</f>
        <v>0.22397320954907191</v>
      </c>
      <c r="E16" s="30">
        <f>DOGE!B16</f>
        <v>4.1793157894736414E-2</v>
      </c>
      <c r="F16" s="30">
        <f>DOT!B16</f>
        <v>0.13715461847389535</v>
      </c>
      <c r="G16" s="30">
        <f>ETH!B16</f>
        <v>0.30239311981020212</v>
      </c>
      <c r="H16" s="30">
        <f>LINK!B16</f>
        <v>0.31601592039800919</v>
      </c>
      <c r="I16" s="30">
        <f>UNI!B16</f>
        <v>0.21551762589928053</v>
      </c>
      <c r="J16" s="30">
        <f>XRP!B16</f>
        <v>0.22630411233701186</v>
      </c>
    </row>
    <row r="17" spans="1:10" x14ac:dyDescent="0.25">
      <c r="A17" s="4">
        <f>ADA!A17</f>
        <v>44363</v>
      </c>
      <c r="B17" s="30">
        <f>ADA!B17</f>
        <v>0.17595991735537295</v>
      </c>
      <c r="C17" s="30">
        <f>BNB!B17</f>
        <v>0.25223159722222099</v>
      </c>
      <c r="D17" s="30">
        <f>BTC!B17</f>
        <v>0.22405375375375408</v>
      </c>
      <c r="E17" s="30">
        <f>DOGE!B17</f>
        <v>0.1604548437499991</v>
      </c>
      <c r="F17" s="30">
        <f>DOT!B17</f>
        <v>4.3963934426229527E-2</v>
      </c>
      <c r="G17" s="30">
        <f>ETH!B17</f>
        <v>0.28301687979539297</v>
      </c>
      <c r="H17" s="30">
        <f>LINK!B17</f>
        <v>0.20889733688415499</v>
      </c>
      <c r="I17" s="30">
        <f>UNI!B17</f>
        <v>0.1846058651026391</v>
      </c>
      <c r="J17" s="30">
        <f>XRP!B17</f>
        <v>0.26261422805246792</v>
      </c>
    </row>
    <row r="18" spans="1:10" x14ac:dyDescent="0.25">
      <c r="A18" s="4">
        <f>ADA!A18</f>
        <v>44364</v>
      </c>
      <c r="B18" s="30">
        <f>ADA!B18</f>
        <v>0.14978034528552414</v>
      </c>
      <c r="C18" s="30">
        <f>BNB!B18</f>
        <v>0.19591363636363707</v>
      </c>
      <c r="D18" s="30">
        <f>BTC!B18</f>
        <v>0.39582394160583995</v>
      </c>
      <c r="E18" s="30">
        <f>DOGE!B18</f>
        <v>0.20593895705521451</v>
      </c>
      <c r="F18" s="30">
        <f>DOT!B18</f>
        <v>0.13632996845425882</v>
      </c>
      <c r="G18" s="30">
        <f>ETH!B18</f>
        <v>0.48316629032258057</v>
      </c>
      <c r="H18" s="30">
        <f>LINK!B18</f>
        <v>0.18855495495495461</v>
      </c>
      <c r="I18" s="30">
        <f>UNI!B18</f>
        <v>8.0940671641791043E-2</v>
      </c>
      <c r="J18" s="30">
        <f>XRP!B18</f>
        <v>0.20244659318637323</v>
      </c>
    </row>
    <row r="19" spans="1:10" x14ac:dyDescent="0.25">
      <c r="A19" s="4">
        <f>ADA!A19</f>
        <v>44365</v>
      </c>
      <c r="B19" s="30">
        <f>ADA!B19</f>
        <v>0.21555123367198759</v>
      </c>
      <c r="C19" s="30">
        <f>BNB!B19</f>
        <v>0.22046725768321526</v>
      </c>
      <c r="D19" s="30">
        <f>BTC!B19</f>
        <v>0.24736410256410263</v>
      </c>
      <c r="E19" s="30">
        <f>DOGE!B19</f>
        <v>0.11220894736842109</v>
      </c>
      <c r="F19" s="30">
        <f>DOT!B19</f>
        <v>0.2181244444444437</v>
      </c>
      <c r="G19" s="30">
        <f>ETH!B19</f>
        <v>0.33090052493438343</v>
      </c>
      <c r="H19" s="30">
        <f>LINK!B19</f>
        <v>0.228360091743119</v>
      </c>
      <c r="I19" s="30">
        <f>UNI!B19</f>
        <v>0.14336250000000003</v>
      </c>
      <c r="J19" s="30">
        <f>XRP!B19</f>
        <v>0.22851811811811878</v>
      </c>
    </row>
    <row r="20" spans="1:10" x14ac:dyDescent="0.25">
      <c r="A20" s="4">
        <f>ADA!A20</f>
        <v>44366</v>
      </c>
      <c r="B20" s="30">
        <f>ADA!B20</f>
        <v>0.2454248167539258</v>
      </c>
      <c r="C20" s="30">
        <f>BNB!B20</f>
        <v>0.22800840046029916</v>
      </c>
      <c r="D20" s="30">
        <f>BTC!B20</f>
        <v>0.23226810982048549</v>
      </c>
      <c r="E20" s="30">
        <f>DOGE!B20</f>
        <v>0.11484007177033471</v>
      </c>
      <c r="F20" s="30">
        <f>DOT!B20</f>
        <v>6.3667117117117117E-2</v>
      </c>
      <c r="G20" s="30">
        <f>ETH!B20</f>
        <v>0.27497168037602748</v>
      </c>
      <c r="H20" s="30">
        <f>LINK!B20</f>
        <v>0.27430501043841349</v>
      </c>
      <c r="I20" s="30">
        <f>UNI!B20</f>
        <v>0.22129170984455959</v>
      </c>
      <c r="J20" s="30">
        <f>XRP!B20</f>
        <v>0.15948997995992062</v>
      </c>
    </row>
    <row r="21" spans="1:10" x14ac:dyDescent="0.25">
      <c r="A21" s="4">
        <f>ADA!A21</f>
        <v>44367</v>
      </c>
      <c r="B21" s="30">
        <f>ADA!B21</f>
        <v>0.18680674157303337</v>
      </c>
      <c r="C21" s="30">
        <f>BNB!B21</f>
        <v>0.22337648936170226</v>
      </c>
      <c r="D21" s="30">
        <f>BTC!B21</f>
        <v>0.16940617801047103</v>
      </c>
      <c r="E21" s="30">
        <f>DOGE!B21</f>
        <v>0.11891447661469895</v>
      </c>
      <c r="F21" s="30">
        <f>DOT!B21</f>
        <v>0.15139784482758625</v>
      </c>
      <c r="G21" s="30">
        <f>ETH!B21</f>
        <v>0.25270846824408483</v>
      </c>
      <c r="H21" s="30">
        <f>LINK!B21</f>
        <v>0.24065905511810937</v>
      </c>
      <c r="I21" s="30">
        <f>UNI!B21</f>
        <v>0.22846249999999987</v>
      </c>
      <c r="J21" s="30">
        <f>XRP!B21</f>
        <v>0.13752731428571388</v>
      </c>
    </row>
    <row r="22" spans="1:10" x14ac:dyDescent="0.25">
      <c r="A22" s="4">
        <f>ADA!A22</f>
        <v>44368</v>
      </c>
      <c r="B22" s="30">
        <f>ADA!B22</f>
        <v>0.17355176933158553</v>
      </c>
      <c r="C22" s="30">
        <f>BNB!B22</f>
        <v>0.33791081794195255</v>
      </c>
      <c r="D22" s="30">
        <f>BTC!B22</f>
        <v>0.22653923076923121</v>
      </c>
      <c r="E22" s="30">
        <f>DOGE!B22</f>
        <v>0.15536975051975066</v>
      </c>
      <c r="F22" s="30">
        <f>DOT!B22</f>
        <v>0.18891153846153846</v>
      </c>
      <c r="G22" s="30">
        <f>ETH!B22</f>
        <v>0.28559494204425678</v>
      </c>
      <c r="H22" s="30">
        <f>LINK!B22</f>
        <v>0.25477386934673324</v>
      </c>
      <c r="I22" s="30">
        <f>UNI!B22</f>
        <v>0.2176961538461539</v>
      </c>
      <c r="J22" s="30">
        <f>XRP!B22</f>
        <v>0.10206919191919221</v>
      </c>
    </row>
    <row r="23" spans="1:10" x14ac:dyDescent="0.25">
      <c r="A23" s="4">
        <f>ADA!A23</f>
        <v>44369</v>
      </c>
      <c r="B23" s="30">
        <f>ADA!B23</f>
        <v>0.12070060544904117</v>
      </c>
      <c r="C23" s="30">
        <f>BNB!B23</f>
        <v>0.25380738636363581</v>
      </c>
      <c r="D23" s="30">
        <f>BTC!B23</f>
        <v>0.25485669546436251</v>
      </c>
      <c r="E23" s="30">
        <f>DOGE!B23</f>
        <v>0.16924830188679194</v>
      </c>
      <c r="F23" s="30">
        <f>DOT!B23</f>
        <v>6.4965842696629222E-2</v>
      </c>
      <c r="G23" s="30">
        <f>ETH!B23</f>
        <v>0.324321576763485</v>
      </c>
      <c r="H23" s="30">
        <f>LINK!B23</f>
        <v>0.12736608391608389</v>
      </c>
      <c r="I23" s="30">
        <f>UNI!B23</f>
        <v>0.2214211081794194</v>
      </c>
      <c r="J23" s="30">
        <f>XRP!B23</f>
        <v>9.380766129032253E-2</v>
      </c>
    </row>
    <row r="24" spans="1:10" x14ac:dyDescent="0.25">
      <c r="A24" s="4">
        <f>ADA!A24</f>
        <v>44370</v>
      </c>
      <c r="B24" s="30">
        <f>ADA!B24</f>
        <v>0.13967191943127943</v>
      </c>
      <c r="C24" s="30">
        <f>BNB!B24</f>
        <v>0.28061824034334809</v>
      </c>
      <c r="D24" s="30">
        <f>BTC!B24</f>
        <v>0.15687263681592048</v>
      </c>
      <c r="E24" s="30">
        <f>DOGE!B24</f>
        <v>0.25895545087483146</v>
      </c>
      <c r="F24" s="30">
        <f>DOT!B24</f>
        <v>0.17455085865257636</v>
      </c>
      <c r="G24" s="30">
        <f>ETH!B24</f>
        <v>0.14143203592814352</v>
      </c>
      <c r="H24" s="30">
        <f>LINK!B24</f>
        <v>0.16984004065040625</v>
      </c>
      <c r="I24" s="30">
        <f>UNI!B24</f>
        <v>0.25063214285714286</v>
      </c>
      <c r="J24" s="30">
        <f>XRP!B24</f>
        <v>0.20033751253761203</v>
      </c>
    </row>
    <row r="25" spans="1:10" x14ac:dyDescent="0.25">
      <c r="A25" s="4">
        <f>ADA!A25</f>
        <v>44371</v>
      </c>
      <c r="B25" s="30">
        <f>ADA!B25</f>
        <v>0.13551059268600227</v>
      </c>
      <c r="C25" s="30">
        <f>BNB!B25</f>
        <v>0.23787453142227061</v>
      </c>
      <c r="D25" s="30">
        <f>BTC!B25</f>
        <v>0.21216179401993329</v>
      </c>
      <c r="E25" s="30">
        <f>DOGE!B25</f>
        <v>0.1420661654135329</v>
      </c>
      <c r="F25" s="30">
        <f>DOT!B25</f>
        <v>0.11241570996978838</v>
      </c>
      <c r="G25" s="30">
        <f>ETH!B25</f>
        <v>0.23749911392405054</v>
      </c>
      <c r="H25" s="30">
        <f>LINK!B25</f>
        <v>0.24878605664487979</v>
      </c>
      <c r="I25" s="30">
        <f>UNI!B25</f>
        <v>0.30376343612334822</v>
      </c>
      <c r="J25" s="30">
        <f>XRP!B25</f>
        <v>0.19393510531594757</v>
      </c>
    </row>
    <row r="26" spans="1:10" x14ac:dyDescent="0.25">
      <c r="A26" s="4">
        <f>ADA!A26</f>
        <v>44372</v>
      </c>
      <c r="B26" s="30">
        <f>ADA!B26</f>
        <v>0.15392979189485162</v>
      </c>
      <c r="C26" s="30">
        <f>BNB!B26</f>
        <v>0.28121374722838044</v>
      </c>
      <c r="D26" s="30">
        <f>BTC!B26</f>
        <v>0.41351000000000004</v>
      </c>
      <c r="E26" s="30">
        <f>DOGE!B26</f>
        <v>0.1491310043668122</v>
      </c>
      <c r="F26" s="30">
        <f>DOT!B26</f>
        <v>0.20315079197465616</v>
      </c>
      <c r="G26" s="30">
        <f>ETH!B26</f>
        <v>0.23524407530454045</v>
      </c>
      <c r="H26" s="30">
        <f>LINK!B26</f>
        <v>-0.28314293721973366</v>
      </c>
      <c r="I26" s="30">
        <f>UNI!B26</f>
        <v>0.17939956331877738</v>
      </c>
      <c r="J26" s="30">
        <f>XRP!B26</f>
        <v>9.5187184661957386E-2</v>
      </c>
    </row>
    <row r="27" spans="1:10" x14ac:dyDescent="0.25">
      <c r="A27" s="4">
        <f>ADA!A27</f>
        <v>44373</v>
      </c>
      <c r="B27" s="30">
        <f>ADA!B27</f>
        <v>0.24965589403973448</v>
      </c>
      <c r="C27" s="30">
        <f>BNB!B27</f>
        <v>0.32041968911917068</v>
      </c>
      <c r="D27" s="30">
        <f>BTC!B27</f>
        <v>0.25914681960375402</v>
      </c>
      <c r="E27" s="30">
        <f>DOGE!B27</f>
        <v>0.25474686800894664</v>
      </c>
      <c r="F27" s="30">
        <f>DOT!B27</f>
        <v>0.29487008196721315</v>
      </c>
      <c r="G27" s="30">
        <f>ETH!B27</f>
        <v>0.3761870032223395</v>
      </c>
      <c r="H27" s="30">
        <f>LINK!B27</f>
        <v>-0.22062549019607955</v>
      </c>
      <c r="I27" s="30">
        <f>UNI!B27</f>
        <v>0.47741121121120117</v>
      </c>
      <c r="J27" s="30">
        <f>XRP!B27</f>
        <v>0.15354959839357354</v>
      </c>
    </row>
    <row r="28" spans="1:10" x14ac:dyDescent="0.25">
      <c r="A28" s="4">
        <f>ADA!A28</f>
        <v>44374</v>
      </c>
      <c r="B28" s="30">
        <f>ADA!B28</f>
        <v>0.10556232771822351</v>
      </c>
      <c r="C28" s="30">
        <f>BNB!B28</f>
        <v>0.34268007761966279</v>
      </c>
      <c r="D28" s="30">
        <f>BTC!B28</f>
        <v>0.22430948275862003</v>
      </c>
      <c r="E28" s="30">
        <f>DOGE!B28</f>
        <v>0.1969422425032599</v>
      </c>
      <c r="F28" s="30">
        <f>DOT!B28</f>
        <v>0.35346348408710243</v>
      </c>
      <c r="G28" s="30">
        <f>ETH!B28</f>
        <v>0.20000303030303038</v>
      </c>
      <c r="H28" s="30">
        <f>LINK!B28</f>
        <v>-6.3762545454545516E-2</v>
      </c>
      <c r="I28" s="30">
        <f>UNI!B28</f>
        <v>0.4778523255813909</v>
      </c>
      <c r="J28" s="30">
        <f>XRP!B28</f>
        <v>0.10440708154506395</v>
      </c>
    </row>
    <row r="29" spans="1:10" x14ac:dyDescent="0.25">
      <c r="A29" s="4">
        <f>ADA!A29</f>
        <v>44375</v>
      </c>
      <c r="B29" s="30">
        <f>ADA!B29</f>
        <v>0.13096476079346528</v>
      </c>
      <c r="C29" s="30">
        <f>BNB!B29</f>
        <v>0.29131186650185353</v>
      </c>
      <c r="D29" s="30">
        <f>BTC!B29</f>
        <v>0.24704238095238049</v>
      </c>
      <c r="E29" s="30">
        <f>DOGE!B29</f>
        <v>0.28898070388349367</v>
      </c>
      <c r="F29" s="30">
        <f>DOT!B29</f>
        <v>0.3570774825174825</v>
      </c>
      <c r="G29" s="30">
        <f>ETH!B29</f>
        <v>0.33844395480226097</v>
      </c>
      <c r="H29" s="30">
        <f>LINK!B29</f>
        <v>7.3295483870967612E-2</v>
      </c>
      <c r="I29" s="30">
        <f>UNI!B29</f>
        <v>0.42077577092511076</v>
      </c>
      <c r="J29" s="30">
        <f>XRP!B29</f>
        <v>0.18323724899598423</v>
      </c>
    </row>
    <row r="30" spans="1:10" x14ac:dyDescent="0.25">
      <c r="A30" s="4">
        <f>ADA!A30</f>
        <v>44376</v>
      </c>
      <c r="B30" s="30">
        <f>ADA!B30</f>
        <v>0.11265666666666667</v>
      </c>
      <c r="C30" s="30">
        <f>BNB!B30</f>
        <v>0.28621941309255061</v>
      </c>
      <c r="D30" s="30">
        <f>BTC!B30</f>
        <v>0.18693762886597909</v>
      </c>
      <c r="E30" s="30">
        <f>DOGE!B30</f>
        <v>0.24697320872274134</v>
      </c>
      <c r="F30" s="30">
        <f>DOT!B30</f>
        <v>0.34128715231788126</v>
      </c>
      <c r="G30" s="30">
        <f>ETH!B30</f>
        <v>0.24332549019607846</v>
      </c>
      <c r="H30" s="30">
        <f>LINK!B30</f>
        <v>-1.6199647266314017E-2</v>
      </c>
      <c r="I30" s="30">
        <f>UNI!B30</f>
        <v>0.18478116279069756</v>
      </c>
      <c r="J30" s="30">
        <f>XRP!B30</f>
        <v>0.11247765531062101</v>
      </c>
    </row>
    <row r="31" spans="1:10" x14ac:dyDescent="0.25">
      <c r="A31" s="4">
        <f>ADA!A31</f>
        <v>44377</v>
      </c>
      <c r="B31" s="30">
        <f>ADA!B31</f>
        <v>0.14493950131233591</v>
      </c>
      <c r="C31" s="30">
        <f>BNB!B31</f>
        <v>0.27560503778337447</v>
      </c>
      <c r="D31" s="30">
        <f>BTC!B31</f>
        <v>0.20117065556711713</v>
      </c>
      <c r="E31" s="30">
        <f>DOGE!B31</f>
        <v>0.25894527518172278</v>
      </c>
      <c r="F31" s="30">
        <f>DOT!B31</f>
        <v>0.32514540727902969</v>
      </c>
      <c r="G31" s="30">
        <f>ETH!B31</f>
        <v>0.20742098061573522</v>
      </c>
      <c r="H31" s="30">
        <f>LINK!B31</f>
        <v>1.4249227600411944E-2</v>
      </c>
      <c r="I31" s="30">
        <f>UNI!B31</f>
        <v>0.26265629139072855</v>
      </c>
      <c r="J31" s="30">
        <f>XRP!B31</f>
        <v>5.5357703927492362E-2</v>
      </c>
    </row>
    <row r="32" spans="1:10" x14ac:dyDescent="0.25">
      <c r="A32" s="4">
        <f>ADA!A32</f>
        <v>44378</v>
      </c>
      <c r="B32" s="30">
        <f>ADA!B32</f>
        <v>0.13454835787089456</v>
      </c>
      <c r="C32" s="30">
        <f>BNB!B32</f>
        <v>0.29071636568848752</v>
      </c>
      <c r="D32" s="30">
        <f>BTC!B32</f>
        <v>0.21395473684210478</v>
      </c>
      <c r="E32" s="30">
        <f>DOGE!B32</f>
        <v>0.29596048387096663</v>
      </c>
      <c r="F32" s="30">
        <f>DOT!B32</f>
        <v>0.32405700164744633</v>
      </c>
      <c r="G32" s="30">
        <f>ETH!B32</f>
        <v>0.18975373291272349</v>
      </c>
      <c r="H32" s="30">
        <f>LINK!B32</f>
        <v>4.3240192539109483E-2</v>
      </c>
      <c r="I32" s="30">
        <f>UNI!B32</f>
        <v>0.22156730769230784</v>
      </c>
      <c r="J32" s="30">
        <f>XRP!B32</f>
        <v>0.1738428128231638</v>
      </c>
    </row>
    <row r="33" spans="1:10" x14ac:dyDescent="0.25">
      <c r="A33" s="4">
        <f>ADA!A33</f>
        <v>44379</v>
      </c>
      <c r="B33" s="30">
        <f>ADA!B33</f>
        <v>0.14571690885072633</v>
      </c>
      <c r="C33" s="30">
        <f>BNB!B33</f>
        <v>0.29122910112359651</v>
      </c>
      <c r="D33" s="30">
        <f>BTC!B33</f>
        <v>0.20729661229611057</v>
      </c>
      <c r="E33" s="30">
        <f>DOGE!B33</f>
        <v>0.22077365911799757</v>
      </c>
      <c r="F33" s="30">
        <f>DOT!B33</f>
        <v>0.32346493055555547</v>
      </c>
      <c r="G33" s="30">
        <f>ETH!B33</f>
        <v>0.2782051633298227</v>
      </c>
      <c r="H33" s="30">
        <f>LINK!B33</f>
        <v>0.11301666666666665</v>
      </c>
      <c r="I33" s="30">
        <f>UNI!B33</f>
        <v>0.22961830000000222</v>
      </c>
      <c r="J33" s="30">
        <f>XRP!B33</f>
        <v>0.27717775551102269</v>
      </c>
    </row>
    <row r="34" spans="1:10" x14ac:dyDescent="0.25">
      <c r="A34" s="4">
        <f>ADA!A34</f>
        <v>44380</v>
      </c>
      <c r="B34" s="30">
        <f>ADA!B34</f>
        <v>0.18011370679380129</v>
      </c>
      <c r="C34" s="30">
        <f>BNB!B34</f>
        <v>0.15330087051142488</v>
      </c>
      <c r="D34" s="30">
        <f>BTC!B34</f>
        <v>0.22250342741935544</v>
      </c>
      <c r="E34" s="30">
        <f>DOGE!B34</f>
        <v>0.12568987730061351</v>
      </c>
      <c r="F34" s="30">
        <f>DOT!B34</f>
        <v>0.31182934579439264</v>
      </c>
      <c r="G34" s="30">
        <f>ETH!B34</f>
        <v>0.20770266940451815</v>
      </c>
      <c r="H34" s="30">
        <f>LINK!B34</f>
        <v>-7.8514726507714541E-3</v>
      </c>
      <c r="I34" s="30">
        <f>UNI!B34</f>
        <v>0.29648403275332719</v>
      </c>
      <c r="J34" s="30">
        <f>XRP!B34</f>
        <v>3.9715399999999977E-2</v>
      </c>
    </row>
    <row r="35" spans="1:10" x14ac:dyDescent="0.25">
      <c r="A35" s="4">
        <f>ADA!A35</f>
        <v>44381</v>
      </c>
      <c r="B35" s="30">
        <f>ADA!B35</f>
        <v>0.36853848101265607</v>
      </c>
      <c r="C35" s="30">
        <f>BNB!B35</f>
        <v>0.11375176991150436</v>
      </c>
      <c r="D35" s="30">
        <f>BTC!B35</f>
        <v>0.2805372966207762</v>
      </c>
      <c r="E35" s="30">
        <f>DOGE!B35</f>
        <v>0.19450871212121137</v>
      </c>
      <c r="F35" s="30">
        <f>DOT!B35</f>
        <v>0.42201757049891542</v>
      </c>
      <c r="G35" s="30">
        <f>ETH!B35</f>
        <v>0.30042032786885342</v>
      </c>
      <c r="H35" s="30">
        <f>LINK!B35</f>
        <v>8.3278216374269201E-2</v>
      </c>
      <c r="I35" s="30">
        <f>UNI!B35</f>
        <v>8.3247460595446771E-2</v>
      </c>
      <c r="J35" s="30">
        <f>XRP!B35</f>
        <v>0.15696919999999956</v>
      </c>
    </row>
    <row r="36" spans="1:10" x14ac:dyDescent="0.25">
      <c r="A36" s="4">
        <f>ADA!A36</f>
        <v>44382</v>
      </c>
      <c r="B36" s="30">
        <f>ADA!B36</f>
        <v>0.12037034482758599</v>
      </c>
      <c r="C36" s="30">
        <f>BNB!B36</f>
        <v>0.2686589715536109</v>
      </c>
      <c r="D36" s="30">
        <f>BTC!B36</f>
        <v>0.29408687982359405</v>
      </c>
      <c r="E36" s="30">
        <f>DOGE!B36</f>
        <v>0.2143357305936068</v>
      </c>
      <c r="F36" s="30">
        <f>DOT!B36</f>
        <v>0.35978104693140772</v>
      </c>
      <c r="G36" s="30">
        <f>ETH!B36</f>
        <v>0.39204803921568554</v>
      </c>
      <c r="H36" s="30">
        <f>LINK!B36</f>
        <v>0.16318486352357256</v>
      </c>
      <c r="I36" s="30">
        <f>UNI!B36</f>
        <v>0.22677339999999765</v>
      </c>
      <c r="J36" s="30">
        <f>XRP!B36</f>
        <v>0.15256539618856535</v>
      </c>
    </row>
    <row r="37" spans="1:10" x14ac:dyDescent="0.25">
      <c r="A37" s="4">
        <f>ADA!A37</f>
        <v>44383</v>
      </c>
      <c r="B37" s="30">
        <f>ADA!B37</f>
        <v>0.1004983012457531</v>
      </c>
      <c r="C37" s="30">
        <f>BNB!B37</f>
        <v>0.4636895459345306</v>
      </c>
      <c r="D37" s="30">
        <f>BTC!B37</f>
        <v>0.26393850931677071</v>
      </c>
      <c r="E37" s="30">
        <f>DOGE!B37</f>
        <v>0.26599936908517369</v>
      </c>
      <c r="F37" s="30">
        <f>DOT!B37</f>
        <v>0.32983867187500021</v>
      </c>
      <c r="G37" s="30">
        <f>ETH!B37</f>
        <v>0.32892967942088974</v>
      </c>
      <c r="H37" s="30">
        <f>LINK!B37</f>
        <v>0.13775480464625112</v>
      </c>
      <c r="I37" s="30">
        <f>UNI!B37</f>
        <v>9.0673493975903463E-2</v>
      </c>
      <c r="J37" s="30">
        <f>XRP!B37</f>
        <v>9.3654111675126633E-2</v>
      </c>
    </row>
    <row r="38" spans="1:10" x14ac:dyDescent="0.25">
      <c r="A38" s="4">
        <f>ADA!A38</f>
        <v>44384</v>
      </c>
      <c r="B38" s="30">
        <f>ADA!B38</f>
        <v>0.18680758974358977</v>
      </c>
      <c r="C38" s="30">
        <f>BNB!B38</f>
        <v>0.34210871459695225</v>
      </c>
      <c r="D38" s="30">
        <f>BTC!B38</f>
        <v>0.19099823788546222</v>
      </c>
      <c r="E38" s="30">
        <f>DOGE!B38</f>
        <v>0.2196514983351831</v>
      </c>
      <c r="F38" s="30">
        <f>DOT!B38</f>
        <v>0.31864775910364146</v>
      </c>
      <c r="G38" s="30">
        <f>ETH!B38</f>
        <v>0.28920337837837784</v>
      </c>
      <c r="H38" s="30">
        <f>LINK!B38</f>
        <v>0.11225022883295184</v>
      </c>
      <c r="I38" s="30">
        <f>UNI!B38</f>
        <v>0.10056582914572854</v>
      </c>
      <c r="J38" s="30">
        <f>XRP!B38</f>
        <v>0.19461536144578284</v>
      </c>
    </row>
    <row r="39" spans="1:10" x14ac:dyDescent="0.25">
      <c r="A39" s="4">
        <f>ADA!A39</f>
        <v>44385</v>
      </c>
      <c r="B39" s="30">
        <f>ADA!B39</f>
        <v>0.27466248736097115</v>
      </c>
      <c r="C39" s="30">
        <f>BNB!B39</f>
        <v>0.22144062877871837</v>
      </c>
      <c r="D39" s="30">
        <f>BTC!B39</f>
        <v>0.20377489270386279</v>
      </c>
      <c r="E39" s="30">
        <f>DOGE!B39</f>
        <v>0.14870523138832972</v>
      </c>
      <c r="F39" s="30">
        <f>DOT!B39</f>
        <v>0.29190639147802933</v>
      </c>
      <c r="G39" s="30">
        <f>ETH!B39</f>
        <v>0.27581595159515926</v>
      </c>
      <c r="H39" s="30">
        <f>LINK!B39</f>
        <v>0.23888152958152989</v>
      </c>
      <c r="I39" s="30">
        <f>UNI!B39</f>
        <v>0.1000599198396793</v>
      </c>
      <c r="J39" s="30">
        <f>XRP!B39</f>
        <v>0.10992108433734908</v>
      </c>
    </row>
    <row r="40" spans="1:10" x14ac:dyDescent="0.25">
      <c r="A40" s="4">
        <f>ADA!A40</f>
        <v>44386</v>
      </c>
      <c r="B40" s="30">
        <f>ADA!B40</f>
        <v>0.20651351039260921</v>
      </c>
      <c r="C40" s="30">
        <f>BNB!B40</f>
        <v>0.39482346723044781</v>
      </c>
      <c r="D40" s="30">
        <f>BTC!B40</f>
        <v>0.23389308176100651</v>
      </c>
      <c r="E40" s="30">
        <f>DOGE!B40</f>
        <v>0.17157395833333317</v>
      </c>
      <c r="F40" s="30">
        <f>DOT!B40</f>
        <v>0.28953610738255042</v>
      </c>
      <c r="G40" s="30">
        <f>ETH!B40</f>
        <v>0.31626556016597468</v>
      </c>
      <c r="H40" s="30">
        <f>LINK!B40</f>
        <v>0.21838820960698777</v>
      </c>
      <c r="I40" s="30">
        <f>UNI!B40</f>
        <v>0.18400630914826502</v>
      </c>
      <c r="J40" s="30">
        <f>XRP!B40</f>
        <v>0.11003533533533494</v>
      </c>
    </row>
    <row r="41" spans="1:10" x14ac:dyDescent="0.25">
      <c r="A41" s="4">
        <f>ADA!A41</f>
        <v>44387</v>
      </c>
      <c r="B41" s="30">
        <f>ADA!B41</f>
        <v>0.21955441595441558</v>
      </c>
      <c r="C41" s="30">
        <f>BNB!B41</f>
        <v>0.21667954545454612</v>
      </c>
      <c r="D41" s="30">
        <f>BTC!B41</f>
        <v>0.13229541284403659</v>
      </c>
      <c r="E41" s="30">
        <f>DOGE!B41</f>
        <v>0.19998738555442538</v>
      </c>
      <c r="F41" s="30">
        <f>DOT!B41</f>
        <v>0.39007989228007184</v>
      </c>
      <c r="G41" s="30">
        <f>ETH!B41</f>
        <v>0.23913442622950845</v>
      </c>
      <c r="H41" s="30">
        <f>LINK!B41</f>
        <v>0.1846264325323472</v>
      </c>
      <c r="I41" s="30">
        <f>UNI!B41</f>
        <v>0.29941333333333348</v>
      </c>
      <c r="J41" s="30">
        <f>XRP!B41</f>
        <v>0.13170600600600585</v>
      </c>
    </row>
    <row r="42" spans="1:10" x14ac:dyDescent="0.25">
      <c r="A42" s="4">
        <f>ADA!A42</f>
        <v>44388</v>
      </c>
      <c r="B42" s="30">
        <f>ADA!B42</f>
        <v>0.25606017569546208</v>
      </c>
      <c r="C42" s="30">
        <f>BNB!B42</f>
        <v>0.31091442307692252</v>
      </c>
      <c r="D42" s="30">
        <f>BTC!B42</f>
        <v>0.23504300518134638</v>
      </c>
      <c r="E42" s="30">
        <f>DOGE!B42</f>
        <v>0.2317604651162786</v>
      </c>
      <c r="F42" s="30">
        <f>DOT!B42</f>
        <v>0.37069304174950302</v>
      </c>
      <c r="G42" s="30">
        <f>ETH!B42</f>
        <v>0.28815915948275816</v>
      </c>
      <c r="H42" s="30">
        <f>LINK!B42</f>
        <v>4.0255345911948889E-3</v>
      </c>
      <c r="I42" s="30">
        <f>UNI!B42</f>
        <v>0.17022010050251266</v>
      </c>
      <c r="J42" s="30">
        <f>XRP!B42</f>
        <v>0.19105574288725022</v>
      </c>
    </row>
    <row r="43" spans="1:10" x14ac:dyDescent="0.25">
      <c r="A43" s="4">
        <f>ADA!A43</f>
        <v>44389</v>
      </c>
      <c r="B43" s="30">
        <f>ADA!B43</f>
        <v>0.22036690518783497</v>
      </c>
      <c r="C43" s="30">
        <f>BNB!B43</f>
        <v>0.2644285714285714</v>
      </c>
      <c r="D43" s="30">
        <f>BTC!B43</f>
        <v>0.25061378579003168</v>
      </c>
      <c r="E43" s="30">
        <f>DOGE!B43</f>
        <v>0.22825834242093576</v>
      </c>
      <c r="F43" s="30">
        <f>DOT!B43</f>
        <v>0.39802706027060314</v>
      </c>
      <c r="G43" s="30">
        <f>ETH!B43</f>
        <v>0.26719818840579679</v>
      </c>
      <c r="H43" s="30">
        <f>LINK!B43</f>
        <v>-3.5157499999998311E-3</v>
      </c>
      <c r="I43" s="30">
        <f>UNI!B43</f>
        <v>0.23572028469750878</v>
      </c>
      <c r="J43" s="30">
        <f>XRP!B43</f>
        <v>0.13823139418254735</v>
      </c>
    </row>
    <row r="44" spans="1:10" x14ac:dyDescent="0.25">
      <c r="A44" s="4">
        <f>ADA!A44</f>
        <v>44390</v>
      </c>
      <c r="B44" s="30">
        <f>ADA!B44</f>
        <v>0.19929662058371714</v>
      </c>
      <c r="C44" s="30">
        <f>BNB!B44</f>
        <v>0.20165165125495363</v>
      </c>
      <c r="D44" s="30">
        <f>BTC!B44</f>
        <v>0.18137054347826073</v>
      </c>
      <c r="E44" s="30">
        <f>DOGE!B44</f>
        <v>0.19310166320166328</v>
      </c>
      <c r="F44" s="30">
        <f>DOT!B44</f>
        <v>0.39968643815201266</v>
      </c>
      <c r="G44" s="30">
        <f>ETH!B44</f>
        <v>0.1842552380952375</v>
      </c>
      <c r="H44" s="30">
        <f>LINK!B44</f>
        <v>7.4050683229813549E-2</v>
      </c>
      <c r="I44" s="30">
        <f>UNI!B44</f>
        <v>0.20405318681318629</v>
      </c>
      <c r="J44" s="30">
        <f>XRP!B44</f>
        <v>0.120494034707158</v>
      </c>
    </row>
    <row r="45" spans="1:10" x14ac:dyDescent="0.25">
      <c r="A45" s="4">
        <f>ADA!A45</f>
        <v>44391</v>
      </c>
      <c r="B45" s="30">
        <f>ADA!B45</f>
        <v>0.25221984978540785</v>
      </c>
      <c r="C45" s="30">
        <f>BNB!B45</f>
        <v>0.31935101781170505</v>
      </c>
      <c r="D45" s="30">
        <f>BTC!B45</f>
        <v>0.20453586206896529</v>
      </c>
      <c r="E45" s="30">
        <f>DOGE!B45</f>
        <v>0.17156248624862452</v>
      </c>
      <c r="F45" s="30">
        <f>DOT!B45</f>
        <v>0.2485408955223882</v>
      </c>
      <c r="G45" s="30">
        <f>ETH!B45</f>
        <v>0.28302940490081591</v>
      </c>
      <c r="H45" s="30">
        <f>LINK!B45</f>
        <v>0.20863977011494222</v>
      </c>
      <c r="I45" s="30">
        <f>UNI!B45</f>
        <v>0.17955714285714247</v>
      </c>
      <c r="J45" s="30">
        <f>XRP!B45</f>
        <v>0.13481151151151138</v>
      </c>
    </row>
    <row r="46" spans="1:10" x14ac:dyDescent="0.25">
      <c r="A46" s="4">
        <f>ADA!A46</f>
        <v>44392</v>
      </c>
      <c r="B46" s="30">
        <f>ADA!B46</f>
        <v>0.2509866734486273</v>
      </c>
      <c r="C46" s="30">
        <f>BNB!B46</f>
        <v>0.33264003831417643</v>
      </c>
      <c r="D46" s="30">
        <f>BTC!B46</f>
        <v>0.21553756906077345</v>
      </c>
      <c r="E46" s="30">
        <f>DOGE!B46</f>
        <v>0.1324274364406777</v>
      </c>
      <c r="F46" s="30">
        <f>DOT!B46</f>
        <v>0.22970892667375159</v>
      </c>
      <c r="G46" s="30">
        <f>ETH!B46</f>
        <v>0.224712540192926</v>
      </c>
      <c r="H46" s="30">
        <f>LINK!B46</f>
        <v>0.16283969986357538</v>
      </c>
      <c r="I46" s="30">
        <f>UNI!B46</f>
        <v>9.2069196428571434E-2</v>
      </c>
      <c r="J46" s="30">
        <f>XRP!B46</f>
        <v>8.6825525525525693E-2</v>
      </c>
    </row>
    <row r="47" spans="1:10" x14ac:dyDescent="0.25">
      <c r="A47" s="4">
        <f>ADA!A47</f>
        <v>44393</v>
      </c>
      <c r="B47" s="30">
        <f>ADA!B47</f>
        <v>0.16211497975708483</v>
      </c>
      <c r="C47" s="30">
        <f>BNB!B47</f>
        <v>0.15506911357340716</v>
      </c>
      <c r="D47" s="30">
        <f>BTC!B47</f>
        <v>0.18974135166093958</v>
      </c>
      <c r="E47" s="30">
        <f>DOGE!B47</f>
        <v>0.15582841287458352</v>
      </c>
      <c r="F47" s="30">
        <f>DOT!B47</f>
        <v>0.39421170984456022</v>
      </c>
      <c r="G47" s="30">
        <f>ETH!B47</f>
        <v>0.24656163655685423</v>
      </c>
      <c r="H47" s="30">
        <f>LINK!B47</f>
        <v>0.20845017667844529</v>
      </c>
      <c r="I47" s="30">
        <f>UNI!B47</f>
        <v>4.4012927756653809E-2</v>
      </c>
      <c r="J47" s="30">
        <f>XRP!B47</f>
        <v>8.5263152610441692E-2</v>
      </c>
    </row>
    <row r="48" spans="1:10" x14ac:dyDescent="0.25">
      <c r="A48" s="4">
        <f>ADA!A48</f>
        <v>44394</v>
      </c>
      <c r="B48" s="30">
        <f>ADA!B48</f>
        <v>0.15493982188295138</v>
      </c>
      <c r="C48" s="30">
        <f>BNB!B48</f>
        <v>0.27640671641790981</v>
      </c>
      <c r="D48" s="30">
        <f>BTC!B48</f>
        <v>0.11101288604898804</v>
      </c>
      <c r="E48" s="30">
        <f>DOGE!B48</f>
        <v>5.6528070175438594E-2</v>
      </c>
      <c r="F48" s="30">
        <f>DOT!B48</f>
        <v>0.29976292682926803</v>
      </c>
      <c r="G48" s="30">
        <f>ETH!B48</f>
        <v>0.13529460625674181</v>
      </c>
      <c r="H48" s="30">
        <f>LINK!B48</f>
        <v>0.14496781456953631</v>
      </c>
      <c r="I48" s="30">
        <f>UNI!B48</f>
        <v>0.34894909560723436</v>
      </c>
      <c r="J48" s="30">
        <f>XRP!B48</f>
        <v>7.9913299999999771E-2</v>
      </c>
    </row>
    <row r="49" spans="1:10" x14ac:dyDescent="0.25">
      <c r="A49" s="4">
        <f>ADA!A49</f>
        <v>44395</v>
      </c>
      <c r="B49" s="30">
        <f>ADA!B49</f>
        <v>0.16680421511627899</v>
      </c>
      <c r="C49" s="30">
        <f>BNB!B49</f>
        <v>0.25415453474676014</v>
      </c>
      <c r="D49" s="30">
        <f>BTC!B49</f>
        <v>0.17774692556634308</v>
      </c>
      <c r="E49" s="30">
        <f>DOGE!B49</f>
        <v>0.21661371490280718</v>
      </c>
      <c r="F49" s="30">
        <f>DOT!B49</f>
        <v>0.30211038759689884</v>
      </c>
      <c r="G49" s="30">
        <f>ETH!B49</f>
        <v>0.2081454545454543</v>
      </c>
      <c r="H49" s="30">
        <f>LINK!B49</f>
        <v>0.15727712328767116</v>
      </c>
      <c r="I49" s="30">
        <f>UNI!B49</f>
        <v>0.12159137380191694</v>
      </c>
      <c r="J49" s="30">
        <f>XRP!B49</f>
        <v>9.8058190954773583E-2</v>
      </c>
    </row>
    <row r="50" spans="1:10" x14ac:dyDescent="0.25">
      <c r="A50" s="4">
        <f>ADA!A50</f>
        <v>44396</v>
      </c>
      <c r="B50" s="30">
        <f>ADA!B50</f>
        <v>0.2210307048984472</v>
      </c>
      <c r="C50" s="30">
        <f>BNB!B50</f>
        <v>0.35252811466372458</v>
      </c>
      <c r="D50" s="30">
        <f>BTC!B50</f>
        <v>0.29391745531019786</v>
      </c>
      <c r="E50" s="30">
        <f>DOGE!B50</f>
        <v>0.13342351623740173</v>
      </c>
      <c r="F50" s="30">
        <f>DOT!B50</f>
        <v>0.31730455284552872</v>
      </c>
      <c r="G50" s="30">
        <f>ETH!B50</f>
        <v>0.27071012311901516</v>
      </c>
      <c r="H50" s="30">
        <f>LINK!B50</f>
        <v>0.15720784077201413</v>
      </c>
      <c r="I50" s="30">
        <f>UNI!B50</f>
        <v>0.1960467999999998</v>
      </c>
      <c r="J50" s="30">
        <f>XRP!B50</f>
        <v>0.27538904522612945</v>
      </c>
    </row>
    <row r="51" spans="1:10" x14ac:dyDescent="0.25">
      <c r="A51" s="4">
        <f>ADA!A51</f>
        <v>44397</v>
      </c>
      <c r="B51" s="30">
        <f>ADA!B51</f>
        <v>0.2036268672199163</v>
      </c>
      <c r="C51" s="30">
        <f>BNB!B51</f>
        <v>0.39060217706821493</v>
      </c>
      <c r="D51" s="30">
        <f>BTC!B51</f>
        <v>0.20680746835443017</v>
      </c>
      <c r="E51" s="30">
        <f>DOGE!B51</f>
        <v>0.16660845070422511</v>
      </c>
      <c r="F51" s="30">
        <f>DOT!B51</f>
        <v>0.27669168797953964</v>
      </c>
      <c r="G51" s="30">
        <f>ETH!B51</f>
        <v>0.25578962371721758</v>
      </c>
      <c r="H51" s="30">
        <f>LINK!B51</f>
        <v>0.19545621387283232</v>
      </c>
      <c r="I51" s="30">
        <f>UNI!B51</f>
        <v>0.35169067103109752</v>
      </c>
      <c r="J51" s="30">
        <f>XRP!B51</f>
        <v>0.12179868247694299</v>
      </c>
    </row>
    <row r="52" spans="1:10" x14ac:dyDescent="0.25">
      <c r="A52" s="4">
        <f>ADA!A52</f>
        <v>44398</v>
      </c>
      <c r="B52" s="30">
        <f>ADA!B52</f>
        <v>0.19019740112994274</v>
      </c>
      <c r="C52" s="30">
        <f>BNB!B52</f>
        <v>0.44345400943396385</v>
      </c>
      <c r="D52" s="30">
        <f>BTC!B52</f>
        <v>0.33369934497816517</v>
      </c>
      <c r="E52" s="30">
        <f>DOGE!B52</f>
        <v>0.25462809523809632</v>
      </c>
      <c r="F52" s="30">
        <f>DOT!B52</f>
        <v>0.22090240384615417</v>
      </c>
      <c r="G52" s="30">
        <f>ETH!B52</f>
        <v>0.28793046218487373</v>
      </c>
      <c r="H52" s="30">
        <f>LINK!B52</f>
        <v>0.1801299856527975</v>
      </c>
      <c r="I52" s="30">
        <f>UNI!B52</f>
        <v>0.44347747747747446</v>
      </c>
      <c r="J52" s="30">
        <f>XRP!B52</f>
        <v>0.13232123983739824</v>
      </c>
    </row>
    <row r="53" spans="1:10" x14ac:dyDescent="0.25">
      <c r="A53" s="4">
        <f>ADA!A53</f>
        <v>44399</v>
      </c>
      <c r="B53" s="30">
        <f>ADA!B53</f>
        <v>0.18022171215880881</v>
      </c>
      <c r="C53" s="30">
        <f>BNB!B53</f>
        <v>0.35552511485451777</v>
      </c>
      <c r="D53" s="30">
        <f>BTC!B53</f>
        <v>0.2786984234234236</v>
      </c>
      <c r="E53" s="30">
        <f>DOGE!B53</f>
        <v>0.27939646226415082</v>
      </c>
      <c r="F53" s="30">
        <f>DOT!B53</f>
        <v>0.20192158469945329</v>
      </c>
      <c r="G53" s="30">
        <f>ETH!B53</f>
        <v>0.24290313725490192</v>
      </c>
      <c r="H53" s="30">
        <f>LINK!B53</f>
        <v>-0.21874548192770932</v>
      </c>
      <c r="I53" s="30">
        <f>UNI!B53</f>
        <v>0.39934763948497759</v>
      </c>
      <c r="J53" s="30">
        <f>XRP!B53</f>
        <v>0.21893417338709609</v>
      </c>
    </row>
    <row r="54" spans="1:10" x14ac:dyDescent="0.25">
      <c r="A54" s="4">
        <f>ADA!A54</f>
        <v>44400</v>
      </c>
      <c r="B54" s="30">
        <f>ADA!B54</f>
        <v>0.17639225589225555</v>
      </c>
      <c r="C54" s="30">
        <f>BNB!B54</f>
        <v>0.28112918454935626</v>
      </c>
      <c r="D54" s="30">
        <f>BTC!B54</f>
        <v>0.24486454138702479</v>
      </c>
      <c r="E54" s="30">
        <f>DOGE!B54</f>
        <v>0.17654664429530176</v>
      </c>
      <c r="F54" s="30">
        <f>DOT!B54</f>
        <v>0.1397285714285714</v>
      </c>
      <c r="G54" s="30">
        <f>ETH!B54</f>
        <v>0.25878657243816267</v>
      </c>
      <c r="H54" s="30">
        <f>LINK!B54</f>
        <v>0.13294846938775531</v>
      </c>
      <c r="I54" s="30">
        <f>UNI!B54</f>
        <v>0.32064827586206907</v>
      </c>
      <c r="J54" s="30">
        <f>XRP!B54</f>
        <v>0.16102672672672602</v>
      </c>
    </row>
    <row r="55" spans="1:10" x14ac:dyDescent="0.25">
      <c r="A55" s="4">
        <f>ADA!A55</f>
        <v>44401</v>
      </c>
      <c r="B55" s="30">
        <f>ADA!B55</f>
        <v>0.17477186836518011</v>
      </c>
      <c r="C55" s="30">
        <f>BNB!B55</f>
        <v>0.50406312364425265</v>
      </c>
      <c r="D55" s="30">
        <f>BTC!B55</f>
        <v>0.17366361679224968</v>
      </c>
      <c r="E55" s="30">
        <f>DOGE!B55</f>
        <v>0.12343211297071129</v>
      </c>
      <c r="F55" s="30">
        <f>DOT!B55</f>
        <v>0.1161230303030303</v>
      </c>
      <c r="G55" s="30">
        <f>ETH!B55</f>
        <v>0.25485109409190349</v>
      </c>
      <c r="H55" s="30">
        <f>LINK!B55</f>
        <v>8.0037759336099523E-2</v>
      </c>
      <c r="I55" s="30">
        <f>UNI!B55</f>
        <v>0.14516946484784876</v>
      </c>
      <c r="J55" s="30">
        <f>XRP!B55</f>
        <v>0.11529841269841237</v>
      </c>
    </row>
    <row r="56" spans="1:10" x14ac:dyDescent="0.25">
      <c r="A56" s="4">
        <f>ADA!A56</f>
        <v>44402</v>
      </c>
      <c r="B56" s="30">
        <f>ADA!B56</f>
        <v>0.18867151741293495</v>
      </c>
      <c r="C56" s="30">
        <f>BNB!B56</f>
        <v>0.29144236200256701</v>
      </c>
      <c r="D56" s="30">
        <f>BTC!B56</f>
        <v>0.18085663615560627</v>
      </c>
      <c r="E56" s="30">
        <f>DOGE!B56</f>
        <v>0.3318812563323188</v>
      </c>
      <c r="F56" s="30">
        <f>DOT!B56</f>
        <v>0.18594460784313727</v>
      </c>
      <c r="G56" s="30">
        <f>ETH!B56</f>
        <v>0.33414175152749392</v>
      </c>
      <c r="H56" s="30">
        <f>LINK!B56</f>
        <v>0.10651350574712647</v>
      </c>
      <c r="I56" s="30">
        <f>UNI!B56</f>
        <v>0.36216829999999856</v>
      </c>
      <c r="J56" s="30">
        <f>XRP!B56</f>
        <v>0.12496965428937214</v>
      </c>
    </row>
    <row r="57" spans="1:10" x14ac:dyDescent="0.25">
      <c r="A57" s="4">
        <f>ADA!A57</f>
        <v>44403</v>
      </c>
      <c r="B57" s="30">
        <f>ADA!B57</f>
        <v>0.14463806519453182</v>
      </c>
      <c r="C57" s="30">
        <f>BNB!B57</f>
        <v>0.79394256097561922</v>
      </c>
      <c r="D57" s="30">
        <f>BTC!B57</f>
        <v>0.15554984678243078</v>
      </c>
      <c r="E57" s="30">
        <f>DOGE!B57</f>
        <v>0.23052166499498442</v>
      </c>
      <c r="F57" s="30">
        <f>DOT!B57</f>
        <v>0.22536419753086384</v>
      </c>
      <c r="G57" s="30">
        <f>ETH!B57</f>
        <v>0.42719688442211445</v>
      </c>
      <c r="H57" s="30">
        <f>LINK!B57</f>
        <v>0.14011204819277093</v>
      </c>
      <c r="I57" s="30">
        <f>UNI!B57</f>
        <v>0.4724754000000066</v>
      </c>
      <c r="J57" s="30">
        <f>XRP!B57</f>
        <v>0.4281224572004057</v>
      </c>
    </row>
    <row r="58" spans="1:10" x14ac:dyDescent="0.25">
      <c r="A58" s="4">
        <f>ADA!A58</f>
        <v>44404</v>
      </c>
      <c r="B58" s="30">
        <f>ADA!B58</f>
        <v>0.13311754176610957</v>
      </c>
      <c r="C58" s="30">
        <f>BNB!B58</f>
        <v>0.18425799999999981</v>
      </c>
      <c r="D58" s="30">
        <f>BTC!B58</f>
        <v>0.19428841778697134</v>
      </c>
      <c r="E58" s="30">
        <f>DOGE!B58</f>
        <v>6.0194170854271208E-2</v>
      </c>
      <c r="F58" s="30">
        <f>DOT!B58</f>
        <v>0.25095347985347971</v>
      </c>
      <c r="G58" s="30">
        <f>ETH!B58</f>
        <v>6.5519539078156136E-2</v>
      </c>
      <c r="H58" s="30">
        <f>LINK!B58</f>
        <v>0.11874161849710975</v>
      </c>
      <c r="I58" s="30">
        <f>UNI!B58</f>
        <v>1.4948645937813443E-2</v>
      </c>
      <c r="J58" s="30">
        <f>XRP!B58</f>
        <v>9.7552557673018611E-2</v>
      </c>
    </row>
    <row r="59" spans="1:10" x14ac:dyDescent="0.25">
      <c r="A59" s="4">
        <f>ADA!A59</f>
        <v>44405</v>
      </c>
      <c r="B59" s="30">
        <f>ADA!B59</f>
        <v>0.12661528066528047</v>
      </c>
      <c r="C59" s="30">
        <f>BNB!B59</f>
        <v>0.15401282608695621</v>
      </c>
      <c r="D59" s="30">
        <f>BTC!B59</f>
        <v>0.18993648373983818</v>
      </c>
      <c r="E59" s="30">
        <f>DOGE!B59</f>
        <v>0.20533121852970651</v>
      </c>
      <c r="F59" s="30">
        <f>DOT!B59</f>
        <v>0.16663317307692299</v>
      </c>
      <c r="G59" s="30">
        <f>ETH!B59</f>
        <v>0.22444341563786013</v>
      </c>
      <c r="H59" s="30">
        <f>LINK!B59</f>
        <v>0.14073761840324764</v>
      </c>
      <c r="I59" s="30">
        <f>UNI!B59</f>
        <v>0.42023146292584768</v>
      </c>
      <c r="J59" s="30">
        <f>XRP!B59</f>
        <v>8.545931863727442E-2</v>
      </c>
    </row>
    <row r="60" spans="1:10" x14ac:dyDescent="0.25">
      <c r="A60" s="4">
        <f>ADA!A60</f>
        <v>44406</v>
      </c>
      <c r="B60" s="30">
        <f>ADA!B60</f>
        <v>0.18859920091324148</v>
      </c>
      <c r="C60" s="30">
        <f>BNB!B60</f>
        <v>0.25724397727272763</v>
      </c>
      <c r="D60" s="30">
        <f>BTC!B60</f>
        <v>0.11742316442605988</v>
      </c>
      <c r="E60" s="30">
        <f>DOGE!B60</f>
        <v>-8.6554179566564037E-3</v>
      </c>
      <c r="F60" s="30">
        <f>DOT!B60</f>
        <v>0.16766082089552234</v>
      </c>
      <c r="G60" s="30">
        <f>ETH!B60</f>
        <v>6.4520299145298431E-3</v>
      </c>
      <c r="H60" s="30">
        <f>LINK!B60</f>
        <v>0.11247393850658848</v>
      </c>
      <c r="I60" s="30">
        <f>UNI!B60</f>
        <v>-0.13315586760280645</v>
      </c>
      <c r="J60" s="30">
        <f>XRP!B60</f>
        <v>0.1000602409638553</v>
      </c>
    </row>
    <row r="61" spans="1:10" x14ac:dyDescent="0.25">
      <c r="A61" s="4">
        <f>ADA!A61</f>
        <v>44407</v>
      </c>
      <c r="B61" s="30">
        <f>ADA!B61</f>
        <v>0.14639589947089893</v>
      </c>
      <c r="C61" s="30">
        <f>BNB!B61</f>
        <v>0.18310359212050972</v>
      </c>
      <c r="D61" s="30">
        <f>BTC!B61</f>
        <v>0.16705893037335995</v>
      </c>
      <c r="E61" s="30">
        <f>DOGE!B61</f>
        <v>0.3171470769230782</v>
      </c>
      <c r="F61" s="30">
        <f>DOT!B61</f>
        <v>0.14929234234234237</v>
      </c>
      <c r="G61" s="30">
        <f>ETH!B61</f>
        <v>0.18483050483351218</v>
      </c>
      <c r="H61" s="30">
        <f>LINK!B61</f>
        <v>0.17217747395833358</v>
      </c>
      <c r="I61" s="30">
        <f>UNI!B61</f>
        <v>2.1109700000000016E-2</v>
      </c>
      <c r="J61" s="30">
        <f>XRP!B61</f>
        <v>0.14829457286432124</v>
      </c>
    </row>
    <row r="62" spans="1:10" x14ac:dyDescent="0.25">
      <c r="A62" s="4">
        <f>ADA!A62</f>
        <v>44408</v>
      </c>
      <c r="B62" s="30">
        <f>ADA!B62</f>
        <v>9.3820948012232244E-2</v>
      </c>
      <c r="C62" s="30">
        <f>BNB!B62</f>
        <v>0.25811201501877329</v>
      </c>
      <c r="D62" s="30">
        <f>BTC!B62</f>
        <v>0.27444074823053582</v>
      </c>
      <c r="E62" s="30">
        <f>DOGE!B62</f>
        <v>0.20603401849948655</v>
      </c>
      <c r="F62" s="30">
        <f>DOT!B62</f>
        <v>0.14050146520146517</v>
      </c>
      <c r="G62" s="30">
        <f>ETH!B62</f>
        <v>0.16643309438470727</v>
      </c>
      <c r="H62" s="30">
        <f>LINK!B62</f>
        <v>6.8613315926892918E-2</v>
      </c>
      <c r="I62" s="30">
        <f>UNI!B62</f>
        <v>0.11708265306122444</v>
      </c>
      <c r="J62" s="30">
        <f>XRP!B62</f>
        <v>0.10309139139139113</v>
      </c>
    </row>
    <row r="63" spans="1:10" x14ac:dyDescent="0.25">
      <c r="A63" s="4">
        <f>ADA!A63</f>
        <v>44409</v>
      </c>
      <c r="B63" s="30">
        <f>ADA!B63</f>
        <v>0.11422492625368728</v>
      </c>
      <c r="C63" s="30">
        <f>BNB!B63</f>
        <v>0.4355776902887139</v>
      </c>
      <c r="D63" s="30">
        <f>BTC!B63</f>
        <v>0.29622870864461065</v>
      </c>
      <c r="E63" s="30">
        <f>DOGE!B63</f>
        <v>0.18521567239636003</v>
      </c>
      <c r="F63" s="30">
        <f>DOT!B63</f>
        <v>0.14004496402877695</v>
      </c>
      <c r="G63" s="30">
        <f>ETH!B63</f>
        <v>0.37510419977298343</v>
      </c>
      <c r="H63" s="30">
        <f>LINK!B63</f>
        <v>0.19152255244755248</v>
      </c>
      <c r="I63" s="30">
        <f>UNI!B63</f>
        <v>6.4450782997762843E-2</v>
      </c>
      <c r="J63" s="30">
        <f>XRP!B63</f>
        <v>0.1693374622356503</v>
      </c>
    </row>
    <row r="64" spans="1:10" x14ac:dyDescent="0.25">
      <c r="A64" s="4">
        <f>ADA!A64</f>
        <v>44410</v>
      </c>
      <c r="B64" s="30">
        <f>ADA!B64</f>
        <v>0.15333790560471927</v>
      </c>
      <c r="C64" s="30">
        <f>BNB!B64</f>
        <v>0.20365460829493101</v>
      </c>
      <c r="D64" s="30">
        <f>BTC!B64</f>
        <v>0.12873367139959424</v>
      </c>
      <c r="E64" s="30">
        <f>DOGE!B64</f>
        <v>0.17602059426229558</v>
      </c>
      <c r="F64" s="30">
        <f>DOT!B64</f>
        <v>0.17306781115879818</v>
      </c>
      <c r="G64" s="30">
        <f>ETH!B64</f>
        <v>0.25137741935483798</v>
      </c>
      <c r="H64" s="30">
        <f>LINK!B64</f>
        <v>0.15790708955223867</v>
      </c>
      <c r="I64" s="30">
        <f>UNI!B64</f>
        <v>0.1114324034334763</v>
      </c>
      <c r="J64" s="30">
        <f>XRP!B64</f>
        <v>0.13741573146292549</v>
      </c>
    </row>
    <row r="65" spans="1:10" x14ac:dyDescent="0.25">
      <c r="A65" s="4">
        <f>ADA!A65</f>
        <v>44411</v>
      </c>
      <c r="B65" s="30">
        <f>ADA!B65</f>
        <v>0.17720911392405023</v>
      </c>
      <c r="C65" s="30">
        <f>BNB!B65</f>
        <v>0.39199343434343514</v>
      </c>
      <c r="D65" s="30">
        <f>BTC!B65</f>
        <v>0.21749067245119313</v>
      </c>
      <c r="E65" s="30">
        <f>DOGE!B65</f>
        <v>0.17039555314533611</v>
      </c>
      <c r="F65" s="30">
        <f>DOT!B65</f>
        <v>0.11021291512915135</v>
      </c>
      <c r="G65" s="30">
        <f>ETH!B65</f>
        <v>0.17784126455906765</v>
      </c>
      <c r="H65" s="30">
        <f>LINK!B65</f>
        <v>0.21563133802816875</v>
      </c>
      <c r="I65" s="30">
        <f>UNI!B65</f>
        <v>0.1290551020408163</v>
      </c>
      <c r="J65" s="30">
        <f>XRP!B65</f>
        <v>0.12194989959839335</v>
      </c>
    </row>
    <row r="66" spans="1:10" x14ac:dyDescent="0.25">
      <c r="A66" s="4">
        <f>ADA!A66</f>
        <v>44412</v>
      </c>
      <c r="B66" s="30">
        <f>ADA!B66</f>
        <v>0.17667512437810926</v>
      </c>
      <c r="C66" s="30">
        <f>BNB!B66</f>
        <v>0.24430872180451099</v>
      </c>
      <c r="D66" s="30">
        <f>BTC!B66</f>
        <v>0.15007776617954063</v>
      </c>
      <c r="E66" s="30">
        <f>DOGE!B66</f>
        <v>0.24185023328149219</v>
      </c>
      <c r="F66" s="30">
        <f>DOT!B66</f>
        <v>0.13322125984251965</v>
      </c>
      <c r="G66" s="30">
        <f>ETH!B66</f>
        <v>0.1401465147453082</v>
      </c>
      <c r="H66" s="30">
        <f>LINK!B66</f>
        <v>0.33409778761061976</v>
      </c>
      <c r="I66" s="30">
        <f>UNI!B66</f>
        <v>8.1202613480055016E-2</v>
      </c>
      <c r="J66" s="30">
        <f>XRP!B66</f>
        <v>9.9442885771543046E-2</v>
      </c>
    </row>
    <row r="67" spans="1:10" x14ac:dyDescent="0.25">
      <c r="A67" s="4">
        <f>ADA!A67</f>
        <v>44413</v>
      </c>
      <c r="B67" s="30">
        <f>ADA!B67</f>
        <v>0.17778875128998925</v>
      </c>
      <c r="C67" s="30">
        <f>BNB!B67</f>
        <v>0.2462240710823905</v>
      </c>
      <c r="D67" s="30">
        <f>BTC!B67</f>
        <v>0.17345409663865546</v>
      </c>
      <c r="E67" s="30">
        <f>DOGE!B67</f>
        <v>0.42727099892588283</v>
      </c>
      <c r="F67" s="30">
        <f>DOT!B67</f>
        <v>0.25975744680851071</v>
      </c>
      <c r="G67" s="30">
        <f>ETH!B67</f>
        <v>0.36027148981779172</v>
      </c>
      <c r="H67" s="30">
        <f>LINK!B67</f>
        <v>0.20330718132854514</v>
      </c>
      <c r="I67" s="30">
        <f>UNI!B67</f>
        <v>0.15225142857142857</v>
      </c>
      <c r="J67" s="30">
        <f>XRP!B67</f>
        <v>0.16419549549549523</v>
      </c>
    </row>
    <row r="68" spans="1:10" x14ac:dyDescent="0.25">
      <c r="A68" s="4">
        <f>ADA!A68</f>
        <v>44414</v>
      </c>
      <c r="B68" s="30">
        <f>ADA!B68</f>
        <v>0.1462840490797542</v>
      </c>
      <c r="C68" s="30">
        <f>BNB!B68</f>
        <v>0.32257377567140616</v>
      </c>
      <c r="D68" s="30">
        <f>BTC!B68</f>
        <v>0.20046628392484347</v>
      </c>
      <c r="E68" s="30">
        <f>DOGE!B68</f>
        <v>0.20559935064935089</v>
      </c>
      <c r="F68" s="30">
        <f>DOT!B68</f>
        <v>0.19804999999999989</v>
      </c>
      <c r="G68" s="30">
        <f>ETH!B68</f>
        <v>0.23271883886255973</v>
      </c>
      <c r="H68" s="30">
        <f>LINK!B68</f>
        <v>0.20263506024096456</v>
      </c>
      <c r="I68" s="30">
        <f>UNI!B68</f>
        <v>0.10309836065573769</v>
      </c>
      <c r="J68" s="30">
        <f>XRP!B68</f>
        <v>0.13611648129423634</v>
      </c>
    </row>
    <row r="69" spans="1:10" x14ac:dyDescent="0.25">
      <c r="A69" s="4">
        <f>ADA!A69</f>
        <v>44415</v>
      </c>
      <c r="B69" s="30">
        <f>ADA!B69</f>
        <v>0.2748724520686181</v>
      </c>
      <c r="C69" s="30">
        <f>BNB!B69</f>
        <v>0.35136462686567121</v>
      </c>
      <c r="D69" s="30">
        <f>BTC!B69</f>
        <v>0.2449775401069523</v>
      </c>
      <c r="E69" s="30">
        <f>DOGE!B69</f>
        <v>0.5032116632860073</v>
      </c>
      <c r="F69" s="30">
        <f>DOT!B69</f>
        <v>0.31239482071713109</v>
      </c>
      <c r="G69" s="30">
        <f>ETH!B69</f>
        <v>0.58381615819209232</v>
      </c>
      <c r="H69" s="30">
        <f>LINK!B69</f>
        <v>0.26061200545702901</v>
      </c>
      <c r="I69" s="30">
        <f>UNI!B69</f>
        <v>0.15604390243902438</v>
      </c>
      <c r="J69" s="30">
        <f>XRP!B69</f>
        <v>8.993510531594763E-2</v>
      </c>
    </row>
    <row r="70" spans="1:10" x14ac:dyDescent="0.25">
      <c r="A70" s="4">
        <f>ADA!A70</f>
        <v>44416</v>
      </c>
      <c r="B70" s="30">
        <f>ADA!B70</f>
        <v>0.17773483870967802</v>
      </c>
      <c r="C70" s="30">
        <f>BNB!B70</f>
        <v>0.24464657079646018</v>
      </c>
      <c r="D70" s="30">
        <f>BTC!B70</f>
        <v>0.17257924335378319</v>
      </c>
      <c r="E70" s="30">
        <f>DOGE!B70</f>
        <v>0.33805091891891947</v>
      </c>
      <c r="F70" s="30">
        <f>DOT!B70</f>
        <v>0.12657692307692317</v>
      </c>
      <c r="G70" s="30">
        <f>ETH!B70</f>
        <v>0.13567334083239571</v>
      </c>
      <c r="H70" s="30">
        <f>LINK!B70</f>
        <v>0.27058055944055914</v>
      </c>
      <c r="I70" s="30">
        <f>UNI!B70</f>
        <v>0.14861351351351351</v>
      </c>
      <c r="J70" s="30">
        <f>XRP!B70</f>
        <v>9.8348448448448617E-2</v>
      </c>
    </row>
    <row r="71" spans="1:10" x14ac:dyDescent="0.25">
      <c r="A71" s="4">
        <f>ADA!A71</f>
        <v>44417</v>
      </c>
      <c r="B71" s="30">
        <f>ADA!B71</f>
        <v>0.20928229508196702</v>
      </c>
      <c r="C71" s="30">
        <f>BNB!B71</f>
        <v>0.34491054313099051</v>
      </c>
      <c r="D71" s="30">
        <f>BTC!B71</f>
        <v>0.19073167567567584</v>
      </c>
      <c r="E71" s="30">
        <f>DOGE!B71</f>
        <v>5.0166936299292156E-2</v>
      </c>
      <c r="F71" s="30">
        <f>DOT!B71</f>
        <v>7.6246236559139799E-2</v>
      </c>
      <c r="G71" s="30">
        <f>ETH!B71</f>
        <v>5.8462444771723118E-2</v>
      </c>
      <c r="H71" s="30">
        <f>LINK!B71</f>
        <v>0.1548136363636364</v>
      </c>
      <c r="I71" s="30">
        <f>UNI!B71</f>
        <v>0.15876451612903233</v>
      </c>
      <c r="J71" s="30">
        <f>XRP!B71</f>
        <v>0.10979999999999984</v>
      </c>
    </row>
    <row r="72" spans="1:10" x14ac:dyDescent="0.25">
      <c r="A72" s="4">
        <f>ADA!A72</f>
        <v>44418</v>
      </c>
      <c r="B72" s="30">
        <f>ADA!B72</f>
        <v>0.24235769230769399</v>
      </c>
      <c r="C72" s="30">
        <f>BNB!B72</f>
        <v>0.16834664764621957</v>
      </c>
      <c r="D72" s="30">
        <f>BTC!B72</f>
        <v>0.22719092970521562</v>
      </c>
      <c r="E72" s="30">
        <f>DOGE!B72</f>
        <v>0.16401887966804909</v>
      </c>
      <c r="F72" s="30">
        <f>DOT!B72</f>
        <v>0.14947999999999997</v>
      </c>
      <c r="G72" s="30">
        <f>ETH!B72</f>
        <v>0.35588269230769215</v>
      </c>
      <c r="H72" s="30">
        <f>LINK!B72</f>
        <v>0.15112156862745091</v>
      </c>
      <c r="I72" s="30">
        <f>UNI!B72</f>
        <v>0.12203739130434781</v>
      </c>
      <c r="J72" s="30">
        <f>XRP!B72</f>
        <v>0.1288120370370367</v>
      </c>
    </row>
    <row r="73" spans="1:10" x14ac:dyDescent="0.25">
      <c r="A73" s="4">
        <f>ADA!A73</f>
        <v>44419</v>
      </c>
      <c r="B73" s="30">
        <f>ADA!B73</f>
        <v>0.16640211907164487</v>
      </c>
      <c r="C73" s="30">
        <f>BNB!B73</f>
        <v>0.31447274969173966</v>
      </c>
      <c r="D73" s="30">
        <f>BTC!B73</f>
        <v>0.29247677083333312</v>
      </c>
      <c r="E73" s="30">
        <f>DOGE!B73</f>
        <v>0.40448725985843947</v>
      </c>
      <c r="F73" s="30">
        <f>DOT!B73</f>
        <v>0.14833615819209039</v>
      </c>
      <c r="G73" s="30">
        <f>ETH!B73</f>
        <v>0.39999779326364449</v>
      </c>
      <c r="H73" s="30">
        <f>LINK!B73</f>
        <v>0.23187559633027519</v>
      </c>
      <c r="I73" s="30">
        <f>UNI!B73</f>
        <v>2.8337155963302746E-2</v>
      </c>
      <c r="J73" s="30">
        <f>XRP!B73</f>
        <v>0.11050180541624835</v>
      </c>
    </row>
    <row r="74" spans="1:10" x14ac:dyDescent="0.25">
      <c r="A74" s="4">
        <f>ADA!A74</f>
        <v>44420</v>
      </c>
      <c r="B74" s="30">
        <f>ADA!B74</f>
        <v>0.19788410931174252</v>
      </c>
      <c r="C74" s="30">
        <f>BNB!B74</f>
        <v>0.44118907563025367</v>
      </c>
      <c r="D74" s="30">
        <f>BTC!B74</f>
        <v>0.23014725956566628</v>
      </c>
      <c r="E74" s="30">
        <f>DOGE!B74</f>
        <v>0.24174774044032418</v>
      </c>
      <c r="F74" s="30">
        <f>DOT!B74</f>
        <v>0.24077782101167289</v>
      </c>
      <c r="G74" s="30">
        <f>ETH!B74</f>
        <v>0.15118724832214761</v>
      </c>
      <c r="H74" s="30">
        <f>LINK!B74</f>
        <v>0.41363515151515085</v>
      </c>
      <c r="I74" s="30">
        <f>UNI!B74</f>
        <v>0.16683529411764705</v>
      </c>
      <c r="J74" s="30">
        <f>XRP!B74</f>
        <v>0.1539566523605149</v>
      </c>
    </row>
    <row r="75" spans="1:10" x14ac:dyDescent="0.25">
      <c r="A75" s="4">
        <f>ADA!A75</f>
        <v>44421</v>
      </c>
      <c r="B75" s="30">
        <f>ADA!B75</f>
        <v>0.17137878787878785</v>
      </c>
      <c r="C75" s="30">
        <f>BNB!B75</f>
        <v>0.35726539027982424</v>
      </c>
      <c r="D75" s="30">
        <f>BTC!B75</f>
        <v>0.15479164086687308</v>
      </c>
      <c r="E75" s="30">
        <f>DOGE!B75</f>
        <v>0.2741930555555544</v>
      </c>
      <c r="F75" s="30">
        <f>DOT!B75</f>
        <v>0.18363598484848484</v>
      </c>
      <c r="G75" s="30">
        <f>ETH!B75</f>
        <v>0.30272891156462739</v>
      </c>
      <c r="H75" s="30">
        <f>LINK!B75</f>
        <v>0.21228117647058811</v>
      </c>
      <c r="I75" s="30">
        <f>UNI!B75</f>
        <v>0.12993165467625897</v>
      </c>
      <c r="J75" s="30">
        <f>XRP!B75</f>
        <v>0.1609555035128799</v>
      </c>
    </row>
    <row r="76" spans="1:10" x14ac:dyDescent="0.25">
      <c r="A76" s="4">
        <f>ADA!A76</f>
        <v>44422</v>
      </c>
      <c r="B76" s="30">
        <f>ADA!B76</f>
        <v>0.1604613236814893</v>
      </c>
      <c r="C76" s="30">
        <f>BNB!B76</f>
        <v>0.162943424657534</v>
      </c>
      <c r="D76" s="30">
        <f>BTC!B76</f>
        <v>0.16952257360959647</v>
      </c>
      <c r="E76" s="30">
        <f>DOGE!B76</f>
        <v>0.21099081081081211</v>
      </c>
      <c r="F76" s="30">
        <f>DOT!B76</f>
        <v>0.15943636363636352</v>
      </c>
      <c r="G76" s="30">
        <f>ETH!B76</f>
        <v>0.33440831408776078</v>
      </c>
      <c r="H76" s="30">
        <f>LINK!B76</f>
        <v>0.25077909407665439</v>
      </c>
      <c r="I76" s="30">
        <f>UNI!B76</f>
        <v>0.12502763157894736</v>
      </c>
      <c r="J76" s="30">
        <f>XRP!B76</f>
        <v>9.6603485254691646E-2</v>
      </c>
    </row>
    <row r="77" spans="1:10" x14ac:dyDescent="0.25">
      <c r="A77" s="4">
        <f>ADA!A77</f>
        <v>44423</v>
      </c>
      <c r="B77" s="30">
        <f>ADA!B77</f>
        <v>0.31431430119176856</v>
      </c>
      <c r="C77" s="30">
        <f>BNB!B77</f>
        <v>0.35412541666666775</v>
      </c>
      <c r="D77" s="30">
        <f>BTC!B77</f>
        <v>0.22420886917960101</v>
      </c>
      <c r="E77" s="30">
        <f>DOGE!B77</f>
        <v>0.28066215098242175</v>
      </c>
      <c r="F77" s="30">
        <f>DOT!B77</f>
        <v>0.12694968553459121</v>
      </c>
      <c r="G77" s="30">
        <f>ETH!B77</f>
        <v>0.15053949579831941</v>
      </c>
      <c r="H77" s="30">
        <f>LINK!B77</f>
        <v>0.31769754385964827</v>
      </c>
      <c r="I77" s="30">
        <f>UNI!B77</f>
        <v>4.0868571428571421E-2</v>
      </c>
      <c r="J77" s="30">
        <f>XRP!B77</f>
        <v>4.5129508196721305E-2</v>
      </c>
    </row>
    <row r="78" spans="1:10" x14ac:dyDescent="0.25">
      <c r="A78" s="4">
        <f>ADA!A78</f>
        <v>44424</v>
      </c>
      <c r="B78" s="30">
        <f>ADA!B78</f>
        <v>0.19307358299595206</v>
      </c>
      <c r="C78" s="30">
        <f>BNB!B78</f>
        <v>0.28703639053254426</v>
      </c>
      <c r="D78" s="30">
        <f>BTC!B78</f>
        <v>0.21960843785632858</v>
      </c>
      <c r="E78" s="30">
        <f>DOGE!B78</f>
        <v>0.20274566353187085</v>
      </c>
      <c r="F78" s="30">
        <f>DOT!B78</f>
        <v>0.12821466666666678</v>
      </c>
      <c r="G78" s="30">
        <f>ETH!B78</f>
        <v>0.23734573894282535</v>
      </c>
      <c r="H78" s="30">
        <f>LINK!B78</f>
        <v>0.23720051546391707</v>
      </c>
      <c r="I78" s="30">
        <f>UNI!B78</f>
        <v>8.6270149253731332E-2</v>
      </c>
      <c r="J78" s="30">
        <f>XRP!B78</f>
        <v>7.1201825993555234E-2</v>
      </c>
    </row>
    <row r="79" spans="1:10" x14ac:dyDescent="0.25">
      <c r="A79" s="4">
        <f>ADA!A79</f>
        <v>44425</v>
      </c>
      <c r="B79" s="30">
        <f>ADA!B79</f>
        <v>0.18532032520325223</v>
      </c>
      <c r="C79" s="30">
        <f>BNB!B79</f>
        <v>0.1729395683453237</v>
      </c>
      <c r="D79" s="30">
        <f>BTC!B79</f>
        <v>0.23644146685472525</v>
      </c>
      <c r="E79" s="30">
        <f>DOGE!B79</f>
        <v>0.27749324894514799</v>
      </c>
      <c r="F79" s="30">
        <f>DOT!B79</f>
        <v>0.15931811846689894</v>
      </c>
      <c r="G79" s="30">
        <f>ETH!B79</f>
        <v>0.30602534435261713</v>
      </c>
      <c r="H79" s="30">
        <f>LINK!B79</f>
        <v>0.17585257731958759</v>
      </c>
      <c r="I79" s="30">
        <f>UNI!B79</f>
        <v>0.10368689655172411</v>
      </c>
      <c r="J79" s="30">
        <f>XRP!B79</f>
        <v>0.17418605769230724</v>
      </c>
    </row>
    <row r="80" spans="1:10" x14ac:dyDescent="0.25">
      <c r="A80" s="4">
        <f>ADA!A80</f>
        <v>44426</v>
      </c>
      <c r="B80" s="30">
        <f>ADA!B80</f>
        <v>0.15864074457083735</v>
      </c>
      <c r="C80" s="30">
        <f>BNB!B80</f>
        <v>0.18103573298429315</v>
      </c>
      <c r="D80" s="30">
        <f>BTC!B80</f>
        <v>0.36707180327868832</v>
      </c>
      <c r="E80" s="30">
        <f>DOGE!B80</f>
        <v>0.21936599099099066</v>
      </c>
      <c r="F80" s="30">
        <f>DOT!B80</f>
        <v>0.14743275109170306</v>
      </c>
      <c r="G80" s="30">
        <f>ETH!B80</f>
        <v>0.38363403068340352</v>
      </c>
      <c r="H80" s="30">
        <f>LINK!B80</f>
        <v>0.10536750902527076</v>
      </c>
      <c r="I80" s="30">
        <f>UNI!B80</f>
        <v>0.12934642857142856</v>
      </c>
      <c r="J80" s="30">
        <f>XRP!B80</f>
        <v>0.12090128342245986</v>
      </c>
    </row>
    <row r="81" spans="1:10" x14ac:dyDescent="0.25">
      <c r="A81" s="4">
        <f>ADA!A81</f>
        <v>44427</v>
      </c>
      <c r="B81" s="30">
        <f>ADA!B81</f>
        <v>0.22420358239508736</v>
      </c>
      <c r="C81" s="30">
        <f>BNB!B81</f>
        <v>0.14525264394829582</v>
      </c>
      <c r="D81" s="30">
        <f>BTC!B81</f>
        <v>0.21567150259067297</v>
      </c>
      <c r="E81" s="30">
        <f>DOGE!B81</f>
        <v>0.26079949392712581</v>
      </c>
      <c r="F81" s="30">
        <f>DOT!B81</f>
        <v>0.11071622641509432</v>
      </c>
      <c r="G81" s="30">
        <f>ETH!B81</f>
        <v>0.54733031026253143</v>
      </c>
      <c r="H81" s="30">
        <f>LINK!B81</f>
        <v>0.22317325102880653</v>
      </c>
      <c r="I81" s="30">
        <f>UNI!B81</f>
        <v>0.10212868852459014</v>
      </c>
      <c r="J81" s="30">
        <f>XRP!B81</f>
        <v>0.10192612704918005</v>
      </c>
    </row>
    <row r="82" spans="1:10" x14ac:dyDescent="0.25">
      <c r="A82" s="4">
        <f>ADA!A82</f>
        <v>44428</v>
      </c>
      <c r="B82" s="30">
        <f>ADA!B82</f>
        <v>0.20362420242024179</v>
      </c>
      <c r="C82" s="30">
        <f>BNB!B82</f>
        <v>0.23845267175572502</v>
      </c>
      <c r="D82" s="30">
        <f>BTC!B82</f>
        <v>0.19544633891213406</v>
      </c>
      <c r="E82" s="30">
        <f>DOGE!B82</f>
        <v>0.12215720588235253</v>
      </c>
      <c r="F82" s="30">
        <f>DOT!B82</f>
        <v>7.4615104166666682E-2</v>
      </c>
      <c r="G82" s="30">
        <f>ETH!B82</f>
        <v>0.18763555194805198</v>
      </c>
      <c r="H82" s="30">
        <f>LINK!B82</f>
        <v>0.1651427272727273</v>
      </c>
      <c r="I82" s="30">
        <f>UNI!B82</f>
        <v>0.11079635036496349</v>
      </c>
      <c r="J82" s="30">
        <f>XRP!B82</f>
        <v>0.13082761104441762</v>
      </c>
    </row>
    <row r="83" spans="1:10" x14ac:dyDescent="0.25">
      <c r="A83" s="4">
        <f>ADA!A83</f>
        <v>44429</v>
      </c>
      <c r="B83" s="30">
        <f>ADA!B83</f>
        <v>0.26351594684385427</v>
      </c>
      <c r="C83" s="30">
        <f>BNB!B83</f>
        <v>0.11903234285714263</v>
      </c>
      <c r="D83" s="30">
        <f>BTC!B83</f>
        <v>0.20470318133616092</v>
      </c>
      <c r="E83" s="30">
        <f>DOGE!B83</f>
        <v>0.16898244897959164</v>
      </c>
      <c r="F83" s="30">
        <f>DOT!B83</f>
        <v>0.15604592145015114</v>
      </c>
      <c r="G83" s="30">
        <f>ETH!B83</f>
        <v>0.24034966887417158</v>
      </c>
      <c r="H83" s="30">
        <f>LINK!B83</f>
        <v>0.16147392290249418</v>
      </c>
      <c r="I83" s="30">
        <f>UNI!B83</f>
        <v>0.10192777777777777</v>
      </c>
      <c r="J83" s="30">
        <f>XRP!B83</f>
        <v>0.12338619289340062</v>
      </c>
    </row>
    <row r="84" spans="1:10" x14ac:dyDescent="0.25">
      <c r="A84" s="4">
        <f>ADA!A84</f>
        <v>44430</v>
      </c>
      <c r="B84" s="30">
        <f>ADA!B84</f>
        <v>0.20455315408479882</v>
      </c>
      <c r="C84" s="30">
        <f>BNB!B84</f>
        <v>0.20181450704225354</v>
      </c>
      <c r="D84" s="30">
        <f>BTC!B84</f>
        <v>0.2161540909090906</v>
      </c>
      <c r="E84" s="30">
        <f>DOGE!B84</f>
        <v>0.15110438871473347</v>
      </c>
      <c r="F84" s="30">
        <f>DOT!B84</f>
        <v>0.17456159420289874</v>
      </c>
      <c r="G84" s="30">
        <f>ETH!B84</f>
        <v>0.26732408450704198</v>
      </c>
      <c r="H84" s="30">
        <f>LINK!B84</f>
        <v>0.24182485875706197</v>
      </c>
      <c r="I84" s="30">
        <f>UNI!B84</f>
        <v>0.10066090909090906</v>
      </c>
      <c r="J84" s="30">
        <f>XRP!B84</f>
        <v>0.12786422845691381</v>
      </c>
    </row>
    <row r="85" spans="1:10" x14ac:dyDescent="0.25">
      <c r="A85" s="4">
        <f>ADA!A85</f>
        <v>44431</v>
      </c>
      <c r="B85" s="30">
        <f>ADA!B85</f>
        <v>0.22502727272727158</v>
      </c>
      <c r="C85" s="30">
        <f>BNB!B85</f>
        <v>0.31112799999999857</v>
      </c>
      <c r="D85" s="30">
        <f>BTC!B85</f>
        <v>0.22595826446280912</v>
      </c>
      <c r="E85" s="30">
        <f>DOGE!B85</f>
        <v>0.26132426470588144</v>
      </c>
      <c r="F85" s="30">
        <f>DOT!B85</f>
        <v>0.16397396226415084</v>
      </c>
      <c r="G85" s="30">
        <f>ETH!B85</f>
        <v>0.22449356725146211</v>
      </c>
      <c r="H85" s="30">
        <f>LINK!B85</f>
        <v>0.23060288288288269</v>
      </c>
      <c r="I85" s="30">
        <f>UNI!B85</f>
        <v>0.13535149253731343</v>
      </c>
      <c r="J85" s="30">
        <f>XRP!B85</f>
        <v>9.8781809045225807E-2</v>
      </c>
    </row>
    <row r="86" spans="1:10" x14ac:dyDescent="0.25">
      <c r="A86" s="4">
        <f>ADA!A86</f>
        <v>44432</v>
      </c>
      <c r="B86" s="30">
        <f>ADA!B86</f>
        <v>0.14594963730569882</v>
      </c>
      <c r="C86" s="30">
        <f>BNB!B86</f>
        <v>0.20090782967032983</v>
      </c>
      <c r="D86" s="30">
        <f>BTC!B86</f>
        <v>0.22920826542491252</v>
      </c>
      <c r="E86" s="30">
        <f>DOGE!B86</f>
        <v>0.60718568527917782</v>
      </c>
      <c r="F86" s="30">
        <f>DOT!B86</f>
        <v>0.14998940397350982</v>
      </c>
      <c r="G86" s="30">
        <f>ETH!B86</f>
        <v>0.53429223404254889</v>
      </c>
      <c r="H86" s="30">
        <f>LINK!B86</f>
        <v>0.13430329670329666</v>
      </c>
      <c r="I86" s="30">
        <f>UNI!B86</f>
        <v>0.15290162601626017</v>
      </c>
      <c r="J86" s="30">
        <f>XRP!B86</f>
        <v>0.11626297786720274</v>
      </c>
    </row>
    <row r="87" spans="1:10" x14ac:dyDescent="0.25">
      <c r="A87" s="4">
        <f>ADA!A87</f>
        <v>44433</v>
      </c>
      <c r="B87" s="30">
        <f>ADA!B87</f>
        <v>0.12831222222222183</v>
      </c>
      <c r="C87" s="30">
        <f>BNB!B87</f>
        <v>0.2206949381327338</v>
      </c>
      <c r="D87" s="30">
        <f>BTC!B87</f>
        <v>0.19340946808510573</v>
      </c>
      <c r="E87" s="30">
        <f>DOGE!B87</f>
        <v>0.25638397727272766</v>
      </c>
      <c r="F87" s="30">
        <f>DOT!B87</f>
        <v>0.20020627177700345</v>
      </c>
      <c r="G87" s="30">
        <f>ETH!B87</f>
        <v>0.2631427795874059</v>
      </c>
      <c r="H87" s="30">
        <f>LINK!B87</f>
        <v>0.47559834515366151</v>
      </c>
      <c r="I87" s="30">
        <f>UNI!B87</f>
        <v>8.9814529914529928E-2</v>
      </c>
      <c r="J87" s="30">
        <f>XRP!B87</f>
        <v>8.7818503538928033E-2</v>
      </c>
    </row>
    <row r="88" spans="1:10" x14ac:dyDescent="0.25">
      <c r="A88" s="4">
        <f>ADA!A88</f>
        <v>44434</v>
      </c>
      <c r="B88" s="30">
        <f>ADA!B88</f>
        <v>0.15493089005235572</v>
      </c>
      <c r="C88" s="30">
        <f>BNB!B88</f>
        <v>2.9183484162895922E-2</v>
      </c>
      <c r="D88" s="30">
        <f>BTC!B88</f>
        <v>0.23062913043478239</v>
      </c>
      <c r="E88" s="30">
        <f>DOGE!B88</f>
        <v>0.19669107763615284</v>
      </c>
      <c r="F88" s="30">
        <f>DOT!B88</f>
        <v>0.18811035856573707</v>
      </c>
      <c r="G88" s="30">
        <f>ETH!B88</f>
        <v>0.35444650912996634</v>
      </c>
      <c r="H88" s="30">
        <f>LINK!B88</f>
        <v>5.5345578947368419E-2</v>
      </c>
      <c r="I88" s="30">
        <f>UNI!B88</f>
        <v>6.1300000000000021E-2</v>
      </c>
      <c r="J88" s="30">
        <f>XRP!B88</f>
        <v>5.916239999999999E-2</v>
      </c>
    </row>
    <row r="89" spans="1:10" x14ac:dyDescent="0.25">
      <c r="A89" s="4">
        <f>ADA!A89</f>
        <v>44435</v>
      </c>
      <c r="B89" s="30">
        <f>ADA!B89</f>
        <v>9.1106295149638611E-2</v>
      </c>
      <c r="C89" s="30">
        <f>BNB!B89</f>
        <v>0.14410552147239242</v>
      </c>
      <c r="D89" s="30">
        <f>BTC!B89</f>
        <v>0.16153450363196153</v>
      </c>
      <c r="E89" s="30">
        <f>DOGE!B89</f>
        <v>0.27188680926916259</v>
      </c>
      <c r="F89" s="30">
        <f>DOT!B89</f>
        <v>0.14575714285714286</v>
      </c>
      <c r="G89" s="30">
        <f>ETH!B89</f>
        <v>0.18799371657753983</v>
      </c>
      <c r="H89" s="30">
        <f>LINK!B89</f>
        <v>0.16532033333333329</v>
      </c>
      <c r="I89" s="30">
        <f>UNI!B89</f>
        <v>0.17620000000000005</v>
      </c>
      <c r="J89" s="30">
        <f>XRP!B89</f>
        <v>9.2007414829659379E-2</v>
      </c>
    </row>
    <row r="90" spans="1:10" x14ac:dyDescent="0.25">
      <c r="A90" s="4">
        <f>ADA!A90</f>
        <v>44436</v>
      </c>
      <c r="B90" s="30">
        <f>ADA!B90</f>
        <v>0.10780675105485216</v>
      </c>
      <c r="C90" s="30">
        <f>BNB!B90</f>
        <v>0.2254253246753237</v>
      </c>
      <c r="D90" s="30">
        <f>BTC!B90</f>
        <v>0.19839018087855273</v>
      </c>
      <c r="E90" s="30">
        <f>DOGE!B90</f>
        <v>0.22561324863883847</v>
      </c>
      <c r="F90" s="30">
        <f>DOT!B90</f>
        <v>5.8315869565217386E-2</v>
      </c>
      <c r="G90" s="30">
        <f>ETH!B90</f>
        <v>0.29498154050464748</v>
      </c>
      <c r="H90" s="30">
        <f>LINK!B90</f>
        <v>8.9648639455782234E-2</v>
      </c>
      <c r="I90" s="30">
        <f>UNI!B90</f>
        <v>3.1960433604336043E-2</v>
      </c>
      <c r="J90" s="30">
        <f>XRP!B90</f>
        <v>6.7286599999999863E-2</v>
      </c>
    </row>
    <row r="91" spans="1:10" x14ac:dyDescent="0.25">
      <c r="A91" s="4">
        <f>ADA!A91</f>
        <v>44437</v>
      </c>
      <c r="B91" s="30">
        <f>ADA!B91</f>
        <v>0.11352236842105234</v>
      </c>
      <c r="C91" s="30">
        <f>BNB!B91</f>
        <v>0.23680780748663097</v>
      </c>
      <c r="D91" s="30">
        <f>BTC!B91</f>
        <v>0.17668565488565463</v>
      </c>
      <c r="E91" s="30">
        <f>DOGE!B91</f>
        <v>0.22842729044834331</v>
      </c>
      <c r="F91" s="30">
        <f>DOT!B91</f>
        <v>6.5725278810408932E-2</v>
      </c>
      <c r="G91" s="30">
        <f>ETH!B91</f>
        <v>0.27002311320754679</v>
      </c>
      <c r="H91" s="30">
        <f>LINK!B91</f>
        <v>0.26123378378378359</v>
      </c>
      <c r="I91" s="30">
        <f>UNI!B91</f>
        <v>4.4912442396313368E-2</v>
      </c>
      <c r="J91" s="30">
        <f>XRP!B91</f>
        <v>8.2522545090180185E-2</v>
      </c>
    </row>
    <row r="92" spans="1:10" x14ac:dyDescent="0.25">
      <c r="A92" s="4">
        <f>ADA!A92</f>
        <v>44438</v>
      </c>
      <c r="B92" s="30">
        <f>ADA!B92</f>
        <v>0.11506518668012085</v>
      </c>
      <c r="C92" s="30">
        <f>BNB!B92</f>
        <v>0.24890689277899375</v>
      </c>
      <c r="D92" s="30">
        <f>BTC!B92</f>
        <v>0.17817175025588541</v>
      </c>
      <c r="E92" s="30">
        <f>DOGE!B92</f>
        <v>0.25157841031149264</v>
      </c>
      <c r="F92" s="30">
        <f>DOT!B92</f>
        <v>0.12968023715415011</v>
      </c>
      <c r="G92" s="30">
        <f>ETH!B92</f>
        <v>0.26238146453089267</v>
      </c>
      <c r="H92" s="30">
        <f>LINK!B92</f>
        <v>0.21722547619047625</v>
      </c>
      <c r="I92" s="30">
        <f>UNI!B92</f>
        <v>0.11593270440251571</v>
      </c>
      <c r="J92" s="30">
        <f>XRP!B92</f>
        <v>7.8679518072288915E-2</v>
      </c>
    </row>
    <row r="93" spans="1:10" x14ac:dyDescent="0.25">
      <c r="A93" s="4">
        <f>ADA!A93</f>
        <v>44439</v>
      </c>
      <c r="B93" s="30">
        <f>ADA!B93</f>
        <v>8.8639534883720714E-2</v>
      </c>
      <c r="C93" s="30">
        <f>BNB!B93</f>
        <v>0.12476909871244625</v>
      </c>
      <c r="D93" s="30">
        <f>BTC!B93</f>
        <v>0.21883056680161858</v>
      </c>
      <c r="E93" s="30">
        <f>DOGE!B93</f>
        <v>0.20193340163934331</v>
      </c>
      <c r="F93" s="30">
        <f>DOT!B93</f>
        <v>-7.106793478260885E-3</v>
      </c>
      <c r="G93" s="30">
        <f>ETH!B93</f>
        <v>0.28126163265306081</v>
      </c>
      <c r="H93" s="30">
        <f>LINK!B93</f>
        <v>0.1339378378378378</v>
      </c>
      <c r="I93" s="30">
        <f>UNI!B93</f>
        <v>0.14244774193548379</v>
      </c>
      <c r="J93" s="30">
        <f>XRP!B93</f>
        <v>2.6654454454454652E-2</v>
      </c>
    </row>
    <row r="94" spans="1:10" x14ac:dyDescent="0.25">
      <c r="A94" s="4">
        <f>ADA!A94</f>
        <v>44440</v>
      </c>
      <c r="B94" s="30">
        <f>ADA!B94</f>
        <v>0.12315570131180593</v>
      </c>
      <c r="C94" s="30">
        <f>BNB!B94</f>
        <v>0.19819739010989004</v>
      </c>
      <c r="D94" s="30">
        <f>BTC!B94</f>
        <v>0.19380538793103461</v>
      </c>
      <c r="E94" s="30">
        <f>DOGE!B94</f>
        <v>0.29608366285119708</v>
      </c>
      <c r="F94" s="30">
        <f>DOT!B94</f>
        <v>0.16408457583547539</v>
      </c>
      <c r="G94" s="30">
        <f>ETH!B94</f>
        <v>0.17892159533073906</v>
      </c>
      <c r="H94" s="30">
        <f>LINK!B94</f>
        <v>0.15276692913385823</v>
      </c>
      <c r="I94" s="30">
        <f>UNI!B94</f>
        <v>0.12697094594594593</v>
      </c>
      <c r="J94" s="30">
        <f>XRP!B94</f>
        <v>0.16677044088176371</v>
      </c>
    </row>
    <row r="95" spans="1:10" x14ac:dyDescent="0.25">
      <c r="A95" s="4">
        <f>ADA!A95</f>
        <v>44441</v>
      </c>
      <c r="B95" s="30">
        <f>ADA!B95</f>
        <v>0.14071303901437332</v>
      </c>
      <c r="C95" s="30">
        <f>BNB!B95</f>
        <v>0.25431198668146482</v>
      </c>
      <c r="D95" s="30">
        <f>BTC!B95</f>
        <v>0.16721224066390039</v>
      </c>
      <c r="E95" s="30">
        <f>DOGE!B95</f>
        <v>0.1875664932362123</v>
      </c>
      <c r="F95" s="30">
        <f>DOT!B95</f>
        <v>9.1508620689655082E-2</v>
      </c>
      <c r="G95" s="30">
        <f>ETH!B95</f>
        <v>0.24178365019011339</v>
      </c>
      <c r="H95" s="30">
        <f>LINK!B95</f>
        <v>0.12877823275862063</v>
      </c>
      <c r="I95" s="30">
        <f>UNI!B95</f>
        <v>4.5304629629629639E-2</v>
      </c>
      <c r="J95" s="30">
        <f>XRP!B95</f>
        <v>0.18517905337361551</v>
      </c>
    </row>
    <row r="96" spans="1:10" x14ac:dyDescent="0.25">
      <c r="A96" s="4">
        <f>ADA!A96</f>
        <v>44442</v>
      </c>
      <c r="B96" s="30">
        <f>ADA!B96</f>
        <v>0.10651969026548663</v>
      </c>
      <c r="C96" s="30">
        <f>BNB!B96</f>
        <v>0.37870229885057538</v>
      </c>
      <c r="D96" s="30">
        <f>BTC!B96</f>
        <v>0.22247110633727207</v>
      </c>
      <c r="E96" s="30">
        <f>DOGE!B96</f>
        <v>0.18337056994818654</v>
      </c>
      <c r="F96" s="30">
        <f>DOT!B96</f>
        <v>0.1293095975232198</v>
      </c>
      <c r="G96" s="30">
        <f>ETH!B96</f>
        <v>0.20411353383458639</v>
      </c>
      <c r="H96" s="30">
        <f>LINK!B96</f>
        <v>0.16811944444444446</v>
      </c>
      <c r="I96" s="30">
        <f>UNI!B96</f>
        <v>6.6733139534883704E-2</v>
      </c>
      <c r="J96" s="30">
        <f>XRP!B96</f>
        <v>0.10504994964753263</v>
      </c>
    </row>
    <row r="97" spans="1:11" x14ac:dyDescent="0.25">
      <c r="A97" s="4">
        <f>ADA!A97</f>
        <v>44443</v>
      </c>
      <c r="B97" s="30">
        <f>ADA!B97</f>
        <v>0.1782421891604678</v>
      </c>
      <c r="C97" s="30">
        <f>BNB!B97</f>
        <v>2.9464469618949541E-2</v>
      </c>
      <c r="D97" s="30">
        <f>BTC!B97</f>
        <v>2.6465353535353536E-2</v>
      </c>
      <c r="E97" s="30">
        <f>DOGE!B97</f>
        <v>0.18318501070663798</v>
      </c>
      <c r="F97" s="30">
        <f>DOT!B97</f>
        <v>0.16621417322834645</v>
      </c>
      <c r="G97" s="30">
        <f>ETH!B97</f>
        <v>2.2906888888888893E-2</v>
      </c>
      <c r="H97" s="30">
        <f>LINK!B97</f>
        <v>5.9800647249190951E-2</v>
      </c>
      <c r="I97" s="30">
        <f>UNI!B97</f>
        <v>0.17118666666666682</v>
      </c>
      <c r="J97" s="30">
        <f>XRP!B97</f>
        <v>0.16078763819095451</v>
      </c>
    </row>
    <row r="98" spans="1:11" x14ac:dyDescent="0.25">
      <c r="A98" s="4">
        <f>ADA!A98</f>
        <v>44444</v>
      </c>
      <c r="B98" s="30">
        <f>ADA!B98</f>
        <v>0.10352653485952119</v>
      </c>
      <c r="C98" s="30">
        <f>BNB!B98</f>
        <v>0.23156581325301198</v>
      </c>
      <c r="D98" s="30">
        <f>BTC!B98</f>
        <v>0.26873221757322124</v>
      </c>
      <c r="E98" s="30">
        <f>DOGE!B98</f>
        <v>0.2229986734693877</v>
      </c>
      <c r="F98" s="30">
        <f>DOT!B98</f>
        <v>0.15461018766756043</v>
      </c>
      <c r="G98" s="30">
        <f>ETH!B98</f>
        <v>0.31817802547770641</v>
      </c>
      <c r="H98" s="30">
        <f>LINK!B98</f>
        <v>0.16925789473684225</v>
      </c>
      <c r="I98" s="30">
        <f>UNI!B98</f>
        <v>0.15849043478260863</v>
      </c>
      <c r="J98" s="30">
        <f>XRP!B98</f>
        <v>0.23816805273833663</v>
      </c>
    </row>
    <row r="99" spans="1:11" x14ac:dyDescent="0.25">
      <c r="A99" s="4">
        <f>ADA!A99</f>
        <v>44445</v>
      </c>
      <c r="B99" s="30">
        <f>ADA!B99</f>
        <v>0.10483718079673132</v>
      </c>
      <c r="C99" s="30">
        <f>BNB!B99</f>
        <v>0.13061287262872615</v>
      </c>
      <c r="D99" s="30">
        <f>BTC!B99</f>
        <v>0.18880850622406631</v>
      </c>
      <c r="E99" s="30">
        <f>DOGE!B99</f>
        <v>0.24047348643006183</v>
      </c>
      <c r="F99" s="30">
        <f>DOT!B99</f>
        <v>0.15503539325842697</v>
      </c>
      <c r="G99" s="30">
        <f>ETH!B99</f>
        <v>0.2551219565217388</v>
      </c>
      <c r="H99" s="30">
        <f>LINK!B99</f>
        <v>0.14713660714285706</v>
      </c>
      <c r="I99" s="30">
        <f>UNI!B99</f>
        <v>0.10345515695067257</v>
      </c>
      <c r="J99" s="30">
        <f>XRP!B99</f>
        <v>0.27074290091930459</v>
      </c>
    </row>
    <row r="100" spans="1:11" x14ac:dyDescent="0.25">
      <c r="A100" s="4">
        <f>ADA!A100</f>
        <v>44446</v>
      </c>
      <c r="B100" s="30">
        <f>ADA!B100</f>
        <v>0.12470226130653267</v>
      </c>
      <c r="C100" s="30">
        <f>BNB!B100</f>
        <v>0.25569830124575393</v>
      </c>
      <c r="D100" s="30">
        <f>BTC!B100</f>
        <v>0.17300913757700173</v>
      </c>
      <c r="E100" s="30">
        <f>DOGE!B100</f>
        <v>0.23130592885375484</v>
      </c>
      <c r="F100" s="30">
        <f>DOT!B100</f>
        <v>0.20562913907284697</v>
      </c>
      <c r="G100" s="30">
        <f>ETH!B100</f>
        <v>0.18577341040462397</v>
      </c>
      <c r="H100" s="30">
        <f>LINK!B100</f>
        <v>0.2232276041666664</v>
      </c>
      <c r="I100" s="30">
        <f>UNI!B100</f>
        <v>0.1426401015228427</v>
      </c>
      <c r="J100" s="30">
        <f>XRP!B100</f>
        <v>0.16068754208754191</v>
      </c>
    </row>
    <row r="101" spans="1:11" x14ac:dyDescent="0.25">
      <c r="A101" s="4">
        <f>ADA!A101</f>
        <v>44447</v>
      </c>
      <c r="B101" s="30">
        <f>ADA!B101</f>
        <v>7.20311868686868E-2</v>
      </c>
      <c r="C101" s="30">
        <f>BNB!B101</f>
        <v>0.12534760845383749</v>
      </c>
      <c r="D101" s="30">
        <f>BTC!B101</f>
        <v>0.18879999999999983</v>
      </c>
      <c r="E101" s="30">
        <f>DOGE!B101</f>
        <v>0.1278933232169949</v>
      </c>
      <c r="F101" s="30">
        <f>DOT!B101</f>
        <v>0.13937818181818173</v>
      </c>
      <c r="G101" s="30">
        <f>ETH!B101</f>
        <v>0.18769548306148001</v>
      </c>
      <c r="H101" s="30">
        <f>LINK!B101</f>
        <v>0.13692723577235766</v>
      </c>
      <c r="I101" s="30">
        <f>UNI!B101</f>
        <v>5.7672093023255787E-2</v>
      </c>
      <c r="J101" s="30">
        <f>XRP!B101</f>
        <v>9.1658096828046709E-2</v>
      </c>
    </row>
    <row r="102" spans="1:11" x14ac:dyDescent="0.25">
      <c r="A102" s="4">
        <f>ADA!A102</f>
        <v>44448</v>
      </c>
      <c r="B102" s="30">
        <f>ADA!B102</f>
        <v>0.18831864594894548</v>
      </c>
      <c r="C102" s="30">
        <f>BNB!B102</f>
        <v>0.2873119551681193</v>
      </c>
      <c r="D102" s="30">
        <f>BTC!B102</f>
        <v>0.19380620549338737</v>
      </c>
      <c r="E102" s="30">
        <f>DOGE!B102</f>
        <v>0.23484192090395456</v>
      </c>
      <c r="F102" s="30">
        <f>DOT!B102</f>
        <v>0.10984216867469883</v>
      </c>
      <c r="G102" s="30">
        <f>ETH!B102</f>
        <v>0.25110795892169435</v>
      </c>
      <c r="H102" s="30">
        <f>LINK!B102</f>
        <v>0.11010765661252994</v>
      </c>
      <c r="I102" s="30">
        <f>UNI!B102</f>
        <v>5.304133333333335E-2</v>
      </c>
      <c r="J102" s="30">
        <f>XRP!B102</f>
        <v>0.12602736051502131</v>
      </c>
    </row>
    <row r="103" spans="1:11" x14ac:dyDescent="0.25">
      <c r="A103" s="4">
        <f>ADA!A103</f>
        <v>44449</v>
      </c>
      <c r="B103" s="30">
        <f>ADA!B103</f>
        <v>0.1162286610878661</v>
      </c>
      <c r="C103" s="30">
        <f>BNB!B103</f>
        <v>0.29463640500568866</v>
      </c>
      <c r="D103" s="30">
        <f>BTC!B103</f>
        <v>0.1779918283963228</v>
      </c>
      <c r="E103" s="30">
        <f>DOGE!B103</f>
        <v>0.19020626326963899</v>
      </c>
      <c r="F103" s="30">
        <f>DOT!B103</f>
        <v>0.1019550561797752</v>
      </c>
      <c r="G103" s="30">
        <f>ETH!B103</f>
        <v>0.2792657817109146</v>
      </c>
      <c r="H103" s="30">
        <f>LINK!B103</f>
        <v>9.9771698113207533E-2</v>
      </c>
      <c r="I103" s="30">
        <f>UNI!B103</f>
        <v>2.4173255813953482E-2</v>
      </c>
      <c r="J103" s="30">
        <f>XRP!B103</f>
        <v>0.2235929949238564</v>
      </c>
    </row>
    <row r="104" spans="1:11" x14ac:dyDescent="0.25">
      <c r="A104" s="4">
        <f>ADA!A104</f>
        <v>44450</v>
      </c>
      <c r="B104" s="30">
        <f>ADA!B104</f>
        <v>0.1759983488132098</v>
      </c>
      <c r="C104" s="30">
        <f>BNB!B104</f>
        <v>0.12189048106448309</v>
      </c>
      <c r="D104" s="30">
        <f>BTC!B104</f>
        <v>0.17375235792019356</v>
      </c>
      <c r="E104" s="30">
        <f>DOGE!B104</f>
        <v>9.0539523809523667E-2</v>
      </c>
      <c r="F104" s="30">
        <f>DOT!B104</f>
        <v>0.10354105263157892</v>
      </c>
      <c r="G104" s="30">
        <f>ETH!B104</f>
        <v>0.26178653198653196</v>
      </c>
      <c r="H104" s="30">
        <f>LINK!B104</f>
        <v>0.19698148148148137</v>
      </c>
      <c r="I104" s="30">
        <f>UNI!B104</f>
        <v>7.9226086956521752E-2</v>
      </c>
      <c r="J104" s="30">
        <f>XRP!B104</f>
        <v>0.15914381338742356</v>
      </c>
    </row>
    <row r="105" spans="1:11" x14ac:dyDescent="0.25">
      <c r="A105" s="4">
        <f>ADA!A105</f>
        <v>44451</v>
      </c>
      <c r="B105" s="30">
        <f>ADA!B105</f>
        <v>0.15281556459816878</v>
      </c>
      <c r="C105" s="30">
        <f>BNB!B105</f>
        <v>0.22226607329843032</v>
      </c>
      <c r="D105" s="30">
        <f>BTC!B105</f>
        <v>0.17193516237402034</v>
      </c>
      <c r="E105" s="30">
        <f>DOGE!B105</f>
        <v>0.12162073170731691</v>
      </c>
      <c r="F105" s="30">
        <f>DOT!B105</f>
        <v>9.0684045584045678E-2</v>
      </c>
      <c r="G105" s="30">
        <f>ETH!B105</f>
        <v>0.30398309859154954</v>
      </c>
      <c r="H105" s="30">
        <f>LINK!B105</f>
        <v>0.26465364238410582</v>
      </c>
      <c r="I105" s="30">
        <f>UNI!B105</f>
        <v>8.6717142857142882E-2</v>
      </c>
      <c r="J105" s="30">
        <f>XRP!B105</f>
        <v>0.17565673175745103</v>
      </c>
    </row>
    <row r="106" spans="1:11" x14ac:dyDescent="0.25">
      <c r="A106" s="4">
        <f>ADA!A106</f>
        <v>44452</v>
      </c>
      <c r="B106" s="30">
        <f>ADA!B106</f>
        <v>0.17236383419689097</v>
      </c>
      <c r="C106" s="30">
        <f>BNB!B106</f>
        <v>0.13917584033613428</v>
      </c>
      <c r="D106" s="30">
        <f>BTC!B106</f>
        <v>0.16199820675105472</v>
      </c>
      <c r="E106" s="30">
        <f>DOGE!B106</f>
        <v>0.1053979123173279</v>
      </c>
      <c r="F106" s="30">
        <f>DOT!B106</f>
        <v>0.12199724576271191</v>
      </c>
      <c r="G106" s="30">
        <f>ETH!B106</f>
        <v>0.24476202531645555</v>
      </c>
      <c r="H106" s="30">
        <f>LINK!B106</f>
        <v>0.10200747126436781</v>
      </c>
      <c r="I106" s="30">
        <f>UNI!B106</f>
        <v>0.12869612903225805</v>
      </c>
      <c r="J106" s="30">
        <f>XRP!B106</f>
        <v>0.17307123983739842</v>
      </c>
    </row>
    <row r="107" spans="1:11" x14ac:dyDescent="0.25">
      <c r="A107" s="4">
        <f>ADA!A107</f>
        <v>44453</v>
      </c>
      <c r="B107" s="30">
        <f>ADA!B107</f>
        <v>0.14529295065458189</v>
      </c>
      <c r="C107" s="30">
        <f>BNB!B107</f>
        <v>0.17306104166666725</v>
      </c>
      <c r="D107" s="30">
        <f>BTC!B107</f>
        <v>0.17809671457905549</v>
      </c>
      <c r="E107" s="30">
        <f>DOGE!B107</f>
        <v>0.15724313725490191</v>
      </c>
      <c r="F107" s="30">
        <f>DOT!B107</f>
        <v>0.11648809523809529</v>
      </c>
      <c r="G107" s="30">
        <f>ETH!B107</f>
        <v>0.23293094777562884</v>
      </c>
      <c r="H107" s="30">
        <f>LINK!B107</f>
        <v>0.17425858585858581</v>
      </c>
      <c r="I107" s="30">
        <f>UNI!B107</f>
        <v>0</v>
      </c>
      <c r="J107" s="30">
        <f>XRP!B107</f>
        <v>0.16053908996897651</v>
      </c>
    </row>
    <row r="108" spans="1:11" x14ac:dyDescent="0.25">
      <c r="A108" s="4">
        <f>ADA!A108</f>
        <v>44454</v>
      </c>
      <c r="B108" s="30">
        <f>ADA!B108</f>
        <v>0.11226006006005995</v>
      </c>
      <c r="C108" s="30">
        <f>BNB!B108</f>
        <v>0.19079563758389265</v>
      </c>
      <c r="D108" s="30">
        <f>BTC!B108</f>
        <v>0.21563693989071067</v>
      </c>
      <c r="E108" s="30">
        <f>DOGE!B108</f>
        <v>0.15548854961832068</v>
      </c>
      <c r="F108" s="30">
        <f>DOT!B108</f>
        <v>0.52548492688413717</v>
      </c>
      <c r="G108" s="30">
        <f>ETH!B108</f>
        <v>0.20662912621359231</v>
      </c>
      <c r="H108" s="30">
        <f>LINK!B108</f>
        <v>0.23183812260536385</v>
      </c>
      <c r="I108" s="30">
        <f>UNI!B108</f>
        <v>0.11781662198391417</v>
      </c>
      <c r="J108" s="30">
        <f>XRP!B108</f>
        <v>9.631437246963577E-2</v>
      </c>
    </row>
    <row r="109" spans="1:11" x14ac:dyDescent="0.25">
      <c r="A109" s="4">
        <f>ADA!A109</f>
        <v>44455</v>
      </c>
      <c r="B109" s="30">
        <f>ADA!B109</f>
        <v>0.13739313929313901</v>
      </c>
      <c r="C109" s="30">
        <f>BNB!B109</f>
        <v>0.21224078478002398</v>
      </c>
      <c r="D109" s="30">
        <f>BTC!B109</f>
        <v>0.21321836065573777</v>
      </c>
      <c r="E109" s="30">
        <f>DOGE!B109</f>
        <v>0.18916305084745796</v>
      </c>
      <c r="F109" s="30">
        <f>DOT!B109</f>
        <v>0.44436040061633364</v>
      </c>
      <c r="G109" s="30">
        <f>ETH!B109</f>
        <v>0.29024903969270172</v>
      </c>
      <c r="H109" s="30">
        <f>LINK!B109</f>
        <v>0.23464931237721007</v>
      </c>
      <c r="I109" s="30">
        <f>UNI!B109</f>
        <v>6.3208675799086733E-2</v>
      </c>
      <c r="J109" s="30">
        <f>XRP!B109</f>
        <v>0.14989354187689202</v>
      </c>
      <c r="K109" s="74"/>
    </row>
    <row r="110" spans="1:11" x14ac:dyDescent="0.25">
      <c r="A110" s="4">
        <f>ADA!A110</f>
        <v>44456</v>
      </c>
      <c r="B110" s="30">
        <f>ADA!B110</f>
        <v>0.10677626050420157</v>
      </c>
      <c r="C110" s="30">
        <f>BNB!B110</f>
        <v>0.21065831265508694</v>
      </c>
      <c r="D110" s="30">
        <f>BTC!B110</f>
        <v>0.17870167973124301</v>
      </c>
      <c r="E110" s="30">
        <f>DOGE!B110</f>
        <v>0.15902319444444429</v>
      </c>
      <c r="F110" s="30">
        <f>DOT!B110</f>
        <v>0.11822381974248929</v>
      </c>
      <c r="G110" s="30">
        <f>ETH!B110</f>
        <v>0.28996756066411278</v>
      </c>
      <c r="H110" s="30">
        <f>LINK!B110</f>
        <v>0.19208306122448979</v>
      </c>
      <c r="I110" s="30">
        <f>UNI!B110</f>
        <v>3.5461111111111117E-2</v>
      </c>
      <c r="J110" s="30">
        <f>XRP!B110</f>
        <v>5.8034545454545311E-2</v>
      </c>
    </row>
    <row r="111" spans="1:11" x14ac:dyDescent="0.25">
      <c r="A111" s="4">
        <f>ADA!A111</f>
        <v>44457</v>
      </c>
      <c r="B111" s="30">
        <f>ADA!B111</f>
        <v>0.14081097826086919</v>
      </c>
      <c r="C111" s="30">
        <f>BNB!B111</f>
        <v>0.14250080367393844</v>
      </c>
      <c r="D111" s="30">
        <f>BTC!B111</f>
        <v>0.11433126934984511</v>
      </c>
      <c r="E111" s="30">
        <f>DOGE!B111</f>
        <v>0.15569369894982485</v>
      </c>
      <c r="F111" s="30">
        <f>DOT!B111</f>
        <v>0.13004868035190612</v>
      </c>
      <c r="G111" s="30">
        <f>ETH!B111</f>
        <v>0.18982550761421343</v>
      </c>
      <c r="H111" s="30">
        <f>LINK!B111</f>
        <v>0.16390804878048762</v>
      </c>
      <c r="I111" s="30">
        <f>UNI!B111</f>
        <v>7.4713333333333326E-2</v>
      </c>
      <c r="J111" s="30">
        <f>XRP!B111</f>
        <v>0.14555503560528965</v>
      </c>
    </row>
    <row r="112" spans="1:11" x14ac:dyDescent="0.25">
      <c r="A112" s="4">
        <f>ADA!A112</f>
        <v>44458</v>
      </c>
      <c r="B112" s="30">
        <f>ADA!B112</f>
        <v>0.13274774396642139</v>
      </c>
      <c r="C112" s="30">
        <f>BNB!B112</f>
        <v>0.14776212710765269</v>
      </c>
      <c r="D112" s="30">
        <f>BTC!B112</f>
        <v>0.14204539473684186</v>
      </c>
      <c r="E112" s="30">
        <f>DOGE!B112</f>
        <v>0</v>
      </c>
      <c r="F112" s="30">
        <f>DOT!B112</f>
        <v>0</v>
      </c>
      <c r="G112" s="30">
        <f>ETH!B112</f>
        <v>0.14576616541353357</v>
      </c>
      <c r="H112" s="30">
        <f>LINK!B112</f>
        <v>0</v>
      </c>
      <c r="I112" s="30">
        <f>UNI!B112</f>
        <v>0</v>
      </c>
      <c r="J112" s="30">
        <f>XRP!B112</f>
        <v>0</v>
      </c>
    </row>
    <row r="113" spans="1:11" x14ac:dyDescent="0.25">
      <c r="A113" s="4">
        <f>ADA!A113</f>
        <v>44459</v>
      </c>
      <c r="B113" s="30">
        <f>ADA!B113</f>
        <v>0.10764657387580261</v>
      </c>
      <c r="C113" s="30">
        <f>BNB!B113</f>
        <v>0.18863653250773973</v>
      </c>
      <c r="D113" s="30">
        <f>BTC!B113</f>
        <v>9.0238846572361073E-2</v>
      </c>
      <c r="E113" s="30">
        <f>DOGE!B113</f>
        <v>0.18856139534883667</v>
      </c>
      <c r="F113" s="30">
        <f>DOT!B113</f>
        <v>0.12228844086021491</v>
      </c>
      <c r="G113" s="30">
        <f>ETH!B113</f>
        <v>0.14066257668711621</v>
      </c>
      <c r="H113" s="30">
        <f>LINK!B113</f>
        <v>0.11463046511627906</v>
      </c>
      <c r="I113" s="30">
        <f>UNI!B113</f>
        <v>0.27517824267782393</v>
      </c>
      <c r="J113" s="30">
        <f>XRP!B113</f>
        <v>9.6170470470470476E-2</v>
      </c>
    </row>
    <row r="114" spans="1:11" x14ac:dyDescent="0.25">
      <c r="A114" s="4">
        <f>ADA!A114</f>
        <v>44460</v>
      </c>
      <c r="B114" s="30">
        <f>ADA!B114</f>
        <v>0.12013581445523172</v>
      </c>
      <c r="C114" s="30">
        <f>BNB!B114</f>
        <v>0.12551308900523536</v>
      </c>
      <c r="D114" s="30">
        <f>BTC!B114</f>
        <v>0.12814134419551917</v>
      </c>
      <c r="E114" s="30">
        <f>DOGE!B114</f>
        <v>0.10472285714285716</v>
      </c>
      <c r="F114" s="30">
        <f>DOT!B114</f>
        <v>0.19506177884615397</v>
      </c>
      <c r="G114" s="30">
        <f>ETH!B114</f>
        <v>0.21928885135135137</v>
      </c>
      <c r="H114" s="30">
        <f>LINK!B114</f>
        <v>0.15677158878504655</v>
      </c>
      <c r="I114" s="30">
        <f>UNI!B114</f>
        <v>0.1078892045454546</v>
      </c>
      <c r="J114" s="30">
        <f>XRP!B114</f>
        <v>0.11691402805611169</v>
      </c>
    </row>
    <row r="115" spans="1:11" x14ac:dyDescent="0.25">
      <c r="A115" s="4">
        <f>ADA!A115</f>
        <v>44461</v>
      </c>
      <c r="B115" s="30">
        <f>ADA!B115</f>
        <v>0.12270676229508169</v>
      </c>
      <c r="C115" s="30">
        <f>BNB!B115</f>
        <v>0.19055570680628237</v>
      </c>
      <c r="D115" s="30">
        <f>BTC!B115</f>
        <v>0.12447929411764694</v>
      </c>
      <c r="E115" s="30">
        <f>DOGE!B115</f>
        <v>0.44531166666667149</v>
      </c>
      <c r="F115" s="30">
        <f>DOT!B115</f>
        <v>0.11704340909090916</v>
      </c>
      <c r="G115" s="30">
        <f>ETH!B115</f>
        <v>0.22228809106830075</v>
      </c>
      <c r="H115" s="30">
        <f>LINK!B115</f>
        <v>0.16250956937799046</v>
      </c>
      <c r="I115" s="30">
        <f>UNI!B115</f>
        <v>7.3942207792207809E-2</v>
      </c>
      <c r="J115" s="30">
        <f>XRP!B115</f>
        <v>0.10169105263157861</v>
      </c>
    </row>
    <row r="116" spans="1:11" x14ac:dyDescent="0.25">
      <c r="A116" s="4">
        <f>ADA!A116</f>
        <v>44462</v>
      </c>
      <c r="B116" s="30">
        <f>ADA!B116</f>
        <v>0.11811966173361478</v>
      </c>
      <c r="C116" s="30">
        <f>BNB!B116</f>
        <v>0.29756860103626998</v>
      </c>
      <c r="D116" s="30">
        <f>BTC!B116</f>
        <v>0.21533846153846134</v>
      </c>
      <c r="E116" s="30">
        <f>DOGE!B116</f>
        <v>0.27347138228941714</v>
      </c>
      <c r="F116" s="30">
        <f>DOT!B116</f>
        <v>0.12033510101010098</v>
      </c>
      <c r="G116" s="30">
        <f>ETH!B116</f>
        <v>0.22754205298013244</v>
      </c>
      <c r="H116" s="30">
        <f>LINK!B116</f>
        <v>0.19102431444241305</v>
      </c>
      <c r="I116" s="30">
        <f>UNI!B116</f>
        <v>0.36594596774193561</v>
      </c>
      <c r="J116" s="30">
        <f>XRP!B116</f>
        <v>9.3404531722053985E-2</v>
      </c>
    </row>
    <row r="117" spans="1:11" x14ac:dyDescent="0.25">
      <c r="A117" s="4">
        <f>ADA!A117</f>
        <v>44463</v>
      </c>
      <c r="B117" s="30">
        <f>ADA!B117</f>
        <v>0.12770493951612857</v>
      </c>
      <c r="C117" s="30">
        <f>BNB!B117</f>
        <v>0.32262596858638759</v>
      </c>
      <c r="D117" s="30">
        <f>BTC!B117</f>
        <v>0.12675270132517846</v>
      </c>
      <c r="E117" s="30">
        <f>DOGE!B117</f>
        <v>0.19409233226837028</v>
      </c>
      <c r="F117" s="30">
        <f>DOT!B117</f>
        <v>0.20591944444444416</v>
      </c>
      <c r="G117" s="30">
        <f>ETH!B117</f>
        <v>0.1607216981132073</v>
      </c>
      <c r="H117" s="30">
        <f>LINK!B117</f>
        <v>0.13587705314009596</v>
      </c>
      <c r="I117" s="30">
        <f>UNI!B117</f>
        <v>8.613217391304348E-2</v>
      </c>
      <c r="J117" s="30">
        <f>XRP!B117</f>
        <v>0.17316506506506396</v>
      </c>
    </row>
    <row r="118" spans="1:11" x14ac:dyDescent="0.25">
      <c r="A118" s="4">
        <f>ADA!A118</f>
        <v>44464</v>
      </c>
      <c r="B118" s="30">
        <f>ADA!B118</f>
        <v>-0.39015140186915476</v>
      </c>
      <c r="C118" s="30">
        <f>BNB!B118</f>
        <v>0.21787248062015524</v>
      </c>
      <c r="D118" s="30">
        <f>BTC!B118</f>
        <v>0.18175573419078228</v>
      </c>
      <c r="E118" s="30">
        <f>DOGE!B118</f>
        <v>0.19874886363636329</v>
      </c>
      <c r="F118" s="30">
        <f>DOT!B118</f>
        <v>6.8899107142857116E-2</v>
      </c>
      <c r="G118" s="30">
        <f>ETH!B118</f>
        <v>0.14375869565217378</v>
      </c>
      <c r="H118" s="30">
        <f>LINK!B118</f>
        <v>0.23738662280701708</v>
      </c>
      <c r="I118" s="30">
        <f>UNI!B118</f>
        <v>-4.8169402985074633E-2</v>
      </c>
      <c r="J118" s="30">
        <f>XRP!B118</f>
        <v>0.1629620862587764</v>
      </c>
    </row>
    <row r="119" spans="1:11" x14ac:dyDescent="0.25">
      <c r="A119" s="4">
        <f>ADA!A119</f>
        <v>44465</v>
      </c>
      <c r="B119" s="30">
        <f>ADA!B119</f>
        <v>-0.32743066801619103</v>
      </c>
      <c r="C119" s="30">
        <f>BNB!B119</f>
        <v>0.47452352216748866</v>
      </c>
      <c r="D119" s="30">
        <f>BTC!B119</f>
        <v>0.22847570498915409</v>
      </c>
      <c r="E119" s="30">
        <f>DOGE!B119</f>
        <v>0.11889029374201766</v>
      </c>
      <c r="F119" s="30">
        <f>DOT!B119</f>
        <v>0.1144662857142858</v>
      </c>
      <c r="G119" s="30">
        <f>ETH!B119</f>
        <v>0.14989377085650718</v>
      </c>
      <c r="H119" s="30">
        <f>LINK!B119</f>
        <v>0.16537831325301175</v>
      </c>
      <c r="I119" s="30">
        <f>UNI!B119</f>
        <v>3.5257432432432421E-2</v>
      </c>
      <c r="J119" s="30">
        <f>XRP!B119</f>
        <v>0.15236515323495972</v>
      </c>
    </row>
    <row r="120" spans="1:11" x14ac:dyDescent="0.25">
      <c r="A120" s="4">
        <f>ADA!A120</f>
        <v>44466</v>
      </c>
      <c r="B120" s="30">
        <f>ADA!B120</f>
        <v>0.16111867535287719</v>
      </c>
      <c r="C120" s="30">
        <f>BNB!B120</f>
        <v>0.316689617486339</v>
      </c>
      <c r="D120" s="30">
        <f>BTC!B120</f>
        <v>6.3949225663717191E-2</v>
      </c>
      <c r="E120" s="30">
        <f>DOGE!B120</f>
        <v>0.20818235294117657</v>
      </c>
      <c r="F120" s="30">
        <f>DOT!B120</f>
        <v>0.17018507462686527</v>
      </c>
      <c r="G120" s="30">
        <f>ETH!B120</f>
        <v>0.10044407407407398</v>
      </c>
      <c r="H120" s="30">
        <f>LINK!B120</f>
        <v>0.41288761609906838</v>
      </c>
      <c r="I120" s="30">
        <f>UNI!B120</f>
        <v>0.13950865800865794</v>
      </c>
      <c r="J120" s="30">
        <f>XRP!B120</f>
        <v>0.17348224674022003</v>
      </c>
    </row>
    <row r="121" spans="1:11" x14ac:dyDescent="0.25">
      <c r="A121" s="4">
        <f>ADA!A121</f>
        <v>44467</v>
      </c>
      <c r="B121" s="30">
        <f>ADA!B121</f>
        <v>0.18153547066848538</v>
      </c>
      <c r="C121" s="30">
        <f>BNB!B121</f>
        <v>0.31946870897155399</v>
      </c>
      <c r="D121" s="30">
        <f>BTC!B121</f>
        <v>0.16642206366630094</v>
      </c>
      <c r="E121" s="30">
        <f>DOGE!B121</f>
        <v>0.20302073170731669</v>
      </c>
      <c r="F121" s="30">
        <f>DOT!B121</f>
        <v>0.21797139107611477</v>
      </c>
      <c r="G121" s="30">
        <f>ETH!B121</f>
        <v>0.14321891566265033</v>
      </c>
      <c r="H121" s="30">
        <f>LINK!B121</f>
        <v>0.18918161209067982</v>
      </c>
      <c r="I121" s="30">
        <f>UNI!B121</f>
        <v>0.13909182692307687</v>
      </c>
      <c r="J121" s="30">
        <f>XRP!B121</f>
        <v>0.20425290581162336</v>
      </c>
    </row>
    <row r="122" spans="1:11" x14ac:dyDescent="0.25">
      <c r="A122" s="4">
        <f>ADA!A122</f>
        <v>44468</v>
      </c>
      <c r="B122" s="30">
        <f>ADA!B122</f>
        <v>0.1411890339425583</v>
      </c>
      <c r="C122" s="30">
        <f>BNB!B122</f>
        <v>0.23722560113154142</v>
      </c>
      <c r="D122" s="30">
        <f>BTC!B122</f>
        <v>0.27170830449827144</v>
      </c>
      <c r="E122" s="30">
        <f>DOGE!B122</f>
        <v>0.16182724832214748</v>
      </c>
      <c r="F122" s="30">
        <f>DOT!B122</f>
        <v>0.20005993883792045</v>
      </c>
      <c r="G122" s="30">
        <f>ETH!B122</f>
        <v>0.18559074285714233</v>
      </c>
      <c r="H122" s="30">
        <f>LINK!B122</f>
        <v>0.26224077669902879</v>
      </c>
      <c r="I122" s="30">
        <f>UNI!B122</f>
        <v>0.1223538888888889</v>
      </c>
      <c r="J122" s="30">
        <f>XRP!B122</f>
        <v>0.21901311311311322</v>
      </c>
    </row>
    <row r="123" spans="1:11" x14ac:dyDescent="0.25">
      <c r="A123" s="4">
        <f>ADA!A123</f>
        <v>44469</v>
      </c>
      <c r="B123" s="30">
        <f>ADA!B123</f>
        <v>9.132237960339934E-2</v>
      </c>
      <c r="C123" s="30">
        <f>BNB!B123</f>
        <v>0.24637017543859638</v>
      </c>
      <c r="D123" s="30">
        <f>BTC!B123</f>
        <v>0.1940323464912288</v>
      </c>
      <c r="E123" s="30">
        <f>DOGE!B123</f>
        <v>0.18181313953488351</v>
      </c>
      <c r="F123" s="30">
        <f>DOT!B123</f>
        <v>0.16893529411764718</v>
      </c>
      <c r="G123" s="30">
        <f>ETH!B123</f>
        <v>0.21974151351351393</v>
      </c>
      <c r="H123" s="30">
        <f>LINK!B123</f>
        <v>0.33597999999999933</v>
      </c>
      <c r="I123" s="30">
        <f>UNI!B123</f>
        <v>0.11519703703703701</v>
      </c>
      <c r="J123" s="30">
        <f>XRP!B123</f>
        <v>0.18540382678751255</v>
      </c>
    </row>
    <row r="124" spans="1:11" x14ac:dyDescent="0.25">
      <c r="B124" s="30">
        <f>AVERAGE(B2:B123)</f>
        <v>0.15951105630157211</v>
      </c>
      <c r="C124" s="30">
        <f t="shared" ref="C124:J124" si="0">AVERAGE(C2:C123)</f>
        <v>0.25176052937107135</v>
      </c>
      <c r="D124" s="30">
        <f t="shared" si="0"/>
        <v>0.1987013676108382</v>
      </c>
      <c r="E124" s="30">
        <f t="shared" si="0"/>
        <v>0.20663268370470794</v>
      </c>
      <c r="F124" s="30">
        <f t="shared" si="0"/>
        <v>0.19084871352992983</v>
      </c>
      <c r="G124" s="30">
        <f t="shared" si="0"/>
        <v>0.24626858040194485</v>
      </c>
      <c r="H124" s="30">
        <f t="shared" si="0"/>
        <v>0.16622521900519585</v>
      </c>
      <c r="I124" s="30">
        <f t="shared" si="0"/>
        <v>0.15830322502090693</v>
      </c>
      <c r="J124" s="30">
        <f t="shared" si="0"/>
        <v>0.13940509959149727</v>
      </c>
      <c r="K124" s="81">
        <f>AVERAGE(B124:J124)</f>
        <v>0.19085071939307383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8D58-D311-4611-8188-7A6072CFC610}">
  <dimension ref="A1:AA93"/>
  <sheetViews>
    <sheetView showGridLines="0" topLeftCell="A34" zoomScale="85" zoomScaleNormal="85" workbookViewId="0">
      <pane xSplit="3" topLeftCell="D1" activePane="topRight" state="frozen"/>
      <selection pane="topRight" activeCell="C74" sqref="C74:F77"/>
    </sheetView>
  </sheetViews>
  <sheetFormatPr defaultRowHeight="15" x14ac:dyDescent="0.25"/>
  <cols>
    <col min="1" max="1" width="14.5703125" style="58" bestFit="1" customWidth="1"/>
    <col min="2" max="3" width="19.5703125" style="58" customWidth="1"/>
    <col min="4" max="5" width="17.85546875" style="58" customWidth="1"/>
    <col min="6" max="6" width="56.85546875" style="58" bestFit="1" customWidth="1"/>
    <col min="7" max="16384" width="9.140625" style="58"/>
  </cols>
  <sheetData>
    <row r="1" spans="1:27" x14ac:dyDescent="0.25">
      <c r="A1" s="57" t="s">
        <v>27</v>
      </c>
      <c r="B1" s="57" t="s">
        <v>25</v>
      </c>
      <c r="C1" s="57" t="s">
        <v>26</v>
      </c>
      <c r="D1" s="57" t="s">
        <v>25</v>
      </c>
      <c r="E1" s="57" t="s">
        <v>26</v>
      </c>
      <c r="F1" s="57" t="s">
        <v>30</v>
      </c>
      <c r="G1" s="57" t="s">
        <v>24</v>
      </c>
      <c r="H1" s="57" t="s">
        <v>28</v>
      </c>
      <c r="I1" s="57" t="s">
        <v>29</v>
      </c>
      <c r="J1" s="57" t="s">
        <v>24</v>
      </c>
      <c r="K1" s="57" t="s">
        <v>28</v>
      </c>
      <c r="L1" s="57" t="s">
        <v>29</v>
      </c>
      <c r="M1" s="57" t="s">
        <v>24</v>
      </c>
      <c r="N1" s="57" t="s">
        <v>28</v>
      </c>
      <c r="O1" s="57" t="s">
        <v>29</v>
      </c>
      <c r="P1" s="57" t="s">
        <v>24</v>
      </c>
      <c r="Q1" s="57" t="s">
        <v>28</v>
      </c>
      <c r="R1" s="57" t="s">
        <v>29</v>
      </c>
      <c r="S1" s="57" t="s">
        <v>24</v>
      </c>
      <c r="T1" s="57" t="s">
        <v>28</v>
      </c>
      <c r="U1" s="57" t="s">
        <v>29</v>
      </c>
      <c r="V1" s="57" t="s">
        <v>24</v>
      </c>
      <c r="W1" s="57" t="s">
        <v>28</v>
      </c>
      <c r="X1" s="57" t="s">
        <v>29</v>
      </c>
      <c r="Y1" s="57" t="s">
        <v>24</v>
      </c>
      <c r="Z1" s="57" t="s">
        <v>28</v>
      </c>
      <c r="AA1" s="57" t="s">
        <v>29</v>
      </c>
    </row>
    <row r="2" spans="1:27" x14ac:dyDescent="0.25">
      <c r="A2" s="83" t="s">
        <v>0</v>
      </c>
      <c r="B2" s="58" t="s">
        <v>32</v>
      </c>
      <c r="C2" s="58" t="s">
        <v>33</v>
      </c>
      <c r="D2" s="59" t="s">
        <v>41</v>
      </c>
      <c r="E2" s="59" t="s">
        <v>42</v>
      </c>
      <c r="F2" s="58" t="str">
        <f>CONCATENATE(B2," does not granger cause ",C2)</f>
        <v>CLOSE_P does not granger cause AVG_COMPOUND</v>
      </c>
      <c r="G2" s="59">
        <v>1</v>
      </c>
      <c r="H2" s="58">
        <v>1.804E-2</v>
      </c>
      <c r="I2" s="90">
        <v>0.89339999999999997</v>
      </c>
      <c r="J2" s="59">
        <v>2</v>
      </c>
      <c r="K2" s="60">
        <v>0.1928</v>
      </c>
      <c r="L2" s="90">
        <v>0.82489999999999997</v>
      </c>
      <c r="M2" s="59">
        <v>3</v>
      </c>
      <c r="N2" s="60">
        <v>1.6077999999999999</v>
      </c>
      <c r="O2" s="90">
        <v>0.19159999999999999</v>
      </c>
      <c r="P2" s="59">
        <v>4</v>
      </c>
      <c r="Q2" s="60">
        <v>1.20011</v>
      </c>
      <c r="R2" s="90">
        <v>0.315</v>
      </c>
      <c r="S2" s="59">
        <v>5</v>
      </c>
      <c r="T2" s="58">
        <v>1.24855</v>
      </c>
      <c r="U2" s="90">
        <v>0.29189999999999999</v>
      </c>
      <c r="V2" s="59">
        <v>6</v>
      </c>
      <c r="W2" s="60">
        <v>1.3097000000000001</v>
      </c>
      <c r="X2" s="90">
        <v>0.2596</v>
      </c>
      <c r="Y2" s="59">
        <v>7</v>
      </c>
      <c r="Z2" s="58">
        <v>1.24855</v>
      </c>
      <c r="AA2" s="90">
        <v>0.29189999999999999</v>
      </c>
    </row>
    <row r="3" spans="1:27" x14ac:dyDescent="0.25">
      <c r="A3" s="83" t="s">
        <v>0</v>
      </c>
      <c r="B3" s="58" t="s">
        <v>33</v>
      </c>
      <c r="C3" s="58" t="s">
        <v>32</v>
      </c>
      <c r="D3" s="59" t="s">
        <v>42</v>
      </c>
      <c r="E3" s="59" t="s">
        <v>41</v>
      </c>
      <c r="F3" s="58" t="str">
        <f t="shared" ref="F3:F37" si="0">CONCATENATE(B3," does not granger cause ",C3)</f>
        <v>AVG_COMPOUND does not granger cause CLOSE_P</v>
      </c>
      <c r="G3" s="59">
        <v>1</v>
      </c>
      <c r="H3" s="58">
        <v>0.36352000000000001</v>
      </c>
      <c r="I3" s="90">
        <v>0.54769999999999996</v>
      </c>
      <c r="J3" s="59">
        <v>2</v>
      </c>
      <c r="K3" s="60">
        <v>0.57223000000000002</v>
      </c>
      <c r="L3" s="90">
        <v>0.56589999999999996</v>
      </c>
      <c r="M3" s="59">
        <v>3</v>
      </c>
      <c r="N3" s="58">
        <v>0.51771999999999996</v>
      </c>
      <c r="O3" s="90">
        <v>0.67090000000000005</v>
      </c>
      <c r="P3" s="59">
        <v>4</v>
      </c>
      <c r="Q3" s="60">
        <v>0.37453999999999998</v>
      </c>
      <c r="R3" s="90">
        <v>0.82640000000000002</v>
      </c>
      <c r="S3" s="59">
        <v>5</v>
      </c>
      <c r="T3" s="58">
        <v>0.30813000000000001</v>
      </c>
      <c r="U3" s="90">
        <v>0.90710000000000002</v>
      </c>
      <c r="V3" s="59">
        <v>6</v>
      </c>
      <c r="W3" s="58">
        <v>0.77766999999999997</v>
      </c>
      <c r="X3" s="90">
        <v>0.58930000000000005</v>
      </c>
      <c r="Y3" s="59">
        <v>7</v>
      </c>
      <c r="Z3" s="58">
        <v>0.30813000000000001</v>
      </c>
      <c r="AA3" s="90">
        <v>0.90710000000000002</v>
      </c>
    </row>
    <row r="4" spans="1:27" x14ac:dyDescent="0.25">
      <c r="A4" s="83" t="s">
        <v>0</v>
      </c>
      <c r="B4" s="58" t="s">
        <v>34</v>
      </c>
      <c r="C4" s="58" t="s">
        <v>33</v>
      </c>
      <c r="D4" s="59" t="s">
        <v>43</v>
      </c>
      <c r="E4" s="59" t="s">
        <v>42</v>
      </c>
      <c r="F4" s="58" t="str">
        <f t="shared" si="0"/>
        <v>VOLUME_P does not granger cause AVG_COMPOUND</v>
      </c>
      <c r="G4" s="59">
        <v>1</v>
      </c>
      <c r="H4" s="58">
        <v>2.5710799999999998</v>
      </c>
      <c r="I4" s="90">
        <v>0.1115</v>
      </c>
      <c r="J4" s="59">
        <v>2</v>
      </c>
      <c r="K4" s="60">
        <v>1.16021</v>
      </c>
      <c r="L4" s="90">
        <v>0.31709999999999999</v>
      </c>
      <c r="M4" s="59">
        <v>3</v>
      </c>
      <c r="N4" s="58">
        <v>0.70184999999999997</v>
      </c>
      <c r="O4" s="90">
        <v>0.55289999999999995</v>
      </c>
      <c r="P4" s="59">
        <v>4</v>
      </c>
      <c r="Q4" s="60">
        <v>0.63588999999999996</v>
      </c>
      <c r="R4" s="90">
        <v>0.63800000000000001</v>
      </c>
      <c r="S4" s="59">
        <v>5</v>
      </c>
      <c r="T4" s="58">
        <v>2.3705400000000001</v>
      </c>
      <c r="U4" s="90">
        <v>4.4200000000000003E-2</v>
      </c>
      <c r="V4" s="59">
        <v>6</v>
      </c>
      <c r="W4" s="58">
        <v>2.3012199999999998</v>
      </c>
      <c r="X4" s="90">
        <v>0.04</v>
      </c>
      <c r="Y4" s="59">
        <v>7</v>
      </c>
      <c r="Z4" s="58">
        <v>2.3705400000000001</v>
      </c>
      <c r="AA4" s="90">
        <v>4.4200000000000003E-2</v>
      </c>
    </row>
    <row r="5" spans="1:27" x14ac:dyDescent="0.25">
      <c r="A5" s="83" t="s">
        <v>0</v>
      </c>
      <c r="B5" s="58" t="s">
        <v>33</v>
      </c>
      <c r="C5" s="58" t="s">
        <v>34</v>
      </c>
      <c r="D5" s="59" t="s">
        <v>42</v>
      </c>
      <c r="E5" s="59" t="s">
        <v>43</v>
      </c>
      <c r="F5" s="58" t="str">
        <f t="shared" si="0"/>
        <v>AVG_COMPOUND does not granger cause VOLUME_P</v>
      </c>
      <c r="G5" s="59">
        <v>1</v>
      </c>
      <c r="H5" s="58">
        <v>1.9511099999999999</v>
      </c>
      <c r="I5" s="90">
        <v>0.1651</v>
      </c>
      <c r="J5" s="59">
        <v>2</v>
      </c>
      <c r="K5" s="60">
        <v>0.67244000000000004</v>
      </c>
      <c r="L5" s="90">
        <v>0.51249999999999996</v>
      </c>
      <c r="M5" s="59">
        <v>3</v>
      </c>
      <c r="N5" s="58">
        <v>0.81003999999999998</v>
      </c>
      <c r="O5" s="90">
        <v>0.4909</v>
      </c>
      <c r="P5" s="59">
        <v>4</v>
      </c>
      <c r="Q5" s="60">
        <v>0.55249999999999999</v>
      </c>
      <c r="R5" s="90">
        <v>0.6976</v>
      </c>
      <c r="S5" s="59">
        <v>5</v>
      </c>
      <c r="T5" s="58">
        <v>0.45072000000000001</v>
      </c>
      <c r="U5" s="90">
        <v>0.81189999999999996</v>
      </c>
      <c r="V5" s="59">
        <v>6</v>
      </c>
      <c r="W5" s="58">
        <v>0.36903999999999998</v>
      </c>
      <c r="X5" s="90">
        <v>0.89710000000000001</v>
      </c>
      <c r="Y5" s="59">
        <v>7</v>
      </c>
      <c r="Z5" s="58">
        <v>0.45072000000000001</v>
      </c>
      <c r="AA5" s="90">
        <v>0.81189999999999996</v>
      </c>
    </row>
    <row r="6" spans="1:27" x14ac:dyDescent="0.25">
      <c r="A6" s="84" t="s">
        <v>6</v>
      </c>
      <c r="B6" s="84" t="s">
        <v>32</v>
      </c>
      <c r="C6" s="84" t="s">
        <v>33</v>
      </c>
      <c r="D6" s="80" t="s">
        <v>41</v>
      </c>
      <c r="E6" s="80" t="s">
        <v>42</v>
      </c>
      <c r="F6" s="84" t="str">
        <f t="shared" si="0"/>
        <v>CLOSE_P does not granger cause AVG_COMPOUND</v>
      </c>
      <c r="G6" s="80">
        <v>1</v>
      </c>
      <c r="H6" s="84">
        <v>0.34610999999999997</v>
      </c>
      <c r="I6" s="91">
        <v>0.5575</v>
      </c>
      <c r="J6" s="80">
        <v>2</v>
      </c>
      <c r="K6" s="85">
        <v>0.35214000000000001</v>
      </c>
      <c r="L6" s="91">
        <v>0.70389999999999997</v>
      </c>
      <c r="M6" s="80">
        <v>3</v>
      </c>
      <c r="N6" s="84">
        <v>0.20485</v>
      </c>
      <c r="O6" s="91">
        <v>0.89280000000000004</v>
      </c>
      <c r="P6" s="80">
        <v>4</v>
      </c>
      <c r="Q6" s="85">
        <v>0.12117</v>
      </c>
      <c r="R6" s="91">
        <v>0.97470000000000001</v>
      </c>
      <c r="S6" s="80">
        <v>5</v>
      </c>
      <c r="T6" s="84">
        <v>4.0370000000000003E-2</v>
      </c>
      <c r="U6" s="91">
        <v>0.99909999999999999</v>
      </c>
      <c r="V6" s="80">
        <v>6</v>
      </c>
      <c r="W6" s="84">
        <v>1.12873</v>
      </c>
      <c r="X6" s="91">
        <v>0.35110000000000002</v>
      </c>
      <c r="Y6" s="80">
        <v>7</v>
      </c>
      <c r="Z6" s="84">
        <v>1.3411299999999999</v>
      </c>
      <c r="AA6" s="91">
        <v>0.2392</v>
      </c>
    </row>
    <row r="7" spans="1:27" x14ac:dyDescent="0.25">
      <c r="A7" s="58" t="s">
        <v>6</v>
      </c>
      <c r="B7" s="58" t="s">
        <v>33</v>
      </c>
      <c r="C7" s="58" t="s">
        <v>32</v>
      </c>
      <c r="D7" s="59" t="s">
        <v>42</v>
      </c>
      <c r="E7" s="59" t="s">
        <v>41</v>
      </c>
      <c r="F7" s="58" t="str">
        <f t="shared" si="0"/>
        <v>AVG_COMPOUND does not granger cause CLOSE_P</v>
      </c>
      <c r="G7" s="59">
        <v>1</v>
      </c>
      <c r="H7" s="58">
        <v>5.2929999999999998E-2</v>
      </c>
      <c r="I7" s="90">
        <v>0.83620000000000005</v>
      </c>
      <c r="J7" s="59">
        <v>2</v>
      </c>
      <c r="K7" s="60">
        <v>1.38151</v>
      </c>
      <c r="L7" s="90">
        <v>0.25540000000000002</v>
      </c>
      <c r="M7" s="59">
        <v>3</v>
      </c>
      <c r="N7" s="58">
        <v>1.7796799999999999</v>
      </c>
      <c r="O7" s="90">
        <v>0.1552</v>
      </c>
      <c r="P7" s="59">
        <v>4</v>
      </c>
      <c r="Q7" s="60">
        <v>1.4815499999999999</v>
      </c>
      <c r="R7" s="90">
        <v>0.21279999999999999</v>
      </c>
      <c r="S7" s="59">
        <v>5</v>
      </c>
      <c r="T7" s="58">
        <v>1.2234799999999999</v>
      </c>
      <c r="U7" s="90">
        <v>0.30330000000000001</v>
      </c>
      <c r="V7" s="59">
        <v>6</v>
      </c>
      <c r="W7" s="58">
        <v>1.16777</v>
      </c>
      <c r="X7" s="90">
        <v>0.32950000000000002</v>
      </c>
      <c r="Y7" s="59">
        <v>7</v>
      </c>
      <c r="Z7" s="58">
        <v>1.0313300000000001</v>
      </c>
      <c r="AA7" s="90">
        <v>0.4143</v>
      </c>
    </row>
    <row r="8" spans="1:27" x14ac:dyDescent="0.25">
      <c r="A8" s="58" t="s">
        <v>6</v>
      </c>
      <c r="B8" s="58" t="s">
        <v>34</v>
      </c>
      <c r="C8" s="58" t="s">
        <v>33</v>
      </c>
      <c r="D8" s="59" t="s">
        <v>43</v>
      </c>
      <c r="E8" s="59" t="s">
        <v>42</v>
      </c>
      <c r="F8" s="58" t="str">
        <f t="shared" si="0"/>
        <v>VOLUME_P does not granger cause AVG_COMPOUND</v>
      </c>
      <c r="G8" s="59">
        <v>1</v>
      </c>
      <c r="H8" s="58">
        <v>2.04643</v>
      </c>
      <c r="I8" s="90">
        <v>0.1552</v>
      </c>
      <c r="J8" s="59">
        <v>2</v>
      </c>
      <c r="K8" s="60">
        <v>0.65768000000000004</v>
      </c>
      <c r="L8" s="90">
        <v>0.52</v>
      </c>
      <c r="M8" s="59">
        <v>3</v>
      </c>
      <c r="N8" s="58">
        <v>0.61704999999999999</v>
      </c>
      <c r="O8" s="90">
        <v>0.60540000000000005</v>
      </c>
      <c r="P8" s="59">
        <v>4</v>
      </c>
      <c r="Q8" s="60">
        <v>1.5371600000000001</v>
      </c>
      <c r="R8" s="90">
        <v>0.1966</v>
      </c>
      <c r="S8" s="59">
        <v>5</v>
      </c>
      <c r="T8" s="58">
        <v>1.34141</v>
      </c>
      <c r="U8" s="90">
        <v>0.25269999999999998</v>
      </c>
      <c r="V8" s="59">
        <v>6</v>
      </c>
      <c r="W8" s="58">
        <v>1.3871899999999999</v>
      </c>
      <c r="X8" s="90">
        <v>0.22689999999999999</v>
      </c>
      <c r="Y8" s="59">
        <v>7</v>
      </c>
      <c r="Z8" s="58">
        <v>1.3038400000000001</v>
      </c>
      <c r="AA8" s="90">
        <v>0.25640000000000002</v>
      </c>
    </row>
    <row r="9" spans="1:27" x14ac:dyDescent="0.25">
      <c r="A9" s="58" t="s">
        <v>6</v>
      </c>
      <c r="B9" s="58" t="s">
        <v>33</v>
      </c>
      <c r="C9" s="58" t="s">
        <v>34</v>
      </c>
      <c r="D9" s="59" t="s">
        <v>42</v>
      </c>
      <c r="E9" s="59" t="s">
        <v>43</v>
      </c>
      <c r="F9" s="58" t="str">
        <f t="shared" si="0"/>
        <v>AVG_COMPOUND does not granger cause VOLUME_P</v>
      </c>
      <c r="G9" s="59">
        <v>1</v>
      </c>
      <c r="H9" s="58">
        <v>0.21140999999999999</v>
      </c>
      <c r="I9" s="90">
        <v>0.64649999999999996</v>
      </c>
      <c r="J9" s="59">
        <v>2</v>
      </c>
      <c r="K9" s="60">
        <v>0.25950000000000001</v>
      </c>
      <c r="L9" s="90">
        <v>0.77190000000000003</v>
      </c>
      <c r="M9" s="59">
        <v>3</v>
      </c>
      <c r="N9" s="58">
        <v>0.15004999999999999</v>
      </c>
      <c r="O9" s="90">
        <v>0.92949999999999999</v>
      </c>
      <c r="P9" s="59">
        <v>4</v>
      </c>
      <c r="Q9" s="60">
        <v>0.38273000000000001</v>
      </c>
      <c r="R9" s="90">
        <v>0.8206</v>
      </c>
      <c r="S9" s="59">
        <v>5</v>
      </c>
      <c r="T9" s="58">
        <v>0.29009000000000001</v>
      </c>
      <c r="U9" s="90">
        <v>0.91749999999999998</v>
      </c>
      <c r="V9" s="59">
        <v>6</v>
      </c>
      <c r="W9" s="58">
        <v>0.23202</v>
      </c>
      <c r="X9" s="90">
        <v>0.96530000000000005</v>
      </c>
      <c r="Y9" s="59">
        <v>7</v>
      </c>
      <c r="Z9" s="58">
        <v>0.23885999999999999</v>
      </c>
      <c r="AA9" s="90">
        <v>0.97460000000000002</v>
      </c>
    </row>
    <row r="10" spans="1:27" x14ac:dyDescent="0.25">
      <c r="A10" s="84" t="s">
        <v>7</v>
      </c>
      <c r="B10" s="84" t="s">
        <v>32</v>
      </c>
      <c r="C10" s="84" t="s">
        <v>33</v>
      </c>
      <c r="D10" s="80" t="s">
        <v>41</v>
      </c>
      <c r="E10" s="80" t="s">
        <v>42</v>
      </c>
      <c r="F10" s="84" t="str">
        <f t="shared" si="0"/>
        <v>CLOSE_P does not granger cause AVG_COMPOUND</v>
      </c>
      <c r="G10" s="80">
        <v>1</v>
      </c>
      <c r="H10" s="84">
        <v>0.65263000000000004</v>
      </c>
      <c r="I10" s="91">
        <v>0.42080000000000001</v>
      </c>
      <c r="J10" s="80">
        <v>2</v>
      </c>
      <c r="K10" s="85">
        <v>0.75346999999999997</v>
      </c>
      <c r="L10" s="91">
        <v>0.47310000000000002</v>
      </c>
      <c r="M10" s="80">
        <v>3</v>
      </c>
      <c r="N10" s="84">
        <v>1.11721</v>
      </c>
      <c r="O10" s="91">
        <v>0.3453</v>
      </c>
      <c r="P10" s="80">
        <v>4</v>
      </c>
      <c r="Q10" s="85">
        <v>1.03752</v>
      </c>
      <c r="R10" s="91">
        <v>0.39140000000000003</v>
      </c>
      <c r="S10" s="80">
        <v>5</v>
      </c>
      <c r="T10" s="84">
        <v>1.01695</v>
      </c>
      <c r="U10" s="91">
        <v>0.41149999999999998</v>
      </c>
      <c r="V10" s="80">
        <v>6</v>
      </c>
      <c r="W10" s="84">
        <v>1.1424000000000001</v>
      </c>
      <c r="X10" s="91">
        <v>0.34339999999999998</v>
      </c>
      <c r="Y10" s="80">
        <v>7</v>
      </c>
      <c r="Z10" s="84">
        <v>0.80593000000000004</v>
      </c>
      <c r="AA10" s="91">
        <v>0.58430000000000004</v>
      </c>
    </row>
    <row r="11" spans="1:27" x14ac:dyDescent="0.25">
      <c r="A11" s="58" t="s">
        <v>7</v>
      </c>
      <c r="B11" s="58" t="s">
        <v>33</v>
      </c>
      <c r="C11" s="58" t="s">
        <v>32</v>
      </c>
      <c r="D11" s="59" t="s">
        <v>42</v>
      </c>
      <c r="E11" s="59" t="s">
        <v>41</v>
      </c>
      <c r="F11" s="58" t="str">
        <f t="shared" si="0"/>
        <v>AVG_COMPOUND does not granger cause CLOSE_P</v>
      </c>
      <c r="G11" s="59">
        <v>1</v>
      </c>
      <c r="H11" s="58">
        <v>1.0170399999999999</v>
      </c>
      <c r="I11" s="90">
        <v>0.31530000000000002</v>
      </c>
      <c r="J11" s="59">
        <v>2</v>
      </c>
      <c r="K11" s="60">
        <v>0.89497000000000004</v>
      </c>
      <c r="L11" s="90">
        <v>0.41149999999999998</v>
      </c>
      <c r="M11" s="59">
        <v>3</v>
      </c>
      <c r="N11" s="58">
        <v>0.52942</v>
      </c>
      <c r="O11" s="90">
        <v>0.66300000000000003</v>
      </c>
      <c r="P11" s="59">
        <v>4</v>
      </c>
      <c r="Q11" s="60">
        <v>0.42115999999999998</v>
      </c>
      <c r="R11" s="90">
        <v>0.79310000000000003</v>
      </c>
      <c r="S11" s="59">
        <v>5</v>
      </c>
      <c r="T11" s="58">
        <v>0.52093999999999996</v>
      </c>
      <c r="U11" s="90">
        <v>0.75990000000000002</v>
      </c>
      <c r="V11" s="59">
        <v>6</v>
      </c>
      <c r="W11" s="58">
        <v>0.62822</v>
      </c>
      <c r="X11" s="90">
        <v>0.70730000000000004</v>
      </c>
      <c r="Y11" s="59">
        <v>7</v>
      </c>
      <c r="Z11" s="58">
        <v>0.53329000000000004</v>
      </c>
      <c r="AA11" s="90">
        <v>0.80740000000000001</v>
      </c>
    </row>
    <row r="12" spans="1:27" x14ac:dyDescent="0.25">
      <c r="A12" s="58" t="s">
        <v>7</v>
      </c>
      <c r="B12" s="58" t="s">
        <v>34</v>
      </c>
      <c r="C12" s="58" t="s">
        <v>33</v>
      </c>
      <c r="D12" s="59" t="s">
        <v>43</v>
      </c>
      <c r="E12" s="59" t="s">
        <v>42</v>
      </c>
      <c r="F12" s="58" t="str">
        <f t="shared" si="0"/>
        <v>VOLUME_P does not granger cause AVG_COMPOUND</v>
      </c>
      <c r="G12" s="59">
        <v>1</v>
      </c>
      <c r="H12" s="58">
        <v>0.38695000000000002</v>
      </c>
      <c r="I12" s="90">
        <v>0.53510000000000002</v>
      </c>
      <c r="J12" s="59">
        <v>2</v>
      </c>
      <c r="K12" s="60">
        <v>0.17587</v>
      </c>
      <c r="L12" s="90">
        <v>0.83899999999999997</v>
      </c>
      <c r="M12" s="59">
        <v>3</v>
      </c>
      <c r="N12" s="58">
        <v>0.72760000000000002</v>
      </c>
      <c r="O12" s="90">
        <v>0.53759999999999997</v>
      </c>
      <c r="P12" s="59">
        <v>4</v>
      </c>
      <c r="Q12" s="60">
        <v>0.83003000000000005</v>
      </c>
      <c r="R12" s="90">
        <v>0.50890000000000002</v>
      </c>
      <c r="S12" s="59">
        <v>5</v>
      </c>
      <c r="T12" s="58">
        <v>0.67334000000000005</v>
      </c>
      <c r="U12" s="90">
        <v>0.64449999999999996</v>
      </c>
      <c r="V12" s="59">
        <v>6</v>
      </c>
      <c r="W12" s="58">
        <v>0.72606000000000004</v>
      </c>
      <c r="X12" s="90">
        <v>0.62960000000000005</v>
      </c>
      <c r="Y12" s="59">
        <v>7</v>
      </c>
      <c r="Z12" s="58">
        <v>0.86236000000000002</v>
      </c>
      <c r="AA12" s="90">
        <v>0.53910000000000002</v>
      </c>
    </row>
    <row r="13" spans="1:27" x14ac:dyDescent="0.25">
      <c r="A13" s="58" t="s">
        <v>7</v>
      </c>
      <c r="B13" s="58" t="s">
        <v>33</v>
      </c>
      <c r="C13" s="58" t="s">
        <v>34</v>
      </c>
      <c r="D13" s="59" t="s">
        <v>42</v>
      </c>
      <c r="E13" s="59" t="s">
        <v>43</v>
      </c>
      <c r="F13" s="58" t="str">
        <f t="shared" si="0"/>
        <v>AVG_COMPOUND does not granger cause VOLUME_P</v>
      </c>
      <c r="G13" s="59">
        <v>1</v>
      </c>
      <c r="H13" s="58">
        <v>6.9750000000000006E-2</v>
      </c>
      <c r="I13" s="90">
        <v>0.79220000000000002</v>
      </c>
      <c r="J13" s="59">
        <v>2</v>
      </c>
      <c r="K13" s="60">
        <v>0.82182999999999995</v>
      </c>
      <c r="L13" s="90">
        <v>0.44219999999999998</v>
      </c>
      <c r="M13" s="59">
        <v>3</v>
      </c>
      <c r="N13" s="58">
        <v>0.79754000000000003</v>
      </c>
      <c r="O13" s="90">
        <v>0.49780000000000002</v>
      </c>
      <c r="P13" s="59">
        <v>4</v>
      </c>
      <c r="Q13" s="60">
        <v>1.5356099999999999</v>
      </c>
      <c r="R13" s="90">
        <v>0.19700000000000001</v>
      </c>
      <c r="S13" s="59">
        <v>5</v>
      </c>
      <c r="T13" s="58">
        <v>2.57917</v>
      </c>
      <c r="U13" s="90">
        <v>3.0499999999999999E-2</v>
      </c>
      <c r="V13" s="59">
        <v>6</v>
      </c>
      <c r="W13" s="58">
        <v>2.1105999999999998</v>
      </c>
      <c r="X13" s="90">
        <v>5.8299999999999998E-2</v>
      </c>
      <c r="Y13" s="59">
        <v>7</v>
      </c>
      <c r="Z13" s="58">
        <v>0.86956</v>
      </c>
      <c r="AA13" s="90">
        <v>8.2600000000000007E-2</v>
      </c>
    </row>
    <row r="14" spans="1:27" x14ac:dyDescent="0.25">
      <c r="A14" s="84" t="s">
        <v>8</v>
      </c>
      <c r="B14" s="84" t="s">
        <v>32</v>
      </c>
      <c r="C14" s="84" t="s">
        <v>33</v>
      </c>
      <c r="D14" s="80" t="s">
        <v>41</v>
      </c>
      <c r="E14" s="80" t="s">
        <v>42</v>
      </c>
      <c r="F14" s="84" t="str">
        <f t="shared" si="0"/>
        <v>CLOSE_P does not granger cause AVG_COMPOUND</v>
      </c>
      <c r="G14" s="80">
        <v>1</v>
      </c>
      <c r="H14" s="84">
        <v>0.24345</v>
      </c>
      <c r="I14" s="91">
        <v>0.62260000000000004</v>
      </c>
      <c r="J14" s="80">
        <v>2</v>
      </c>
      <c r="K14" s="85">
        <v>0.17741999999999999</v>
      </c>
      <c r="L14" s="91">
        <v>0.8377</v>
      </c>
      <c r="M14" s="80">
        <v>3</v>
      </c>
      <c r="N14" s="84">
        <v>0.25853999999999999</v>
      </c>
      <c r="O14" s="91">
        <v>0.85509999999999997</v>
      </c>
      <c r="P14" s="80">
        <v>4</v>
      </c>
      <c r="Q14" s="85">
        <v>0.35735</v>
      </c>
      <c r="R14" s="91">
        <v>0.83840000000000003</v>
      </c>
      <c r="S14" s="80">
        <v>5</v>
      </c>
      <c r="T14" s="84">
        <v>0.41410999999999998</v>
      </c>
      <c r="U14" s="91">
        <v>0.83799999999999997</v>
      </c>
      <c r="V14" s="80">
        <v>6</v>
      </c>
      <c r="W14" s="84">
        <v>0.54171999999999998</v>
      </c>
      <c r="X14" s="91">
        <v>0.7752</v>
      </c>
      <c r="Y14" s="80">
        <v>7</v>
      </c>
      <c r="Z14" s="84">
        <v>0.45066000000000001</v>
      </c>
      <c r="AA14" s="91">
        <v>0.86729999999999996</v>
      </c>
    </row>
    <row r="15" spans="1:27" x14ac:dyDescent="0.25">
      <c r="A15" s="58" t="s">
        <v>8</v>
      </c>
      <c r="B15" s="58" t="s">
        <v>33</v>
      </c>
      <c r="C15" s="58" t="s">
        <v>32</v>
      </c>
      <c r="D15" s="59" t="s">
        <v>42</v>
      </c>
      <c r="E15" s="59" t="s">
        <v>41</v>
      </c>
      <c r="F15" s="58" t="str">
        <f t="shared" si="0"/>
        <v>AVG_COMPOUND does not granger cause CLOSE_P</v>
      </c>
      <c r="G15" s="59">
        <v>1</v>
      </c>
      <c r="H15" s="58">
        <v>0.74529000000000001</v>
      </c>
      <c r="I15" s="90">
        <v>0.38969999999999999</v>
      </c>
      <c r="J15" s="59">
        <v>2</v>
      </c>
      <c r="K15" s="60">
        <v>0.99287000000000003</v>
      </c>
      <c r="L15" s="90">
        <v>0.37369999999999998</v>
      </c>
      <c r="M15" s="59">
        <v>3</v>
      </c>
      <c r="N15" s="58">
        <v>0.68369999999999997</v>
      </c>
      <c r="O15" s="90">
        <v>0.56379999999999997</v>
      </c>
      <c r="P15" s="59">
        <v>4</v>
      </c>
      <c r="Q15" s="60">
        <v>0.55201999999999996</v>
      </c>
      <c r="R15" s="90">
        <v>0.69789999999999996</v>
      </c>
      <c r="S15" s="59">
        <v>5</v>
      </c>
      <c r="T15" s="58">
        <v>0.4627</v>
      </c>
      <c r="U15" s="90">
        <v>0.80320000000000003</v>
      </c>
      <c r="V15" s="59">
        <v>6</v>
      </c>
      <c r="W15" s="58">
        <v>0.38200000000000001</v>
      </c>
      <c r="X15" s="90">
        <v>0.88890000000000002</v>
      </c>
      <c r="Y15" s="59">
        <v>7</v>
      </c>
      <c r="Z15" s="58">
        <v>0.33662999999999998</v>
      </c>
      <c r="AA15" s="90">
        <v>0.93520000000000003</v>
      </c>
    </row>
    <row r="16" spans="1:27" x14ac:dyDescent="0.25">
      <c r="A16" s="58" t="s">
        <v>8</v>
      </c>
      <c r="B16" s="58" t="s">
        <v>34</v>
      </c>
      <c r="C16" s="58" t="s">
        <v>33</v>
      </c>
      <c r="D16" s="59" t="s">
        <v>43</v>
      </c>
      <c r="E16" s="59" t="s">
        <v>42</v>
      </c>
      <c r="F16" s="58" t="str">
        <f t="shared" si="0"/>
        <v>VOLUME_P does not granger cause AVG_COMPOUND</v>
      </c>
      <c r="G16" s="59">
        <v>1</v>
      </c>
      <c r="H16" s="58">
        <v>7.9534599999999998</v>
      </c>
      <c r="I16" s="90">
        <v>5.5999999999999999E-3</v>
      </c>
      <c r="J16" s="59">
        <v>2</v>
      </c>
      <c r="K16" s="60">
        <v>5.3736199999999998</v>
      </c>
      <c r="L16" s="90">
        <v>5.8999999999999999E-3</v>
      </c>
      <c r="M16" s="59">
        <v>3</v>
      </c>
      <c r="N16" s="58">
        <v>4.6066700000000003</v>
      </c>
      <c r="O16" s="90">
        <v>4.4999999999999997E-3</v>
      </c>
      <c r="P16" s="59">
        <v>4</v>
      </c>
      <c r="Q16" s="60">
        <v>4.0336699999999999</v>
      </c>
      <c r="R16" s="90">
        <v>4.4000000000000003E-3</v>
      </c>
      <c r="S16" s="59">
        <v>5</v>
      </c>
      <c r="T16" s="58">
        <v>3.00956</v>
      </c>
      <c r="U16" s="90">
        <v>1.4E-2</v>
      </c>
      <c r="V16" s="59">
        <v>6</v>
      </c>
      <c r="W16" s="58">
        <v>2.42991</v>
      </c>
      <c r="X16" s="90">
        <v>3.1399999999999997E-2</v>
      </c>
      <c r="Y16" s="59">
        <v>7</v>
      </c>
      <c r="Z16" s="58">
        <v>2.2530600000000001</v>
      </c>
      <c r="AA16" s="90">
        <v>3.6799999999999999E-2</v>
      </c>
    </row>
    <row r="17" spans="1:27" x14ac:dyDescent="0.25">
      <c r="A17" s="58" t="s">
        <v>8</v>
      </c>
      <c r="B17" s="58" t="s">
        <v>33</v>
      </c>
      <c r="C17" s="58" t="s">
        <v>34</v>
      </c>
      <c r="D17" s="59" t="s">
        <v>42</v>
      </c>
      <c r="E17" s="59" t="s">
        <v>43</v>
      </c>
      <c r="F17" s="58" t="str">
        <f t="shared" si="0"/>
        <v>AVG_COMPOUND does not granger cause VOLUME_P</v>
      </c>
      <c r="G17" s="59">
        <v>1</v>
      </c>
      <c r="H17" s="58">
        <v>4.6469999999999997E-2</v>
      </c>
      <c r="I17" s="90">
        <v>0.82969999999999999</v>
      </c>
      <c r="J17" s="59">
        <v>2</v>
      </c>
      <c r="K17" s="60">
        <v>3.3249900000000001</v>
      </c>
      <c r="L17" s="90">
        <v>3.95E-2</v>
      </c>
      <c r="M17" s="59">
        <v>3</v>
      </c>
      <c r="N17" s="58">
        <v>1.84412</v>
      </c>
      <c r="O17" s="90">
        <v>0.14330000000000001</v>
      </c>
      <c r="P17" s="59">
        <v>4</v>
      </c>
      <c r="Q17" s="60">
        <v>1.7194100000000001</v>
      </c>
      <c r="R17" s="90">
        <v>0.15090000000000001</v>
      </c>
      <c r="S17" s="59">
        <v>5</v>
      </c>
      <c r="T17" s="58">
        <v>1.45903</v>
      </c>
      <c r="U17" s="90">
        <v>0.20949999999999999</v>
      </c>
      <c r="V17" s="59">
        <v>6</v>
      </c>
      <c r="W17" s="58">
        <v>1.3385400000000001</v>
      </c>
      <c r="X17" s="90">
        <v>0.24779999999999999</v>
      </c>
      <c r="Y17" s="59">
        <v>7</v>
      </c>
      <c r="Z17" s="58">
        <v>1.60372</v>
      </c>
      <c r="AA17" s="90">
        <v>0.14430000000000001</v>
      </c>
    </row>
    <row r="18" spans="1:27" x14ac:dyDescent="0.25">
      <c r="A18" s="84" t="s">
        <v>9</v>
      </c>
      <c r="B18" s="84" t="s">
        <v>32</v>
      </c>
      <c r="C18" s="84" t="s">
        <v>33</v>
      </c>
      <c r="D18" s="80" t="s">
        <v>41</v>
      </c>
      <c r="E18" s="80" t="s">
        <v>42</v>
      </c>
      <c r="F18" s="84" t="str">
        <f t="shared" si="0"/>
        <v>CLOSE_P does not granger cause AVG_COMPOUND</v>
      </c>
      <c r="G18" s="80">
        <v>1</v>
      </c>
      <c r="H18" s="84">
        <v>0.95562999999999998</v>
      </c>
      <c r="I18" s="91">
        <v>0.33029999999999998</v>
      </c>
      <c r="J18" s="80">
        <v>2</v>
      </c>
      <c r="K18" s="85">
        <v>0.80935000000000001</v>
      </c>
      <c r="L18" s="91">
        <v>0.44769999999999999</v>
      </c>
      <c r="M18" s="80">
        <v>3</v>
      </c>
      <c r="N18" s="84">
        <v>1.0413600000000001</v>
      </c>
      <c r="O18" s="91">
        <v>0.37730000000000002</v>
      </c>
      <c r="P18" s="80">
        <v>4</v>
      </c>
      <c r="Q18" s="85">
        <v>0.85519999999999996</v>
      </c>
      <c r="R18" s="91">
        <v>0.49340000000000001</v>
      </c>
      <c r="S18" s="80">
        <v>5</v>
      </c>
      <c r="T18" s="84">
        <v>0.88085000000000002</v>
      </c>
      <c r="U18" s="91">
        <v>0.49669999999999997</v>
      </c>
      <c r="V18" s="80">
        <v>6</v>
      </c>
      <c r="W18" s="84">
        <v>0.81779999999999997</v>
      </c>
      <c r="X18" s="91">
        <v>0.55879999999999996</v>
      </c>
      <c r="Y18" s="80">
        <v>7</v>
      </c>
      <c r="Z18" s="84">
        <v>0.69418999999999997</v>
      </c>
      <c r="AA18" s="91">
        <v>0.67669999999999997</v>
      </c>
    </row>
    <row r="19" spans="1:27" x14ac:dyDescent="0.25">
      <c r="A19" s="58" t="s">
        <v>9</v>
      </c>
      <c r="B19" s="58" t="s">
        <v>33</v>
      </c>
      <c r="C19" s="58" t="s">
        <v>32</v>
      </c>
      <c r="D19" s="59" t="s">
        <v>42</v>
      </c>
      <c r="E19" s="59" t="s">
        <v>41</v>
      </c>
      <c r="F19" s="58" t="str">
        <f t="shared" si="0"/>
        <v>AVG_COMPOUND does not granger cause CLOSE_P</v>
      </c>
      <c r="G19" s="59">
        <v>1</v>
      </c>
      <c r="H19" s="58">
        <v>0.95940999999999999</v>
      </c>
      <c r="I19" s="90">
        <v>0.32940000000000003</v>
      </c>
      <c r="J19" s="59">
        <v>2</v>
      </c>
      <c r="K19" s="60">
        <v>0.78557999999999995</v>
      </c>
      <c r="L19" s="90">
        <v>0.45829999999999999</v>
      </c>
      <c r="M19" s="59">
        <v>3</v>
      </c>
      <c r="N19" s="58">
        <v>1.3336300000000001</v>
      </c>
      <c r="O19" s="90">
        <v>0.2671</v>
      </c>
      <c r="P19" s="59">
        <v>4</v>
      </c>
      <c r="Q19" s="60">
        <v>1.01762</v>
      </c>
      <c r="R19" s="90">
        <v>0.40160000000000001</v>
      </c>
      <c r="S19" s="59">
        <v>5</v>
      </c>
      <c r="T19" s="58">
        <v>0.85418000000000005</v>
      </c>
      <c r="U19" s="90">
        <v>0.51459999999999995</v>
      </c>
      <c r="V19" s="59">
        <v>6</v>
      </c>
      <c r="W19" s="58">
        <v>1.3131900000000001</v>
      </c>
      <c r="X19" s="90">
        <v>0.25879999999999997</v>
      </c>
      <c r="Y19" s="59">
        <v>7</v>
      </c>
      <c r="Z19" s="58">
        <v>1.34304</v>
      </c>
      <c r="AA19" s="90">
        <v>0.2394</v>
      </c>
    </row>
    <row r="20" spans="1:27" x14ac:dyDescent="0.25">
      <c r="A20" s="58" t="s">
        <v>9</v>
      </c>
      <c r="B20" s="58" t="s">
        <v>34</v>
      </c>
      <c r="C20" s="58" t="s">
        <v>33</v>
      </c>
      <c r="D20" s="59" t="s">
        <v>43</v>
      </c>
      <c r="E20" s="59" t="s">
        <v>42</v>
      </c>
      <c r="F20" s="58" t="str">
        <f t="shared" si="0"/>
        <v>VOLUME_P does not granger cause AVG_COMPOUND</v>
      </c>
      <c r="G20" s="59">
        <v>1</v>
      </c>
      <c r="H20" s="58">
        <v>1.1358200000000001</v>
      </c>
      <c r="I20" s="90">
        <v>0.28870000000000001</v>
      </c>
      <c r="J20" s="59">
        <v>2</v>
      </c>
      <c r="K20" s="60">
        <v>0.65600999999999998</v>
      </c>
      <c r="L20" s="90">
        <v>0.52090000000000003</v>
      </c>
      <c r="M20" s="59">
        <v>3</v>
      </c>
      <c r="N20" s="58">
        <v>0.58743999999999996</v>
      </c>
      <c r="O20" s="90">
        <v>0.62450000000000006</v>
      </c>
      <c r="P20" s="59">
        <v>4</v>
      </c>
      <c r="Q20" s="60">
        <v>0.69096000000000002</v>
      </c>
      <c r="R20" s="90">
        <v>0.5998</v>
      </c>
      <c r="S20" s="59">
        <v>5</v>
      </c>
      <c r="T20" s="58">
        <v>0.84197</v>
      </c>
      <c r="U20" s="90">
        <v>0.52290000000000003</v>
      </c>
      <c r="V20" s="59">
        <v>6</v>
      </c>
      <c r="W20" s="58">
        <v>1.0181899999999999</v>
      </c>
      <c r="X20" s="90">
        <v>0.41830000000000001</v>
      </c>
      <c r="Y20" s="59">
        <v>7</v>
      </c>
      <c r="Z20" s="58">
        <v>0.96564000000000005</v>
      </c>
      <c r="AA20" s="90">
        <v>0.46110000000000001</v>
      </c>
    </row>
    <row r="21" spans="1:27" x14ac:dyDescent="0.25">
      <c r="A21" s="58" t="s">
        <v>9</v>
      </c>
      <c r="B21" s="58" t="s">
        <v>33</v>
      </c>
      <c r="C21" s="58" t="s">
        <v>34</v>
      </c>
      <c r="D21" s="59" t="s">
        <v>42</v>
      </c>
      <c r="E21" s="59" t="s">
        <v>43</v>
      </c>
      <c r="F21" s="58" t="str">
        <f t="shared" si="0"/>
        <v>AVG_COMPOUND does not granger cause VOLUME_P</v>
      </c>
      <c r="G21" s="59">
        <v>1</v>
      </c>
      <c r="H21" s="58">
        <v>1.21038</v>
      </c>
      <c r="I21" s="90">
        <v>0.27350000000000002</v>
      </c>
      <c r="J21" s="59">
        <v>2</v>
      </c>
      <c r="K21" s="60">
        <v>1.38774</v>
      </c>
      <c r="L21" s="90">
        <v>0.25380000000000003</v>
      </c>
      <c r="M21" s="59">
        <v>3</v>
      </c>
      <c r="N21" s="58">
        <v>1.44312</v>
      </c>
      <c r="O21" s="90">
        <v>0.2341</v>
      </c>
      <c r="P21" s="59">
        <v>4</v>
      </c>
      <c r="Q21" s="60">
        <v>2.5910299999999999</v>
      </c>
      <c r="R21" s="90">
        <v>4.0599999999999997E-2</v>
      </c>
      <c r="S21" s="59">
        <v>5</v>
      </c>
      <c r="T21" s="58">
        <v>3.2803499999999999</v>
      </c>
      <c r="U21" s="90">
        <v>8.6E-3</v>
      </c>
      <c r="V21" s="59">
        <v>6</v>
      </c>
      <c r="W21" s="58">
        <v>1.6174500000000001</v>
      </c>
      <c r="X21" s="90">
        <v>0.1507</v>
      </c>
      <c r="Y21" s="59">
        <v>7</v>
      </c>
      <c r="Z21" s="58">
        <v>1.2328300000000001</v>
      </c>
      <c r="AA21" s="90">
        <v>0.29320000000000002</v>
      </c>
    </row>
    <row r="22" spans="1:27" x14ac:dyDescent="0.25">
      <c r="A22" s="84" t="s">
        <v>10</v>
      </c>
      <c r="B22" s="84" t="s">
        <v>32</v>
      </c>
      <c r="C22" s="84" t="s">
        <v>33</v>
      </c>
      <c r="D22" s="80" t="s">
        <v>41</v>
      </c>
      <c r="E22" s="80" t="s">
        <v>42</v>
      </c>
      <c r="F22" s="84" t="str">
        <f t="shared" si="0"/>
        <v>CLOSE_P does not granger cause AVG_COMPOUND</v>
      </c>
      <c r="G22" s="80">
        <v>1</v>
      </c>
      <c r="H22" s="84">
        <v>3.7719999999999997E-2</v>
      </c>
      <c r="I22" s="91">
        <v>0.84640000000000004</v>
      </c>
      <c r="J22" s="80">
        <v>2</v>
      </c>
      <c r="K22" s="85">
        <v>2.4469999999999999E-2</v>
      </c>
      <c r="L22" s="91">
        <v>0.9758</v>
      </c>
      <c r="M22" s="80">
        <v>3</v>
      </c>
      <c r="N22" s="84">
        <v>1.6230000000000001E-2</v>
      </c>
      <c r="O22" s="91">
        <v>0.99719999999999998</v>
      </c>
      <c r="P22" s="80">
        <v>4</v>
      </c>
      <c r="Q22" s="85">
        <v>2.9260000000000001E-2</v>
      </c>
      <c r="R22" s="91">
        <v>0.99829999999999997</v>
      </c>
      <c r="S22" s="80">
        <v>5</v>
      </c>
      <c r="T22" s="84">
        <v>0.14338999999999999</v>
      </c>
      <c r="U22" s="91">
        <v>0.98160000000000003</v>
      </c>
      <c r="V22" s="80">
        <v>6</v>
      </c>
      <c r="W22" s="84">
        <v>0.16167999999999999</v>
      </c>
      <c r="X22" s="91">
        <v>0.98619999999999997</v>
      </c>
      <c r="Y22" s="80">
        <v>7</v>
      </c>
      <c r="Z22" s="84">
        <v>0.15479999999999999</v>
      </c>
      <c r="AA22" s="91">
        <v>0.99299999999999999</v>
      </c>
    </row>
    <row r="23" spans="1:27" x14ac:dyDescent="0.25">
      <c r="A23" s="58" t="s">
        <v>10</v>
      </c>
      <c r="B23" s="58" t="s">
        <v>33</v>
      </c>
      <c r="C23" s="58" t="s">
        <v>32</v>
      </c>
      <c r="D23" s="59" t="s">
        <v>42</v>
      </c>
      <c r="E23" s="59" t="s">
        <v>41</v>
      </c>
      <c r="F23" s="58" t="str">
        <f t="shared" si="0"/>
        <v>AVG_COMPOUND does not granger cause CLOSE_P</v>
      </c>
      <c r="G23" s="59">
        <v>1</v>
      </c>
      <c r="H23" s="58">
        <v>3.7399999999999998E-3</v>
      </c>
      <c r="I23" s="90">
        <v>0.95140000000000002</v>
      </c>
      <c r="J23" s="59">
        <v>2</v>
      </c>
      <c r="K23" s="60">
        <v>5.5550000000000002E-2</v>
      </c>
      <c r="L23" s="90">
        <v>0.94599999999999995</v>
      </c>
      <c r="M23" s="59">
        <v>3</v>
      </c>
      <c r="N23" s="58">
        <v>3.4160000000000003E-2</v>
      </c>
      <c r="O23" s="90">
        <v>0.99150000000000005</v>
      </c>
      <c r="P23" s="59">
        <v>4</v>
      </c>
      <c r="Q23" s="60">
        <v>0.63761000000000001</v>
      </c>
      <c r="R23" s="90">
        <v>0.63680000000000003</v>
      </c>
      <c r="S23" s="59">
        <v>5</v>
      </c>
      <c r="T23" s="58">
        <v>0.50992999999999999</v>
      </c>
      <c r="U23" s="90">
        <v>0.76819999999999999</v>
      </c>
      <c r="V23" s="59">
        <v>6</v>
      </c>
      <c r="W23" s="58">
        <v>0.70148999999999995</v>
      </c>
      <c r="X23" s="90">
        <v>0.64900000000000002</v>
      </c>
      <c r="Y23" s="59">
        <v>7</v>
      </c>
      <c r="Z23" s="58">
        <v>0.76783000000000001</v>
      </c>
      <c r="AA23" s="90">
        <v>0.61560000000000004</v>
      </c>
    </row>
    <row r="24" spans="1:27" x14ac:dyDescent="0.25">
      <c r="A24" s="58" t="s">
        <v>10</v>
      </c>
      <c r="B24" s="58" t="s">
        <v>34</v>
      </c>
      <c r="C24" s="58" t="s">
        <v>33</v>
      </c>
      <c r="D24" s="59" t="s">
        <v>43</v>
      </c>
      <c r="E24" s="59" t="s">
        <v>42</v>
      </c>
      <c r="F24" s="58" t="str">
        <f t="shared" si="0"/>
        <v>VOLUME_P does not granger cause AVG_COMPOUND</v>
      </c>
      <c r="G24" s="59">
        <v>1</v>
      </c>
      <c r="H24" s="58">
        <v>1.4302699999999999</v>
      </c>
      <c r="I24" s="90">
        <v>0.2341</v>
      </c>
      <c r="J24" s="59">
        <v>2</v>
      </c>
      <c r="K24" s="60">
        <v>0.69506000000000001</v>
      </c>
      <c r="L24" s="90">
        <v>0.50109999999999999</v>
      </c>
      <c r="M24" s="59">
        <v>3</v>
      </c>
      <c r="N24" s="58">
        <v>1.5034799999999999</v>
      </c>
      <c r="O24" s="90">
        <v>0.21759999999999999</v>
      </c>
      <c r="P24" s="59">
        <v>4</v>
      </c>
      <c r="Q24" s="60">
        <v>1.2916000000000001</v>
      </c>
      <c r="R24" s="90">
        <v>0.27789999999999998</v>
      </c>
      <c r="S24" s="59">
        <v>5</v>
      </c>
      <c r="T24" s="58">
        <v>1.6647000000000001</v>
      </c>
      <c r="U24" s="90">
        <v>0.14960000000000001</v>
      </c>
      <c r="V24" s="59">
        <v>6</v>
      </c>
      <c r="W24" s="58">
        <v>1.2289300000000001</v>
      </c>
      <c r="X24" s="90">
        <v>0.29770000000000002</v>
      </c>
      <c r="Y24" s="59">
        <v>7</v>
      </c>
      <c r="Z24" s="58">
        <v>1.0598799999999999</v>
      </c>
      <c r="AA24" s="90">
        <v>0.39510000000000001</v>
      </c>
    </row>
    <row r="25" spans="1:27" x14ac:dyDescent="0.25">
      <c r="A25" s="58" t="s">
        <v>10</v>
      </c>
      <c r="B25" s="58" t="s">
        <v>33</v>
      </c>
      <c r="C25" s="58" t="s">
        <v>34</v>
      </c>
      <c r="D25" s="59" t="s">
        <v>42</v>
      </c>
      <c r="E25" s="59" t="s">
        <v>43</v>
      </c>
      <c r="F25" s="58" t="str">
        <f t="shared" si="0"/>
        <v>AVG_COMPOUND does not granger cause VOLUME_P</v>
      </c>
      <c r="G25" s="59">
        <v>1</v>
      </c>
      <c r="H25" s="58">
        <v>5.1560000000000002E-2</v>
      </c>
      <c r="I25" s="90">
        <v>0.82079999999999997</v>
      </c>
      <c r="J25" s="59">
        <v>2</v>
      </c>
      <c r="K25" s="60">
        <v>0.30573</v>
      </c>
      <c r="L25" s="90">
        <v>0.73719999999999997</v>
      </c>
      <c r="M25" s="59">
        <v>3</v>
      </c>
      <c r="N25" s="58">
        <v>0.63880999999999999</v>
      </c>
      <c r="O25" s="90">
        <v>0.59160000000000001</v>
      </c>
      <c r="P25" s="59">
        <v>4</v>
      </c>
      <c r="Q25" s="60">
        <v>0.79068000000000005</v>
      </c>
      <c r="R25" s="90">
        <v>0.53369999999999995</v>
      </c>
      <c r="S25" s="59">
        <v>5</v>
      </c>
      <c r="T25" s="58">
        <v>0.54369000000000001</v>
      </c>
      <c r="U25" s="90">
        <v>0.74280000000000002</v>
      </c>
      <c r="V25" s="59">
        <v>6</v>
      </c>
      <c r="W25" s="58">
        <v>0.38984000000000002</v>
      </c>
      <c r="X25" s="90">
        <v>0.8841</v>
      </c>
      <c r="Y25" s="59">
        <v>7</v>
      </c>
      <c r="Z25" s="58">
        <v>0.30325000000000002</v>
      </c>
      <c r="AA25" s="90">
        <v>0.95089999999999997</v>
      </c>
    </row>
    <row r="26" spans="1:27" x14ac:dyDescent="0.25">
      <c r="A26" s="84" t="s">
        <v>11</v>
      </c>
      <c r="B26" s="84" t="s">
        <v>32</v>
      </c>
      <c r="C26" s="84" t="s">
        <v>33</v>
      </c>
      <c r="D26" s="80" t="s">
        <v>41</v>
      </c>
      <c r="E26" s="80" t="s">
        <v>42</v>
      </c>
      <c r="F26" s="84" t="str">
        <f t="shared" si="0"/>
        <v>CLOSE_P does not granger cause AVG_COMPOUND</v>
      </c>
      <c r="G26" s="80">
        <v>1</v>
      </c>
      <c r="H26" s="84">
        <v>0.45355000000000001</v>
      </c>
      <c r="I26" s="91">
        <v>0.502</v>
      </c>
      <c r="J26" s="80">
        <v>2</v>
      </c>
      <c r="K26" s="85">
        <v>0.18656</v>
      </c>
      <c r="L26" s="91">
        <v>0.83009999999999995</v>
      </c>
      <c r="M26" s="80">
        <v>3</v>
      </c>
      <c r="N26" s="84">
        <v>0.35659000000000002</v>
      </c>
      <c r="O26" s="91">
        <v>0.78449999999999998</v>
      </c>
      <c r="P26" s="80">
        <v>4</v>
      </c>
      <c r="Q26" s="85">
        <v>0.85053999999999996</v>
      </c>
      <c r="R26" s="91">
        <v>0.49630000000000002</v>
      </c>
      <c r="S26" s="80">
        <v>5</v>
      </c>
      <c r="T26" s="84">
        <v>0.79105999999999999</v>
      </c>
      <c r="U26" s="91">
        <v>0.55840000000000001</v>
      </c>
      <c r="V26" s="80">
        <v>6</v>
      </c>
      <c r="W26" s="84">
        <v>0.74021000000000003</v>
      </c>
      <c r="X26" s="91">
        <v>0.61860000000000004</v>
      </c>
      <c r="Y26" s="80">
        <v>7</v>
      </c>
      <c r="Z26" s="84">
        <v>0.60248000000000002</v>
      </c>
      <c r="AA26" s="91">
        <v>0.75239999999999996</v>
      </c>
    </row>
    <row r="27" spans="1:27" x14ac:dyDescent="0.25">
      <c r="A27" s="58" t="s">
        <v>11</v>
      </c>
      <c r="B27" s="58" t="s">
        <v>33</v>
      </c>
      <c r="C27" s="58" t="s">
        <v>32</v>
      </c>
      <c r="D27" s="59" t="s">
        <v>42</v>
      </c>
      <c r="E27" s="59" t="s">
        <v>41</v>
      </c>
      <c r="F27" s="58" t="str">
        <f t="shared" si="0"/>
        <v>AVG_COMPOUND does not granger cause CLOSE_P</v>
      </c>
      <c r="G27" s="59">
        <v>1</v>
      </c>
      <c r="H27" s="58">
        <v>3.6830400000000001</v>
      </c>
      <c r="I27" s="90">
        <v>5.74E-2</v>
      </c>
      <c r="J27" s="59">
        <v>2</v>
      </c>
      <c r="K27" s="60">
        <v>2.23312</v>
      </c>
      <c r="L27" s="90">
        <v>0.1119</v>
      </c>
      <c r="M27" s="59">
        <v>3</v>
      </c>
      <c r="N27" s="58">
        <v>1.3747799999999999</v>
      </c>
      <c r="O27" s="90">
        <v>0.25419999999999998</v>
      </c>
      <c r="P27" s="59">
        <v>4</v>
      </c>
      <c r="Q27" s="60">
        <v>1.1419600000000001</v>
      </c>
      <c r="R27" s="90">
        <v>0.34079999999999999</v>
      </c>
      <c r="S27" s="59">
        <v>5</v>
      </c>
      <c r="T27" s="58">
        <v>0.89937</v>
      </c>
      <c r="U27" s="90">
        <v>0.48449999999999999</v>
      </c>
      <c r="V27" s="59">
        <v>6</v>
      </c>
      <c r="W27" s="58">
        <v>0.73168999999999995</v>
      </c>
      <c r="X27" s="90">
        <v>0.62519999999999998</v>
      </c>
      <c r="Y27" s="59">
        <v>7</v>
      </c>
      <c r="Z27" s="58">
        <v>0.65258000000000005</v>
      </c>
      <c r="AA27" s="90">
        <v>0.71130000000000004</v>
      </c>
    </row>
    <row r="28" spans="1:27" x14ac:dyDescent="0.25">
      <c r="A28" s="58" t="s">
        <v>11</v>
      </c>
      <c r="B28" s="58" t="s">
        <v>34</v>
      </c>
      <c r="C28" s="58" t="s">
        <v>33</v>
      </c>
      <c r="D28" s="59" t="s">
        <v>43</v>
      </c>
      <c r="E28" s="59" t="s">
        <v>42</v>
      </c>
      <c r="F28" s="58" t="str">
        <f t="shared" si="0"/>
        <v>VOLUME_P does not granger cause AVG_COMPOUND</v>
      </c>
      <c r="G28" s="59">
        <v>1</v>
      </c>
      <c r="H28" s="58">
        <v>0.29896</v>
      </c>
      <c r="I28" s="90">
        <v>0.58560000000000001</v>
      </c>
      <c r="J28" s="59">
        <v>2</v>
      </c>
      <c r="K28" s="60">
        <v>0.46749000000000002</v>
      </c>
      <c r="L28" s="90">
        <v>0.62780000000000002</v>
      </c>
      <c r="M28" s="59">
        <v>3</v>
      </c>
      <c r="N28" s="58">
        <v>0.42508000000000001</v>
      </c>
      <c r="O28" s="90">
        <v>0.73540000000000005</v>
      </c>
      <c r="P28" s="59">
        <v>4</v>
      </c>
      <c r="Q28" s="60">
        <v>0.64163999999999999</v>
      </c>
      <c r="R28" s="90">
        <v>0.63400000000000001</v>
      </c>
      <c r="S28" s="59">
        <v>5</v>
      </c>
      <c r="T28" s="58">
        <v>0.629</v>
      </c>
      <c r="U28" s="90">
        <v>0.67800000000000005</v>
      </c>
      <c r="V28" s="59">
        <v>6</v>
      </c>
      <c r="W28" s="58">
        <v>0.57216999999999996</v>
      </c>
      <c r="X28" s="90">
        <v>0.75160000000000005</v>
      </c>
      <c r="Y28" s="59">
        <v>7</v>
      </c>
      <c r="Z28" s="58">
        <v>0.43659999999999999</v>
      </c>
      <c r="AA28" s="90">
        <v>0.87680000000000002</v>
      </c>
    </row>
    <row r="29" spans="1:27" x14ac:dyDescent="0.25">
      <c r="A29" s="58" t="s">
        <v>11</v>
      </c>
      <c r="B29" s="58" t="s">
        <v>33</v>
      </c>
      <c r="C29" s="58" t="s">
        <v>34</v>
      </c>
      <c r="D29" s="59" t="s">
        <v>42</v>
      </c>
      <c r="E29" s="59" t="s">
        <v>43</v>
      </c>
      <c r="F29" s="58" t="str">
        <f t="shared" si="0"/>
        <v>AVG_COMPOUND does not granger cause VOLUME_P</v>
      </c>
      <c r="G29" s="59">
        <v>1</v>
      </c>
      <c r="H29" s="58">
        <v>0.44384000000000001</v>
      </c>
      <c r="I29" s="90">
        <v>0.50660000000000005</v>
      </c>
      <c r="J29" s="59">
        <v>2</v>
      </c>
      <c r="K29" s="60">
        <v>0.32868000000000003</v>
      </c>
      <c r="L29" s="90">
        <v>0.72060000000000002</v>
      </c>
      <c r="M29" s="59">
        <v>3</v>
      </c>
      <c r="N29" s="58">
        <v>0.98621999999999999</v>
      </c>
      <c r="O29" s="90">
        <v>0.40210000000000001</v>
      </c>
      <c r="P29" s="59">
        <v>4</v>
      </c>
      <c r="Q29" s="60">
        <v>0.83977999999999997</v>
      </c>
      <c r="R29" s="90">
        <v>0.50290000000000001</v>
      </c>
      <c r="S29" s="59">
        <v>5</v>
      </c>
      <c r="T29" s="58">
        <v>0.58613999999999999</v>
      </c>
      <c r="U29" s="90">
        <v>0.71050000000000002</v>
      </c>
      <c r="V29" s="59">
        <v>6</v>
      </c>
      <c r="W29" s="58">
        <v>0.66398999999999997</v>
      </c>
      <c r="X29" s="90">
        <v>0.67879999999999996</v>
      </c>
      <c r="Y29" s="59">
        <v>7</v>
      </c>
      <c r="Z29" s="58">
        <v>0.77795000000000003</v>
      </c>
      <c r="AA29" s="90">
        <v>0.60740000000000005</v>
      </c>
    </row>
    <row r="30" spans="1:27" x14ac:dyDescent="0.25">
      <c r="A30" s="84" t="s">
        <v>12</v>
      </c>
      <c r="B30" s="84" t="s">
        <v>32</v>
      </c>
      <c r="C30" s="84" t="s">
        <v>33</v>
      </c>
      <c r="D30" s="80" t="s">
        <v>41</v>
      </c>
      <c r="E30" s="80" t="s">
        <v>42</v>
      </c>
      <c r="F30" s="84" t="str">
        <f t="shared" si="0"/>
        <v>CLOSE_P does not granger cause AVG_COMPOUND</v>
      </c>
      <c r="G30" s="80">
        <v>1</v>
      </c>
      <c r="H30" s="84">
        <v>0.49014999999999997</v>
      </c>
      <c r="I30" s="91">
        <v>0.48530000000000001</v>
      </c>
      <c r="J30" s="80">
        <v>2</v>
      </c>
      <c r="K30" s="85">
        <v>1.95387</v>
      </c>
      <c r="L30" s="91">
        <v>0.1464</v>
      </c>
      <c r="M30" s="80">
        <v>3</v>
      </c>
      <c r="N30" s="84">
        <v>1.59287</v>
      </c>
      <c r="O30" s="91">
        <v>0.19520000000000001</v>
      </c>
      <c r="P30" s="80">
        <v>4</v>
      </c>
      <c r="Q30" s="85">
        <v>1.2860100000000001</v>
      </c>
      <c r="R30" s="91">
        <v>0.28000000000000003</v>
      </c>
      <c r="S30" s="80">
        <v>5</v>
      </c>
      <c r="T30" s="84">
        <v>1.0577099999999999</v>
      </c>
      <c r="U30" s="91">
        <v>0.3881</v>
      </c>
      <c r="V30" s="80">
        <v>6</v>
      </c>
      <c r="W30" s="84">
        <v>1.08325</v>
      </c>
      <c r="X30" s="91">
        <v>0.3785</v>
      </c>
      <c r="Y30" s="80">
        <v>7</v>
      </c>
      <c r="Z30" s="84">
        <v>1.21906</v>
      </c>
      <c r="AA30" s="91">
        <v>0.30120000000000002</v>
      </c>
    </row>
    <row r="31" spans="1:27" x14ac:dyDescent="0.25">
      <c r="A31" s="58" t="s">
        <v>12</v>
      </c>
      <c r="B31" s="58" t="s">
        <v>33</v>
      </c>
      <c r="C31" s="58" t="s">
        <v>32</v>
      </c>
      <c r="D31" s="59" t="s">
        <v>42</v>
      </c>
      <c r="E31" s="59" t="s">
        <v>41</v>
      </c>
      <c r="F31" s="58" t="str">
        <f t="shared" si="0"/>
        <v>AVG_COMPOUND does not granger cause CLOSE_P</v>
      </c>
      <c r="G31" s="59">
        <v>1</v>
      </c>
      <c r="H31" s="58">
        <v>2.1700000000000001E-3</v>
      </c>
      <c r="I31" s="90">
        <v>0.96299999999999997</v>
      </c>
      <c r="J31" s="59">
        <v>2</v>
      </c>
      <c r="K31" s="60">
        <v>0.21795</v>
      </c>
      <c r="L31" s="90">
        <v>0.80449999999999999</v>
      </c>
      <c r="M31" s="59">
        <v>3</v>
      </c>
      <c r="N31" s="58">
        <v>0.24117</v>
      </c>
      <c r="O31" s="90">
        <v>0.86750000000000005</v>
      </c>
      <c r="P31" s="59">
        <v>4</v>
      </c>
      <c r="Q31" s="60">
        <v>0.31237999999999999</v>
      </c>
      <c r="R31" s="90">
        <v>0.86919999999999997</v>
      </c>
      <c r="S31" s="59">
        <v>5</v>
      </c>
      <c r="T31" s="58">
        <v>0.27961999999999998</v>
      </c>
      <c r="U31" s="90">
        <v>0.9234</v>
      </c>
      <c r="V31" s="59">
        <v>6</v>
      </c>
      <c r="W31" s="58">
        <v>0.22119</v>
      </c>
      <c r="X31" s="90">
        <v>0.96899999999999997</v>
      </c>
      <c r="Y31" s="59">
        <v>7</v>
      </c>
      <c r="Z31" s="58">
        <v>0.80639000000000005</v>
      </c>
      <c r="AA31" s="90">
        <v>0.58430000000000004</v>
      </c>
    </row>
    <row r="32" spans="1:27" x14ac:dyDescent="0.25">
      <c r="A32" s="58" t="s">
        <v>12</v>
      </c>
      <c r="B32" s="58" t="s">
        <v>34</v>
      </c>
      <c r="C32" s="58" t="s">
        <v>33</v>
      </c>
      <c r="D32" s="59" t="s">
        <v>43</v>
      </c>
      <c r="E32" s="59" t="s">
        <v>42</v>
      </c>
      <c r="F32" s="58" t="str">
        <f t="shared" si="0"/>
        <v>VOLUME_P does not granger cause AVG_COMPOUND</v>
      </c>
      <c r="G32" s="59">
        <v>1</v>
      </c>
      <c r="H32" s="58">
        <v>0.41038000000000002</v>
      </c>
      <c r="I32" s="90">
        <v>0.52300000000000002</v>
      </c>
      <c r="J32" s="59">
        <v>2</v>
      </c>
      <c r="K32" s="60">
        <v>0.10983</v>
      </c>
      <c r="L32" s="90">
        <v>0.89610000000000001</v>
      </c>
      <c r="M32" s="59">
        <v>3</v>
      </c>
      <c r="N32" s="58">
        <v>0.10192</v>
      </c>
      <c r="O32" s="90">
        <v>0.95879999999999999</v>
      </c>
      <c r="P32" s="59">
        <v>4</v>
      </c>
      <c r="Q32" s="60">
        <v>0.31173000000000001</v>
      </c>
      <c r="R32" s="90">
        <v>0.86960000000000004</v>
      </c>
      <c r="S32" s="59">
        <v>5</v>
      </c>
      <c r="T32" s="58">
        <v>0.24365000000000001</v>
      </c>
      <c r="U32" s="90">
        <v>0.94210000000000005</v>
      </c>
      <c r="V32" s="59">
        <v>6</v>
      </c>
      <c r="W32" s="58">
        <v>0.68513000000000002</v>
      </c>
      <c r="X32" s="90">
        <v>0.66210000000000002</v>
      </c>
      <c r="Y32" s="59">
        <v>7</v>
      </c>
      <c r="Z32" s="58">
        <v>0.89758000000000004</v>
      </c>
      <c r="AA32" s="90">
        <v>0.51229999999999998</v>
      </c>
    </row>
    <row r="33" spans="1:27" x14ac:dyDescent="0.25">
      <c r="A33" s="58" t="s">
        <v>12</v>
      </c>
      <c r="B33" s="58" t="s">
        <v>33</v>
      </c>
      <c r="C33" s="58" t="s">
        <v>34</v>
      </c>
      <c r="D33" s="59" t="s">
        <v>42</v>
      </c>
      <c r="E33" s="59" t="s">
        <v>43</v>
      </c>
      <c r="F33" s="58" t="str">
        <f t="shared" si="0"/>
        <v>AVG_COMPOUND does not granger cause VOLUME_P</v>
      </c>
      <c r="G33" s="59">
        <v>1</v>
      </c>
      <c r="H33" s="58">
        <v>1.1447799999999999</v>
      </c>
      <c r="I33" s="90">
        <v>0.2868</v>
      </c>
      <c r="J33" s="59">
        <v>2</v>
      </c>
      <c r="K33" s="60">
        <v>0.50716000000000006</v>
      </c>
      <c r="L33" s="90">
        <v>0.60360000000000003</v>
      </c>
      <c r="M33" s="59">
        <v>3</v>
      </c>
      <c r="N33" s="58">
        <v>1.1758200000000001</v>
      </c>
      <c r="O33" s="90">
        <v>0.32229999999999998</v>
      </c>
      <c r="P33" s="59">
        <v>4</v>
      </c>
      <c r="Q33" s="60">
        <v>1.00953</v>
      </c>
      <c r="R33" s="90">
        <v>0.40589999999999998</v>
      </c>
      <c r="S33" s="59">
        <v>5</v>
      </c>
      <c r="T33" s="58">
        <v>1.0065</v>
      </c>
      <c r="U33" s="90">
        <v>0.41770000000000002</v>
      </c>
      <c r="V33" s="59">
        <v>6</v>
      </c>
      <c r="W33" s="58">
        <v>1.9815199999999999</v>
      </c>
      <c r="X33" s="90">
        <v>7.6499999999999999E-2</v>
      </c>
      <c r="Y33" s="59">
        <v>7</v>
      </c>
      <c r="Z33" s="58">
        <v>0.34022999999999998</v>
      </c>
      <c r="AA33" s="90">
        <v>0.93320000000000003</v>
      </c>
    </row>
    <row r="34" spans="1:27" x14ac:dyDescent="0.25">
      <c r="A34" s="84" t="s">
        <v>13</v>
      </c>
      <c r="B34" s="84" t="s">
        <v>32</v>
      </c>
      <c r="C34" s="84" t="s">
        <v>33</v>
      </c>
      <c r="D34" s="80" t="s">
        <v>41</v>
      </c>
      <c r="E34" s="80" t="s">
        <v>42</v>
      </c>
      <c r="F34" s="84" t="str">
        <f t="shared" si="0"/>
        <v>CLOSE_P does not granger cause AVG_COMPOUND</v>
      </c>
      <c r="G34" s="80">
        <v>1</v>
      </c>
      <c r="H34" s="84">
        <v>0.74909000000000003</v>
      </c>
      <c r="I34" s="91">
        <v>0.38850000000000001</v>
      </c>
      <c r="J34" s="80">
        <v>2</v>
      </c>
      <c r="K34" s="85">
        <v>0.53988000000000003</v>
      </c>
      <c r="L34" s="91">
        <v>0.58430000000000004</v>
      </c>
      <c r="M34" s="80">
        <v>3</v>
      </c>
      <c r="N34" s="84">
        <v>0.41583999999999999</v>
      </c>
      <c r="O34" s="91">
        <v>0.74199999999999999</v>
      </c>
      <c r="P34" s="80">
        <v>4</v>
      </c>
      <c r="Q34" s="85">
        <v>0.27477000000000001</v>
      </c>
      <c r="R34" s="91">
        <v>0.89370000000000005</v>
      </c>
      <c r="S34" s="80">
        <v>5</v>
      </c>
      <c r="T34" s="84">
        <v>0.44240000000000002</v>
      </c>
      <c r="U34" s="91">
        <v>0.81789999999999996</v>
      </c>
      <c r="V34" s="80">
        <v>6</v>
      </c>
      <c r="W34" s="84">
        <v>0.69611000000000001</v>
      </c>
      <c r="X34" s="91">
        <v>0.65329999999999999</v>
      </c>
      <c r="Y34" s="80">
        <v>7</v>
      </c>
      <c r="Z34" s="84">
        <v>0.68289999999999995</v>
      </c>
      <c r="AA34" s="91">
        <v>0.68610000000000004</v>
      </c>
    </row>
    <row r="35" spans="1:27" x14ac:dyDescent="0.25">
      <c r="A35" s="58" t="s">
        <v>13</v>
      </c>
      <c r="B35" s="58" t="s">
        <v>33</v>
      </c>
      <c r="C35" s="58" t="s">
        <v>32</v>
      </c>
      <c r="D35" s="59" t="s">
        <v>42</v>
      </c>
      <c r="E35" s="59" t="s">
        <v>41</v>
      </c>
      <c r="F35" s="58" t="str">
        <f t="shared" si="0"/>
        <v>AVG_COMPOUND does not granger cause CLOSE_P</v>
      </c>
      <c r="G35" s="59">
        <v>1</v>
      </c>
      <c r="H35" s="58">
        <v>4.8849999999999998E-2</v>
      </c>
      <c r="I35" s="90">
        <v>0.82550000000000001</v>
      </c>
      <c r="J35" s="59">
        <v>2</v>
      </c>
      <c r="K35" s="60">
        <v>2.648E-2</v>
      </c>
      <c r="L35" s="90">
        <v>0.97389999999999999</v>
      </c>
      <c r="M35" s="59">
        <v>3</v>
      </c>
      <c r="N35" s="58">
        <v>0.73011000000000004</v>
      </c>
      <c r="O35" s="90">
        <v>0.53620000000000001</v>
      </c>
      <c r="P35" s="59">
        <v>4</v>
      </c>
      <c r="Q35" s="60">
        <v>0.72084000000000004</v>
      </c>
      <c r="R35" s="90">
        <v>0.57950000000000002</v>
      </c>
      <c r="S35" s="59">
        <v>5</v>
      </c>
      <c r="T35" s="58">
        <v>0.79581999999999997</v>
      </c>
      <c r="U35" s="90">
        <v>0.55510000000000004</v>
      </c>
      <c r="V35" s="59">
        <v>6</v>
      </c>
      <c r="W35" s="58">
        <v>1.35354</v>
      </c>
      <c r="X35" s="90">
        <v>0.24149999999999999</v>
      </c>
      <c r="Y35" s="59">
        <v>7</v>
      </c>
      <c r="Z35" s="58">
        <v>1.16957</v>
      </c>
      <c r="AA35" s="90">
        <v>0.3281</v>
      </c>
    </row>
    <row r="36" spans="1:27" x14ac:dyDescent="0.25">
      <c r="A36" s="58" t="s">
        <v>13</v>
      </c>
      <c r="B36" s="58" t="s">
        <v>34</v>
      </c>
      <c r="C36" s="58" t="s">
        <v>33</v>
      </c>
      <c r="D36" s="59" t="s">
        <v>43</v>
      </c>
      <c r="E36" s="59" t="s">
        <v>42</v>
      </c>
      <c r="F36" s="58" t="str">
        <f t="shared" si="0"/>
        <v>VOLUME_P does not granger cause AVG_COMPOUND</v>
      </c>
      <c r="G36" s="59">
        <v>1</v>
      </c>
      <c r="H36" s="58">
        <v>2.2719200000000002</v>
      </c>
      <c r="I36" s="90">
        <v>0.13439999999999999</v>
      </c>
      <c r="J36" s="59">
        <v>2</v>
      </c>
      <c r="K36" s="60">
        <v>1.3392200000000001</v>
      </c>
      <c r="L36" s="90">
        <v>0.2661</v>
      </c>
      <c r="M36" s="59">
        <v>3</v>
      </c>
      <c r="N36" s="58">
        <v>2.0474899999999998</v>
      </c>
      <c r="O36" s="90">
        <v>0.1114</v>
      </c>
      <c r="P36" s="59">
        <v>4</v>
      </c>
      <c r="Q36" s="60">
        <v>1.4649099999999999</v>
      </c>
      <c r="R36" s="90">
        <v>0.21790000000000001</v>
      </c>
      <c r="S36" s="59">
        <v>5</v>
      </c>
      <c r="T36" s="58">
        <v>1.18231</v>
      </c>
      <c r="U36" s="90">
        <v>0.32290000000000002</v>
      </c>
      <c r="V36" s="59">
        <v>6</v>
      </c>
      <c r="W36" s="58">
        <v>1.18641</v>
      </c>
      <c r="X36" s="90">
        <v>0.32019999999999998</v>
      </c>
      <c r="Y36" s="59">
        <v>7</v>
      </c>
      <c r="Z36" s="58">
        <v>1.21471</v>
      </c>
      <c r="AA36" s="90">
        <v>0.30280000000000001</v>
      </c>
    </row>
    <row r="37" spans="1:27" x14ac:dyDescent="0.25">
      <c r="A37" s="61" t="s">
        <v>13</v>
      </c>
      <c r="B37" s="61" t="s">
        <v>33</v>
      </c>
      <c r="C37" s="61" t="s">
        <v>34</v>
      </c>
      <c r="D37" s="62" t="s">
        <v>42</v>
      </c>
      <c r="E37" s="62" t="s">
        <v>43</v>
      </c>
      <c r="F37" s="61" t="str">
        <f t="shared" si="0"/>
        <v>AVG_COMPOUND does not granger cause VOLUME_P</v>
      </c>
      <c r="G37" s="62">
        <v>1</v>
      </c>
      <c r="H37" s="61">
        <v>0.46800999999999998</v>
      </c>
      <c r="I37" s="92">
        <v>0.49530000000000002</v>
      </c>
      <c r="J37" s="62">
        <v>2</v>
      </c>
      <c r="K37" s="63">
        <v>2.7683</v>
      </c>
      <c r="L37" s="92">
        <v>6.7000000000000004E-2</v>
      </c>
      <c r="M37" s="62">
        <v>3</v>
      </c>
      <c r="N37" s="61">
        <v>3.2290899999999998</v>
      </c>
      <c r="O37" s="92">
        <v>2.52E-2</v>
      </c>
      <c r="P37" s="62">
        <v>4</v>
      </c>
      <c r="Q37" s="63">
        <v>2.5699399999999999</v>
      </c>
      <c r="R37" s="92">
        <v>4.2000000000000003E-2</v>
      </c>
      <c r="S37" s="62">
        <v>5</v>
      </c>
      <c r="T37" s="61">
        <v>1.8930199999999999</v>
      </c>
      <c r="U37" s="92">
        <v>0.1017</v>
      </c>
      <c r="V37" s="76">
        <v>6</v>
      </c>
      <c r="W37" s="61">
        <v>1.2401899999999999</v>
      </c>
      <c r="X37" s="92">
        <v>0.29289999999999999</v>
      </c>
      <c r="Y37" s="76">
        <v>7</v>
      </c>
      <c r="Z37" s="61">
        <v>1.1594899999999999</v>
      </c>
      <c r="AA37" s="92">
        <v>0.33389999999999997</v>
      </c>
    </row>
    <row r="39" spans="1:27" x14ac:dyDescent="0.25">
      <c r="A39" s="64" t="s">
        <v>35</v>
      </c>
      <c r="B39" s="65">
        <v>0.05</v>
      </c>
    </row>
    <row r="40" spans="1:27" x14ac:dyDescent="0.25">
      <c r="A40" s="66"/>
      <c r="B40" s="67"/>
    </row>
    <row r="41" spans="1:27" x14ac:dyDescent="0.25">
      <c r="B41" s="68" t="s">
        <v>44</v>
      </c>
      <c r="C41" s="107" t="s">
        <v>45</v>
      </c>
      <c r="D41" s="107"/>
      <c r="E41" s="107"/>
      <c r="F41" s="107"/>
    </row>
    <row r="42" spans="1:27" x14ac:dyDescent="0.25">
      <c r="A42" s="59" t="str">
        <f>A2</f>
        <v>ADA</v>
      </c>
      <c r="B42" s="69" t="str">
        <f>CONCATENATE(D2," -&gt; ",E2)</f>
        <v>Pt -&gt; St</v>
      </c>
      <c r="C42" s="97" t="str">
        <f>CONCATENATE(G2," (",I2,IF(I2&lt;$B$39,"*",""),"), ",J2," (",L2,IF(L2&lt;$B$39,"*",""),"), ",M2," (",O2,IF(O2&lt;$B$39,"*",""),"), ",P2," (",R2,IF(R2&lt;$B$39,"*",""),"), ",S2," (",U2,IF(U2&lt;$B$39,"*",""),"), ",V2," (",X2,IF(X2&lt;$B$39,"*",""),"), ",Y2," (",AA2,IF(AA2&lt;$B$39,"*",""),")")</f>
        <v>1 (0.8934), 2 (0.8249), 3 (0.1916), 4 (0.315), 5 (0.2919), 6 (0.2596), 7 (0.2919)</v>
      </c>
      <c r="D42" s="98"/>
      <c r="E42" s="98"/>
      <c r="F42" s="99"/>
    </row>
    <row r="43" spans="1:27" x14ac:dyDescent="0.25">
      <c r="A43" s="59" t="str">
        <f t="shared" ref="A43:A45" si="1">A3</f>
        <v>ADA</v>
      </c>
      <c r="B43" s="70" t="str">
        <f t="shared" ref="B43:B45" si="2">CONCATENATE(D3," -&gt; ",E3)</f>
        <v>St -&gt; Pt</v>
      </c>
      <c r="C43" s="100" t="str">
        <f t="shared" ref="C43:C45" si="3">CONCATENATE(G3," (",I3,IF(I3&lt;$B$39,"*",""),"), ",J3," (",L3,IF(L3&lt;$B$39,"*",""),"), ",M3," (",O3,IF(O3&lt;$B$39,"*",""),"), ",P3," (",R3,IF(R3&lt;$B$39,"*",""),"), ",S3," (",U3,IF(U3&lt;$B$39,"*",""),"), ",V3," (",X3,IF(X3&lt;$B$39,"*",""),"), ",Y3," (",AA3,IF(AA3&lt;$B$39,"*",""),")")</f>
        <v>1 (0.5477), 2 (0.5659), 3 (0.6709), 4 (0.8264), 5 (0.9071), 6 (0.5893), 7 (0.9071)</v>
      </c>
      <c r="D43" s="101"/>
      <c r="E43" s="101"/>
      <c r="F43" s="102"/>
    </row>
    <row r="44" spans="1:27" x14ac:dyDescent="0.25">
      <c r="A44" s="59" t="str">
        <f t="shared" si="1"/>
        <v>ADA</v>
      </c>
      <c r="B44" s="70" t="str">
        <f t="shared" si="2"/>
        <v>Vt -&gt; St</v>
      </c>
      <c r="C44" s="100" t="str">
        <f t="shared" si="3"/>
        <v>1 (0.1115), 2 (0.3171), 3 (0.5529), 4 (0.638), 5 (0.0442*), 6 (0.04*), 7 (0.0442*)</v>
      </c>
      <c r="D44" s="101"/>
      <c r="E44" s="101"/>
      <c r="F44" s="102"/>
    </row>
    <row r="45" spans="1:27" x14ac:dyDescent="0.25">
      <c r="A45" s="59" t="str">
        <f t="shared" si="1"/>
        <v>ADA</v>
      </c>
      <c r="B45" s="71" t="str">
        <f t="shared" si="2"/>
        <v>St -&gt; Vt</v>
      </c>
      <c r="C45" s="103" t="str">
        <f t="shared" si="3"/>
        <v>1 (0.1651), 2 (0.5125), 3 (0.4909), 4 (0.6976), 5 (0.8119), 6 (0.8971), 7 (0.8119)</v>
      </c>
      <c r="D45" s="104"/>
      <c r="E45" s="104"/>
      <c r="F45" s="105"/>
    </row>
    <row r="46" spans="1:27" x14ac:dyDescent="0.25">
      <c r="A46" s="59" t="str">
        <f t="shared" ref="A46:A77" si="4">A6</f>
        <v>BNB</v>
      </c>
      <c r="B46" s="79" t="str">
        <f>CONCATENATE(D6," -&gt; ",E6)</f>
        <v>Pt -&gt; St</v>
      </c>
      <c r="C46" s="97" t="str">
        <f>CONCATENATE(G6," (",I6,IF(I6&lt;$B$39,"*",""),"), ",J6," (",L6,IF(L6&lt;$B$39,"*",""),"), ",M6," (",O6,IF(O6&lt;$B$39,"*",""),"), ",P6," (",R6,IF(R6&lt;$B$39,"*",""),"), ",S6," (",U6,IF(U6&lt;$B$39,"*",""),"), ",V6," (",X6,IF(X6&lt;$B$39,"*",""),"), ",Y6," (",AA6,IF(AA6&lt;$B$39,"*",""),")")</f>
        <v>1 (0.5575), 2 (0.7039), 3 (0.8928), 4 (0.9747), 5 (0.9991), 6 (0.3511), 7 (0.2392)</v>
      </c>
      <c r="D46" s="98"/>
      <c r="E46" s="98"/>
      <c r="F46" s="99"/>
    </row>
    <row r="47" spans="1:27" x14ac:dyDescent="0.25">
      <c r="A47" s="59" t="str">
        <f t="shared" si="4"/>
        <v>BNB</v>
      </c>
      <c r="B47" s="77" t="str">
        <f t="shared" ref="B47:B49" si="5">CONCATENATE(D7," -&gt; ",E7)</f>
        <v>St -&gt; Pt</v>
      </c>
      <c r="C47" s="100" t="str">
        <f t="shared" ref="C47:C49" si="6">CONCATENATE(G7," (",I7,IF(I7&lt;$B$39,"*",""),"), ",J7," (",L7,IF(L7&lt;$B$39,"*",""),"), ",M7," (",O7,IF(O7&lt;$B$39,"*",""),"), ",P7," (",R7,IF(R7&lt;$B$39,"*",""),"), ",S7," (",U7,IF(U7&lt;$B$39,"*",""),"), ",V7," (",X7,IF(X7&lt;$B$39,"*",""),"), ",Y7," (",AA7,IF(AA7&lt;$B$39,"*",""),")")</f>
        <v>1 (0.8362), 2 (0.2554), 3 (0.1552), 4 (0.2128), 5 (0.3033), 6 (0.3295), 7 (0.4143)</v>
      </c>
      <c r="D47" s="101"/>
      <c r="E47" s="101"/>
      <c r="F47" s="102"/>
    </row>
    <row r="48" spans="1:27" x14ac:dyDescent="0.25">
      <c r="A48" s="59" t="str">
        <f t="shared" si="4"/>
        <v>BNB</v>
      </c>
      <c r="B48" s="77" t="str">
        <f t="shared" si="5"/>
        <v>Vt -&gt; St</v>
      </c>
      <c r="C48" s="100" t="str">
        <f t="shared" si="6"/>
        <v>1 (0.1552), 2 (0.52), 3 (0.6054), 4 (0.1966), 5 (0.2527), 6 (0.2269), 7 (0.2564)</v>
      </c>
      <c r="D48" s="101"/>
      <c r="E48" s="101"/>
      <c r="F48" s="102"/>
    </row>
    <row r="49" spans="1:6" x14ac:dyDescent="0.25">
      <c r="A49" s="59" t="str">
        <f t="shared" si="4"/>
        <v>BNB</v>
      </c>
      <c r="B49" s="75" t="str">
        <f t="shared" si="5"/>
        <v>St -&gt; Vt</v>
      </c>
      <c r="C49" s="103" t="str">
        <f t="shared" si="6"/>
        <v>1 (0.6465), 2 (0.7719), 3 (0.9295), 4 (0.8206), 5 (0.9175), 6 (0.9653), 7 (0.9746)</v>
      </c>
      <c r="D49" s="104"/>
      <c r="E49" s="104"/>
      <c r="F49" s="105"/>
    </row>
    <row r="50" spans="1:6" x14ac:dyDescent="0.25">
      <c r="A50" s="59" t="str">
        <f t="shared" si="4"/>
        <v>BTC</v>
      </c>
      <c r="B50" s="79" t="str">
        <f>CONCATENATE(D10," -&gt; ",E10)</f>
        <v>Pt -&gt; St</v>
      </c>
      <c r="C50" s="97" t="str">
        <f>CONCATENATE(G10," (",I10,IF(I10&lt;$B$39,"*",""),"), ",J10," (",L10,IF(L10&lt;$B$39,"*",""),"), ",M10," (",O10,IF(O10&lt;$B$39,"*",""),"), ",P10," (",R10,IF(R10&lt;$B$39,"*",""),"), ",S10," (",U10,IF(U10&lt;$B$39,"*",""),"), ",V10," (",X10,IF(X10&lt;$B$39,"*",""),"), ",Y10," (",AA10,IF(AA10&lt;$B$39,"*",""),")")</f>
        <v>1 (0.4208), 2 (0.4731), 3 (0.3453), 4 (0.3914), 5 (0.4115), 6 (0.3434), 7 (0.5843)</v>
      </c>
      <c r="D50" s="98"/>
      <c r="E50" s="98"/>
      <c r="F50" s="99"/>
    </row>
    <row r="51" spans="1:6" x14ac:dyDescent="0.25">
      <c r="A51" s="59" t="str">
        <f t="shared" si="4"/>
        <v>BTC</v>
      </c>
      <c r="B51" s="77" t="str">
        <f t="shared" ref="B51:B53" si="7">CONCATENATE(D11," -&gt; ",E11)</f>
        <v>St -&gt; Pt</v>
      </c>
      <c r="C51" s="100" t="str">
        <f t="shared" ref="C51:C53" si="8">CONCATENATE(G11," (",I11,IF(I11&lt;$B$39,"*",""),"), ",J11," (",L11,IF(L11&lt;$B$39,"*",""),"), ",M11," (",O11,IF(O11&lt;$B$39,"*",""),"), ",P11," (",R11,IF(R11&lt;$B$39,"*",""),"), ",S11," (",U11,IF(U11&lt;$B$39,"*",""),"), ",V11," (",X11,IF(X11&lt;$B$39,"*",""),"), ",Y11," (",AA11,IF(AA11&lt;$B$39,"*",""),")")</f>
        <v>1 (0.3153), 2 (0.4115), 3 (0.663), 4 (0.7931), 5 (0.7599), 6 (0.7073), 7 (0.8074)</v>
      </c>
      <c r="D51" s="101"/>
      <c r="E51" s="101"/>
      <c r="F51" s="102"/>
    </row>
    <row r="52" spans="1:6" x14ac:dyDescent="0.25">
      <c r="A52" s="59" t="str">
        <f t="shared" si="4"/>
        <v>BTC</v>
      </c>
      <c r="B52" s="77" t="str">
        <f t="shared" si="7"/>
        <v>Vt -&gt; St</v>
      </c>
      <c r="C52" s="100" t="str">
        <f t="shared" si="8"/>
        <v>1 (0.5351), 2 (0.839), 3 (0.5376), 4 (0.5089), 5 (0.6445), 6 (0.6296), 7 (0.5391)</v>
      </c>
      <c r="D52" s="101"/>
      <c r="E52" s="101"/>
      <c r="F52" s="102"/>
    </row>
    <row r="53" spans="1:6" x14ac:dyDescent="0.25">
      <c r="A53" s="59" t="str">
        <f t="shared" si="4"/>
        <v>BTC</v>
      </c>
      <c r="B53" s="75" t="str">
        <f t="shared" si="7"/>
        <v>St -&gt; Vt</v>
      </c>
      <c r="C53" s="103" t="str">
        <f t="shared" si="8"/>
        <v>1 (0.7922), 2 (0.4422), 3 (0.4978), 4 (0.197), 5 (0.0305*), 6 (0.0583), 7 (0.0826)</v>
      </c>
      <c r="D53" s="104"/>
      <c r="E53" s="104"/>
      <c r="F53" s="105"/>
    </row>
    <row r="54" spans="1:6" x14ac:dyDescent="0.25">
      <c r="A54" s="59" t="str">
        <f t="shared" si="4"/>
        <v>DOGE</v>
      </c>
      <c r="B54" s="79" t="str">
        <f>CONCATENATE(D14," -&gt; ",E14)</f>
        <v>Pt -&gt; St</v>
      </c>
      <c r="C54" s="97" t="str">
        <f>CONCATENATE(G14," (",I14,IF(I14&lt;$B$39,"*",""),"), ",J14," (",L14,IF(L14&lt;$B$39,"*",""),"), ",M14," (",O14,IF(O14&lt;$B$39,"*",""),"), ",P14," (",R14,IF(R14&lt;$B$39,"*",""),"), ",S14," (",U14,IF(U14&lt;$B$39,"*",""),"), ",V14," (",X14,IF(X14&lt;$B$39,"*",""),"), ",Y14," (",AA14,IF(AA14&lt;$B$39,"*",""),")")</f>
        <v>1 (0.6226), 2 (0.8377), 3 (0.8551), 4 (0.8384), 5 (0.838), 6 (0.7752), 7 (0.8673)</v>
      </c>
      <c r="D54" s="98"/>
      <c r="E54" s="98"/>
      <c r="F54" s="99"/>
    </row>
    <row r="55" spans="1:6" x14ac:dyDescent="0.25">
      <c r="A55" s="59" t="str">
        <f t="shared" si="4"/>
        <v>DOGE</v>
      </c>
      <c r="B55" s="77" t="str">
        <f t="shared" ref="B55:B57" si="9">CONCATENATE(D15," -&gt; ",E15)</f>
        <v>St -&gt; Pt</v>
      </c>
      <c r="C55" s="100" t="str">
        <f t="shared" ref="C55:C57" si="10">CONCATENATE(G15," (",I15,IF(I15&lt;$B$39,"*",""),"), ",J15," (",L15,IF(L15&lt;$B$39,"*",""),"), ",M15," (",O15,IF(O15&lt;$B$39,"*",""),"), ",P15," (",R15,IF(R15&lt;$B$39,"*",""),"), ",S15," (",U15,IF(U15&lt;$B$39,"*",""),"), ",V15," (",X15,IF(X15&lt;$B$39,"*",""),"), ",Y15," (",AA15,IF(AA15&lt;$B$39,"*",""),")")</f>
        <v>1 (0.3897), 2 (0.3737), 3 (0.5638), 4 (0.6979), 5 (0.8032), 6 (0.8889), 7 (0.9352)</v>
      </c>
      <c r="D55" s="101"/>
      <c r="E55" s="101"/>
      <c r="F55" s="102"/>
    </row>
    <row r="56" spans="1:6" x14ac:dyDescent="0.25">
      <c r="A56" s="59" t="str">
        <f t="shared" si="4"/>
        <v>DOGE</v>
      </c>
      <c r="B56" s="77" t="str">
        <f t="shared" si="9"/>
        <v>Vt -&gt; St</v>
      </c>
      <c r="C56" s="100" t="str">
        <f t="shared" si="10"/>
        <v>1 (0.0056*), 2 (0.0059*), 3 (0.0045*), 4 (0.0044*), 5 (0.014*), 6 (0.0314*), 7 (0.0368*)</v>
      </c>
      <c r="D56" s="101"/>
      <c r="E56" s="101"/>
      <c r="F56" s="102"/>
    </row>
    <row r="57" spans="1:6" x14ac:dyDescent="0.25">
      <c r="A57" s="59" t="str">
        <f t="shared" si="4"/>
        <v>DOGE</v>
      </c>
      <c r="B57" s="75" t="str">
        <f t="shared" si="9"/>
        <v>St -&gt; Vt</v>
      </c>
      <c r="C57" s="103" t="str">
        <f t="shared" si="10"/>
        <v>1 (0.8297), 2 (0.0395*), 3 (0.1433), 4 (0.1509), 5 (0.2095), 6 (0.2478), 7 (0.1443)</v>
      </c>
      <c r="D57" s="104"/>
      <c r="E57" s="104"/>
      <c r="F57" s="105"/>
    </row>
    <row r="58" spans="1:6" x14ac:dyDescent="0.25">
      <c r="A58" s="59" t="str">
        <f t="shared" si="4"/>
        <v>DOT</v>
      </c>
      <c r="B58" s="79" t="str">
        <f>CONCATENATE(D18," -&gt; ",E18)</f>
        <v>Pt -&gt; St</v>
      </c>
      <c r="C58" s="97" t="str">
        <f>CONCATENATE(G18," (",I18,IF(I18&lt;$B$39,"*",""),"), ",J18," (",L18,IF(L18&lt;$B$39,"*",""),"), ",M18," (",O18,IF(O18&lt;$B$39,"*",""),"), ",P18," (",R18,IF(R18&lt;$B$39,"*",""),"), ",S18," (",U18,IF(U18&lt;$B$39,"*",""),"), ",V18," (",X18,IF(X18&lt;$B$39,"*",""),"), ",Y18," (",AA18,IF(AA18&lt;$B$39,"*",""),")")</f>
        <v>1 (0.3303), 2 (0.4477), 3 (0.3773), 4 (0.4934), 5 (0.4967), 6 (0.5588), 7 (0.6767)</v>
      </c>
      <c r="D58" s="98"/>
      <c r="E58" s="98"/>
      <c r="F58" s="99"/>
    </row>
    <row r="59" spans="1:6" x14ac:dyDescent="0.25">
      <c r="A59" s="59" t="str">
        <f t="shared" si="4"/>
        <v>DOT</v>
      </c>
      <c r="B59" s="77" t="str">
        <f t="shared" ref="B59:B61" si="11">CONCATENATE(D19," -&gt; ",E19)</f>
        <v>St -&gt; Pt</v>
      </c>
      <c r="C59" s="100" t="str">
        <f t="shared" ref="C59:C61" si="12">CONCATENATE(G19," (",I19,IF(I19&lt;$B$39,"*",""),"), ",J19," (",L19,IF(L19&lt;$B$39,"*",""),"), ",M19," (",O19,IF(O19&lt;$B$39,"*",""),"), ",P19," (",R19,IF(R19&lt;$B$39,"*",""),"), ",S19," (",U19,IF(U19&lt;$B$39,"*",""),"), ",V19," (",X19,IF(X19&lt;$B$39,"*",""),"), ",Y19," (",AA19,IF(AA19&lt;$B$39,"*",""),")")</f>
        <v>1 (0.3294), 2 (0.4583), 3 (0.2671), 4 (0.4016), 5 (0.5146), 6 (0.2588), 7 (0.2394)</v>
      </c>
      <c r="D59" s="101"/>
      <c r="E59" s="101"/>
      <c r="F59" s="102"/>
    </row>
    <row r="60" spans="1:6" x14ac:dyDescent="0.25">
      <c r="A60" s="59" t="str">
        <f t="shared" si="4"/>
        <v>DOT</v>
      </c>
      <c r="B60" s="77" t="str">
        <f t="shared" si="11"/>
        <v>Vt -&gt; St</v>
      </c>
      <c r="C60" s="100" t="str">
        <f t="shared" si="12"/>
        <v>1 (0.2887), 2 (0.5209), 3 (0.6245), 4 (0.5998), 5 (0.5229), 6 (0.4183), 7 (0.4611)</v>
      </c>
      <c r="D60" s="101"/>
      <c r="E60" s="101"/>
      <c r="F60" s="102"/>
    </row>
    <row r="61" spans="1:6" x14ac:dyDescent="0.25">
      <c r="A61" s="59" t="str">
        <f t="shared" si="4"/>
        <v>DOT</v>
      </c>
      <c r="B61" s="75" t="str">
        <f t="shared" si="11"/>
        <v>St -&gt; Vt</v>
      </c>
      <c r="C61" s="103" t="str">
        <f t="shared" si="12"/>
        <v>1 (0.2735), 2 (0.2538), 3 (0.2341), 4 (0.0406*), 5 (0.0086*), 6 (0.1507), 7 (0.2932)</v>
      </c>
      <c r="D61" s="104"/>
      <c r="E61" s="104"/>
      <c r="F61" s="105"/>
    </row>
    <row r="62" spans="1:6" x14ac:dyDescent="0.25">
      <c r="A62" s="59" t="str">
        <f t="shared" si="4"/>
        <v>ETH</v>
      </c>
      <c r="B62" s="79" t="str">
        <f>CONCATENATE(D22," -&gt; ",E22)</f>
        <v>Pt -&gt; St</v>
      </c>
      <c r="C62" s="97" t="str">
        <f>CONCATENATE(G22," (",I22,IF(I22&lt;$B$39,"*",""),"), ",J22," (",L22,IF(L22&lt;$B$39,"*",""),"), ",M22," (",O22,IF(O22&lt;$B$39,"*",""),"), ",P22," (",R22,IF(R22&lt;$B$39,"*",""),"), ",S22," (",U22,IF(U22&lt;$B$39,"*",""),"), ",V22," (",X22,IF(X22&lt;$B$39,"*",""),"), ",Y22," (",AA22,IF(AA22&lt;$B$39,"*",""),")")</f>
        <v>1 (0.8464), 2 (0.9758), 3 (0.9972), 4 (0.9983), 5 (0.9816), 6 (0.9862), 7 (0.993)</v>
      </c>
      <c r="D62" s="98"/>
      <c r="E62" s="98"/>
      <c r="F62" s="99"/>
    </row>
    <row r="63" spans="1:6" x14ac:dyDescent="0.25">
      <c r="A63" s="59" t="str">
        <f t="shared" si="4"/>
        <v>ETH</v>
      </c>
      <c r="B63" s="77" t="str">
        <f t="shared" ref="B63:B65" si="13">CONCATENATE(D23," -&gt; ",E23)</f>
        <v>St -&gt; Pt</v>
      </c>
      <c r="C63" s="100" t="str">
        <f t="shared" ref="C63:C65" si="14">CONCATENATE(G23," (",I23,IF(I23&lt;$B$39,"*",""),"), ",J23," (",L23,IF(L23&lt;$B$39,"*",""),"), ",M23," (",O23,IF(O23&lt;$B$39,"*",""),"), ",P23," (",R23,IF(R23&lt;$B$39,"*",""),"), ",S23," (",U23,IF(U23&lt;$B$39,"*",""),"), ",V23," (",X23,IF(X23&lt;$B$39,"*",""),"), ",Y23," (",AA23,IF(AA23&lt;$B$39,"*",""),")")</f>
        <v>1 (0.9514), 2 (0.946), 3 (0.9915), 4 (0.6368), 5 (0.7682), 6 (0.649), 7 (0.6156)</v>
      </c>
      <c r="D63" s="101"/>
      <c r="E63" s="101"/>
      <c r="F63" s="102"/>
    </row>
    <row r="64" spans="1:6" x14ac:dyDescent="0.25">
      <c r="A64" s="59" t="str">
        <f t="shared" si="4"/>
        <v>ETH</v>
      </c>
      <c r="B64" s="77" t="str">
        <f t="shared" si="13"/>
        <v>Vt -&gt; St</v>
      </c>
      <c r="C64" s="100" t="str">
        <f t="shared" si="14"/>
        <v>1 (0.2341), 2 (0.5011), 3 (0.2176), 4 (0.2779), 5 (0.1496), 6 (0.2977), 7 (0.3951)</v>
      </c>
      <c r="D64" s="101"/>
      <c r="E64" s="101"/>
      <c r="F64" s="102"/>
    </row>
    <row r="65" spans="1:6" x14ac:dyDescent="0.25">
      <c r="A65" s="59" t="str">
        <f t="shared" si="4"/>
        <v>ETH</v>
      </c>
      <c r="B65" s="75" t="str">
        <f t="shared" si="13"/>
        <v>St -&gt; Vt</v>
      </c>
      <c r="C65" s="103" t="str">
        <f t="shared" si="14"/>
        <v>1 (0.8208), 2 (0.7372), 3 (0.5916), 4 (0.5337), 5 (0.7428), 6 (0.8841), 7 (0.9509)</v>
      </c>
      <c r="D65" s="104"/>
      <c r="E65" s="104"/>
      <c r="F65" s="105"/>
    </row>
    <row r="66" spans="1:6" x14ac:dyDescent="0.25">
      <c r="A66" s="59" t="str">
        <f t="shared" si="4"/>
        <v>LINK</v>
      </c>
      <c r="B66" s="79" t="str">
        <f>CONCATENATE(D26," -&gt; ",E26)</f>
        <v>Pt -&gt; St</v>
      </c>
      <c r="C66" s="97" t="str">
        <f>CONCATENATE(G26," (",I26,IF(I26&lt;$B$39,"*",""),"), ",J26," (",L26,IF(L26&lt;$B$39,"*",""),"), ",M26," (",O26,IF(O26&lt;$B$39,"*",""),"), ",P26," (",R26,IF(R26&lt;$B$39,"*",""),"), ",S26," (",U26,IF(U26&lt;$B$39,"*",""),"), ",V26," (",X26,IF(X26&lt;$B$39,"*",""),"), ",Y26," (",AA26,IF(AA26&lt;$B$39,"*",""),")")</f>
        <v>1 (0.502), 2 (0.8301), 3 (0.7845), 4 (0.4963), 5 (0.5584), 6 (0.6186), 7 (0.7524)</v>
      </c>
      <c r="D66" s="98"/>
      <c r="E66" s="98"/>
      <c r="F66" s="99"/>
    </row>
    <row r="67" spans="1:6" x14ac:dyDescent="0.25">
      <c r="A67" s="59" t="str">
        <f t="shared" si="4"/>
        <v>LINK</v>
      </c>
      <c r="B67" s="77" t="str">
        <f t="shared" ref="B67:B69" si="15">CONCATENATE(D27," -&gt; ",E27)</f>
        <v>St -&gt; Pt</v>
      </c>
      <c r="C67" s="100" t="str">
        <f t="shared" ref="C67:C69" si="16">CONCATENATE(G27," (",I27,IF(I27&lt;$B$39,"*",""),"), ",J27," (",L27,IF(L27&lt;$B$39,"*",""),"), ",M27," (",O27,IF(O27&lt;$B$39,"*",""),"), ",P27," (",R27,IF(R27&lt;$B$39,"*",""),"), ",S27," (",U27,IF(U27&lt;$B$39,"*",""),"), ",V27," (",X27,IF(X27&lt;$B$39,"*",""),"), ",Y27," (",AA27,IF(AA27&lt;$B$39,"*",""),")")</f>
        <v>1 (0.0574), 2 (0.1119), 3 (0.2542), 4 (0.3408), 5 (0.4845), 6 (0.6252), 7 (0.7113)</v>
      </c>
      <c r="D67" s="101"/>
      <c r="E67" s="101"/>
      <c r="F67" s="102"/>
    </row>
    <row r="68" spans="1:6" x14ac:dyDescent="0.25">
      <c r="A68" s="59" t="str">
        <f t="shared" si="4"/>
        <v>LINK</v>
      </c>
      <c r="B68" s="77" t="str">
        <f t="shared" si="15"/>
        <v>Vt -&gt; St</v>
      </c>
      <c r="C68" s="100" t="str">
        <f t="shared" si="16"/>
        <v>1 (0.5856), 2 (0.6278), 3 (0.7354), 4 (0.634), 5 (0.678), 6 (0.7516), 7 (0.8768)</v>
      </c>
      <c r="D68" s="101"/>
      <c r="E68" s="101"/>
      <c r="F68" s="102"/>
    </row>
    <row r="69" spans="1:6" x14ac:dyDescent="0.25">
      <c r="A69" s="59" t="str">
        <f t="shared" si="4"/>
        <v>LINK</v>
      </c>
      <c r="B69" s="75" t="str">
        <f t="shared" si="15"/>
        <v>St -&gt; Vt</v>
      </c>
      <c r="C69" s="103" t="str">
        <f t="shared" si="16"/>
        <v>1 (0.5066), 2 (0.7206), 3 (0.4021), 4 (0.5029), 5 (0.7105), 6 (0.6788), 7 (0.6074)</v>
      </c>
      <c r="D69" s="104"/>
      <c r="E69" s="104"/>
      <c r="F69" s="105"/>
    </row>
    <row r="70" spans="1:6" x14ac:dyDescent="0.25">
      <c r="A70" s="59" t="str">
        <f t="shared" si="4"/>
        <v>UNI</v>
      </c>
      <c r="B70" s="79" t="str">
        <f>CONCATENATE(D30," -&gt; ",E30)</f>
        <v>Pt -&gt; St</v>
      </c>
      <c r="C70" s="97" t="str">
        <f>CONCATENATE(G30," (",I30,IF(I30&lt;$B$39,"*",""),"), ",J30," (",L30,IF(L30&lt;$B$39,"*",""),"), ",M30," (",O30,IF(O30&lt;$B$39,"*",""),"), ",P30," (",R30,IF(R30&lt;$B$39,"*",""),"), ",S30," (",U30,IF(U30&lt;$B$39,"*",""),"), ",V30," (",X30,IF(X30&lt;$B$39,"*",""),"), ",Y30," (",AA30,IF(AA30&lt;$B$39,"*",""),")")</f>
        <v>1 (0.4853), 2 (0.1464), 3 (0.1952), 4 (0.28), 5 (0.3881), 6 (0.3785), 7 (0.3012)</v>
      </c>
      <c r="D70" s="98"/>
      <c r="E70" s="98"/>
      <c r="F70" s="99"/>
    </row>
    <row r="71" spans="1:6" x14ac:dyDescent="0.25">
      <c r="A71" s="59" t="str">
        <f t="shared" si="4"/>
        <v>UNI</v>
      </c>
      <c r="B71" s="77" t="str">
        <f t="shared" ref="B71:B73" si="17">CONCATENATE(D31," -&gt; ",E31)</f>
        <v>St -&gt; Pt</v>
      </c>
      <c r="C71" s="100" t="str">
        <f t="shared" ref="C71:C73" si="18">CONCATENATE(G31," (",I31,IF(I31&lt;$B$39,"*",""),"), ",J31," (",L31,IF(L31&lt;$B$39,"*",""),"), ",M31," (",O31,IF(O31&lt;$B$39,"*",""),"), ",P31," (",R31,IF(R31&lt;$B$39,"*",""),"), ",S31," (",U31,IF(U31&lt;$B$39,"*",""),"), ",V31," (",X31,IF(X31&lt;$B$39,"*",""),"), ",Y31," (",AA31,IF(AA31&lt;$B$39,"*",""),")")</f>
        <v>1 (0.963), 2 (0.8045), 3 (0.8675), 4 (0.8692), 5 (0.9234), 6 (0.969), 7 (0.5843)</v>
      </c>
      <c r="D71" s="101"/>
      <c r="E71" s="101"/>
      <c r="F71" s="102"/>
    </row>
    <row r="72" spans="1:6" x14ac:dyDescent="0.25">
      <c r="A72" s="59" t="str">
        <f t="shared" si="4"/>
        <v>UNI</v>
      </c>
      <c r="B72" s="77" t="str">
        <f t="shared" si="17"/>
        <v>Vt -&gt; St</v>
      </c>
      <c r="C72" s="100" t="str">
        <f t="shared" si="18"/>
        <v>1 (0.523), 2 (0.8961), 3 (0.9588), 4 (0.8696), 5 (0.9421), 6 (0.6621), 7 (0.5123)</v>
      </c>
      <c r="D72" s="101"/>
      <c r="E72" s="101"/>
      <c r="F72" s="102"/>
    </row>
    <row r="73" spans="1:6" x14ac:dyDescent="0.25">
      <c r="A73" s="59" t="str">
        <f t="shared" si="4"/>
        <v>UNI</v>
      </c>
      <c r="B73" s="75" t="str">
        <f t="shared" si="17"/>
        <v>St -&gt; Vt</v>
      </c>
      <c r="C73" s="103" t="str">
        <f t="shared" si="18"/>
        <v>1 (0.2868), 2 (0.6036), 3 (0.3223), 4 (0.4059), 5 (0.4177), 6 (0.0765), 7 (0.9332)</v>
      </c>
      <c r="D73" s="104"/>
      <c r="E73" s="104"/>
      <c r="F73" s="105"/>
    </row>
    <row r="74" spans="1:6" x14ac:dyDescent="0.25">
      <c r="A74" s="59" t="str">
        <f t="shared" si="4"/>
        <v>XRP</v>
      </c>
      <c r="B74" s="79" t="str">
        <f>CONCATENATE(D34," -&gt; ",E34)</f>
        <v>Pt -&gt; St</v>
      </c>
      <c r="C74" s="97" t="str">
        <f>CONCATENATE(G34," (",I34,IF(I34&lt;$B$39,"*",""),"), ",J34," (",L34,IF(L34&lt;$B$39,"*",""),"), ",M34," (",O34,IF(O34&lt;$B$39,"*",""),"), ",P34," (",R34,IF(R34&lt;$B$39,"*",""),"), ",S34," (",U34,IF(U34&lt;$B$39,"*",""),"), ",V34," (",X34,IF(X34&lt;$B$39,"*",""),"), ",Y34," (",AA34,IF(AA34&lt;$B$39,"*",""),")")</f>
        <v>1 (0.3885), 2 (0.5843), 3 (0.742), 4 (0.8937), 5 (0.8179), 6 (0.6533), 7 (0.6861)</v>
      </c>
      <c r="D74" s="98"/>
      <c r="E74" s="98"/>
      <c r="F74" s="99"/>
    </row>
    <row r="75" spans="1:6" x14ac:dyDescent="0.25">
      <c r="A75" s="59" t="str">
        <f t="shared" si="4"/>
        <v>XRP</v>
      </c>
      <c r="B75" s="77" t="str">
        <f t="shared" ref="B75:B77" si="19">CONCATENATE(D35," -&gt; ",E35)</f>
        <v>St -&gt; Pt</v>
      </c>
      <c r="C75" s="100" t="str">
        <f t="shared" ref="C75:C77" si="20">CONCATENATE(G35," (",I35,IF(I35&lt;$B$39,"*",""),"), ",J35," (",L35,IF(L35&lt;$B$39,"*",""),"), ",M35," (",O35,IF(O35&lt;$B$39,"*",""),"), ",P35," (",R35,IF(R35&lt;$B$39,"*",""),"), ",S35," (",U35,IF(U35&lt;$B$39,"*",""),"), ",V35," (",X35,IF(X35&lt;$B$39,"*",""),"), ",Y35," (",AA35,IF(AA35&lt;$B$39,"*",""),")")</f>
        <v>1 (0.8255), 2 (0.9739), 3 (0.5362), 4 (0.5795), 5 (0.5551), 6 (0.2415), 7 (0.3281)</v>
      </c>
      <c r="D75" s="101"/>
      <c r="E75" s="101"/>
      <c r="F75" s="102"/>
    </row>
    <row r="76" spans="1:6" x14ac:dyDescent="0.25">
      <c r="A76" s="59" t="str">
        <f t="shared" si="4"/>
        <v>XRP</v>
      </c>
      <c r="B76" s="77" t="str">
        <f t="shared" si="19"/>
        <v>Vt -&gt; St</v>
      </c>
      <c r="C76" s="100" t="str">
        <f t="shared" si="20"/>
        <v>1 (0.1344), 2 (0.2661), 3 (0.1114), 4 (0.2179), 5 (0.3229), 6 (0.3202), 7 (0.3028)</v>
      </c>
      <c r="D76" s="101"/>
      <c r="E76" s="101"/>
      <c r="F76" s="102"/>
    </row>
    <row r="77" spans="1:6" x14ac:dyDescent="0.25">
      <c r="A77" s="59" t="str">
        <f t="shared" si="4"/>
        <v>XRP</v>
      </c>
      <c r="B77" s="75" t="str">
        <f t="shared" si="19"/>
        <v>St -&gt; Vt</v>
      </c>
      <c r="C77" s="103" t="str">
        <f t="shared" si="20"/>
        <v>1 (0.4953), 2 (0.067), 3 (0.0252*), 4 (0.042*), 5 (0.1017), 6 (0.2929), 7 (0.3339)</v>
      </c>
      <c r="D77" s="104"/>
      <c r="E77" s="104"/>
      <c r="F77" s="105"/>
    </row>
    <row r="78" spans="1:6" x14ac:dyDescent="0.25">
      <c r="B78" s="78"/>
      <c r="C78" s="101"/>
      <c r="D78" s="101"/>
      <c r="E78" s="101"/>
      <c r="F78" s="72"/>
    </row>
    <row r="79" spans="1:6" x14ac:dyDescent="0.25">
      <c r="B79" s="78"/>
      <c r="C79" s="101"/>
      <c r="D79" s="101"/>
      <c r="E79" s="101"/>
      <c r="F79" s="72"/>
    </row>
    <row r="80" spans="1:6" x14ac:dyDescent="0.25">
      <c r="B80" s="78"/>
      <c r="C80" s="101"/>
      <c r="D80" s="101"/>
      <c r="E80" s="101"/>
      <c r="F80" s="72"/>
    </row>
    <row r="81" spans="1:6" x14ac:dyDescent="0.25">
      <c r="B81" s="78"/>
      <c r="C81" s="101"/>
      <c r="D81" s="101"/>
      <c r="E81" s="101"/>
      <c r="F81" s="72"/>
    </row>
    <row r="82" spans="1:6" x14ac:dyDescent="0.25">
      <c r="A82" s="59"/>
      <c r="B82" s="78"/>
      <c r="C82" s="72"/>
      <c r="D82" s="72"/>
      <c r="E82" s="72"/>
      <c r="F82" s="72"/>
    </row>
    <row r="83" spans="1:6" x14ac:dyDescent="0.25">
      <c r="A83" s="59"/>
      <c r="B83" s="82"/>
      <c r="C83" s="106"/>
      <c r="D83" s="106"/>
      <c r="E83" s="106"/>
      <c r="F83" s="72"/>
    </row>
    <row r="84" spans="1:6" x14ac:dyDescent="0.25">
      <c r="B84" s="78"/>
      <c r="C84" s="101"/>
      <c r="D84" s="101"/>
      <c r="E84" s="101"/>
      <c r="F84" s="72"/>
    </row>
    <row r="85" spans="1:6" x14ac:dyDescent="0.25">
      <c r="B85" s="78"/>
      <c r="C85" s="101"/>
      <c r="D85" s="101"/>
      <c r="E85" s="101"/>
      <c r="F85" s="72"/>
    </row>
    <row r="86" spans="1:6" x14ac:dyDescent="0.25">
      <c r="B86" s="78"/>
      <c r="C86" s="101"/>
      <c r="D86" s="101"/>
      <c r="E86" s="101"/>
      <c r="F86" s="72"/>
    </row>
    <row r="87" spans="1:6" x14ac:dyDescent="0.25">
      <c r="B87" s="78"/>
      <c r="C87" s="101"/>
      <c r="D87" s="101"/>
      <c r="E87" s="101"/>
      <c r="F87" s="72"/>
    </row>
    <row r="88" spans="1:6" x14ac:dyDescent="0.25">
      <c r="A88" s="59"/>
      <c r="B88" s="78"/>
      <c r="C88" s="72"/>
      <c r="D88" s="72"/>
      <c r="E88" s="72"/>
      <c r="F88" s="72"/>
    </row>
    <row r="89" spans="1:6" x14ac:dyDescent="0.25">
      <c r="A89" s="59"/>
      <c r="B89" s="82"/>
      <c r="C89" s="106"/>
      <c r="D89" s="106"/>
      <c r="E89" s="106"/>
      <c r="F89" s="72"/>
    </row>
    <row r="90" spans="1:6" x14ac:dyDescent="0.25">
      <c r="B90" s="78"/>
      <c r="C90" s="101"/>
      <c r="D90" s="101"/>
      <c r="E90" s="101"/>
      <c r="F90" s="72"/>
    </row>
    <row r="91" spans="1:6" x14ac:dyDescent="0.25">
      <c r="B91" s="78"/>
      <c r="C91" s="101"/>
      <c r="D91" s="101"/>
      <c r="E91" s="101"/>
      <c r="F91" s="72"/>
    </row>
    <row r="92" spans="1:6" x14ac:dyDescent="0.25">
      <c r="B92" s="78"/>
      <c r="C92" s="101"/>
      <c r="D92" s="101"/>
      <c r="E92" s="101"/>
      <c r="F92" s="72"/>
    </row>
    <row r="93" spans="1:6" x14ac:dyDescent="0.25">
      <c r="B93" s="78"/>
      <c r="C93" s="101"/>
      <c r="D93" s="101"/>
      <c r="E93" s="101"/>
      <c r="F93" s="72"/>
    </row>
  </sheetData>
  <mergeCells count="51">
    <mergeCell ref="C42:F42"/>
    <mergeCell ref="C41:F41"/>
    <mergeCell ref="C43:F43"/>
    <mergeCell ref="C44:F44"/>
    <mergeCell ref="C45:F45"/>
    <mergeCell ref="C67:F67"/>
    <mergeCell ref="C68:F68"/>
    <mergeCell ref="C69:F69"/>
    <mergeCell ref="C70:F70"/>
    <mergeCell ref="C83:E83"/>
    <mergeCell ref="C76:F76"/>
    <mergeCell ref="C77:F77"/>
    <mergeCell ref="C71:F71"/>
    <mergeCell ref="C72:F72"/>
    <mergeCell ref="C73:F73"/>
    <mergeCell ref="C74:F74"/>
    <mergeCell ref="C75:F75"/>
    <mergeCell ref="C84:E84"/>
    <mergeCell ref="C78:E78"/>
    <mergeCell ref="C79:E79"/>
    <mergeCell ref="C80:E80"/>
    <mergeCell ref="C81:E81"/>
    <mergeCell ref="C93:E93"/>
    <mergeCell ref="C85:E85"/>
    <mergeCell ref="C86:E86"/>
    <mergeCell ref="C87:E87"/>
    <mergeCell ref="C90:E90"/>
    <mergeCell ref="C91:E91"/>
    <mergeCell ref="C92:E92"/>
    <mergeCell ref="C89:E89"/>
    <mergeCell ref="C48:F48"/>
    <mergeCell ref="C49:F49"/>
    <mergeCell ref="C50:F50"/>
    <mergeCell ref="C51:F51"/>
    <mergeCell ref="C46:F46"/>
    <mergeCell ref="C47:F47"/>
    <mergeCell ref="C52:F52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64:F64"/>
    <mergeCell ref="C65:F65"/>
    <mergeCell ref="C66:F66"/>
  </mergeCells>
  <conditionalFormatting sqref="I2:I37 L2:L37 O2:O37 R2:R37 U2:U37">
    <cfRule type="cellIs" dxfId="9" priority="10" operator="lessThan">
      <formula>0.05</formula>
    </cfRule>
  </conditionalFormatting>
  <conditionalFormatting sqref="I2:I37">
    <cfRule type="cellIs" dxfId="8" priority="9" operator="lessThan">
      <formula>$B$39</formula>
    </cfRule>
  </conditionalFormatting>
  <conditionalFormatting sqref="L2:L37">
    <cfRule type="cellIs" dxfId="7" priority="8" operator="lessThan">
      <formula>$B$39</formula>
    </cfRule>
  </conditionalFormatting>
  <conditionalFormatting sqref="O2:O37">
    <cfRule type="cellIs" dxfId="6" priority="7" operator="lessThan">
      <formula>$B$39</formula>
    </cfRule>
  </conditionalFormatting>
  <conditionalFormatting sqref="R2:R37">
    <cfRule type="cellIs" dxfId="5" priority="6" operator="lessThan">
      <formula>$B$39</formula>
    </cfRule>
  </conditionalFormatting>
  <conditionalFormatting sqref="U2:U37">
    <cfRule type="cellIs" dxfId="4" priority="5" operator="lessThan">
      <formula>$B$39</formula>
    </cfRule>
  </conditionalFormatting>
  <conditionalFormatting sqref="X2:X37">
    <cfRule type="cellIs" dxfId="3" priority="4" operator="lessThan">
      <formula>0.05</formula>
    </cfRule>
  </conditionalFormatting>
  <conditionalFormatting sqref="X2:X37">
    <cfRule type="cellIs" dxfId="2" priority="3" operator="lessThan">
      <formula>$B$39</formula>
    </cfRule>
  </conditionalFormatting>
  <conditionalFormatting sqref="AA2:AA37">
    <cfRule type="cellIs" dxfId="1" priority="2" operator="lessThan">
      <formula>0.05</formula>
    </cfRule>
  </conditionalFormatting>
  <conditionalFormatting sqref="AA2:AA37">
    <cfRule type="cellIs" dxfId="0" priority="1" operator="lessThan">
      <formula>$B$39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FBF1A-FD6F-43BF-82AB-34314796F356}">
  <dimension ref="A1:J170"/>
  <sheetViews>
    <sheetView showGridLines="0" tabSelected="1" topLeftCell="A37" workbookViewId="0">
      <selection activeCell="K7" sqref="K7"/>
    </sheetView>
  </sheetViews>
  <sheetFormatPr defaultRowHeight="15" x14ac:dyDescent="0.25"/>
  <sheetData>
    <row r="1" spans="1:10" x14ac:dyDescent="0.25">
      <c r="A1" t="s">
        <v>0</v>
      </c>
    </row>
    <row r="7" spans="1:10" x14ac:dyDescent="0.25">
      <c r="J7" s="108" t="s">
        <v>50</v>
      </c>
    </row>
    <row r="8" spans="1:10" x14ac:dyDescent="0.25">
      <c r="J8" s="108">
        <v>0</v>
      </c>
    </row>
    <row r="9" spans="1:10" x14ac:dyDescent="0.25">
      <c r="J9" s="108">
        <f>J8+1</f>
        <v>1</v>
      </c>
    </row>
    <row r="10" spans="1:10" x14ac:dyDescent="0.25">
      <c r="J10" s="108">
        <f t="shared" ref="J10:J16" si="0">J9+1</f>
        <v>2</v>
      </c>
    </row>
    <row r="11" spans="1:10" x14ac:dyDescent="0.25">
      <c r="J11" s="108">
        <f t="shared" si="0"/>
        <v>3</v>
      </c>
    </row>
    <row r="12" spans="1:10" x14ac:dyDescent="0.25">
      <c r="J12" s="108">
        <f t="shared" si="0"/>
        <v>4</v>
      </c>
    </row>
    <row r="13" spans="1:10" x14ac:dyDescent="0.25">
      <c r="J13" s="108">
        <f t="shared" si="0"/>
        <v>5</v>
      </c>
    </row>
    <row r="14" spans="1:10" x14ac:dyDescent="0.25">
      <c r="J14" s="108">
        <f t="shared" si="0"/>
        <v>6</v>
      </c>
    </row>
    <row r="15" spans="1:10" x14ac:dyDescent="0.25">
      <c r="J15" s="108">
        <f t="shared" si="0"/>
        <v>7</v>
      </c>
    </row>
    <row r="16" spans="1:10" x14ac:dyDescent="0.25">
      <c r="J16" s="108">
        <f t="shared" si="0"/>
        <v>8</v>
      </c>
    </row>
    <row r="23" spans="1:1" x14ac:dyDescent="0.25">
      <c r="A23" t="s">
        <v>6</v>
      </c>
    </row>
    <row r="44" spans="1:1" x14ac:dyDescent="0.25">
      <c r="A44" t="s">
        <v>7</v>
      </c>
    </row>
    <row r="65" spans="1:1" x14ac:dyDescent="0.25">
      <c r="A65" t="s">
        <v>8</v>
      </c>
    </row>
    <row r="86" spans="1:1" x14ac:dyDescent="0.25">
      <c r="A86" t="s">
        <v>9</v>
      </c>
    </row>
    <row r="107" spans="1:1" x14ac:dyDescent="0.25">
      <c r="A107" t="s">
        <v>10</v>
      </c>
    </row>
    <row r="128" spans="1:1" x14ac:dyDescent="0.25">
      <c r="A128" t="s">
        <v>11</v>
      </c>
    </row>
    <row r="149" spans="1:1" x14ac:dyDescent="0.25">
      <c r="A149" t="s">
        <v>12</v>
      </c>
    </row>
    <row r="170" spans="1:1" x14ac:dyDescent="0.25">
      <c r="A170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CC1B-1D84-4607-BA34-86F8E8987E5F}">
  <dimension ref="A1:Q123"/>
  <sheetViews>
    <sheetView topLeftCell="A16" zoomScaleNormal="100" workbookViewId="0">
      <selection activeCell="F59" sqref="F59"/>
    </sheetView>
  </sheetViews>
  <sheetFormatPr defaultRowHeight="12.75" x14ac:dyDescent="0.2"/>
  <cols>
    <col min="1" max="1" width="11.5703125" style="3" bestFit="1" customWidth="1"/>
    <col min="2" max="2" width="15.140625" style="3" bestFit="1" customWidth="1"/>
    <col min="3" max="3" width="10.5703125" style="3" bestFit="1" customWidth="1"/>
    <col min="4" max="4" width="8.140625" style="3" bestFit="1" customWidth="1"/>
    <col min="5" max="5" width="10.85546875" style="3" bestFit="1" customWidth="1"/>
    <col min="6" max="6" width="16.28515625" style="3" bestFit="1" customWidth="1"/>
    <col min="7" max="7" width="10.140625" style="3" bestFit="1" customWidth="1"/>
    <col min="8" max="8" width="12.85546875" style="3" bestFit="1" customWidth="1"/>
    <col min="9" max="9" width="16.28515625" style="3" bestFit="1" customWidth="1"/>
    <col min="10" max="10" width="10.42578125" style="3" bestFit="1" customWidth="1"/>
    <col min="11" max="11" width="12.42578125" style="3" bestFit="1" customWidth="1"/>
    <col min="12" max="13" width="10.42578125" style="3" bestFit="1" customWidth="1"/>
    <col min="14" max="15" width="18.7109375" style="3" bestFit="1" customWidth="1"/>
    <col min="16" max="17" width="18.28515625" style="3" bestFit="1" customWidth="1"/>
    <col min="18" max="16384" width="9.140625" style="3"/>
  </cols>
  <sheetData>
    <row r="1" spans="1:17" x14ac:dyDescent="0.2">
      <c r="A1" s="14" t="s">
        <v>15</v>
      </c>
      <c r="B1" s="14" t="s">
        <v>21</v>
      </c>
      <c r="C1" s="14" t="s">
        <v>17</v>
      </c>
      <c r="D1" s="14" t="s">
        <v>19</v>
      </c>
      <c r="E1" s="14" t="s">
        <v>22</v>
      </c>
      <c r="F1" s="14" t="s">
        <v>16</v>
      </c>
      <c r="G1" s="14" t="s">
        <v>20</v>
      </c>
      <c r="H1" s="14" t="s">
        <v>23</v>
      </c>
      <c r="I1" s="14" t="s">
        <v>18</v>
      </c>
    </row>
    <row r="2" spans="1:17" ht="16.5" x14ac:dyDescent="0.2">
      <c r="A2" s="6">
        <v>44348</v>
      </c>
      <c r="B2" s="3">
        <v>0.45181496183206232</v>
      </c>
      <c r="C2" s="16">
        <v>1.73</v>
      </c>
      <c r="D2" s="16"/>
      <c r="E2" s="16"/>
      <c r="F2" s="17">
        <v>4123980990</v>
      </c>
      <c r="G2" s="17"/>
      <c r="H2" s="17"/>
      <c r="I2" s="17">
        <v>55422434615</v>
      </c>
      <c r="K2" s="9"/>
      <c r="L2" s="10"/>
      <c r="M2" s="10"/>
      <c r="N2" s="11"/>
      <c r="O2" s="11"/>
      <c r="P2" s="12"/>
      <c r="Q2" s="12"/>
    </row>
    <row r="3" spans="1:17" ht="16.5" x14ac:dyDescent="0.2">
      <c r="A3" s="6">
        <v>44349</v>
      </c>
      <c r="B3" s="3">
        <v>3.7086821705426348E-2</v>
      </c>
      <c r="C3" s="16">
        <v>1.75</v>
      </c>
      <c r="D3" s="16">
        <f>C3/C2-1</f>
        <v>1.1560693641618602E-2</v>
      </c>
      <c r="E3" s="16">
        <f>LN(1+C3/C2)</f>
        <v>0.69891088527669543</v>
      </c>
      <c r="F3" s="17">
        <v>3453620094</v>
      </c>
      <c r="G3" s="18">
        <f>F3/F2-1</f>
        <v>-0.16255188799985232</v>
      </c>
      <c r="H3" s="16">
        <f>LN(1+F3)</f>
        <v>21.962688820754749</v>
      </c>
      <c r="I3" s="17">
        <v>55999771168</v>
      </c>
      <c r="K3" s="9"/>
      <c r="L3" s="10"/>
      <c r="M3" s="10"/>
      <c r="N3" s="11"/>
      <c r="O3" s="11"/>
      <c r="P3" s="12"/>
      <c r="Q3" s="12"/>
    </row>
    <row r="4" spans="1:17" ht="16.5" x14ac:dyDescent="0.2">
      <c r="A4" s="6">
        <v>44350</v>
      </c>
      <c r="B4" s="3">
        <v>0.16172255154639126</v>
      </c>
      <c r="C4" s="16">
        <v>1.84</v>
      </c>
      <c r="D4" s="16">
        <f t="shared" ref="D4:D67" si="0">C4/C3-1</f>
        <v>5.1428571428571379E-2</v>
      </c>
      <c r="E4" s="16">
        <f t="shared" ref="E4:E67" si="1">LN(1+C4/C3)</f>
        <v>0.71853641456476491</v>
      </c>
      <c r="F4" s="17">
        <v>3443770332</v>
      </c>
      <c r="G4" s="18">
        <f t="shared" ref="G4:G67" si="2">F4/F3-1</f>
        <v>-2.8520108558298674E-3</v>
      </c>
      <c r="H4" s="16">
        <f t="shared" ref="H4:H67" si="3">LN(1+F4)</f>
        <v>21.959832735167488</v>
      </c>
      <c r="I4" s="17">
        <v>58799938617</v>
      </c>
      <c r="K4" s="9"/>
      <c r="L4" s="10"/>
      <c r="M4" s="10"/>
      <c r="N4" s="11"/>
      <c r="O4" s="11"/>
      <c r="P4" s="12"/>
      <c r="Q4" s="12"/>
    </row>
    <row r="5" spans="1:17" ht="16.5" x14ac:dyDescent="0.2">
      <c r="A5" s="6">
        <v>44351</v>
      </c>
      <c r="B5" s="3">
        <v>3.5114473684210674E-2</v>
      </c>
      <c r="C5" s="16">
        <v>1.71</v>
      </c>
      <c r="D5" s="16">
        <f t="shared" si="0"/>
        <v>-7.065217391304357E-2</v>
      </c>
      <c r="E5" s="16">
        <f t="shared" si="1"/>
        <v>0.65718203186643021</v>
      </c>
      <c r="F5" s="17">
        <v>4583062567</v>
      </c>
      <c r="G5" s="18">
        <f t="shared" si="2"/>
        <v>0.33082700794926301</v>
      </c>
      <c r="H5" s="16">
        <f t="shared" si="3"/>
        <v>22.245633294573096</v>
      </c>
      <c r="I5" s="17">
        <v>54660628031</v>
      </c>
      <c r="K5" s="9"/>
      <c r="L5" s="10"/>
      <c r="M5" s="10"/>
      <c r="N5" s="11"/>
      <c r="O5" s="11"/>
      <c r="P5" s="12"/>
      <c r="Q5" s="12"/>
    </row>
    <row r="6" spans="1:17" ht="16.5" x14ac:dyDescent="0.2">
      <c r="A6" s="6">
        <v>44352</v>
      </c>
      <c r="B6" s="3">
        <v>0.11914413542926197</v>
      </c>
      <c r="C6" s="16">
        <v>1.66</v>
      </c>
      <c r="D6" s="16">
        <f t="shared" si="0"/>
        <v>-2.9239766081871399E-2</v>
      </c>
      <c r="E6" s="16">
        <f t="shared" si="1"/>
        <v>0.67841937384970186</v>
      </c>
      <c r="F6" s="17">
        <v>2969362191</v>
      </c>
      <c r="G6" s="18">
        <f t="shared" si="2"/>
        <v>-0.3521008828505483</v>
      </c>
      <c r="H6" s="16">
        <f t="shared" si="3"/>
        <v>21.811613016530551</v>
      </c>
      <c r="I6" s="17">
        <v>53002535330</v>
      </c>
      <c r="K6" s="9"/>
      <c r="L6" s="10"/>
      <c r="M6" s="10"/>
      <c r="N6" s="11"/>
      <c r="O6" s="11"/>
      <c r="P6" s="12"/>
      <c r="Q6" s="12"/>
    </row>
    <row r="7" spans="1:17" ht="16.5" x14ac:dyDescent="0.2">
      <c r="A7" s="6">
        <v>44353</v>
      </c>
      <c r="B7" s="3">
        <v>0.20941659451659406</v>
      </c>
      <c r="C7" s="16">
        <v>1.68</v>
      </c>
      <c r="D7" s="16">
        <f t="shared" si="0"/>
        <v>1.2048192771084265E-2</v>
      </c>
      <c r="E7" s="16">
        <f t="shared" si="1"/>
        <v>0.69915320462015729</v>
      </c>
      <c r="F7" s="17">
        <v>1748045655</v>
      </c>
      <c r="G7" s="18">
        <f t="shared" si="2"/>
        <v>-0.41130601706378367</v>
      </c>
      <c r="H7" s="16">
        <f t="shared" si="3"/>
        <v>21.281764232831794</v>
      </c>
      <c r="I7" s="17">
        <v>53617195304</v>
      </c>
      <c r="K7" s="9"/>
      <c r="L7" s="10"/>
      <c r="M7" s="10"/>
      <c r="N7" s="11"/>
      <c r="O7" s="11"/>
      <c r="P7" s="12"/>
      <c r="Q7" s="12"/>
    </row>
    <row r="8" spans="1:17" ht="16.5" x14ac:dyDescent="0.2">
      <c r="A8" s="6">
        <v>44354</v>
      </c>
      <c r="B8" s="3">
        <v>0.20164533898305093</v>
      </c>
      <c r="C8" s="16">
        <v>1.56</v>
      </c>
      <c r="D8" s="16">
        <f t="shared" si="0"/>
        <v>-7.1428571428571397E-2</v>
      </c>
      <c r="E8" s="16">
        <f t="shared" si="1"/>
        <v>0.6567795363890705</v>
      </c>
      <c r="F8" s="17">
        <v>2644319967</v>
      </c>
      <c r="G8" s="18">
        <f t="shared" si="2"/>
        <v>0.51272934973772188</v>
      </c>
      <c r="H8" s="16">
        <f t="shared" si="3"/>
        <v>21.695679768255381</v>
      </c>
      <c r="I8" s="17">
        <v>49942773336</v>
      </c>
      <c r="K8" s="9"/>
      <c r="L8" s="10"/>
      <c r="M8" s="10"/>
      <c r="N8" s="11"/>
      <c r="O8" s="11"/>
      <c r="P8" s="12"/>
      <c r="Q8" s="12"/>
    </row>
    <row r="9" spans="1:17" ht="16.5" x14ac:dyDescent="0.2">
      <c r="A9" s="6">
        <v>44355</v>
      </c>
      <c r="B9" s="3">
        <v>0.31914584178498956</v>
      </c>
      <c r="C9" s="16">
        <v>1.59</v>
      </c>
      <c r="D9" s="16">
        <f t="shared" si="0"/>
        <v>1.9230769230769162E-2</v>
      </c>
      <c r="E9" s="16">
        <f t="shared" si="1"/>
        <v>0.70271663157609598</v>
      </c>
      <c r="F9" s="17">
        <v>4318242183</v>
      </c>
      <c r="G9" s="18">
        <f t="shared" si="2"/>
        <v>0.6330255933055926</v>
      </c>
      <c r="H9" s="16">
        <f t="shared" si="3"/>
        <v>22.186114254543558</v>
      </c>
      <c r="I9" s="17">
        <v>50706647036</v>
      </c>
      <c r="K9" s="9"/>
      <c r="L9" s="10"/>
      <c r="M9" s="10"/>
      <c r="N9" s="11"/>
      <c r="O9" s="11"/>
      <c r="P9" s="12"/>
      <c r="Q9" s="12"/>
    </row>
    <row r="10" spans="1:17" ht="16.5" x14ac:dyDescent="0.2">
      <c r="A10" s="6">
        <v>44356</v>
      </c>
      <c r="B10" s="3">
        <v>0.299946262626264</v>
      </c>
      <c r="C10" s="16">
        <v>1.62</v>
      </c>
      <c r="D10" s="16">
        <f t="shared" si="0"/>
        <v>1.8867924528301883E-2</v>
      </c>
      <c r="E10" s="16">
        <f t="shared" si="1"/>
        <v>0.70253692090978448</v>
      </c>
      <c r="F10" s="17">
        <v>3551319865</v>
      </c>
      <c r="G10" s="18">
        <f t="shared" si="2"/>
        <v>-0.17760058039801696</v>
      </c>
      <c r="H10" s="16">
        <f t="shared" si="3"/>
        <v>21.990585164575194</v>
      </c>
      <c r="I10" s="17">
        <v>51881539245</v>
      </c>
      <c r="K10" s="9"/>
      <c r="L10" s="10"/>
      <c r="M10" s="10"/>
      <c r="N10" s="11"/>
      <c r="O10" s="11"/>
      <c r="P10" s="12"/>
      <c r="Q10" s="12"/>
    </row>
    <row r="11" spans="1:17" ht="16.5" x14ac:dyDescent="0.2">
      <c r="A11" s="6">
        <v>44357</v>
      </c>
      <c r="B11" s="3">
        <v>0.18430706319702639</v>
      </c>
      <c r="C11" s="16">
        <v>1.53</v>
      </c>
      <c r="D11" s="16">
        <f t="shared" si="0"/>
        <v>-5.555555555555558E-2</v>
      </c>
      <c r="E11" s="16">
        <f t="shared" si="1"/>
        <v>0.664976303593249</v>
      </c>
      <c r="F11" s="17">
        <v>2366588153</v>
      </c>
      <c r="G11" s="18">
        <f t="shared" si="2"/>
        <v>-0.33360321149218697</v>
      </c>
      <c r="H11" s="16">
        <f t="shared" si="3"/>
        <v>21.584715157409093</v>
      </c>
      <c r="I11" s="17">
        <v>48937277737</v>
      </c>
      <c r="K11" s="9"/>
      <c r="L11" s="10"/>
      <c r="M11" s="10"/>
      <c r="N11" s="11"/>
      <c r="O11" s="11"/>
      <c r="P11" s="12"/>
      <c r="Q11" s="12"/>
    </row>
    <row r="12" spans="1:17" ht="16.5" x14ac:dyDescent="0.2">
      <c r="A12" s="6">
        <v>44358</v>
      </c>
      <c r="B12" s="3">
        <v>0.16803652618135306</v>
      </c>
      <c r="C12" s="16">
        <v>1.44</v>
      </c>
      <c r="D12" s="16">
        <f t="shared" si="0"/>
        <v>-5.8823529411764719E-2</v>
      </c>
      <c r="E12" s="16">
        <f t="shared" si="1"/>
        <v>0.66329421741026418</v>
      </c>
      <c r="F12" s="17">
        <v>2477031735</v>
      </c>
      <c r="G12" s="18">
        <f t="shared" si="2"/>
        <v>4.6667850449600312E-2</v>
      </c>
      <c r="H12" s="16">
        <f t="shared" si="3"/>
        <v>21.630326799644468</v>
      </c>
      <c r="I12" s="17">
        <v>45887063163</v>
      </c>
      <c r="K12" s="9"/>
      <c r="L12" s="10"/>
      <c r="M12" s="10"/>
      <c r="N12" s="11"/>
      <c r="O12" s="11"/>
      <c r="P12" s="12"/>
      <c r="Q12" s="12"/>
    </row>
    <row r="13" spans="1:17" ht="16.5" x14ac:dyDescent="0.2">
      <c r="A13" s="6">
        <v>44359</v>
      </c>
      <c r="B13" s="3">
        <v>0.14231320528211233</v>
      </c>
      <c r="C13" s="16">
        <v>1.48</v>
      </c>
      <c r="D13" s="16">
        <f t="shared" si="0"/>
        <v>2.7777777777777901E-2</v>
      </c>
      <c r="E13" s="16">
        <f t="shared" si="1"/>
        <v>0.70694050269228104</v>
      </c>
      <c r="F13" s="17">
        <v>2801038421</v>
      </c>
      <c r="G13" s="18">
        <f t="shared" si="2"/>
        <v>0.13080441458292413</v>
      </c>
      <c r="H13" s="16">
        <f t="shared" si="3"/>
        <v>21.753256050374144</v>
      </c>
      <c r="I13" s="17">
        <v>47287632355</v>
      </c>
      <c r="K13" s="9"/>
      <c r="L13" s="10"/>
      <c r="M13" s="10"/>
      <c r="N13" s="11"/>
      <c r="O13" s="11"/>
      <c r="P13" s="12"/>
      <c r="Q13" s="12"/>
    </row>
    <row r="14" spans="1:17" ht="16.5" x14ac:dyDescent="0.2">
      <c r="A14" s="6">
        <v>44360</v>
      </c>
      <c r="B14" s="3">
        <v>0.15509816232771778</v>
      </c>
      <c r="C14" s="16">
        <v>1.56</v>
      </c>
      <c r="D14" s="16">
        <f t="shared" si="0"/>
        <v>5.4054054054054168E-2</v>
      </c>
      <c r="E14" s="16">
        <f t="shared" si="1"/>
        <v>0.71981542764210682</v>
      </c>
      <c r="F14" s="17">
        <v>2785909000</v>
      </c>
      <c r="G14" s="18">
        <f t="shared" si="2"/>
        <v>-5.4013614688650513E-3</v>
      </c>
      <c r="H14" s="16">
        <f t="shared" si="3"/>
        <v>21.747840048812932</v>
      </c>
      <c r="I14" s="17">
        <v>49783857547</v>
      </c>
      <c r="K14" s="9"/>
      <c r="L14" s="10"/>
      <c r="M14" s="10"/>
      <c r="N14" s="11"/>
      <c r="O14" s="11"/>
      <c r="P14" s="12"/>
      <c r="Q14" s="12"/>
    </row>
    <row r="15" spans="1:17" ht="16.5" x14ac:dyDescent="0.2">
      <c r="A15" s="6">
        <v>44361</v>
      </c>
      <c r="B15" s="3">
        <v>0.14255997304582213</v>
      </c>
      <c r="C15" s="16">
        <v>1.58</v>
      </c>
      <c r="D15" s="16">
        <f t="shared" si="0"/>
        <v>1.2820512820512775E-2</v>
      </c>
      <c r="E15" s="16">
        <f t="shared" si="1"/>
        <v>0.69953697865871634</v>
      </c>
      <c r="F15" s="17">
        <v>2543903347</v>
      </c>
      <c r="G15" s="18">
        <f t="shared" si="2"/>
        <v>-8.6867752320696767E-2</v>
      </c>
      <c r="H15" s="16">
        <f t="shared" si="3"/>
        <v>21.656965489564204</v>
      </c>
      <c r="I15" s="17">
        <v>50318994271</v>
      </c>
      <c r="K15" s="9"/>
      <c r="L15" s="10"/>
      <c r="M15" s="10"/>
      <c r="N15" s="11"/>
      <c r="O15" s="11"/>
      <c r="P15" s="12"/>
      <c r="Q15" s="12"/>
    </row>
    <row r="16" spans="1:17" ht="16.5" x14ac:dyDescent="0.2">
      <c r="A16" s="6">
        <v>44362</v>
      </c>
      <c r="B16" s="3">
        <v>0.17198676470588181</v>
      </c>
      <c r="C16" s="16">
        <v>1.6</v>
      </c>
      <c r="D16" s="16">
        <f t="shared" si="0"/>
        <v>1.2658227848101333E-2</v>
      </c>
      <c r="E16" s="16">
        <f t="shared" si="1"/>
        <v>0.69945634975321003</v>
      </c>
      <c r="F16" s="17">
        <v>2553205553</v>
      </c>
      <c r="G16" s="18">
        <f t="shared" si="2"/>
        <v>3.6566664417381212E-3</v>
      </c>
      <c r="H16" s="16">
        <f t="shared" si="3"/>
        <v>21.660615486653224</v>
      </c>
      <c r="I16" s="17">
        <v>51042423891</v>
      </c>
      <c r="K16" s="9"/>
      <c r="L16" s="10"/>
      <c r="M16" s="10"/>
      <c r="N16" s="11"/>
      <c r="O16" s="11"/>
      <c r="P16" s="12"/>
      <c r="Q16" s="12"/>
    </row>
    <row r="17" spans="1:17" ht="16.5" x14ac:dyDescent="0.2">
      <c r="A17" s="6">
        <v>44363</v>
      </c>
      <c r="B17" s="3">
        <v>0.17595991735537295</v>
      </c>
      <c r="C17" s="16">
        <v>1.48</v>
      </c>
      <c r="D17" s="16">
        <f t="shared" si="0"/>
        <v>-7.5000000000000067E-2</v>
      </c>
      <c r="E17" s="16">
        <f t="shared" si="1"/>
        <v>0.65492596773974743</v>
      </c>
      <c r="F17" s="17">
        <v>2139361752</v>
      </c>
      <c r="G17" s="18">
        <f t="shared" si="2"/>
        <v>-0.16208792923614634</v>
      </c>
      <c r="H17" s="16">
        <f t="shared" si="3"/>
        <v>21.483773375234229</v>
      </c>
      <c r="I17" s="17">
        <v>47362761638</v>
      </c>
      <c r="K17" s="9"/>
      <c r="L17" s="10"/>
      <c r="M17" s="10"/>
      <c r="N17" s="11"/>
      <c r="O17" s="11"/>
      <c r="P17" s="12"/>
      <c r="Q17" s="12"/>
    </row>
    <row r="18" spans="1:17" ht="16.5" x14ac:dyDescent="0.2">
      <c r="A18" s="6">
        <v>44364</v>
      </c>
      <c r="B18" s="3">
        <v>0.14978034528552414</v>
      </c>
      <c r="C18" s="16">
        <v>1.48</v>
      </c>
      <c r="D18" s="16">
        <f t="shared" si="0"/>
        <v>0</v>
      </c>
      <c r="E18" s="16">
        <f t="shared" si="1"/>
        <v>0.69314718055994529</v>
      </c>
      <c r="F18" s="17">
        <v>1731974000</v>
      </c>
      <c r="G18" s="18">
        <f t="shared" si="2"/>
        <v>-0.19042490201535589</v>
      </c>
      <c r="H18" s="16">
        <f t="shared" si="3"/>
        <v>21.272527636004011</v>
      </c>
      <c r="I18" s="17">
        <v>47350653680</v>
      </c>
      <c r="K18" s="9"/>
      <c r="L18" s="10"/>
      <c r="M18" s="10"/>
      <c r="N18" s="11"/>
      <c r="O18" s="11"/>
      <c r="P18" s="12"/>
      <c r="Q18" s="12"/>
    </row>
    <row r="19" spans="1:17" ht="16.5" x14ac:dyDescent="0.2">
      <c r="A19" s="6">
        <v>44365</v>
      </c>
      <c r="B19" s="3">
        <v>0.21555123367198759</v>
      </c>
      <c r="C19" s="16">
        <v>1.42</v>
      </c>
      <c r="D19" s="16">
        <f t="shared" si="0"/>
        <v>-4.0540540540540571E-2</v>
      </c>
      <c r="E19" s="16">
        <f t="shared" si="1"/>
        <v>0.67266864921640468</v>
      </c>
      <c r="F19" s="17">
        <v>2128905021</v>
      </c>
      <c r="G19" s="18">
        <f t="shared" si="2"/>
        <v>0.2291783947103132</v>
      </c>
      <c r="H19" s="16">
        <f t="shared" si="3"/>
        <v>21.478873610307907</v>
      </c>
      <c r="I19" s="17">
        <v>45216704286</v>
      </c>
      <c r="K19" s="9"/>
      <c r="L19" s="10"/>
      <c r="M19" s="10"/>
      <c r="N19" s="11"/>
      <c r="O19" s="11"/>
      <c r="P19" s="12"/>
      <c r="Q19" s="12"/>
    </row>
    <row r="20" spans="1:17" ht="16.5" x14ac:dyDescent="0.2">
      <c r="A20" s="6">
        <v>44366</v>
      </c>
      <c r="B20" s="3">
        <v>0.2454248167539258</v>
      </c>
      <c r="C20" s="16">
        <v>1.39</v>
      </c>
      <c r="D20" s="16">
        <f t="shared" si="0"/>
        <v>-2.1126760563380254E-2</v>
      </c>
      <c r="E20" s="16">
        <f t="shared" si="1"/>
        <v>0.682527611732485</v>
      </c>
      <c r="F20" s="17">
        <v>1829155405</v>
      </c>
      <c r="G20" s="18">
        <f t="shared" si="2"/>
        <v>-0.1407999009083083</v>
      </c>
      <c r="H20" s="16">
        <f t="shared" si="3"/>
        <v>21.327120170487522</v>
      </c>
      <c r="I20" s="17">
        <v>44423600926</v>
      </c>
      <c r="K20" s="9"/>
      <c r="L20" s="10"/>
      <c r="M20" s="10"/>
      <c r="N20" s="11"/>
      <c r="O20" s="11"/>
      <c r="P20" s="12"/>
      <c r="Q20" s="12"/>
    </row>
    <row r="21" spans="1:17" ht="16.5" x14ac:dyDescent="0.2">
      <c r="A21" s="6">
        <v>44367</v>
      </c>
      <c r="B21" s="3">
        <v>0.18680674157303337</v>
      </c>
      <c r="C21" s="16">
        <v>1.43</v>
      </c>
      <c r="D21" s="16">
        <f t="shared" si="0"/>
        <v>2.877697841726623E-2</v>
      </c>
      <c r="E21" s="16">
        <f t="shared" si="1"/>
        <v>0.70743313780742179</v>
      </c>
      <c r="F21" s="17">
        <v>2319196952</v>
      </c>
      <c r="G21" s="18">
        <f t="shared" si="2"/>
        <v>0.26790591201844882</v>
      </c>
      <c r="H21" s="16">
        <f t="shared" si="3"/>
        <v>21.564486821755747</v>
      </c>
      <c r="I21" s="17">
        <v>45657297092</v>
      </c>
      <c r="K21" s="9"/>
      <c r="L21" s="10"/>
      <c r="M21" s="10"/>
      <c r="N21" s="11"/>
      <c r="O21" s="11"/>
      <c r="P21" s="12"/>
      <c r="Q21" s="12"/>
    </row>
    <row r="22" spans="1:17" ht="16.5" x14ac:dyDescent="0.2">
      <c r="A22" s="6">
        <v>44368</v>
      </c>
      <c r="B22" s="3">
        <v>0.17355176933158553</v>
      </c>
      <c r="C22" s="16">
        <v>1.18</v>
      </c>
      <c r="D22" s="16">
        <f t="shared" si="0"/>
        <v>-0.17482517482517479</v>
      </c>
      <c r="E22" s="16">
        <f t="shared" si="1"/>
        <v>0.60167577706278619</v>
      </c>
      <c r="F22" s="17">
        <v>3987752749</v>
      </c>
      <c r="G22" s="18">
        <f t="shared" si="2"/>
        <v>0.71945411775446311</v>
      </c>
      <c r="H22" s="16">
        <f t="shared" si="3"/>
        <v>22.106493688628529</v>
      </c>
      <c r="I22" s="17">
        <v>37616158232</v>
      </c>
      <c r="K22" s="9"/>
      <c r="L22" s="10"/>
      <c r="M22" s="10"/>
      <c r="N22" s="11"/>
      <c r="O22" s="11"/>
      <c r="P22" s="12"/>
      <c r="Q22" s="12"/>
    </row>
    <row r="23" spans="1:17" ht="16.5" x14ac:dyDescent="0.2">
      <c r="A23" s="6">
        <v>44369</v>
      </c>
      <c r="B23" s="3">
        <v>0.12070060544904117</v>
      </c>
      <c r="C23" s="16">
        <v>1.1499999999999999</v>
      </c>
      <c r="D23" s="16">
        <f t="shared" si="0"/>
        <v>-2.5423728813559365E-2</v>
      </c>
      <c r="E23" s="16">
        <f t="shared" si="1"/>
        <v>0.68035382910003583</v>
      </c>
      <c r="F23" s="17">
        <v>5960971784</v>
      </c>
      <c r="G23" s="18">
        <f t="shared" si="2"/>
        <v>0.49481980433586803</v>
      </c>
      <c r="H23" s="16">
        <f t="shared" si="3"/>
        <v>22.508499355906768</v>
      </c>
      <c r="I23" s="17">
        <v>36842244269</v>
      </c>
      <c r="K23" s="9"/>
      <c r="L23" s="10"/>
      <c r="M23" s="10"/>
      <c r="N23" s="11"/>
      <c r="O23" s="11"/>
      <c r="P23" s="12"/>
      <c r="Q23" s="12"/>
    </row>
    <row r="24" spans="1:17" ht="16.5" x14ac:dyDescent="0.2">
      <c r="A24" s="6">
        <v>44370</v>
      </c>
      <c r="B24" s="3">
        <v>0.13967191943127943</v>
      </c>
      <c r="C24" s="16">
        <v>1.25</v>
      </c>
      <c r="D24" s="16">
        <f t="shared" si="0"/>
        <v>8.6956521739130599E-2</v>
      </c>
      <c r="E24" s="16">
        <f t="shared" si="1"/>
        <v>0.73570679497874147</v>
      </c>
      <c r="F24" s="17">
        <v>4931021068</v>
      </c>
      <c r="G24" s="18">
        <f t="shared" si="2"/>
        <v>-0.17278235048260382</v>
      </c>
      <c r="H24" s="16">
        <f t="shared" si="3"/>
        <v>22.318811916943417</v>
      </c>
      <c r="I24" s="17">
        <v>40025421747</v>
      </c>
      <c r="K24" s="9"/>
      <c r="L24" s="10"/>
      <c r="M24" s="10"/>
      <c r="N24" s="11"/>
      <c r="O24" s="11"/>
      <c r="P24" s="12"/>
      <c r="Q24" s="12"/>
    </row>
    <row r="25" spans="1:17" ht="16.5" x14ac:dyDescent="0.2">
      <c r="A25" s="6">
        <v>44371</v>
      </c>
      <c r="B25" s="3">
        <v>0.13551059268600227</v>
      </c>
      <c r="C25" s="16">
        <v>1.36</v>
      </c>
      <c r="D25" s="16">
        <f t="shared" si="0"/>
        <v>8.8000000000000078E-2</v>
      </c>
      <c r="E25" s="16">
        <f t="shared" si="1"/>
        <v>0.73620667002039231</v>
      </c>
      <c r="F25" s="17">
        <v>3368353999</v>
      </c>
      <c r="G25" s="18">
        <f t="shared" si="2"/>
        <v>-0.31690537262981333</v>
      </c>
      <c r="H25" s="16">
        <f t="shared" si="3"/>
        <v>21.93769003469151</v>
      </c>
      <c r="I25" s="17">
        <v>43322008773</v>
      </c>
      <c r="K25" s="9"/>
      <c r="L25" s="10"/>
      <c r="M25" s="10"/>
      <c r="N25" s="11"/>
      <c r="O25" s="11"/>
      <c r="P25" s="12"/>
      <c r="Q25" s="12"/>
    </row>
    <row r="26" spans="1:17" ht="16.5" x14ac:dyDescent="0.2">
      <c r="A26" s="6">
        <v>44372</v>
      </c>
      <c r="B26" s="3">
        <v>0.15392979189485162</v>
      </c>
      <c r="C26" s="16">
        <v>1.26</v>
      </c>
      <c r="D26" s="16">
        <f t="shared" si="0"/>
        <v>-7.3529411764705954E-2</v>
      </c>
      <c r="E26" s="16">
        <f t="shared" si="1"/>
        <v>0.65568961802504477</v>
      </c>
      <c r="F26" s="17">
        <v>4343177013</v>
      </c>
      <c r="G26" s="18">
        <f t="shared" si="2"/>
        <v>0.28940634336219007</v>
      </c>
      <c r="H26" s="16">
        <f t="shared" si="3"/>
        <v>22.191871948130384</v>
      </c>
      <c r="I26" s="17">
        <v>40139874006</v>
      </c>
      <c r="K26" s="9"/>
      <c r="L26" s="10"/>
      <c r="M26" s="10"/>
      <c r="N26" s="11"/>
      <c r="O26" s="11"/>
      <c r="P26" s="12"/>
      <c r="Q26" s="12"/>
    </row>
    <row r="27" spans="1:17" ht="16.5" x14ac:dyDescent="0.2">
      <c r="A27" s="6">
        <v>44373</v>
      </c>
      <c r="B27" s="3">
        <v>0.24965589403973448</v>
      </c>
      <c r="C27" s="16">
        <v>1.25</v>
      </c>
      <c r="D27" s="16">
        <f t="shared" si="0"/>
        <v>-7.9365079365079083E-3</v>
      </c>
      <c r="E27" s="16">
        <f t="shared" si="1"/>
        <v>0.68917103218030595</v>
      </c>
      <c r="F27" s="17">
        <v>3241467640</v>
      </c>
      <c r="G27" s="18">
        <f t="shared" si="2"/>
        <v>-0.25366439583336409</v>
      </c>
      <c r="H27" s="16">
        <f t="shared" si="3"/>
        <v>21.899292039805449</v>
      </c>
      <c r="I27" s="17">
        <v>39946961386</v>
      </c>
      <c r="K27" s="9"/>
      <c r="L27" s="10"/>
      <c r="M27" s="10"/>
      <c r="N27" s="11"/>
      <c r="O27" s="11"/>
      <c r="P27" s="12"/>
      <c r="Q27" s="12"/>
    </row>
    <row r="28" spans="1:17" ht="16.5" x14ac:dyDescent="0.2">
      <c r="A28" s="6">
        <v>44374</v>
      </c>
      <c r="B28" s="3">
        <v>0.10556232771822351</v>
      </c>
      <c r="C28" s="16">
        <v>1.34</v>
      </c>
      <c r="D28" s="16">
        <f t="shared" si="0"/>
        <v>7.2000000000000064E-2</v>
      </c>
      <c r="E28" s="16">
        <f t="shared" si="1"/>
        <v>0.72851432439723662</v>
      </c>
      <c r="F28" s="17">
        <v>2371576551</v>
      </c>
      <c r="G28" s="18">
        <f t="shared" si="2"/>
        <v>-0.26836334204465484</v>
      </c>
      <c r="H28" s="16">
        <f t="shared" si="3"/>
        <v>21.58682078275249</v>
      </c>
      <c r="I28" s="17">
        <v>42654792253</v>
      </c>
      <c r="K28" s="9"/>
      <c r="L28" s="10"/>
      <c r="M28" s="10"/>
      <c r="N28" s="11"/>
      <c r="O28" s="11"/>
      <c r="P28" s="12"/>
      <c r="Q28" s="12"/>
    </row>
    <row r="29" spans="1:17" ht="16.5" x14ac:dyDescent="0.2">
      <c r="A29" s="6">
        <v>44375</v>
      </c>
      <c r="B29" s="3">
        <v>0.13096476079346528</v>
      </c>
      <c r="C29" s="16">
        <v>1.32</v>
      </c>
      <c r="D29" s="16">
        <f t="shared" si="0"/>
        <v>-1.4925373134328401E-2</v>
      </c>
      <c r="E29" s="16">
        <f t="shared" si="1"/>
        <v>0.68565650883078766</v>
      </c>
      <c r="F29" s="17">
        <v>2292440816</v>
      </c>
      <c r="G29" s="18">
        <f t="shared" si="2"/>
        <v>-3.3368408439791497E-2</v>
      </c>
      <c r="H29" s="16">
        <f t="shared" si="3"/>
        <v>21.552882945840175</v>
      </c>
      <c r="I29" s="17">
        <v>42320964648</v>
      </c>
      <c r="K29" s="9"/>
      <c r="L29" s="10"/>
      <c r="M29" s="10"/>
      <c r="N29" s="11"/>
      <c r="O29" s="11"/>
      <c r="P29" s="12"/>
      <c r="Q29" s="12"/>
    </row>
    <row r="30" spans="1:17" ht="16.5" x14ac:dyDescent="0.2">
      <c r="A30" s="6">
        <v>44376</v>
      </c>
      <c r="B30" s="3">
        <v>0.11265666666666667</v>
      </c>
      <c r="C30" s="16">
        <v>1.37</v>
      </c>
      <c r="D30" s="16">
        <f t="shared" si="0"/>
        <v>3.7878787878787845E-2</v>
      </c>
      <c r="E30" s="16">
        <f t="shared" si="1"/>
        <v>0.71190945701546837</v>
      </c>
      <c r="F30" s="17">
        <v>2589787987</v>
      </c>
      <c r="G30" s="18">
        <f t="shared" si="2"/>
        <v>0.12970767616973022</v>
      </c>
      <c r="H30" s="16">
        <f t="shared" si="3"/>
        <v>21.674841851392259</v>
      </c>
      <c r="I30" s="17">
        <v>43716553290</v>
      </c>
      <c r="K30" s="9"/>
      <c r="L30" s="10"/>
      <c r="M30" s="10"/>
      <c r="N30" s="11"/>
      <c r="O30" s="11"/>
      <c r="P30" s="12"/>
      <c r="Q30" s="12"/>
    </row>
    <row r="31" spans="1:17" ht="16.5" x14ac:dyDescent="0.2">
      <c r="A31" s="6">
        <v>44377</v>
      </c>
      <c r="B31" s="3">
        <v>0.14493950131233591</v>
      </c>
      <c r="C31" s="16">
        <v>1.38</v>
      </c>
      <c r="D31" s="16">
        <f t="shared" si="0"/>
        <v>7.2992700729925808E-3</v>
      </c>
      <c r="E31" s="16">
        <f t="shared" si="1"/>
        <v>0.69679017183844627</v>
      </c>
      <c r="F31" s="17">
        <v>2591116345</v>
      </c>
      <c r="G31" s="18">
        <f t="shared" si="2"/>
        <v>5.1292152356419152E-4</v>
      </c>
      <c r="H31" s="16">
        <f t="shared" si="3"/>
        <v>21.675354641416344</v>
      </c>
      <c r="I31" s="17">
        <v>44196834747</v>
      </c>
      <c r="K31" s="9"/>
      <c r="L31" s="10"/>
      <c r="M31" s="10"/>
      <c r="N31" s="11"/>
      <c r="O31" s="11"/>
      <c r="P31" s="12"/>
      <c r="Q31" s="12"/>
    </row>
    <row r="32" spans="1:17" ht="16.5" x14ac:dyDescent="0.2">
      <c r="A32" s="6">
        <v>44378</v>
      </c>
      <c r="B32" s="3">
        <v>0.13454835787089456</v>
      </c>
      <c r="C32" s="16">
        <v>1.34</v>
      </c>
      <c r="D32" s="16">
        <f t="shared" si="0"/>
        <v>-2.8985507246376718E-2</v>
      </c>
      <c r="E32" s="16">
        <f t="shared" si="1"/>
        <v>0.67854838113879268</v>
      </c>
      <c r="F32" s="17">
        <v>2002167965</v>
      </c>
      <c r="G32" s="18">
        <f t="shared" si="2"/>
        <v>-0.22729522784126466</v>
      </c>
      <c r="H32" s="16">
        <f t="shared" si="3"/>
        <v>21.417496413421006</v>
      </c>
      <c r="I32" s="17">
        <v>42667882477</v>
      </c>
      <c r="K32" s="9"/>
      <c r="L32" s="10"/>
      <c r="M32" s="10"/>
      <c r="N32" s="11"/>
      <c r="O32" s="11"/>
      <c r="P32" s="12"/>
      <c r="Q32" s="12"/>
    </row>
    <row r="33" spans="1:17" ht="16.5" x14ac:dyDescent="0.2">
      <c r="A33" s="6">
        <v>44379</v>
      </c>
      <c r="B33" s="3">
        <v>0.14571690885072633</v>
      </c>
      <c r="C33" s="16">
        <v>1.39</v>
      </c>
      <c r="D33" s="16">
        <f t="shared" si="0"/>
        <v>3.731343283582067E-2</v>
      </c>
      <c r="E33" s="16">
        <f t="shared" si="1"/>
        <v>0.7116319952340483</v>
      </c>
      <c r="F33" s="17">
        <v>2159409781</v>
      </c>
      <c r="G33" s="18">
        <f t="shared" si="2"/>
        <v>7.8535776592549844E-2</v>
      </c>
      <c r="H33" s="16">
        <f t="shared" si="3"/>
        <v>21.493100772229081</v>
      </c>
      <c r="I33" s="17">
        <v>44545865589</v>
      </c>
      <c r="K33" s="9"/>
      <c r="L33" s="10"/>
      <c r="M33" s="10"/>
      <c r="N33" s="11"/>
      <c r="O33" s="11"/>
      <c r="P33" s="12"/>
      <c r="Q33" s="12"/>
    </row>
    <row r="34" spans="1:17" ht="16.5" x14ac:dyDescent="0.2">
      <c r="A34" s="6">
        <v>44380</v>
      </c>
      <c r="B34" s="3">
        <v>0.18011370679380129</v>
      </c>
      <c r="C34" s="16">
        <v>1.41</v>
      </c>
      <c r="D34" s="16">
        <f t="shared" si="0"/>
        <v>1.4388489208633004E-2</v>
      </c>
      <c r="E34" s="16">
        <f t="shared" si="1"/>
        <v>0.70031567003855777</v>
      </c>
      <c r="F34" s="17">
        <v>2028094099</v>
      </c>
      <c r="G34" s="18">
        <f t="shared" si="2"/>
        <v>-6.0810913776258357E-2</v>
      </c>
      <c r="H34" s="16">
        <f t="shared" si="3"/>
        <v>21.430362321993361</v>
      </c>
      <c r="I34" s="17">
        <v>44943241986</v>
      </c>
      <c r="K34" s="9"/>
      <c r="L34" s="10"/>
      <c r="M34" s="10"/>
      <c r="N34" s="11"/>
      <c r="O34" s="11"/>
      <c r="P34" s="12"/>
      <c r="Q34" s="12"/>
    </row>
    <row r="35" spans="1:17" ht="16.5" x14ac:dyDescent="0.2">
      <c r="A35" s="6">
        <v>44381</v>
      </c>
      <c r="B35" s="3">
        <v>0.36853848101265607</v>
      </c>
      <c r="C35" s="16">
        <v>1.46</v>
      </c>
      <c r="D35" s="16">
        <f t="shared" si="0"/>
        <v>3.5460992907801359E-2</v>
      </c>
      <c r="E35" s="16">
        <f t="shared" si="1"/>
        <v>0.71072232538145275</v>
      </c>
      <c r="F35" s="17">
        <v>1806362471</v>
      </c>
      <c r="G35" s="18">
        <f t="shared" si="2"/>
        <v>-0.109330049384459</v>
      </c>
      <c r="H35" s="16">
        <f t="shared" si="3"/>
        <v>21.314580976121725</v>
      </c>
      <c r="I35" s="17">
        <v>46583637656</v>
      </c>
      <c r="K35" s="9"/>
      <c r="L35" s="10"/>
      <c r="M35" s="10"/>
      <c r="N35" s="11"/>
      <c r="O35" s="11"/>
      <c r="P35" s="12"/>
      <c r="Q35" s="12"/>
    </row>
    <row r="36" spans="1:17" ht="16.5" x14ac:dyDescent="0.2">
      <c r="A36" s="6">
        <v>44382</v>
      </c>
      <c r="B36" s="3">
        <v>0.12037034482758599</v>
      </c>
      <c r="C36" s="16">
        <v>1.4</v>
      </c>
      <c r="D36" s="16">
        <f t="shared" si="0"/>
        <v>-4.1095890410958957E-2</v>
      </c>
      <c r="E36" s="16">
        <f t="shared" si="1"/>
        <v>0.67238518911151601</v>
      </c>
      <c r="F36" s="17">
        <v>1759460737</v>
      </c>
      <c r="G36" s="18">
        <f t="shared" si="2"/>
        <v>-2.5964741159638538E-2</v>
      </c>
      <c r="H36" s="16">
        <f t="shared" si="3"/>
        <v>21.288273200183113</v>
      </c>
      <c r="I36" s="17">
        <v>44881335858</v>
      </c>
      <c r="K36" s="9"/>
      <c r="L36" s="10"/>
      <c r="M36" s="10"/>
      <c r="N36" s="11"/>
      <c r="O36" s="11"/>
      <c r="P36" s="12"/>
      <c r="Q36" s="12"/>
    </row>
    <row r="37" spans="1:17" ht="16.5" x14ac:dyDescent="0.2">
      <c r="A37" s="6">
        <v>44383</v>
      </c>
      <c r="B37" s="3">
        <v>0.1004983012457531</v>
      </c>
      <c r="C37" s="16">
        <v>1.42</v>
      </c>
      <c r="D37" s="16">
        <f t="shared" si="0"/>
        <v>1.4285714285714235E-2</v>
      </c>
      <c r="E37" s="16">
        <f t="shared" si="1"/>
        <v>0.7002646483288093</v>
      </c>
      <c r="F37" s="17">
        <v>1477699691</v>
      </c>
      <c r="G37" s="18">
        <f t="shared" si="2"/>
        <v>-0.16014057038886909</v>
      </c>
      <c r="H37" s="16">
        <f t="shared" si="3"/>
        <v>21.113752453441819</v>
      </c>
      <c r="I37" s="17">
        <v>45301575642</v>
      </c>
      <c r="K37" s="9"/>
      <c r="L37" s="10"/>
      <c r="M37" s="10"/>
      <c r="N37" s="11"/>
      <c r="O37" s="11"/>
      <c r="P37" s="12"/>
      <c r="Q37" s="12"/>
    </row>
    <row r="38" spans="1:17" ht="16.5" x14ac:dyDescent="0.2">
      <c r="A38" s="6">
        <v>44384</v>
      </c>
      <c r="B38" s="3">
        <v>0.18680758974358977</v>
      </c>
      <c r="C38" s="16">
        <v>1.4</v>
      </c>
      <c r="D38" s="16">
        <f t="shared" si="0"/>
        <v>-1.4084507042253502E-2</v>
      </c>
      <c r="E38" s="16">
        <f t="shared" si="1"/>
        <v>0.68608001333685287</v>
      </c>
      <c r="F38" s="17">
        <v>1349405773</v>
      </c>
      <c r="G38" s="18">
        <f t="shared" si="2"/>
        <v>-8.6820020861735459E-2</v>
      </c>
      <c r="H38" s="16">
        <f t="shared" si="3"/>
        <v>21.022930165087232</v>
      </c>
      <c r="I38" s="17">
        <v>44824477555</v>
      </c>
      <c r="K38" s="9"/>
      <c r="L38" s="10"/>
      <c r="M38" s="10"/>
      <c r="N38" s="11"/>
      <c r="O38" s="11"/>
      <c r="P38" s="12"/>
      <c r="Q38" s="12"/>
    </row>
    <row r="39" spans="1:17" ht="16.5" x14ac:dyDescent="0.2">
      <c r="A39" s="6">
        <v>44385</v>
      </c>
      <c r="B39" s="3">
        <v>0.27466248736097115</v>
      </c>
      <c r="C39" s="16">
        <v>1.33</v>
      </c>
      <c r="D39" s="16">
        <f t="shared" si="0"/>
        <v>-4.9999999999999933E-2</v>
      </c>
      <c r="E39" s="16">
        <f t="shared" si="1"/>
        <v>0.66782937257565556</v>
      </c>
      <c r="F39" s="17">
        <v>1580104997</v>
      </c>
      <c r="G39" s="18">
        <f t="shared" si="2"/>
        <v>0.17096356679066904</v>
      </c>
      <c r="H39" s="16">
        <f t="shared" si="3"/>
        <v>21.180757136207667</v>
      </c>
      <c r="I39" s="17">
        <v>42493280929</v>
      </c>
      <c r="K39" s="9"/>
      <c r="L39" s="10"/>
      <c r="M39" s="10"/>
      <c r="N39" s="11"/>
      <c r="O39" s="11"/>
      <c r="P39" s="12"/>
      <c r="Q39" s="12"/>
    </row>
    <row r="40" spans="1:17" ht="16.5" x14ac:dyDescent="0.2">
      <c r="A40" s="6">
        <v>44386</v>
      </c>
      <c r="B40" s="3">
        <v>0.20651351039260921</v>
      </c>
      <c r="C40" s="16">
        <v>1.35</v>
      </c>
      <c r="D40" s="16">
        <f t="shared" si="0"/>
        <v>1.5037593984962516E-2</v>
      </c>
      <c r="E40" s="16">
        <f t="shared" si="1"/>
        <v>0.70063785228910291</v>
      </c>
      <c r="F40" s="17">
        <v>1566915921</v>
      </c>
      <c r="G40" s="18">
        <f t="shared" si="2"/>
        <v>-8.3469617683893382E-3</v>
      </c>
      <c r="H40" s="16">
        <f t="shared" si="3"/>
        <v>21.172375143488324</v>
      </c>
      <c r="I40" s="17">
        <v>43110752874</v>
      </c>
      <c r="K40" s="9"/>
      <c r="L40" s="10"/>
      <c r="M40" s="10"/>
      <c r="N40" s="11"/>
      <c r="O40" s="11"/>
      <c r="P40" s="12"/>
      <c r="Q40" s="12"/>
    </row>
    <row r="41" spans="1:17" ht="16.5" x14ac:dyDescent="0.2">
      <c r="A41" s="6">
        <v>44387</v>
      </c>
      <c r="B41" s="3">
        <v>0.21955441595441558</v>
      </c>
      <c r="C41" s="16">
        <v>1.34</v>
      </c>
      <c r="D41" s="16">
        <f t="shared" si="0"/>
        <v>-7.4074074074074181E-3</v>
      </c>
      <c r="E41" s="16">
        <f t="shared" si="1"/>
        <v>0.68943660116340955</v>
      </c>
      <c r="F41" s="17">
        <v>1102564201</v>
      </c>
      <c r="G41" s="18">
        <f t="shared" si="2"/>
        <v>-0.29634756643716553</v>
      </c>
      <c r="H41" s="16">
        <f t="shared" si="3"/>
        <v>20.82090439669637</v>
      </c>
      <c r="I41" s="17">
        <v>42683018964</v>
      </c>
      <c r="K41" s="9"/>
      <c r="L41" s="10"/>
      <c r="M41" s="10"/>
      <c r="N41" s="11"/>
      <c r="O41" s="11"/>
      <c r="P41" s="12"/>
      <c r="Q41" s="12"/>
    </row>
    <row r="42" spans="1:17" ht="16.5" x14ac:dyDescent="0.2">
      <c r="A42" s="6">
        <v>44388</v>
      </c>
      <c r="B42" s="3">
        <v>0.25606017569546208</v>
      </c>
      <c r="C42" s="16">
        <v>1.35</v>
      </c>
      <c r="D42" s="16">
        <f t="shared" si="0"/>
        <v>7.4626865671640896E-3</v>
      </c>
      <c r="E42" s="16">
        <f t="shared" si="1"/>
        <v>0.69687157965092783</v>
      </c>
      <c r="F42" s="17">
        <v>870305644</v>
      </c>
      <c r="G42" s="18">
        <f t="shared" si="2"/>
        <v>-0.21065309103029728</v>
      </c>
      <c r="H42" s="16">
        <f t="shared" si="3"/>
        <v>20.584355024007809</v>
      </c>
      <c r="I42" s="17">
        <v>43068287170</v>
      </c>
      <c r="K42" s="9"/>
      <c r="L42" s="10"/>
      <c r="M42" s="10"/>
      <c r="N42" s="11"/>
      <c r="O42" s="11"/>
      <c r="P42" s="12"/>
      <c r="Q42" s="12"/>
    </row>
    <row r="43" spans="1:17" ht="16.5" x14ac:dyDescent="0.2">
      <c r="A43" s="6">
        <v>44389</v>
      </c>
      <c r="B43" s="3">
        <v>0.22036690518783497</v>
      </c>
      <c r="C43" s="16">
        <v>1.32</v>
      </c>
      <c r="D43" s="16">
        <f t="shared" si="0"/>
        <v>-2.2222222222222254E-2</v>
      </c>
      <c r="E43" s="16">
        <f t="shared" si="1"/>
        <v>0.68197387996182013</v>
      </c>
      <c r="F43" s="17">
        <v>1198732016</v>
      </c>
      <c r="G43" s="18">
        <f t="shared" si="2"/>
        <v>0.37736900164237008</v>
      </c>
      <c r="H43" s="16">
        <f t="shared" si="3"/>
        <v>20.904530182589546</v>
      </c>
      <c r="I43" s="17">
        <v>42137184441</v>
      </c>
      <c r="K43" s="9"/>
      <c r="L43" s="10"/>
      <c r="M43" s="10"/>
      <c r="N43" s="11"/>
      <c r="O43" s="11"/>
      <c r="P43" s="12"/>
      <c r="Q43" s="12"/>
    </row>
    <row r="44" spans="1:17" ht="16.5" x14ac:dyDescent="0.2">
      <c r="A44" s="6">
        <v>44390</v>
      </c>
      <c r="B44" s="3">
        <v>0.19929662058371714</v>
      </c>
      <c r="C44" s="16">
        <v>1.27</v>
      </c>
      <c r="D44" s="16">
        <f t="shared" si="0"/>
        <v>-3.7878787878787956E-2</v>
      </c>
      <c r="E44" s="16">
        <f t="shared" si="1"/>
        <v>0.67402613911316678</v>
      </c>
      <c r="F44" s="17">
        <v>1243604284</v>
      </c>
      <c r="G44" s="18">
        <f t="shared" si="2"/>
        <v>3.743311048764042E-2</v>
      </c>
      <c r="H44" s="16">
        <f t="shared" si="3"/>
        <v>20.941279681784621</v>
      </c>
      <c r="I44" s="17">
        <v>40534617721</v>
      </c>
      <c r="K44" s="9"/>
      <c r="L44" s="10"/>
      <c r="M44" s="10"/>
      <c r="N44" s="11"/>
      <c r="O44" s="11"/>
      <c r="P44" s="12"/>
      <c r="Q44" s="12"/>
    </row>
    <row r="45" spans="1:17" ht="16.5" x14ac:dyDescent="0.2">
      <c r="A45" s="6">
        <v>44391</v>
      </c>
      <c r="B45" s="3">
        <v>0.25221984978540785</v>
      </c>
      <c r="C45" s="16">
        <v>1.26</v>
      </c>
      <c r="D45" s="16">
        <f t="shared" si="0"/>
        <v>-7.8740157480314821E-3</v>
      </c>
      <c r="E45" s="16">
        <f t="shared" si="1"/>
        <v>0.68920240226892893</v>
      </c>
      <c r="F45" s="17">
        <v>1647061755</v>
      </c>
      <c r="G45" s="18">
        <f t="shared" si="2"/>
        <v>0.324425925666882</v>
      </c>
      <c r="H45" s="16">
        <f t="shared" si="3"/>
        <v>21.222258783492386</v>
      </c>
      <c r="I45" s="17">
        <v>40444089747</v>
      </c>
      <c r="K45" s="9"/>
      <c r="L45" s="10"/>
      <c r="M45" s="10"/>
      <c r="N45" s="11"/>
      <c r="O45" s="11"/>
      <c r="P45" s="12"/>
      <c r="Q45" s="12"/>
    </row>
    <row r="46" spans="1:17" ht="16.5" x14ac:dyDescent="0.2">
      <c r="A46" s="6">
        <v>44392</v>
      </c>
      <c r="B46" s="3">
        <v>0.2509866734486273</v>
      </c>
      <c r="C46" s="16">
        <v>1.22</v>
      </c>
      <c r="D46" s="16">
        <f t="shared" si="0"/>
        <v>-3.1746031746031744E-2</v>
      </c>
      <c r="E46" s="16">
        <f t="shared" si="1"/>
        <v>0.67714683921350427</v>
      </c>
      <c r="F46" s="17">
        <v>1637907431</v>
      </c>
      <c r="G46" s="18">
        <f t="shared" si="2"/>
        <v>-5.5579725363728016E-3</v>
      </c>
      <c r="H46" s="16">
        <f t="shared" si="3"/>
        <v>21.216685307959867</v>
      </c>
      <c r="I46" s="17">
        <v>39192389324</v>
      </c>
      <c r="K46" s="9"/>
      <c r="L46" s="10"/>
      <c r="M46" s="10"/>
      <c r="N46" s="11"/>
      <c r="O46" s="11"/>
      <c r="P46" s="12"/>
      <c r="Q46" s="12"/>
    </row>
    <row r="47" spans="1:17" ht="16.5" x14ac:dyDescent="0.2">
      <c r="A47" s="6">
        <v>44393</v>
      </c>
      <c r="B47" s="3">
        <v>0.16211497975708483</v>
      </c>
      <c r="C47" s="16">
        <v>1.17</v>
      </c>
      <c r="D47" s="16">
        <f t="shared" si="0"/>
        <v>-4.0983606557377095E-2</v>
      </c>
      <c r="E47" s="16">
        <f t="shared" si="1"/>
        <v>0.67244250719825416</v>
      </c>
      <c r="F47" s="17">
        <v>1626548127</v>
      </c>
      <c r="G47" s="18">
        <f t="shared" si="2"/>
        <v>-6.9352539618583453E-3</v>
      </c>
      <c r="H47" s="16">
        <f t="shared" si="3"/>
        <v>21.209725893356907</v>
      </c>
      <c r="I47" s="17">
        <v>37607081948</v>
      </c>
      <c r="K47" s="9"/>
      <c r="L47" s="10"/>
      <c r="M47" s="10"/>
      <c r="N47" s="11"/>
      <c r="O47" s="11"/>
      <c r="P47" s="12"/>
      <c r="Q47" s="12"/>
    </row>
    <row r="48" spans="1:17" ht="16.5" x14ac:dyDescent="0.2">
      <c r="A48" s="6">
        <v>44394</v>
      </c>
      <c r="B48" s="3">
        <v>0.15493982188295138</v>
      </c>
      <c r="C48" s="16">
        <v>1.17</v>
      </c>
      <c r="D48" s="16">
        <f t="shared" si="0"/>
        <v>0</v>
      </c>
      <c r="E48" s="16">
        <f t="shared" si="1"/>
        <v>0.69314718055994529</v>
      </c>
      <c r="F48" s="17">
        <v>1487211065</v>
      </c>
      <c r="G48" s="18">
        <f t="shared" si="2"/>
        <v>-8.5664272508796158E-2</v>
      </c>
      <c r="H48" s="16">
        <f t="shared" si="3"/>
        <v>21.120168435172229</v>
      </c>
      <c r="I48" s="17">
        <v>37561799511</v>
      </c>
      <c r="K48" s="9"/>
      <c r="L48" s="10"/>
      <c r="M48" s="10"/>
      <c r="N48" s="11"/>
      <c r="O48" s="11"/>
      <c r="P48" s="12"/>
      <c r="Q48" s="12"/>
    </row>
    <row r="49" spans="1:17" ht="16.5" x14ac:dyDescent="0.2">
      <c r="A49" s="6">
        <v>44395</v>
      </c>
      <c r="B49" s="3">
        <v>0.16680421511627899</v>
      </c>
      <c r="C49" s="16">
        <v>1.18</v>
      </c>
      <c r="D49" s="16">
        <f t="shared" si="0"/>
        <v>8.5470085470085166E-3</v>
      </c>
      <c r="E49" s="16">
        <f t="shared" si="1"/>
        <v>0.69741157934640285</v>
      </c>
      <c r="F49" s="17">
        <v>1354296229</v>
      </c>
      <c r="G49" s="18">
        <f t="shared" si="2"/>
        <v>-8.9371871369179234E-2</v>
      </c>
      <c r="H49" s="16">
        <f t="shared" si="3"/>
        <v>21.026547768895814</v>
      </c>
      <c r="I49" s="17">
        <v>37926948422</v>
      </c>
      <c r="K49" s="9"/>
      <c r="L49" s="10"/>
      <c r="M49" s="10"/>
      <c r="N49" s="11"/>
      <c r="O49" s="11"/>
      <c r="P49" s="12"/>
      <c r="Q49" s="12"/>
    </row>
    <row r="50" spans="1:17" ht="16.5" x14ac:dyDescent="0.2">
      <c r="A50" s="6">
        <v>44396</v>
      </c>
      <c r="B50" s="3">
        <v>0.2210307048984472</v>
      </c>
      <c r="C50" s="16">
        <v>1.1200000000000001</v>
      </c>
      <c r="D50" s="16">
        <f t="shared" si="0"/>
        <v>-5.0847457627118509E-2</v>
      </c>
      <c r="E50" s="16">
        <f t="shared" si="1"/>
        <v>0.6673946844575307</v>
      </c>
      <c r="F50" s="17">
        <v>1061358016</v>
      </c>
      <c r="G50" s="18">
        <f t="shared" si="2"/>
        <v>-0.21630290827605925</v>
      </c>
      <c r="H50" s="16">
        <f t="shared" si="3"/>
        <v>20.782815073213612</v>
      </c>
      <c r="I50" s="17">
        <v>35921750170</v>
      </c>
      <c r="K50" s="9"/>
      <c r="L50" s="10"/>
      <c r="M50" s="10"/>
      <c r="N50" s="11"/>
      <c r="O50" s="11"/>
      <c r="P50" s="12"/>
      <c r="Q50" s="12"/>
    </row>
    <row r="51" spans="1:17" ht="16.5" x14ac:dyDescent="0.2">
      <c r="A51" s="6">
        <v>44397</v>
      </c>
      <c r="B51" s="3">
        <v>0.2036268672199163</v>
      </c>
      <c r="C51" s="16">
        <v>1.06</v>
      </c>
      <c r="D51" s="16">
        <f t="shared" si="0"/>
        <v>-5.3571428571428603E-2</v>
      </c>
      <c r="E51" s="16">
        <f t="shared" si="1"/>
        <v>0.66599619149399447</v>
      </c>
      <c r="F51" s="17">
        <v>1782242052</v>
      </c>
      <c r="G51" s="18">
        <f t="shared" si="2"/>
        <v>0.6792091124132047</v>
      </c>
      <c r="H51" s="16">
        <f t="shared" si="3"/>
        <v>21.301137988981669</v>
      </c>
      <c r="I51" s="17">
        <v>33844708095</v>
      </c>
      <c r="K51" s="9"/>
      <c r="L51" s="10"/>
      <c r="M51" s="10"/>
      <c r="N51" s="11"/>
      <c r="O51" s="11"/>
      <c r="P51" s="12"/>
      <c r="Q51" s="12"/>
    </row>
    <row r="52" spans="1:17" ht="16.5" x14ac:dyDescent="0.2">
      <c r="A52" s="6">
        <v>44398</v>
      </c>
      <c r="B52" s="3">
        <v>0.19019740112994274</v>
      </c>
      <c r="C52" s="16">
        <v>1.17</v>
      </c>
      <c r="D52" s="16">
        <f t="shared" si="0"/>
        <v>0.10377358490566024</v>
      </c>
      <c r="E52" s="16">
        <f t="shared" si="1"/>
        <v>0.7437326773480516</v>
      </c>
      <c r="F52" s="17">
        <v>2074843118</v>
      </c>
      <c r="G52" s="18">
        <f t="shared" si="2"/>
        <v>0.16417582879477477</v>
      </c>
      <c r="H52" s="16">
        <f t="shared" si="3"/>
        <v>21.453151382469642</v>
      </c>
      <c r="I52" s="17">
        <v>37427098012</v>
      </c>
      <c r="K52" s="9"/>
      <c r="L52" s="10"/>
      <c r="M52" s="10"/>
      <c r="N52" s="11"/>
      <c r="O52" s="11"/>
      <c r="P52" s="12"/>
      <c r="Q52" s="12"/>
    </row>
    <row r="53" spans="1:17" ht="16.5" x14ac:dyDescent="0.2">
      <c r="A53" s="6">
        <v>44399</v>
      </c>
      <c r="B53" s="3">
        <v>0.18022171215880881</v>
      </c>
      <c r="C53" s="16">
        <v>1.19</v>
      </c>
      <c r="D53" s="16">
        <f t="shared" si="0"/>
        <v>1.7094017094017033E-2</v>
      </c>
      <c r="E53" s="16">
        <f t="shared" si="1"/>
        <v>0.70165787022785397</v>
      </c>
      <c r="F53" s="17">
        <v>1494732916</v>
      </c>
      <c r="G53" s="18">
        <f t="shared" si="2"/>
        <v>-0.2795923204830949</v>
      </c>
      <c r="H53" s="16">
        <f t="shared" si="3"/>
        <v>21.125213376992978</v>
      </c>
      <c r="I53" s="17">
        <v>38005877809</v>
      </c>
      <c r="K53" s="9"/>
      <c r="L53" s="10"/>
      <c r="M53" s="10"/>
      <c r="N53" s="11"/>
      <c r="O53" s="11"/>
      <c r="P53" s="12"/>
      <c r="Q53" s="12"/>
    </row>
    <row r="54" spans="1:17" ht="16.5" x14ac:dyDescent="0.2">
      <c r="A54" s="6">
        <v>44400</v>
      </c>
      <c r="B54" s="3">
        <v>0.17639225589225555</v>
      </c>
      <c r="C54" s="16">
        <v>1.21</v>
      </c>
      <c r="D54" s="16">
        <f t="shared" si="0"/>
        <v>1.6806722689075571E-2</v>
      </c>
      <c r="E54" s="16">
        <f t="shared" si="1"/>
        <v>0.70151543023046192</v>
      </c>
      <c r="F54" s="17">
        <v>1215895311</v>
      </c>
      <c r="G54" s="18">
        <f t="shared" si="2"/>
        <v>-0.18654677502264894</v>
      </c>
      <c r="H54" s="16">
        <f t="shared" si="3"/>
        <v>20.918746524678987</v>
      </c>
      <c r="I54" s="17">
        <v>38651366081</v>
      </c>
      <c r="K54" s="9"/>
      <c r="L54" s="10"/>
      <c r="M54" s="10"/>
      <c r="N54" s="11"/>
      <c r="O54" s="11"/>
      <c r="P54" s="12"/>
      <c r="Q54" s="12"/>
    </row>
    <row r="55" spans="1:17" ht="16.5" x14ac:dyDescent="0.2">
      <c r="A55" s="6">
        <v>44401</v>
      </c>
      <c r="B55" s="3">
        <v>0.17477186836518011</v>
      </c>
      <c r="C55" s="16">
        <v>1.23</v>
      </c>
      <c r="D55" s="16">
        <f t="shared" si="0"/>
        <v>1.6528925619834656E-2</v>
      </c>
      <c r="E55" s="16">
        <f t="shared" si="1"/>
        <v>0.7013776796964607</v>
      </c>
      <c r="F55" s="17">
        <v>1227752700</v>
      </c>
      <c r="G55" s="18">
        <f t="shared" si="2"/>
        <v>9.7519818464042451E-3</v>
      </c>
      <c r="H55" s="16">
        <f t="shared" si="3"/>
        <v>20.928451262840483</v>
      </c>
      <c r="I55" s="17">
        <v>39522561923</v>
      </c>
      <c r="K55" s="9"/>
      <c r="L55" s="10"/>
      <c r="M55" s="10"/>
      <c r="N55" s="11"/>
      <c r="O55" s="11"/>
      <c r="P55" s="12"/>
      <c r="Q55" s="12"/>
    </row>
    <row r="56" spans="1:17" ht="16.5" x14ac:dyDescent="0.2">
      <c r="A56" s="6">
        <v>44402</v>
      </c>
      <c r="B56" s="3">
        <v>0.18867151741293495</v>
      </c>
      <c r="C56" s="16">
        <v>1.23</v>
      </c>
      <c r="D56" s="16">
        <f t="shared" si="0"/>
        <v>0</v>
      </c>
      <c r="E56" s="16">
        <f t="shared" si="1"/>
        <v>0.69314718055994529</v>
      </c>
      <c r="F56" s="17">
        <v>1036357455</v>
      </c>
      <c r="G56" s="18">
        <f t="shared" si="2"/>
        <v>-0.15589071398499066</v>
      </c>
      <c r="H56" s="16">
        <f t="shared" si="3"/>
        <v>20.758977956021937</v>
      </c>
      <c r="I56" s="17">
        <v>39362500130</v>
      </c>
      <c r="K56" s="9"/>
      <c r="L56" s="10"/>
      <c r="M56" s="10"/>
      <c r="N56" s="11"/>
      <c r="O56" s="11"/>
      <c r="P56" s="12"/>
      <c r="Q56" s="12"/>
    </row>
    <row r="57" spans="1:17" ht="16.5" x14ac:dyDescent="0.2">
      <c r="A57" s="6">
        <v>44403</v>
      </c>
      <c r="B57" s="3">
        <v>0.14463806519453182</v>
      </c>
      <c r="C57" s="16">
        <v>1.26</v>
      </c>
      <c r="D57" s="16">
        <f t="shared" si="0"/>
        <v>2.4390243902439046E-2</v>
      </c>
      <c r="E57" s="16">
        <f t="shared" si="1"/>
        <v>0.70526854109229009</v>
      </c>
      <c r="F57" s="17">
        <v>3004669560</v>
      </c>
      <c r="G57" s="18">
        <f t="shared" si="2"/>
        <v>1.8992598504538187</v>
      </c>
      <c r="H57" s="16">
        <f t="shared" si="3"/>
        <v>21.823433435825638</v>
      </c>
      <c r="I57" s="17">
        <v>40323473451</v>
      </c>
      <c r="K57" s="9"/>
      <c r="L57" s="10"/>
      <c r="M57" s="10"/>
      <c r="N57" s="11"/>
      <c r="O57" s="11"/>
      <c r="P57" s="12"/>
      <c r="Q57" s="12"/>
    </row>
    <row r="58" spans="1:17" ht="16.5" x14ac:dyDescent="0.2">
      <c r="A58" s="6">
        <v>44404</v>
      </c>
      <c r="B58" s="3">
        <v>0.13311754176610957</v>
      </c>
      <c r="C58" s="16">
        <v>1.28</v>
      </c>
      <c r="D58" s="16">
        <f t="shared" si="0"/>
        <v>1.5873015873015817E-2</v>
      </c>
      <c r="E58" s="16">
        <f t="shared" si="1"/>
        <v>0.70105236006705851</v>
      </c>
      <c r="F58" s="17">
        <v>2145865207</v>
      </c>
      <c r="G58" s="18">
        <f t="shared" si="2"/>
        <v>-0.28582322809567118</v>
      </c>
      <c r="H58" s="16">
        <f t="shared" si="3"/>
        <v>21.486808668371424</v>
      </c>
      <c r="I58" s="17">
        <v>40962783555</v>
      </c>
      <c r="K58" s="9"/>
      <c r="L58" s="10"/>
      <c r="M58" s="10"/>
      <c r="N58" s="11"/>
      <c r="O58" s="11"/>
      <c r="P58" s="12"/>
      <c r="Q58" s="12"/>
    </row>
    <row r="59" spans="1:17" ht="16.5" x14ac:dyDescent="0.2">
      <c r="A59" s="6">
        <v>44405</v>
      </c>
      <c r="B59" s="3">
        <v>0.12661528066528047</v>
      </c>
      <c r="C59" s="16">
        <v>1.28</v>
      </c>
      <c r="D59" s="16">
        <f t="shared" si="0"/>
        <v>0</v>
      </c>
      <c r="E59" s="16">
        <f t="shared" si="1"/>
        <v>0.69314718055994529</v>
      </c>
      <c r="F59" s="17">
        <v>1793329178</v>
      </c>
      <c r="G59" s="18">
        <f t="shared" si="2"/>
        <v>-0.16428619460812199</v>
      </c>
      <c r="H59" s="16">
        <f t="shared" si="3"/>
        <v>21.307339605906559</v>
      </c>
      <c r="I59" s="17">
        <v>41156576293</v>
      </c>
      <c r="K59" s="9"/>
      <c r="L59" s="10"/>
      <c r="M59" s="10"/>
      <c r="N59" s="11"/>
      <c r="O59" s="11"/>
      <c r="P59" s="12"/>
      <c r="Q59" s="12"/>
    </row>
    <row r="60" spans="1:17" ht="16.5" x14ac:dyDescent="0.2">
      <c r="A60" s="6">
        <v>44406</v>
      </c>
      <c r="B60" s="3">
        <v>0.18859920091324148</v>
      </c>
      <c r="C60" s="16">
        <v>1.28</v>
      </c>
      <c r="D60" s="16">
        <f t="shared" si="0"/>
        <v>0</v>
      </c>
      <c r="E60" s="16">
        <f t="shared" si="1"/>
        <v>0.69314718055994529</v>
      </c>
      <c r="F60" s="17">
        <v>1466954743</v>
      </c>
      <c r="G60" s="18">
        <f t="shared" si="2"/>
        <v>-0.18199360106547047</v>
      </c>
      <c r="H60" s="16">
        <f t="shared" si="3"/>
        <v>21.106454486278984</v>
      </c>
      <c r="I60" s="17">
        <v>41175159882</v>
      </c>
      <c r="K60" s="9"/>
      <c r="L60" s="10"/>
      <c r="M60" s="10"/>
      <c r="N60" s="11"/>
      <c r="O60" s="11"/>
      <c r="P60" s="12"/>
      <c r="Q60" s="12"/>
    </row>
    <row r="61" spans="1:17" ht="16.5" x14ac:dyDescent="0.2">
      <c r="A61" s="6">
        <v>44407</v>
      </c>
      <c r="B61" s="3">
        <v>0.14639589947089893</v>
      </c>
      <c r="C61" s="16">
        <v>1.31</v>
      </c>
      <c r="D61" s="16">
        <f t="shared" si="0"/>
        <v>2.34375E-2</v>
      </c>
      <c r="E61" s="16">
        <f t="shared" si="1"/>
        <v>0.70479779777992058</v>
      </c>
      <c r="F61" s="17">
        <v>1556740433</v>
      </c>
      <c r="G61" s="18">
        <f t="shared" si="2"/>
        <v>6.1205494190218479E-2</v>
      </c>
      <c r="H61" s="16">
        <f t="shared" si="3"/>
        <v>21.165860006844895</v>
      </c>
      <c r="I61" s="17">
        <v>41972555572</v>
      </c>
      <c r="K61" s="9"/>
      <c r="L61" s="10"/>
      <c r="M61" s="10"/>
      <c r="N61" s="11"/>
      <c r="O61" s="11"/>
      <c r="P61" s="12"/>
      <c r="Q61" s="12"/>
    </row>
    <row r="62" spans="1:17" ht="16.5" x14ac:dyDescent="0.2">
      <c r="A62" s="6">
        <v>44408</v>
      </c>
      <c r="B62" s="3">
        <v>9.3820948012232244E-2</v>
      </c>
      <c r="C62" s="16">
        <v>1.32</v>
      </c>
      <c r="D62" s="16">
        <f t="shared" si="0"/>
        <v>7.6335877862594437E-3</v>
      </c>
      <c r="E62" s="16">
        <f t="shared" si="1"/>
        <v>0.69695670897661299</v>
      </c>
      <c r="F62" s="17">
        <v>1312376664</v>
      </c>
      <c r="G62" s="18">
        <f t="shared" si="2"/>
        <v>-0.15697142813274634</v>
      </c>
      <c r="H62" s="16">
        <f t="shared" si="3"/>
        <v>20.995105578490833</v>
      </c>
      <c r="I62" s="17">
        <v>42401988602</v>
      </c>
      <c r="K62" s="9"/>
      <c r="L62" s="10"/>
      <c r="M62" s="10"/>
      <c r="N62" s="11"/>
      <c r="O62" s="11"/>
      <c r="P62" s="12"/>
      <c r="Q62" s="12"/>
    </row>
    <row r="63" spans="1:17" ht="16.5" x14ac:dyDescent="0.2">
      <c r="A63" s="6">
        <v>44409</v>
      </c>
      <c r="B63" s="3">
        <v>0.11422492625368728</v>
      </c>
      <c r="C63" s="16">
        <v>1.32</v>
      </c>
      <c r="D63" s="16">
        <f t="shared" si="0"/>
        <v>0</v>
      </c>
      <c r="E63" s="16">
        <f t="shared" si="1"/>
        <v>0.69314718055994529</v>
      </c>
      <c r="F63" s="17">
        <v>1862585305</v>
      </c>
      <c r="G63" s="18">
        <f t="shared" si="2"/>
        <v>0.4192459802835995</v>
      </c>
      <c r="H63" s="16">
        <f t="shared" si="3"/>
        <v>21.345231309048309</v>
      </c>
      <c r="I63" s="17">
        <v>42274401646</v>
      </c>
      <c r="K63" s="9"/>
      <c r="L63" s="10"/>
      <c r="M63" s="10"/>
      <c r="N63" s="11"/>
      <c r="O63" s="11"/>
      <c r="P63" s="12"/>
      <c r="Q63" s="12"/>
    </row>
    <row r="64" spans="1:17" ht="16.5" x14ac:dyDescent="0.2">
      <c r="A64" s="6">
        <v>44410</v>
      </c>
      <c r="B64" s="3">
        <v>0.15333790560471927</v>
      </c>
      <c r="C64" s="16">
        <v>1.31</v>
      </c>
      <c r="D64" s="16">
        <f t="shared" si="0"/>
        <v>-7.575757575757569E-3</v>
      </c>
      <c r="E64" s="16">
        <f t="shared" si="1"/>
        <v>0.6893521095913937</v>
      </c>
      <c r="F64" s="17">
        <v>1431593693</v>
      </c>
      <c r="G64" s="18">
        <f t="shared" si="2"/>
        <v>-0.23139429417972346</v>
      </c>
      <c r="H64" s="16">
        <f t="shared" si="3"/>
        <v>21.082054131984751</v>
      </c>
      <c r="I64" s="17">
        <v>42028573157</v>
      </c>
      <c r="K64" s="9"/>
      <c r="L64" s="10"/>
      <c r="M64" s="10"/>
      <c r="N64" s="11"/>
      <c r="O64" s="11"/>
      <c r="P64" s="12"/>
      <c r="Q64" s="12"/>
    </row>
    <row r="65" spans="1:17" ht="16.5" x14ac:dyDescent="0.2">
      <c r="A65" s="6">
        <v>44411</v>
      </c>
      <c r="B65" s="3">
        <v>0.17720911392405023</v>
      </c>
      <c r="C65" s="16">
        <v>1.37</v>
      </c>
      <c r="D65" s="16">
        <f t="shared" si="0"/>
        <v>4.5801526717557328E-2</v>
      </c>
      <c r="E65" s="16">
        <f t="shared" si="1"/>
        <v>0.71578965730970523</v>
      </c>
      <c r="F65" s="17">
        <v>2100675041</v>
      </c>
      <c r="G65" s="18">
        <f t="shared" si="2"/>
        <v>0.46736818642857769</v>
      </c>
      <c r="H65" s="16">
        <f t="shared" si="3"/>
        <v>21.465524578593694</v>
      </c>
      <c r="I65" s="17">
        <v>43791682792</v>
      </c>
      <c r="K65" s="9"/>
      <c r="L65" s="10"/>
      <c r="M65" s="10"/>
      <c r="N65" s="11"/>
      <c r="O65" s="11"/>
      <c r="P65" s="12"/>
      <c r="Q65" s="12"/>
    </row>
    <row r="66" spans="1:17" ht="16.5" x14ac:dyDescent="0.2">
      <c r="A66" s="6">
        <v>44412</v>
      </c>
      <c r="B66" s="3">
        <v>0.17667512437810926</v>
      </c>
      <c r="C66" s="16">
        <v>1.38</v>
      </c>
      <c r="D66" s="16">
        <f t="shared" si="0"/>
        <v>7.2992700729925808E-3</v>
      </c>
      <c r="E66" s="16">
        <f t="shared" si="1"/>
        <v>0.69679017183844627</v>
      </c>
      <c r="F66" s="17">
        <v>1899638009</v>
      </c>
      <c r="G66" s="18">
        <f t="shared" si="2"/>
        <v>-9.5701157045355645E-2</v>
      </c>
      <c r="H66" s="16">
        <f t="shared" si="3"/>
        <v>21.364929183914732</v>
      </c>
      <c r="I66" s="17">
        <v>44161819918</v>
      </c>
      <c r="K66" s="9"/>
      <c r="L66" s="10"/>
      <c r="M66" s="10"/>
      <c r="N66" s="11"/>
      <c r="O66" s="11"/>
      <c r="P66" s="12"/>
      <c r="Q66" s="12"/>
    </row>
    <row r="67" spans="1:17" ht="16.5" x14ac:dyDescent="0.2">
      <c r="A67" s="6">
        <v>44413</v>
      </c>
      <c r="B67" s="3">
        <v>0.17778875128998925</v>
      </c>
      <c r="C67" s="16">
        <v>1.39</v>
      </c>
      <c r="D67" s="16">
        <f t="shared" si="0"/>
        <v>7.2463768115942351E-3</v>
      </c>
      <c r="E67" s="16">
        <f t="shared" si="1"/>
        <v>0.69676382103013379</v>
      </c>
      <c r="F67" s="17">
        <v>1722512650</v>
      </c>
      <c r="G67" s="18">
        <f t="shared" si="2"/>
        <v>-9.3241637701933389E-2</v>
      </c>
      <c r="H67" s="16">
        <f t="shared" si="3"/>
        <v>21.267049905382446</v>
      </c>
      <c r="I67" s="17">
        <v>44469171551</v>
      </c>
      <c r="K67" s="9"/>
      <c r="L67" s="10"/>
      <c r="M67" s="10"/>
      <c r="N67" s="11"/>
      <c r="O67" s="11"/>
      <c r="P67" s="12"/>
      <c r="Q67" s="12"/>
    </row>
    <row r="68" spans="1:17" ht="16.5" x14ac:dyDescent="0.2">
      <c r="A68" s="6">
        <v>44414</v>
      </c>
      <c r="B68" s="3">
        <v>0.1462840490797542</v>
      </c>
      <c r="C68" s="16">
        <v>1.4</v>
      </c>
      <c r="D68" s="16">
        <f t="shared" ref="D68:D123" si="4">C68/C67-1</f>
        <v>7.194244604316502E-3</v>
      </c>
      <c r="E68" s="16">
        <f t="shared" ref="E68:E123" si="5">LN(1+C68/C67)</f>
        <v>0.6967378486906739</v>
      </c>
      <c r="F68" s="17">
        <v>1882912649</v>
      </c>
      <c r="G68" s="18">
        <f t="shared" ref="G68:G123" si="6">F68/F67-1</f>
        <v>9.311977999116583E-2</v>
      </c>
      <c r="H68" s="16">
        <f t="shared" ref="H68:H123" si="7">LN(1+F68)</f>
        <v>21.356085696804065</v>
      </c>
      <c r="I68" s="17">
        <v>44992820384</v>
      </c>
      <c r="K68" s="9"/>
      <c r="L68" s="10"/>
      <c r="M68" s="10"/>
      <c r="N68" s="11"/>
      <c r="O68" s="11"/>
      <c r="P68" s="12"/>
      <c r="Q68" s="12"/>
    </row>
    <row r="69" spans="1:17" ht="16.5" x14ac:dyDescent="0.2">
      <c r="A69" s="6">
        <v>44415</v>
      </c>
      <c r="B69" s="3">
        <v>0.2748724520686181</v>
      </c>
      <c r="C69" s="16">
        <v>1.47</v>
      </c>
      <c r="D69" s="16">
        <f t="shared" si="4"/>
        <v>5.0000000000000044E-2</v>
      </c>
      <c r="E69" s="16">
        <f t="shared" si="5"/>
        <v>0.71783979315031676</v>
      </c>
      <c r="F69" s="17">
        <v>2489155525</v>
      </c>
      <c r="G69" s="18">
        <f t="shared" si="6"/>
        <v>0.32197079154042063</v>
      </c>
      <c r="H69" s="16">
        <f t="shared" si="7"/>
        <v>21.635209343715214</v>
      </c>
      <c r="I69" s="17">
        <v>47227026591</v>
      </c>
      <c r="K69" s="9"/>
      <c r="L69" s="10"/>
      <c r="M69" s="10"/>
      <c r="N69" s="11"/>
      <c r="O69" s="11"/>
      <c r="P69" s="12"/>
      <c r="Q69" s="12"/>
    </row>
    <row r="70" spans="1:17" ht="16.5" x14ac:dyDescent="0.2">
      <c r="A70" s="6">
        <v>44416</v>
      </c>
      <c r="B70" s="3">
        <v>0.17773483870967802</v>
      </c>
      <c r="C70" s="16">
        <v>1.43</v>
      </c>
      <c r="D70" s="16">
        <f t="shared" si="4"/>
        <v>-2.7210884353741527E-2</v>
      </c>
      <c r="E70" s="16">
        <f t="shared" si="5"/>
        <v>0.67944833620178335</v>
      </c>
      <c r="F70" s="17">
        <v>1977739378</v>
      </c>
      <c r="G70" s="18">
        <f t="shared" si="6"/>
        <v>-0.20545769111795453</v>
      </c>
      <c r="H70" s="16">
        <f t="shared" si="7"/>
        <v>21.405220301607397</v>
      </c>
      <c r="I70" s="17">
        <v>45828707113</v>
      </c>
      <c r="K70" s="9"/>
      <c r="L70" s="10"/>
      <c r="M70" s="10"/>
      <c r="N70" s="11"/>
      <c r="O70" s="11"/>
      <c r="P70" s="12"/>
      <c r="Q70" s="12"/>
    </row>
    <row r="71" spans="1:17" ht="16.5" x14ac:dyDescent="0.2">
      <c r="A71" s="6">
        <v>44417</v>
      </c>
      <c r="B71" s="3">
        <v>0.20928229508196702</v>
      </c>
      <c r="C71" s="16">
        <v>1.48</v>
      </c>
      <c r="D71" s="16">
        <f t="shared" si="4"/>
        <v>3.4965034965035002E-2</v>
      </c>
      <c r="E71" s="16">
        <f t="shared" si="5"/>
        <v>0.7104786369115853</v>
      </c>
      <c r="F71" s="17">
        <v>1821319632</v>
      </c>
      <c r="G71" s="18">
        <f t="shared" si="6"/>
        <v>-7.9090171202527371E-2</v>
      </c>
      <c r="H71" s="16">
        <f t="shared" si="7"/>
        <v>21.322827148373552</v>
      </c>
      <c r="I71" s="17">
        <v>47450567061</v>
      </c>
      <c r="K71" s="9"/>
      <c r="L71" s="10"/>
      <c r="M71" s="10"/>
      <c r="N71" s="11"/>
      <c r="O71" s="11"/>
      <c r="P71" s="12"/>
      <c r="Q71" s="12"/>
    </row>
    <row r="72" spans="1:17" ht="16.5" x14ac:dyDescent="0.2">
      <c r="A72" s="6">
        <v>44418</v>
      </c>
      <c r="B72" s="3">
        <v>0.24235769230769399</v>
      </c>
      <c r="C72" s="16">
        <v>1.67</v>
      </c>
      <c r="D72" s="16">
        <f t="shared" si="4"/>
        <v>0.12837837837837829</v>
      </c>
      <c r="E72" s="16">
        <f t="shared" si="5"/>
        <v>0.75536036506151782</v>
      </c>
      <c r="F72" s="17">
        <v>3460499377</v>
      </c>
      <c r="G72" s="18">
        <f t="shared" si="6"/>
        <v>0.89999564941822352</v>
      </c>
      <c r="H72" s="16">
        <f t="shared" si="7"/>
        <v>21.964678744503363</v>
      </c>
      <c r="I72" s="17">
        <v>53683896485</v>
      </c>
      <c r="K72" s="9"/>
      <c r="L72" s="10"/>
      <c r="M72" s="10"/>
      <c r="N72" s="11"/>
      <c r="O72" s="11"/>
      <c r="P72" s="12"/>
      <c r="Q72" s="12"/>
    </row>
    <row r="73" spans="1:17" ht="16.5" x14ac:dyDescent="0.2">
      <c r="A73" s="6">
        <v>44419</v>
      </c>
      <c r="B73" s="3">
        <v>0.16640211907164487</v>
      </c>
      <c r="C73" s="16">
        <v>1.8</v>
      </c>
      <c r="D73" s="16">
        <f t="shared" si="4"/>
        <v>7.7844311377245567E-2</v>
      </c>
      <c r="E73" s="16">
        <f t="shared" si="5"/>
        <v>0.73133096753010407</v>
      </c>
      <c r="F73" s="17">
        <v>6144078169</v>
      </c>
      <c r="G73" s="18">
        <f t="shared" si="6"/>
        <v>0.77548888170194297</v>
      </c>
      <c r="H73" s="16">
        <f t="shared" si="7"/>
        <v>22.538754555692616</v>
      </c>
      <c r="I73" s="17">
        <v>57739089112</v>
      </c>
      <c r="K73" s="9"/>
      <c r="L73" s="10"/>
      <c r="M73" s="10"/>
      <c r="N73" s="11"/>
      <c r="O73" s="11"/>
      <c r="P73" s="12"/>
      <c r="Q73" s="12"/>
    </row>
    <row r="74" spans="1:17" ht="16.5" x14ac:dyDescent="0.2">
      <c r="A74" s="6">
        <v>44420</v>
      </c>
      <c r="B74" s="3">
        <v>0.19788410931174252</v>
      </c>
      <c r="C74" s="16">
        <v>1.82</v>
      </c>
      <c r="D74" s="16">
        <f t="shared" si="4"/>
        <v>1.1111111111111072E-2</v>
      </c>
      <c r="E74" s="16">
        <f t="shared" si="5"/>
        <v>0.69868736093556061</v>
      </c>
      <c r="F74" s="17">
        <v>5590812297</v>
      </c>
      <c r="G74" s="18">
        <f t="shared" si="6"/>
        <v>-9.0048638181640994E-2</v>
      </c>
      <c r="H74" s="16">
        <f t="shared" si="7"/>
        <v>22.444390426257804</v>
      </c>
      <c r="I74" s="17">
        <v>58569010528</v>
      </c>
      <c r="K74" s="9"/>
      <c r="L74" s="10"/>
      <c r="M74" s="10"/>
      <c r="N74" s="11"/>
      <c r="O74" s="11"/>
      <c r="P74" s="12"/>
      <c r="Q74" s="12"/>
    </row>
    <row r="75" spans="1:17" ht="16.5" x14ac:dyDescent="0.2">
      <c r="A75" s="6">
        <v>44421</v>
      </c>
      <c r="B75" s="3">
        <v>0.17137878787878785</v>
      </c>
      <c r="C75" s="16">
        <v>2.14</v>
      </c>
      <c r="D75" s="16">
        <f t="shared" si="4"/>
        <v>0.17582417582417587</v>
      </c>
      <c r="E75" s="16">
        <f t="shared" si="5"/>
        <v>0.77740752417768533</v>
      </c>
      <c r="F75" s="17">
        <v>7661020085</v>
      </c>
      <c r="G75" s="18">
        <f t="shared" si="6"/>
        <v>0.37028747846012688</v>
      </c>
      <c r="H75" s="16">
        <f t="shared" si="7"/>
        <v>22.759410982328593</v>
      </c>
      <c r="I75" s="17">
        <v>68594469935</v>
      </c>
      <c r="K75" s="9"/>
      <c r="L75" s="10"/>
      <c r="M75" s="10"/>
      <c r="N75" s="11"/>
      <c r="O75" s="11"/>
      <c r="P75" s="12"/>
      <c r="Q75" s="12"/>
    </row>
    <row r="76" spans="1:17" ht="16.5" x14ac:dyDescent="0.2">
      <c r="A76" s="6">
        <v>44422</v>
      </c>
      <c r="B76" s="3">
        <v>0.1604613236814893</v>
      </c>
      <c r="C76" s="16">
        <v>2.19</v>
      </c>
      <c r="D76" s="16">
        <f t="shared" si="4"/>
        <v>2.3364485981308247E-2</v>
      </c>
      <c r="E76" s="16">
        <f t="shared" si="5"/>
        <v>0.70476171298063839</v>
      </c>
      <c r="F76" s="17">
        <v>7965959274</v>
      </c>
      <c r="G76" s="18">
        <f t="shared" si="6"/>
        <v>3.9803992890850015E-2</v>
      </c>
      <c r="H76" s="16">
        <f t="shared" si="7"/>
        <v>22.798443209340299</v>
      </c>
      <c r="I76" s="17">
        <v>70379942143</v>
      </c>
      <c r="K76" s="9"/>
      <c r="L76" s="10"/>
      <c r="M76" s="10"/>
      <c r="N76" s="11"/>
      <c r="O76" s="11"/>
      <c r="P76" s="12"/>
      <c r="Q76" s="12"/>
    </row>
    <row r="77" spans="1:17" ht="16.5" x14ac:dyDescent="0.2">
      <c r="A77" s="6">
        <v>44423</v>
      </c>
      <c r="B77" s="3">
        <v>0.31431430119176856</v>
      </c>
      <c r="C77" s="16">
        <v>2.17</v>
      </c>
      <c r="D77" s="16">
        <f t="shared" si="4"/>
        <v>-9.1324200913242004E-3</v>
      </c>
      <c r="E77" s="16">
        <f t="shared" si="5"/>
        <v>0.68857051353253351</v>
      </c>
      <c r="F77" s="17">
        <v>5964077684</v>
      </c>
      <c r="G77" s="18">
        <f t="shared" si="6"/>
        <v>-0.2513045222982645</v>
      </c>
      <c r="H77" s="16">
        <f t="shared" si="7"/>
        <v>22.509020259417994</v>
      </c>
      <c r="I77" s="17">
        <v>69656279631</v>
      </c>
      <c r="K77" s="9"/>
      <c r="L77" s="10"/>
      <c r="M77" s="10"/>
      <c r="N77" s="11"/>
      <c r="O77" s="11"/>
      <c r="P77" s="12"/>
      <c r="Q77" s="12"/>
    </row>
    <row r="78" spans="1:17" ht="16.5" x14ac:dyDescent="0.2">
      <c r="A78" s="6">
        <v>44424</v>
      </c>
      <c r="B78" s="3">
        <v>0.19307358299595206</v>
      </c>
      <c r="C78" s="16">
        <v>2.08</v>
      </c>
      <c r="D78" s="16">
        <f t="shared" si="4"/>
        <v>-4.1474654377880116E-2</v>
      </c>
      <c r="E78" s="16">
        <f t="shared" si="5"/>
        <v>0.67219181538395734</v>
      </c>
      <c r="F78" s="17">
        <v>4479074279</v>
      </c>
      <c r="G78" s="18">
        <f t="shared" si="6"/>
        <v>-0.24899129147560584</v>
      </c>
      <c r="H78" s="16">
        <f t="shared" si="7"/>
        <v>22.222682228093003</v>
      </c>
      <c r="I78" s="17">
        <v>66807041752</v>
      </c>
      <c r="K78" s="9"/>
      <c r="L78" s="10"/>
      <c r="M78" s="10"/>
      <c r="N78" s="11"/>
      <c r="O78" s="11"/>
      <c r="P78" s="12"/>
      <c r="Q78" s="12"/>
    </row>
    <row r="79" spans="1:17" ht="16.5" x14ac:dyDescent="0.2">
      <c r="A79" s="6">
        <v>44425</v>
      </c>
      <c r="B79" s="3">
        <v>0.18532032520325223</v>
      </c>
      <c r="C79" s="16">
        <v>1.93</v>
      </c>
      <c r="D79" s="16">
        <f t="shared" si="4"/>
        <v>-7.2115384615384692E-2</v>
      </c>
      <c r="E79" s="16">
        <f t="shared" si="5"/>
        <v>0.65642334760525123</v>
      </c>
      <c r="F79" s="17">
        <v>3862425430</v>
      </c>
      <c r="G79" s="18">
        <f t="shared" si="6"/>
        <v>-0.13767328036758375</v>
      </c>
      <c r="H79" s="16">
        <f t="shared" si="7"/>
        <v>22.074561173093947</v>
      </c>
      <c r="I79" s="17">
        <v>61897198171</v>
      </c>
      <c r="K79" s="9"/>
      <c r="L79" s="10"/>
      <c r="M79" s="10"/>
      <c r="N79" s="11"/>
      <c r="O79" s="11"/>
      <c r="P79" s="12"/>
      <c r="Q79" s="12"/>
    </row>
    <row r="80" spans="1:17" ht="16.5" x14ac:dyDescent="0.2">
      <c r="A80" s="6">
        <v>44426</v>
      </c>
      <c r="B80" s="3">
        <v>0.15864074457083735</v>
      </c>
      <c r="C80" s="16">
        <v>2.11</v>
      </c>
      <c r="D80" s="16">
        <f t="shared" si="4"/>
        <v>9.32642487046631E-2</v>
      </c>
      <c r="E80" s="16">
        <f t="shared" si="5"/>
        <v>0.73872468905626443</v>
      </c>
      <c r="F80" s="17">
        <v>4919304569</v>
      </c>
      <c r="G80" s="18">
        <f t="shared" si="6"/>
        <v>0.27363094981486791</v>
      </c>
      <c r="H80" s="16">
        <f t="shared" si="7"/>
        <v>22.316433009899143</v>
      </c>
      <c r="I80" s="17">
        <v>67743285953</v>
      </c>
      <c r="K80" s="9"/>
      <c r="L80" s="10"/>
      <c r="M80" s="10"/>
      <c r="N80" s="11"/>
      <c r="O80" s="11"/>
      <c r="P80" s="12"/>
      <c r="Q80" s="12"/>
    </row>
    <row r="81" spans="1:17" ht="16.5" x14ac:dyDescent="0.2">
      <c r="A81" s="6">
        <v>44427</v>
      </c>
      <c r="B81" s="3">
        <v>0.22420358239508736</v>
      </c>
      <c r="C81" s="16">
        <v>2.4300000000000002</v>
      </c>
      <c r="D81" s="16">
        <f t="shared" si="4"/>
        <v>0.15165876777251208</v>
      </c>
      <c r="E81" s="16">
        <f t="shared" si="5"/>
        <v>0.76623906456528157</v>
      </c>
      <c r="F81" s="17">
        <v>8287149082</v>
      </c>
      <c r="G81" s="18">
        <f t="shared" si="6"/>
        <v>0.68461801170497938</v>
      </c>
      <c r="H81" s="16">
        <f t="shared" si="7"/>
        <v>22.83797184863581</v>
      </c>
      <c r="I81" s="17">
        <v>78010364968</v>
      </c>
      <c r="K81" s="9"/>
      <c r="L81" s="10"/>
      <c r="M81" s="10"/>
      <c r="N81" s="11"/>
      <c r="O81" s="11"/>
      <c r="P81" s="12"/>
      <c r="Q81" s="12"/>
    </row>
    <row r="82" spans="1:17" ht="16.5" x14ac:dyDescent="0.2">
      <c r="A82" s="6">
        <v>44428</v>
      </c>
      <c r="B82" s="3">
        <v>0.20362420242024179</v>
      </c>
      <c r="C82" s="16">
        <v>2.46</v>
      </c>
      <c r="D82" s="16">
        <f t="shared" si="4"/>
        <v>1.2345679012345512E-2</v>
      </c>
      <c r="E82" s="16">
        <f t="shared" si="5"/>
        <v>0.69930104613432365</v>
      </c>
      <c r="F82" s="17">
        <v>8323304733</v>
      </c>
      <c r="G82" s="18">
        <f t="shared" si="6"/>
        <v>4.362857557194344E-3</v>
      </c>
      <c r="H82" s="16">
        <f t="shared" si="7"/>
        <v>22.842325216520827</v>
      </c>
      <c r="I82" s="17">
        <v>78960066969</v>
      </c>
      <c r="K82" s="9"/>
      <c r="L82" s="10"/>
      <c r="M82" s="10"/>
      <c r="N82" s="11"/>
      <c r="O82" s="11"/>
      <c r="P82" s="12"/>
      <c r="Q82" s="12"/>
    </row>
    <row r="83" spans="1:17" ht="16.5" x14ac:dyDescent="0.2">
      <c r="A83" s="6">
        <v>44429</v>
      </c>
      <c r="B83" s="3">
        <v>0.26351594684385427</v>
      </c>
      <c r="C83" s="16">
        <v>2.44</v>
      </c>
      <c r="D83" s="16">
        <f t="shared" si="4"/>
        <v>-8.1300813008130524E-3</v>
      </c>
      <c r="E83" s="16">
        <f t="shared" si="5"/>
        <v>0.68907385517230946</v>
      </c>
      <c r="F83" s="17">
        <v>4710945373</v>
      </c>
      <c r="G83" s="18">
        <f t="shared" si="6"/>
        <v>-0.4340054192270314</v>
      </c>
      <c r="H83" s="16">
        <f t="shared" si="7"/>
        <v>22.273154441182101</v>
      </c>
      <c r="I83" s="17">
        <v>78245021572</v>
      </c>
      <c r="K83" s="9"/>
      <c r="L83" s="10"/>
      <c r="M83" s="10"/>
      <c r="N83" s="11"/>
      <c r="O83" s="11"/>
      <c r="P83" s="12"/>
      <c r="Q83" s="12"/>
    </row>
    <row r="84" spans="1:17" ht="16.5" x14ac:dyDescent="0.2">
      <c r="A84" s="6">
        <v>44430</v>
      </c>
      <c r="B84" s="3">
        <v>0.20455315408479882</v>
      </c>
      <c r="C84" s="16">
        <v>2.71</v>
      </c>
      <c r="D84" s="16">
        <f t="shared" si="4"/>
        <v>0.11065573770491799</v>
      </c>
      <c r="E84" s="16">
        <f t="shared" si="5"/>
        <v>0.74699867537053422</v>
      </c>
      <c r="F84" s="17">
        <v>6726764969</v>
      </c>
      <c r="G84" s="18">
        <f t="shared" si="6"/>
        <v>0.42790128867834776</v>
      </c>
      <c r="H84" s="16">
        <f t="shared" si="7"/>
        <v>22.629360177071213</v>
      </c>
      <c r="I84" s="17">
        <v>87185854707</v>
      </c>
      <c r="K84" s="9"/>
      <c r="L84" s="10"/>
      <c r="M84" s="10"/>
      <c r="N84" s="11"/>
      <c r="O84" s="11"/>
      <c r="P84" s="12"/>
      <c r="Q84" s="12"/>
    </row>
    <row r="85" spans="1:17" ht="16.5" x14ac:dyDescent="0.2">
      <c r="A85" s="6">
        <v>44431</v>
      </c>
      <c r="B85" s="3">
        <v>0.22502727272727158</v>
      </c>
      <c r="C85" s="16">
        <v>2.92</v>
      </c>
      <c r="D85" s="16">
        <f t="shared" si="4"/>
        <v>7.7490774907749138E-2</v>
      </c>
      <c r="E85" s="16">
        <f t="shared" si="5"/>
        <v>0.73116080725998955</v>
      </c>
      <c r="F85" s="17">
        <v>9761269047</v>
      </c>
      <c r="G85" s="18">
        <f t="shared" si="6"/>
        <v>0.45110897912806203</v>
      </c>
      <c r="H85" s="16">
        <f t="shared" si="7"/>
        <v>23.001688254328677</v>
      </c>
      <c r="I85" s="17">
        <v>93729022478</v>
      </c>
      <c r="K85" s="9"/>
      <c r="L85" s="10"/>
      <c r="M85" s="10"/>
      <c r="N85" s="11"/>
      <c r="O85" s="11"/>
      <c r="P85" s="12"/>
      <c r="Q85" s="12"/>
    </row>
    <row r="86" spans="1:17" ht="16.5" x14ac:dyDescent="0.2">
      <c r="A86" s="6">
        <v>44432</v>
      </c>
      <c r="B86" s="3">
        <v>0.14594963730569882</v>
      </c>
      <c r="C86" s="16">
        <v>2.72</v>
      </c>
      <c r="D86" s="16">
        <f t="shared" si="4"/>
        <v>-6.8493150684931448E-2</v>
      </c>
      <c r="E86" s="16">
        <f t="shared" si="5"/>
        <v>0.65830044922977726</v>
      </c>
      <c r="F86" s="17">
        <v>9395142433</v>
      </c>
      <c r="G86" s="18">
        <f t="shared" si="6"/>
        <v>-3.7508095744223424E-2</v>
      </c>
      <c r="H86" s="16">
        <f t="shared" si="7"/>
        <v>22.963458630314268</v>
      </c>
      <c r="I86" s="17">
        <v>87464149417</v>
      </c>
      <c r="K86" s="9"/>
      <c r="L86" s="10"/>
      <c r="M86" s="10"/>
      <c r="N86" s="11"/>
      <c r="O86" s="11"/>
      <c r="P86" s="12"/>
      <c r="Q86" s="12"/>
    </row>
    <row r="87" spans="1:17" ht="16.5" x14ac:dyDescent="0.2">
      <c r="A87" s="6">
        <v>44433</v>
      </c>
      <c r="B87" s="3">
        <v>0.12831222222222183</v>
      </c>
      <c r="C87" s="16">
        <v>2.74</v>
      </c>
      <c r="D87" s="16">
        <f t="shared" si="4"/>
        <v>7.3529411764705621E-3</v>
      </c>
      <c r="E87" s="16">
        <f t="shared" si="5"/>
        <v>0.69681690944890773</v>
      </c>
      <c r="F87" s="17">
        <v>6920886097</v>
      </c>
      <c r="G87" s="18">
        <f t="shared" si="6"/>
        <v>-0.26335485104614165</v>
      </c>
      <c r="H87" s="16">
        <f t="shared" si="7"/>
        <v>22.657809647222365</v>
      </c>
      <c r="I87" s="17">
        <v>88011861282</v>
      </c>
      <c r="K87" s="9"/>
      <c r="L87" s="10"/>
      <c r="M87" s="10"/>
      <c r="N87" s="11"/>
      <c r="O87" s="11"/>
      <c r="P87" s="12"/>
      <c r="Q87" s="12"/>
    </row>
    <row r="88" spans="1:17" ht="16.5" x14ac:dyDescent="0.2">
      <c r="A88" s="6">
        <v>44434</v>
      </c>
      <c r="B88" s="3">
        <v>0.15493089005235572</v>
      </c>
      <c r="C88" s="16">
        <v>2.54</v>
      </c>
      <c r="D88" s="16">
        <f t="shared" si="4"/>
        <v>-7.2992700729927029E-2</v>
      </c>
      <c r="E88" s="16">
        <f t="shared" si="5"/>
        <v>0.65596817731819113</v>
      </c>
      <c r="F88" s="17">
        <v>6555135612</v>
      </c>
      <c r="G88" s="18">
        <f t="shared" si="6"/>
        <v>-5.2847349295134682E-2</v>
      </c>
      <c r="H88" s="16">
        <f t="shared" si="7"/>
        <v>22.603514642430145</v>
      </c>
      <c r="I88" s="17">
        <v>81505551590</v>
      </c>
      <c r="K88" s="9"/>
      <c r="L88" s="10"/>
      <c r="M88" s="10"/>
      <c r="N88" s="11"/>
      <c r="O88" s="11"/>
      <c r="P88" s="12"/>
      <c r="Q88" s="12"/>
    </row>
    <row r="89" spans="1:17" ht="16.5" x14ac:dyDescent="0.2">
      <c r="A89" s="6">
        <v>44435</v>
      </c>
      <c r="B89" s="3">
        <v>9.1106295149638611E-2</v>
      </c>
      <c r="C89" s="16">
        <v>2.94</v>
      </c>
      <c r="D89" s="16">
        <f t="shared" si="4"/>
        <v>0.15748031496062986</v>
      </c>
      <c r="E89" s="16">
        <f t="shared" si="5"/>
        <v>0.76894101992947883</v>
      </c>
      <c r="F89" s="17">
        <v>8077144313</v>
      </c>
      <c r="G89" s="18">
        <f t="shared" si="6"/>
        <v>0.23218569242317</v>
      </c>
      <c r="H89" s="16">
        <f t="shared" si="7"/>
        <v>22.812304220524407</v>
      </c>
      <c r="I89" s="17">
        <v>94642300754</v>
      </c>
      <c r="K89" s="9"/>
      <c r="L89" s="10"/>
      <c r="M89" s="10"/>
      <c r="N89" s="11"/>
      <c r="O89" s="11"/>
      <c r="P89" s="12"/>
      <c r="Q89" s="12"/>
    </row>
    <row r="90" spans="1:17" ht="16.5" x14ac:dyDescent="0.2">
      <c r="A90" s="6">
        <v>44436</v>
      </c>
      <c r="B90" s="3">
        <v>0.10780675105485216</v>
      </c>
      <c r="C90" s="16">
        <v>2.85</v>
      </c>
      <c r="D90" s="16">
        <f t="shared" si="4"/>
        <v>-3.0612244897959107E-2</v>
      </c>
      <c r="E90" s="16">
        <f t="shared" si="5"/>
        <v>0.67772271023431363</v>
      </c>
      <c r="F90" s="17">
        <v>5503772825</v>
      </c>
      <c r="G90" s="18">
        <f t="shared" si="6"/>
        <v>-0.31859917172189323</v>
      </c>
      <c r="H90" s="16">
        <f t="shared" si="7"/>
        <v>22.428699662379714</v>
      </c>
      <c r="I90" s="17">
        <v>91533563952</v>
      </c>
      <c r="K90" s="9"/>
      <c r="L90" s="10"/>
      <c r="M90" s="10"/>
      <c r="N90" s="11"/>
      <c r="O90" s="11"/>
      <c r="P90" s="12"/>
      <c r="Q90" s="12"/>
    </row>
    <row r="91" spans="1:17" ht="16.5" x14ac:dyDescent="0.2">
      <c r="A91" s="6">
        <v>44437</v>
      </c>
      <c r="B91" s="3">
        <v>0.11352236842105234</v>
      </c>
      <c r="C91" s="16">
        <v>2.86</v>
      </c>
      <c r="D91" s="16">
        <f t="shared" si="4"/>
        <v>3.5087719298245723E-3</v>
      </c>
      <c r="E91" s="16">
        <f t="shared" si="5"/>
        <v>0.69490002938735973</v>
      </c>
      <c r="F91" s="17">
        <v>5290685515</v>
      </c>
      <c r="G91" s="18">
        <f t="shared" si="6"/>
        <v>-3.8716588924616491E-2</v>
      </c>
      <c r="H91" s="16">
        <f t="shared" si="7"/>
        <v>22.389213661566487</v>
      </c>
      <c r="I91" s="17">
        <v>91806666153</v>
      </c>
      <c r="K91" s="9"/>
      <c r="L91" s="10"/>
      <c r="M91" s="10"/>
      <c r="N91" s="11"/>
      <c r="O91" s="11"/>
      <c r="P91" s="12"/>
      <c r="Q91" s="12"/>
    </row>
    <row r="92" spans="1:17" ht="16.5" x14ac:dyDescent="0.2">
      <c r="A92" s="6">
        <v>44438</v>
      </c>
      <c r="B92" s="3">
        <v>0.11506518668012085</v>
      </c>
      <c r="C92" s="16">
        <v>2.73</v>
      </c>
      <c r="D92" s="16">
        <f t="shared" si="4"/>
        <v>-4.5454545454545414E-2</v>
      </c>
      <c r="E92" s="16">
        <f t="shared" si="5"/>
        <v>0.67015766233524654</v>
      </c>
      <c r="F92" s="17">
        <v>5221151798</v>
      </c>
      <c r="G92" s="18">
        <f t="shared" si="6"/>
        <v>-1.3142666825094795E-2</v>
      </c>
      <c r="H92" s="16">
        <f t="shared" si="7"/>
        <v>22.3759838656505</v>
      </c>
      <c r="I92" s="17">
        <v>87858366395</v>
      </c>
      <c r="K92" s="9"/>
      <c r="L92" s="10"/>
      <c r="M92" s="10"/>
      <c r="N92" s="11"/>
      <c r="O92" s="11"/>
      <c r="P92" s="12"/>
      <c r="Q92" s="12"/>
    </row>
    <row r="93" spans="1:17" ht="16.5" x14ac:dyDescent="0.2">
      <c r="A93" s="6">
        <v>44439</v>
      </c>
      <c r="B93" s="3">
        <v>8.8639534883720714E-2</v>
      </c>
      <c r="C93" s="16">
        <v>2.77</v>
      </c>
      <c r="D93" s="16">
        <f t="shared" si="4"/>
        <v>1.46520146520146E-2</v>
      </c>
      <c r="E93" s="16">
        <f t="shared" si="5"/>
        <v>0.70044648304155688</v>
      </c>
      <c r="F93" s="17">
        <v>5085983512</v>
      </c>
      <c r="G93" s="18">
        <f t="shared" si="6"/>
        <v>-2.5888595319480512E-2</v>
      </c>
      <c r="H93" s="16">
        <f t="shared" si="7"/>
        <v>22.349754262297356</v>
      </c>
      <c r="I93" s="17">
        <v>89122172069</v>
      </c>
      <c r="K93" s="9"/>
      <c r="L93" s="10"/>
      <c r="M93" s="10"/>
      <c r="N93" s="11"/>
      <c r="O93" s="11"/>
      <c r="P93" s="12"/>
      <c r="Q93" s="12"/>
    </row>
    <row r="94" spans="1:17" ht="16.5" x14ac:dyDescent="0.2">
      <c r="A94" s="6">
        <v>44440</v>
      </c>
      <c r="B94" s="3">
        <v>0.12315570131180593</v>
      </c>
      <c r="C94" s="16">
        <v>2.87</v>
      </c>
      <c r="D94" s="16">
        <f t="shared" si="4"/>
        <v>3.6101083032491044E-2</v>
      </c>
      <c r="E94" s="16">
        <f t="shared" si="5"/>
        <v>0.71103674531072047</v>
      </c>
      <c r="F94" s="17">
        <v>4652638822</v>
      </c>
      <c r="G94" s="18">
        <f t="shared" si="6"/>
        <v>-8.5203715068591035E-2</v>
      </c>
      <c r="H94" s="16">
        <f t="shared" si="7"/>
        <v>22.260700384401993</v>
      </c>
      <c r="I94" s="17">
        <v>92281796868</v>
      </c>
      <c r="K94" s="9"/>
      <c r="L94" s="10"/>
      <c r="M94" s="10"/>
      <c r="N94" s="11"/>
      <c r="O94" s="11"/>
      <c r="P94" s="12"/>
      <c r="Q94" s="12"/>
    </row>
    <row r="95" spans="1:17" ht="16.5" x14ac:dyDescent="0.2">
      <c r="A95" s="6">
        <v>44441</v>
      </c>
      <c r="B95" s="3">
        <v>0.14071303901437332</v>
      </c>
      <c r="C95" s="16">
        <v>2.96</v>
      </c>
      <c r="D95" s="16">
        <f t="shared" si="4"/>
        <v>3.1358885017421567E-2</v>
      </c>
      <c r="E95" s="16">
        <f t="shared" si="5"/>
        <v>0.70870497059087123</v>
      </c>
      <c r="F95" s="17">
        <v>7376031836</v>
      </c>
      <c r="G95" s="18">
        <f t="shared" si="6"/>
        <v>0.58534374108783971</v>
      </c>
      <c r="H95" s="16">
        <f t="shared" si="7"/>
        <v>22.721501639487485</v>
      </c>
      <c r="I95" s="17">
        <v>94871892668</v>
      </c>
      <c r="K95" s="9"/>
      <c r="L95" s="10"/>
      <c r="M95" s="10"/>
      <c r="N95" s="11"/>
      <c r="O95" s="11"/>
      <c r="P95" s="12"/>
      <c r="Q95" s="12"/>
    </row>
    <row r="96" spans="1:17" ht="16.5" x14ac:dyDescent="0.2">
      <c r="A96" s="6">
        <v>44442</v>
      </c>
      <c r="B96" s="3">
        <v>0.10651969026548663</v>
      </c>
      <c r="C96" s="16">
        <v>2.97</v>
      </c>
      <c r="D96" s="16">
        <f t="shared" si="4"/>
        <v>3.3783783783785104E-3</v>
      </c>
      <c r="E96" s="16">
        <f t="shared" si="5"/>
        <v>0.69483494467366513</v>
      </c>
      <c r="F96" s="17">
        <v>5244576777</v>
      </c>
      <c r="G96" s="18">
        <f t="shared" si="6"/>
        <v>-0.28897042561517494</v>
      </c>
      <c r="H96" s="16">
        <f t="shared" si="7"/>
        <v>22.380460384976573</v>
      </c>
      <c r="I96" s="17">
        <v>95025501146</v>
      </c>
      <c r="K96" s="9"/>
      <c r="L96" s="10"/>
      <c r="M96" s="10"/>
      <c r="N96" s="11"/>
      <c r="O96" s="11"/>
      <c r="P96" s="12"/>
      <c r="Q96" s="12"/>
    </row>
    <row r="97" spans="1:17" ht="16.5" x14ac:dyDescent="0.2">
      <c r="A97" s="6">
        <v>44443</v>
      </c>
      <c r="B97" s="3">
        <v>0.1782421891604678</v>
      </c>
      <c r="C97" s="16">
        <v>2.83</v>
      </c>
      <c r="D97" s="16">
        <f t="shared" si="4"/>
        <v>-4.7138047138047146E-2</v>
      </c>
      <c r="E97" s="16">
        <f t="shared" si="5"/>
        <v>0.66929596473776543</v>
      </c>
      <c r="F97" s="17">
        <v>4675923261</v>
      </c>
      <c r="G97" s="18">
        <f t="shared" si="6"/>
        <v>-0.10842695992054496</v>
      </c>
      <c r="H97" s="16">
        <f t="shared" si="7"/>
        <v>22.265692469386497</v>
      </c>
      <c r="I97" s="17">
        <v>90689687423</v>
      </c>
      <c r="K97" s="9"/>
      <c r="L97" s="10"/>
      <c r="M97" s="10"/>
      <c r="N97" s="11"/>
      <c r="O97" s="11"/>
      <c r="P97" s="12"/>
      <c r="Q97" s="12"/>
    </row>
    <row r="98" spans="1:17" ht="16.5" x14ac:dyDescent="0.2">
      <c r="A98" s="6">
        <v>44444</v>
      </c>
      <c r="B98" s="3">
        <v>0.10352653485952119</v>
      </c>
      <c r="C98" s="16">
        <v>2.91</v>
      </c>
      <c r="D98" s="16">
        <f t="shared" si="4"/>
        <v>2.8268551236749095E-2</v>
      </c>
      <c r="E98" s="16">
        <f t="shared" si="5"/>
        <v>0.70718249867632887</v>
      </c>
      <c r="F98" s="17">
        <v>4259327908</v>
      </c>
      <c r="G98" s="18">
        <f t="shared" si="6"/>
        <v>-8.9093710428196027E-2</v>
      </c>
      <c r="H98" s="16">
        <f t="shared" si="7"/>
        <v>22.17237721694066</v>
      </c>
      <c r="I98" s="17">
        <v>93187277515</v>
      </c>
      <c r="K98" s="9"/>
      <c r="L98" s="10"/>
      <c r="M98" s="10"/>
      <c r="N98" s="11"/>
      <c r="O98" s="11"/>
      <c r="P98" s="12"/>
      <c r="Q98" s="12"/>
    </row>
    <row r="99" spans="1:17" ht="16.5" x14ac:dyDescent="0.2">
      <c r="A99" s="6">
        <v>44445</v>
      </c>
      <c r="B99" s="3">
        <v>0.10483718079673132</v>
      </c>
      <c r="C99" s="16">
        <v>2.83</v>
      </c>
      <c r="D99" s="16">
        <f t="shared" si="4"/>
        <v>-2.7491408934707917E-2</v>
      </c>
      <c r="E99" s="16">
        <f t="shared" si="5"/>
        <v>0.67930612914807398</v>
      </c>
      <c r="F99" s="17">
        <v>4625766871</v>
      </c>
      <c r="G99" s="18">
        <f t="shared" si="6"/>
        <v>8.6032109035733884E-2</v>
      </c>
      <c r="H99" s="16">
        <f t="shared" si="7"/>
        <v>22.254908004327977</v>
      </c>
      <c r="I99" s="17">
        <v>90695322491</v>
      </c>
      <c r="K99" s="9"/>
      <c r="L99" s="10"/>
      <c r="M99" s="10"/>
      <c r="N99" s="11"/>
      <c r="O99" s="11"/>
      <c r="P99" s="12"/>
      <c r="Q99" s="12"/>
    </row>
    <row r="100" spans="1:17" ht="16.5" x14ac:dyDescent="0.2">
      <c r="A100" s="6">
        <v>44446</v>
      </c>
      <c r="B100" s="3">
        <v>0.12470226130653267</v>
      </c>
      <c r="C100" s="16">
        <v>2.5</v>
      </c>
      <c r="D100" s="16">
        <f t="shared" si="4"/>
        <v>-0.11660777385159016</v>
      </c>
      <c r="E100" s="16">
        <f t="shared" si="5"/>
        <v>0.63307452652260698</v>
      </c>
      <c r="F100" s="17">
        <v>11700337851</v>
      </c>
      <c r="G100" s="18">
        <f t="shared" si="6"/>
        <v>1.5293833816728029</v>
      </c>
      <c r="H100" s="16">
        <f t="shared" si="7"/>
        <v>23.182883554572527</v>
      </c>
      <c r="I100" s="17">
        <v>80144528592</v>
      </c>
      <c r="K100" s="9"/>
      <c r="L100" s="10"/>
      <c r="M100" s="10"/>
      <c r="N100" s="11"/>
      <c r="O100" s="11"/>
      <c r="P100" s="12"/>
      <c r="Q100" s="12"/>
    </row>
    <row r="101" spans="1:17" ht="16.5" x14ac:dyDescent="0.2">
      <c r="A101" s="6">
        <v>44447</v>
      </c>
      <c r="B101" s="3">
        <v>7.20311868686868E-2</v>
      </c>
      <c r="C101" s="16">
        <v>2.4700000000000002</v>
      </c>
      <c r="D101" s="16">
        <f t="shared" si="4"/>
        <v>-1.19999999999999E-2</v>
      </c>
      <c r="E101" s="16">
        <f t="shared" si="5"/>
        <v>0.68712910823438234</v>
      </c>
      <c r="F101" s="17">
        <v>8032727286</v>
      </c>
      <c r="G101" s="18">
        <f t="shared" si="6"/>
        <v>-0.31346193688642399</v>
      </c>
      <c r="H101" s="16">
        <f t="shared" si="7"/>
        <v>22.80678994447678</v>
      </c>
      <c r="I101" s="17">
        <v>79263635427</v>
      </c>
      <c r="K101" s="9"/>
      <c r="L101" s="10"/>
      <c r="M101" s="10"/>
      <c r="N101" s="11"/>
      <c r="O101" s="11"/>
      <c r="P101" s="12"/>
      <c r="Q101" s="12"/>
    </row>
    <row r="102" spans="1:17" ht="16.5" x14ac:dyDescent="0.2">
      <c r="A102" s="6">
        <v>44448</v>
      </c>
      <c r="B102" s="3">
        <v>0.18831864594894548</v>
      </c>
      <c r="C102" s="16">
        <v>2.52</v>
      </c>
      <c r="D102" s="16">
        <f t="shared" si="4"/>
        <v>2.0242914979756943E-2</v>
      </c>
      <c r="E102" s="16">
        <f t="shared" si="5"/>
        <v>0.70321775912354145</v>
      </c>
      <c r="F102" s="17">
        <v>6031548418</v>
      </c>
      <c r="G102" s="18">
        <f t="shared" si="6"/>
        <v>-0.24912819727962066</v>
      </c>
      <c r="H102" s="16">
        <f t="shared" si="7"/>
        <v>22.520269600625461</v>
      </c>
      <c r="I102" s="17">
        <v>80630329648</v>
      </c>
      <c r="K102" s="9"/>
      <c r="L102" s="10"/>
      <c r="M102" s="10"/>
      <c r="N102" s="11"/>
      <c r="O102" s="11"/>
      <c r="P102" s="12"/>
      <c r="Q102" s="12"/>
    </row>
    <row r="103" spans="1:17" ht="16.5" x14ac:dyDescent="0.2">
      <c r="A103" s="6">
        <v>44449</v>
      </c>
      <c r="B103" s="3">
        <v>0.1162286610878661</v>
      </c>
      <c r="C103" s="16">
        <v>2.39</v>
      </c>
      <c r="D103" s="16">
        <f t="shared" si="4"/>
        <v>-5.1587301587301515E-2</v>
      </c>
      <c r="E103" s="16">
        <f t="shared" si="5"/>
        <v>0.66701504028309733</v>
      </c>
      <c r="F103" s="17">
        <v>6130460769</v>
      </c>
      <c r="G103" s="18">
        <f t="shared" si="6"/>
        <v>1.6399163887139689E-2</v>
      </c>
      <c r="H103" s="16">
        <f t="shared" si="7"/>
        <v>22.536535750464459</v>
      </c>
      <c r="I103" s="17">
        <v>76410709668</v>
      </c>
      <c r="K103" s="9"/>
      <c r="L103" s="10"/>
      <c r="M103" s="10"/>
      <c r="N103" s="11"/>
      <c r="O103" s="11"/>
      <c r="P103" s="12"/>
      <c r="Q103" s="12"/>
    </row>
    <row r="104" spans="1:17" ht="16.5" x14ac:dyDescent="0.2">
      <c r="A104" s="6">
        <v>44450</v>
      </c>
      <c r="B104" s="3">
        <v>0.1759983488132098</v>
      </c>
      <c r="C104" s="16">
        <v>2.63</v>
      </c>
      <c r="D104" s="16">
        <f t="shared" si="4"/>
        <v>0.10041841004184082</v>
      </c>
      <c r="E104" s="16">
        <f t="shared" si="5"/>
        <v>0.74213656776021841</v>
      </c>
      <c r="F104" s="17">
        <v>8670619500</v>
      </c>
      <c r="G104" s="18">
        <f t="shared" si="6"/>
        <v>0.41435037702954758</v>
      </c>
      <c r="H104" s="16">
        <f t="shared" si="7"/>
        <v>22.883206078588728</v>
      </c>
      <c r="I104" s="17">
        <v>84354310202</v>
      </c>
      <c r="K104" s="9"/>
      <c r="L104" s="10"/>
      <c r="M104" s="10"/>
      <c r="N104" s="11"/>
      <c r="O104" s="11"/>
      <c r="P104" s="12"/>
      <c r="Q104" s="12"/>
    </row>
    <row r="105" spans="1:17" ht="16.5" x14ac:dyDescent="0.2">
      <c r="A105" s="6">
        <v>44451</v>
      </c>
      <c r="B105" s="3">
        <v>0.15281556459816878</v>
      </c>
      <c r="C105" s="16">
        <v>2.58</v>
      </c>
      <c r="D105" s="16">
        <f t="shared" si="4"/>
        <v>-1.9011406844106404E-2</v>
      </c>
      <c r="E105" s="16">
        <f t="shared" si="5"/>
        <v>0.6835960095756024</v>
      </c>
      <c r="F105" s="17">
        <v>8111330870</v>
      </c>
      <c r="G105" s="18">
        <f t="shared" si="6"/>
        <v>-6.4503883488371327E-2</v>
      </c>
      <c r="H105" s="16">
        <f t="shared" si="7"/>
        <v>22.816527794076489</v>
      </c>
      <c r="I105" s="17">
        <v>82681831819</v>
      </c>
      <c r="K105" s="9"/>
      <c r="L105" s="10"/>
      <c r="M105" s="10"/>
      <c r="N105" s="11"/>
      <c r="O105" s="11"/>
      <c r="P105" s="12"/>
      <c r="Q105" s="12"/>
    </row>
    <row r="106" spans="1:17" ht="16.5" x14ac:dyDescent="0.2">
      <c r="A106" s="6">
        <v>44452</v>
      </c>
      <c r="B106" s="3">
        <v>0.17236383419689097</v>
      </c>
      <c r="C106" s="16">
        <v>2.4</v>
      </c>
      <c r="D106" s="16">
        <f t="shared" si="4"/>
        <v>-6.9767441860465129E-2</v>
      </c>
      <c r="E106" s="16">
        <f t="shared" si="5"/>
        <v>0.65764049210303543</v>
      </c>
      <c r="F106" s="17">
        <v>6214066598</v>
      </c>
      <c r="G106" s="18">
        <f t="shared" si="6"/>
        <v>-0.23390295654404736</v>
      </c>
      <c r="H106" s="16">
        <f t="shared" si="7"/>
        <v>22.550081365433055</v>
      </c>
      <c r="I106" s="17">
        <v>76912685434</v>
      </c>
      <c r="K106" s="9"/>
      <c r="L106" s="10"/>
      <c r="M106" s="10"/>
      <c r="N106" s="11"/>
      <c r="O106" s="11"/>
      <c r="P106" s="12"/>
      <c r="Q106" s="12"/>
    </row>
    <row r="107" spans="1:17" ht="16.5" x14ac:dyDescent="0.2">
      <c r="A107" s="6">
        <v>44453</v>
      </c>
      <c r="B107" s="3">
        <v>0.14529295065458189</v>
      </c>
      <c r="C107" s="16">
        <v>2.4</v>
      </c>
      <c r="D107" s="16">
        <f t="shared" si="4"/>
        <v>0</v>
      </c>
      <c r="E107" s="16">
        <f t="shared" si="5"/>
        <v>0.69314718055994529</v>
      </c>
      <c r="F107" s="17">
        <v>3934706576</v>
      </c>
      <c r="G107" s="18">
        <f t="shared" si="6"/>
        <v>-0.36680650038955376</v>
      </c>
      <c r="H107" s="16">
        <f t="shared" si="7"/>
        <v>22.093102148564075</v>
      </c>
      <c r="I107" s="17">
        <v>76751688390</v>
      </c>
      <c r="K107" s="9"/>
      <c r="L107" s="10"/>
      <c r="M107" s="10"/>
      <c r="N107" s="11"/>
      <c r="O107" s="11"/>
      <c r="P107" s="12"/>
      <c r="Q107" s="12"/>
    </row>
    <row r="108" spans="1:17" ht="16.5" x14ac:dyDescent="0.2">
      <c r="A108" s="6">
        <v>44454</v>
      </c>
      <c r="B108" s="3">
        <v>0.11226006006005995</v>
      </c>
      <c r="C108" s="16">
        <v>2.5</v>
      </c>
      <c r="D108" s="16">
        <f t="shared" si="4"/>
        <v>4.1666666666666741E-2</v>
      </c>
      <c r="E108" s="16">
        <f t="shared" si="5"/>
        <v>0.71376646776268116</v>
      </c>
      <c r="F108" s="17">
        <v>4185888557</v>
      </c>
      <c r="G108" s="18">
        <f t="shared" si="6"/>
        <v>6.3837538110745218E-2</v>
      </c>
      <c r="H108" s="16">
        <f t="shared" si="7"/>
        <v>22.154984838064472</v>
      </c>
      <c r="I108" s="17">
        <v>80116833027</v>
      </c>
      <c r="K108" s="9"/>
      <c r="L108" s="10"/>
      <c r="M108" s="10"/>
      <c r="N108" s="11"/>
      <c r="O108" s="11"/>
      <c r="P108" s="12"/>
      <c r="Q108" s="12"/>
    </row>
    <row r="109" spans="1:17" ht="16.5" x14ac:dyDescent="0.2">
      <c r="A109" s="6">
        <v>44455</v>
      </c>
      <c r="B109" s="3">
        <v>0.13739313929313901</v>
      </c>
      <c r="C109" s="16">
        <v>2.42</v>
      </c>
      <c r="D109" s="16">
        <f t="shared" si="4"/>
        <v>-3.2000000000000028E-2</v>
      </c>
      <c r="E109" s="16">
        <f t="shared" si="5"/>
        <v>0.67701779863006162</v>
      </c>
      <c r="F109" s="17">
        <v>3323103389</v>
      </c>
      <c r="G109" s="18">
        <f t="shared" si="6"/>
        <v>-0.20611756769233069</v>
      </c>
      <c r="H109" s="16">
        <f t="shared" si="7"/>
        <v>21.924164939286555</v>
      </c>
      <c r="I109" s="17">
        <v>77563238779</v>
      </c>
      <c r="K109" s="9"/>
      <c r="L109" s="10"/>
      <c r="M109" s="10"/>
      <c r="N109" s="11"/>
      <c r="O109" s="11"/>
      <c r="P109" s="12"/>
      <c r="Q109" s="12"/>
    </row>
    <row r="110" spans="1:17" ht="16.5" x14ac:dyDescent="0.2">
      <c r="A110" s="6">
        <v>44456</v>
      </c>
      <c r="B110" s="3">
        <v>0.10677626050420157</v>
      </c>
      <c r="C110" s="16">
        <v>2.35</v>
      </c>
      <c r="D110" s="16">
        <f t="shared" si="4"/>
        <v>-2.8925619834710647E-2</v>
      </c>
      <c r="E110" s="16">
        <f t="shared" si="5"/>
        <v>0.67857876473165479</v>
      </c>
      <c r="F110" s="17">
        <v>2448833581</v>
      </c>
      <c r="G110" s="18">
        <f t="shared" si="6"/>
        <v>-0.26308835617151483</v>
      </c>
      <c r="H110" s="16">
        <f t="shared" si="7"/>
        <v>21.618877659157114</v>
      </c>
      <c r="I110" s="17">
        <v>75174817961</v>
      </c>
      <c r="K110" s="9"/>
      <c r="L110" s="10"/>
      <c r="M110" s="10"/>
      <c r="N110" s="11"/>
      <c r="O110" s="11"/>
      <c r="P110" s="12"/>
      <c r="Q110" s="12"/>
    </row>
    <row r="111" spans="1:17" ht="16.5" x14ac:dyDescent="0.2">
      <c r="A111" s="6">
        <v>44457</v>
      </c>
      <c r="B111" s="3">
        <v>0.14081097826086919</v>
      </c>
      <c r="C111" s="16">
        <v>2.37</v>
      </c>
      <c r="D111" s="16">
        <f t="shared" si="4"/>
        <v>8.5106382978723527E-3</v>
      </c>
      <c r="E111" s="16">
        <f t="shared" si="5"/>
        <v>0.69739347144139652</v>
      </c>
      <c r="F111" s="17">
        <v>2118771218</v>
      </c>
      <c r="G111" s="18">
        <f t="shared" si="6"/>
        <v>-0.13478350083112489</v>
      </c>
      <c r="H111" s="16">
        <f t="shared" si="7"/>
        <v>21.474102143910141</v>
      </c>
      <c r="I111" s="17">
        <v>75900412016</v>
      </c>
      <c r="K111" s="9"/>
      <c r="L111" s="10"/>
      <c r="M111" s="10"/>
      <c r="N111" s="11"/>
      <c r="O111" s="11"/>
      <c r="P111" s="12"/>
      <c r="Q111" s="12"/>
    </row>
    <row r="112" spans="1:17" ht="16.5" x14ac:dyDescent="0.2">
      <c r="A112" s="6">
        <v>44458</v>
      </c>
      <c r="B112" s="3">
        <v>0.13274774396642139</v>
      </c>
      <c r="C112" s="16">
        <v>2.2799999999999998</v>
      </c>
      <c r="D112" s="16">
        <f t="shared" si="4"/>
        <v>-3.7974683544303889E-2</v>
      </c>
      <c r="E112" s="16">
        <f t="shared" si="5"/>
        <v>0.67397726445222506</v>
      </c>
      <c r="F112" s="17">
        <v>2224777431</v>
      </c>
      <c r="G112" s="18">
        <f t="shared" si="6"/>
        <v>5.003192987493188E-2</v>
      </c>
      <c r="H112" s="16">
        <f t="shared" si="7"/>
        <v>21.522922716999428</v>
      </c>
      <c r="I112" s="17">
        <v>73092414723</v>
      </c>
      <c r="K112" s="9"/>
      <c r="L112" s="10"/>
      <c r="M112" s="10"/>
      <c r="N112" s="11"/>
      <c r="O112" s="11"/>
      <c r="P112" s="12"/>
      <c r="Q112" s="12"/>
    </row>
    <row r="113" spans="1:17" ht="16.5" x14ac:dyDescent="0.2">
      <c r="A113" s="6">
        <v>44459</v>
      </c>
      <c r="B113" s="3">
        <v>0.10764657387580261</v>
      </c>
      <c r="C113" s="16">
        <v>2.06</v>
      </c>
      <c r="D113" s="16">
        <f t="shared" si="4"/>
        <v>-9.6491228070175294E-2</v>
      </c>
      <c r="E113" s="16">
        <f t="shared" si="5"/>
        <v>0.64369890514596417</v>
      </c>
      <c r="F113" s="17">
        <v>5935941714</v>
      </c>
      <c r="G113" s="18">
        <f t="shared" si="6"/>
        <v>1.6681058659121213</v>
      </c>
      <c r="H113" s="16">
        <f t="shared" si="7"/>
        <v>22.504291523861667</v>
      </c>
      <c r="I113" s="17">
        <v>66100876508</v>
      </c>
      <c r="K113" s="9"/>
      <c r="L113" s="10"/>
      <c r="M113" s="10"/>
      <c r="N113" s="11"/>
      <c r="O113" s="11"/>
      <c r="P113" s="12"/>
      <c r="Q113" s="12"/>
    </row>
    <row r="114" spans="1:17" ht="16.5" x14ac:dyDescent="0.2">
      <c r="A114" s="6">
        <v>44460</v>
      </c>
      <c r="B114" s="3">
        <v>0.12013581445523172</v>
      </c>
      <c r="C114" s="16">
        <v>1.99</v>
      </c>
      <c r="D114" s="16">
        <f t="shared" si="4"/>
        <v>-3.398058252427183E-2</v>
      </c>
      <c r="E114" s="16">
        <f t="shared" si="5"/>
        <v>0.67601089831695804</v>
      </c>
      <c r="F114" s="17">
        <v>6063428617</v>
      </c>
      <c r="G114" s="18">
        <f t="shared" si="6"/>
        <v>2.1477115029502558E-2</v>
      </c>
      <c r="H114" s="16">
        <f t="shared" si="7"/>
        <v>22.52554125558315</v>
      </c>
      <c r="I114" s="17">
        <v>63660598898</v>
      </c>
      <c r="K114" s="9"/>
      <c r="L114" s="10"/>
      <c r="M114" s="10"/>
      <c r="N114" s="11"/>
      <c r="O114" s="11"/>
      <c r="P114" s="12"/>
      <c r="Q114" s="12"/>
    </row>
    <row r="115" spans="1:17" ht="16.5" x14ac:dyDescent="0.2">
      <c r="A115" s="6">
        <v>44461</v>
      </c>
      <c r="B115" s="3">
        <v>0.12270676229508169</v>
      </c>
      <c r="C115" s="16">
        <v>2.27</v>
      </c>
      <c r="D115" s="16">
        <f t="shared" si="4"/>
        <v>0.14070351758793964</v>
      </c>
      <c r="E115" s="16">
        <f t="shared" si="5"/>
        <v>0.76113452154487815</v>
      </c>
      <c r="F115" s="17">
        <v>4876595304</v>
      </c>
      <c r="G115" s="18">
        <f t="shared" si="6"/>
        <v>-0.19573633796437917</v>
      </c>
      <c r="H115" s="16">
        <f t="shared" si="7"/>
        <v>22.307713129915502</v>
      </c>
      <c r="I115" s="17">
        <v>72576277647</v>
      </c>
      <c r="K115" s="9"/>
      <c r="L115" s="10"/>
      <c r="M115" s="10"/>
      <c r="N115" s="11"/>
      <c r="O115" s="11"/>
      <c r="P115" s="12"/>
      <c r="Q115" s="12"/>
    </row>
    <row r="116" spans="1:17" ht="16.5" x14ac:dyDescent="0.2">
      <c r="A116" s="6">
        <v>44462</v>
      </c>
      <c r="B116" s="3">
        <v>0.11811966173361478</v>
      </c>
      <c r="C116" s="16">
        <v>2.33</v>
      </c>
      <c r="D116" s="16">
        <f t="shared" si="4"/>
        <v>2.6431718061673992E-2</v>
      </c>
      <c r="E116" s="16">
        <f t="shared" si="5"/>
        <v>0.70627647200173793</v>
      </c>
      <c r="F116" s="17">
        <v>3463572829</v>
      </c>
      <c r="G116" s="18">
        <f t="shared" si="6"/>
        <v>-0.28975594383257031</v>
      </c>
      <c r="H116" s="16">
        <f t="shared" si="7"/>
        <v>21.965566503067841</v>
      </c>
      <c r="I116" s="17">
        <v>74678910367</v>
      </c>
      <c r="K116" s="9"/>
      <c r="L116" s="10"/>
      <c r="M116" s="10"/>
      <c r="N116" s="11"/>
      <c r="O116" s="11"/>
      <c r="P116" s="12"/>
      <c r="Q116" s="12"/>
    </row>
    <row r="117" spans="1:17" ht="16.5" x14ac:dyDescent="0.2">
      <c r="A117" s="6">
        <v>44463</v>
      </c>
      <c r="B117" s="3">
        <v>0.12770493951612857</v>
      </c>
      <c r="C117" s="16">
        <v>2.2799999999999998</v>
      </c>
      <c r="D117" s="16">
        <f t="shared" si="4"/>
        <v>-2.1459227467811259E-2</v>
      </c>
      <c r="E117" s="16">
        <f t="shared" si="5"/>
        <v>0.68235958943094788</v>
      </c>
      <c r="F117" s="17">
        <v>6064304812</v>
      </c>
      <c r="G117" s="18">
        <f t="shared" si="6"/>
        <v>0.75088127531907034</v>
      </c>
      <c r="H117" s="16">
        <f t="shared" si="7"/>
        <v>22.525685750019232</v>
      </c>
      <c r="I117" s="17">
        <v>73087531027</v>
      </c>
      <c r="K117" s="9"/>
      <c r="L117" s="10"/>
      <c r="M117" s="10"/>
      <c r="N117" s="11"/>
      <c r="O117" s="11"/>
      <c r="P117" s="12"/>
      <c r="Q117" s="12"/>
    </row>
    <row r="118" spans="1:17" ht="16.5" x14ac:dyDescent="0.2">
      <c r="A118" s="6">
        <v>44464</v>
      </c>
      <c r="B118" s="3">
        <v>-0.39015140186915476</v>
      </c>
      <c r="C118" s="16">
        <v>2.2999999999999998</v>
      </c>
      <c r="D118" s="16">
        <f t="shared" si="4"/>
        <v>8.7719298245614308E-3</v>
      </c>
      <c r="E118" s="16">
        <f t="shared" si="5"/>
        <v>0.69752355515974429</v>
      </c>
      <c r="F118" s="17">
        <v>6081076538</v>
      </c>
      <c r="G118" s="18">
        <f t="shared" si="6"/>
        <v>2.7656469323265043E-3</v>
      </c>
      <c r="H118" s="16">
        <f t="shared" si="7"/>
        <v>22.528447579586327</v>
      </c>
      <c r="I118" s="17">
        <v>73736998318</v>
      </c>
      <c r="K118" s="9"/>
      <c r="L118" s="10"/>
      <c r="M118" s="10"/>
      <c r="N118" s="11"/>
      <c r="O118" s="11"/>
      <c r="P118" s="12"/>
      <c r="Q118" s="12"/>
    </row>
    <row r="119" spans="1:17" ht="16.5" x14ac:dyDescent="0.2">
      <c r="A119" s="6">
        <v>44465</v>
      </c>
      <c r="B119" s="3">
        <v>-0.32743066801619103</v>
      </c>
      <c r="C119" s="16">
        <v>2.21</v>
      </c>
      <c r="D119" s="16">
        <f t="shared" si="4"/>
        <v>-3.9130434782608692E-2</v>
      </c>
      <c r="E119" s="16">
        <f t="shared" si="5"/>
        <v>0.67338803057948293</v>
      </c>
      <c r="F119" s="17">
        <v>4143032820</v>
      </c>
      <c r="G119" s="18">
        <f t="shared" si="6"/>
        <v>-0.3187007606119362</v>
      </c>
      <c r="H119" s="16">
        <f t="shared" si="7"/>
        <v>22.144693922047466</v>
      </c>
      <c r="I119" s="17">
        <v>70755984057</v>
      </c>
      <c r="K119" s="9"/>
      <c r="L119" s="10"/>
      <c r="M119" s="10"/>
      <c r="N119" s="11"/>
      <c r="O119" s="11"/>
      <c r="P119" s="12"/>
      <c r="Q119" s="12"/>
    </row>
    <row r="120" spans="1:17" ht="16.5" x14ac:dyDescent="0.2">
      <c r="A120" s="6">
        <v>44466</v>
      </c>
      <c r="B120" s="3">
        <v>0.16111867535287719</v>
      </c>
      <c r="C120" s="16">
        <v>2.14</v>
      </c>
      <c r="D120" s="16">
        <f t="shared" si="4"/>
        <v>-3.1674208144796268E-2</v>
      </c>
      <c r="E120" s="16">
        <f t="shared" si="5"/>
        <v>0.6771833295709313</v>
      </c>
      <c r="F120" s="17">
        <v>2990138100</v>
      </c>
      <c r="G120" s="18">
        <f t="shared" si="6"/>
        <v>-0.27827313228959649</v>
      </c>
      <c r="H120" s="16">
        <f t="shared" si="7"/>
        <v>21.818585410907808</v>
      </c>
      <c r="I120" s="17">
        <v>68430337771</v>
      </c>
      <c r="K120" s="9"/>
      <c r="L120" s="10"/>
      <c r="M120" s="10"/>
      <c r="N120" s="11"/>
      <c r="O120" s="11"/>
      <c r="P120" s="12"/>
      <c r="Q120" s="12"/>
    </row>
    <row r="121" spans="1:17" ht="16.5" x14ac:dyDescent="0.2">
      <c r="A121" s="6">
        <v>44467</v>
      </c>
      <c r="B121" s="3">
        <v>0.18153547066848538</v>
      </c>
      <c r="C121" s="16">
        <v>2.04</v>
      </c>
      <c r="D121" s="16">
        <f t="shared" si="4"/>
        <v>-4.6728971962616828E-2</v>
      </c>
      <c r="E121" s="16">
        <f t="shared" si="5"/>
        <v>0.66950541750290482</v>
      </c>
      <c r="F121" s="17">
        <v>3092923646</v>
      </c>
      <c r="G121" s="18">
        <f t="shared" si="6"/>
        <v>3.4374849108139927E-2</v>
      </c>
      <c r="H121" s="16">
        <f t="shared" si="7"/>
        <v>21.852382644602649</v>
      </c>
      <c r="I121" s="17">
        <v>65330142193</v>
      </c>
      <c r="K121" s="9"/>
      <c r="L121" s="10"/>
      <c r="M121" s="10"/>
      <c r="N121" s="11"/>
      <c r="O121" s="11"/>
      <c r="P121" s="12"/>
      <c r="Q121" s="12"/>
    </row>
    <row r="122" spans="1:17" ht="16.5" x14ac:dyDescent="0.2">
      <c r="A122" s="6">
        <v>44468</v>
      </c>
      <c r="B122" s="3">
        <v>0.1411890339425583</v>
      </c>
      <c r="C122" s="16">
        <v>2.0699999999999998</v>
      </c>
      <c r="D122" s="16">
        <f t="shared" si="4"/>
        <v>1.4705882352941124E-2</v>
      </c>
      <c r="E122" s="16">
        <f t="shared" si="5"/>
        <v>0.70047322065201822</v>
      </c>
      <c r="F122" s="17">
        <v>2869486117</v>
      </c>
      <c r="G122" s="18">
        <f t="shared" si="6"/>
        <v>-7.2241527620303891E-2</v>
      </c>
      <c r="H122" s="16">
        <f t="shared" si="7"/>
        <v>21.777398797724373</v>
      </c>
      <c r="I122" s="17">
        <v>66155279377</v>
      </c>
      <c r="K122" s="9"/>
      <c r="L122" s="10"/>
      <c r="M122" s="10"/>
      <c r="N122" s="11"/>
      <c r="O122" s="11"/>
      <c r="P122" s="12"/>
      <c r="Q122" s="12"/>
    </row>
    <row r="123" spans="1:17" ht="16.5" x14ac:dyDescent="0.2">
      <c r="A123" s="6">
        <v>44469</v>
      </c>
      <c r="B123" s="3">
        <v>9.132237960339934E-2</v>
      </c>
      <c r="C123" s="16">
        <v>2.11</v>
      </c>
      <c r="D123" s="16">
        <f t="shared" si="4"/>
        <v>1.9323671497584627E-2</v>
      </c>
      <c r="E123" s="16">
        <f t="shared" si="5"/>
        <v>0.70276263925938731</v>
      </c>
      <c r="F123" s="17">
        <v>2621620164</v>
      </c>
      <c r="G123" s="18">
        <f t="shared" si="6"/>
        <v>-8.6379910162848184E-2</v>
      </c>
      <c r="H123" s="16">
        <f t="shared" si="7"/>
        <v>21.687058347186859</v>
      </c>
      <c r="I123" s="17">
        <v>67743028884</v>
      </c>
      <c r="K123" s="9"/>
      <c r="L123" s="10"/>
      <c r="M123" s="10"/>
      <c r="N123" s="11"/>
      <c r="O123" s="11"/>
      <c r="P123" s="12"/>
      <c r="Q123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B698-FF61-4AEA-A45B-028131772D77}">
  <dimension ref="A1:Q123"/>
  <sheetViews>
    <sheetView workbookViewId="0">
      <selection activeCell="H24" sqref="H24"/>
    </sheetView>
  </sheetViews>
  <sheetFormatPr defaultRowHeight="15" x14ac:dyDescent="0.25"/>
  <cols>
    <col min="1" max="1" width="11.7109375" customWidth="1"/>
    <col min="2" max="2" width="15.140625" bestFit="1" customWidth="1"/>
    <col min="3" max="5" width="11.7109375" customWidth="1"/>
    <col min="6" max="6" width="17.42578125" bestFit="1" customWidth="1"/>
    <col min="7" max="7" width="11.7109375" customWidth="1"/>
    <col min="8" max="8" width="12.85546875" bestFit="1" customWidth="1"/>
    <col min="9" max="9" width="18.42578125" bestFit="1" customWidth="1"/>
    <col min="11" max="17" width="23.28515625" customWidth="1"/>
  </cols>
  <sheetData>
    <row r="1" spans="1:17" x14ac:dyDescent="0.25">
      <c r="A1" s="14" t="s">
        <v>15</v>
      </c>
      <c r="B1" s="14" t="s">
        <v>21</v>
      </c>
      <c r="C1" s="14" t="s">
        <v>17</v>
      </c>
      <c r="D1" s="14" t="s">
        <v>19</v>
      </c>
      <c r="E1" s="14" t="s">
        <v>22</v>
      </c>
      <c r="F1" s="14" t="s">
        <v>16</v>
      </c>
      <c r="G1" s="14" t="s">
        <v>20</v>
      </c>
      <c r="H1" s="14" t="s">
        <v>23</v>
      </c>
      <c r="I1" s="14" t="s">
        <v>18</v>
      </c>
      <c r="K1" s="13"/>
      <c r="L1" s="13"/>
      <c r="M1" s="13"/>
      <c r="N1" s="13"/>
      <c r="O1" s="13"/>
      <c r="P1" s="13"/>
      <c r="Q1" s="13"/>
    </row>
    <row r="2" spans="1:17" x14ac:dyDescent="0.25">
      <c r="A2" s="6">
        <v>44348</v>
      </c>
      <c r="B2" s="3">
        <v>0.19077927321668886</v>
      </c>
      <c r="C2" s="16">
        <v>362.79</v>
      </c>
      <c r="D2" s="28"/>
      <c r="E2" s="28"/>
      <c r="F2" s="17">
        <v>3425775257</v>
      </c>
      <c r="G2" s="28"/>
      <c r="H2" s="28"/>
      <c r="I2" s="17">
        <v>55664633494</v>
      </c>
      <c r="J2" s="20"/>
      <c r="K2" s="21"/>
      <c r="L2" s="22"/>
      <c r="M2" s="22"/>
      <c r="N2" s="19"/>
      <c r="O2" s="19"/>
      <c r="P2" s="23"/>
      <c r="Q2" s="23"/>
    </row>
    <row r="3" spans="1:17" x14ac:dyDescent="0.25">
      <c r="A3" s="6">
        <v>44349</v>
      </c>
      <c r="B3" s="3">
        <v>0.20405231958762873</v>
      </c>
      <c r="C3" s="16">
        <v>401.26</v>
      </c>
      <c r="D3" s="28">
        <f>C3/C2-1</f>
        <v>0.10603930648584581</v>
      </c>
      <c r="E3" s="28">
        <f t="shared" ref="E3:E34" si="0">LN(1+C3/C2)</f>
        <v>0.74480907758597226</v>
      </c>
      <c r="F3" s="17">
        <v>4486850584</v>
      </c>
      <c r="G3" s="28">
        <f>F3/F2-1</f>
        <v>0.30973290639304762</v>
      </c>
      <c r="H3" s="28">
        <f>LN(1+F3)</f>
        <v>22.224416863853836</v>
      </c>
      <c r="I3" s="17">
        <v>61566839406</v>
      </c>
      <c r="J3" s="20"/>
      <c r="K3" s="21"/>
      <c r="L3" s="22"/>
      <c r="M3" s="22"/>
      <c r="N3" s="19"/>
      <c r="O3" s="19"/>
      <c r="P3" s="23"/>
      <c r="Q3" s="23"/>
    </row>
    <row r="4" spans="1:17" x14ac:dyDescent="0.25">
      <c r="A4" s="6">
        <v>44350</v>
      </c>
      <c r="B4" s="3">
        <v>0.20350832025117657</v>
      </c>
      <c r="C4" s="16">
        <v>427.81</v>
      </c>
      <c r="D4" s="28">
        <f t="shared" ref="D4:D67" si="1">C4/C3-1</f>
        <v>6.616657528784331E-2</v>
      </c>
      <c r="E4" s="28">
        <f t="shared" si="0"/>
        <v>0.72569499440169416</v>
      </c>
      <c r="F4" s="17">
        <v>4370188399</v>
      </c>
      <c r="G4" s="28">
        <f t="shared" ref="G4:G67" si="2">F4/F3-1</f>
        <v>-2.6000907054051337E-2</v>
      </c>
      <c r="H4" s="28">
        <f t="shared" ref="H4:H67" si="3">LN(1+F4)</f>
        <v>22.198071957252754</v>
      </c>
      <c r="I4" s="17">
        <v>65639810000</v>
      </c>
      <c r="J4" s="20"/>
      <c r="K4" s="21"/>
      <c r="L4" s="22"/>
      <c r="M4" s="22"/>
      <c r="N4" s="19"/>
      <c r="O4" s="19"/>
      <c r="P4" s="23"/>
      <c r="Q4" s="23"/>
    </row>
    <row r="5" spans="1:17" x14ac:dyDescent="0.25">
      <c r="A5" s="6">
        <v>44351</v>
      </c>
      <c r="B5" s="3">
        <v>0.24132792792792809</v>
      </c>
      <c r="C5" s="16">
        <v>391.4</v>
      </c>
      <c r="D5" s="28">
        <f t="shared" si="1"/>
        <v>-8.5107874991234511E-2</v>
      </c>
      <c r="E5" s="28">
        <f t="shared" si="0"/>
        <v>0.64966128945781387</v>
      </c>
      <c r="F5" s="17">
        <v>4951450795</v>
      </c>
      <c r="G5" s="28">
        <f t="shared" si="2"/>
        <v>0.13300625577904279</v>
      </c>
      <c r="H5" s="28">
        <f t="shared" si="3"/>
        <v>22.322946460685507</v>
      </c>
      <c r="I5" s="17">
        <v>60052916384</v>
      </c>
      <c r="J5" s="20"/>
      <c r="K5" s="21"/>
      <c r="L5" s="22"/>
      <c r="M5" s="22"/>
      <c r="N5" s="19"/>
      <c r="O5" s="19"/>
      <c r="P5" s="23"/>
      <c r="Q5" s="23"/>
    </row>
    <row r="6" spans="1:17" x14ac:dyDescent="0.25">
      <c r="A6" s="6">
        <v>44352</v>
      </c>
      <c r="B6" s="3">
        <v>0.14085310519645178</v>
      </c>
      <c r="C6" s="16">
        <v>390.43</v>
      </c>
      <c r="D6" s="28">
        <f t="shared" si="1"/>
        <v>-2.4782830863565586E-3</v>
      </c>
      <c r="E6" s="28">
        <f t="shared" si="0"/>
        <v>0.69190727064607271</v>
      </c>
      <c r="F6" s="17">
        <v>3956143113</v>
      </c>
      <c r="G6" s="28">
        <f t="shared" si="2"/>
        <v>-0.20101334400920767</v>
      </c>
      <c r="H6" s="28">
        <f t="shared" si="3"/>
        <v>22.098535426493374</v>
      </c>
      <c r="I6" s="17">
        <v>59905089190</v>
      </c>
      <c r="J6" s="20"/>
      <c r="K6" s="21"/>
      <c r="L6" s="22"/>
      <c r="M6" s="22"/>
      <c r="N6" s="19"/>
      <c r="O6" s="19"/>
      <c r="P6" s="23"/>
      <c r="Q6" s="23"/>
    </row>
    <row r="7" spans="1:17" x14ac:dyDescent="0.25">
      <c r="A7" s="6">
        <v>44353</v>
      </c>
      <c r="B7" s="3">
        <v>0.11734597560975632</v>
      </c>
      <c r="C7" s="16">
        <v>393.82</v>
      </c>
      <c r="D7" s="28">
        <f t="shared" si="1"/>
        <v>8.682734421022964E-3</v>
      </c>
      <c r="E7" s="28">
        <f t="shared" si="0"/>
        <v>0.69747915122192405</v>
      </c>
      <c r="F7" s="17">
        <v>2101917655</v>
      </c>
      <c r="G7" s="28">
        <f t="shared" si="2"/>
        <v>-0.46869524307828037</v>
      </c>
      <c r="H7" s="28">
        <f t="shared" si="3"/>
        <v>21.466115934513958</v>
      </c>
      <c r="I7" s="17">
        <v>60424976236</v>
      </c>
      <c r="J7" s="20"/>
      <c r="K7" s="21"/>
      <c r="L7" s="22"/>
      <c r="M7" s="22"/>
      <c r="N7" s="19"/>
      <c r="O7" s="19"/>
      <c r="P7" s="23"/>
      <c r="Q7" s="23"/>
    </row>
    <row r="8" spans="1:17" x14ac:dyDescent="0.25">
      <c r="A8" s="6">
        <v>44354</v>
      </c>
      <c r="B8" s="3">
        <v>0.25703906249999964</v>
      </c>
      <c r="C8" s="16">
        <v>357.31</v>
      </c>
      <c r="D8" s="28">
        <f t="shared" si="1"/>
        <v>-9.2707328221014684E-2</v>
      </c>
      <c r="E8" s="28">
        <f t="shared" si="0"/>
        <v>0.64568478719655653</v>
      </c>
      <c r="F8" s="17">
        <v>2927240962</v>
      </c>
      <c r="G8" s="28">
        <f t="shared" si="2"/>
        <v>0.39265254042504338</v>
      </c>
      <c r="H8" s="28">
        <f t="shared" si="3"/>
        <v>21.79732616549046</v>
      </c>
      <c r="I8" s="17">
        <v>54823141744</v>
      </c>
      <c r="J8" s="20"/>
      <c r="K8" s="21"/>
      <c r="L8" s="22"/>
      <c r="M8" s="22"/>
      <c r="N8" s="19"/>
      <c r="O8" s="19"/>
      <c r="P8" s="23"/>
      <c r="Q8" s="23"/>
    </row>
    <row r="9" spans="1:17" x14ac:dyDescent="0.25">
      <c r="A9" s="6">
        <v>44355</v>
      </c>
      <c r="B9" s="3">
        <v>-1.3041644908615983E-2</v>
      </c>
      <c r="C9" s="16">
        <v>354</v>
      </c>
      <c r="D9" s="28">
        <f t="shared" si="1"/>
        <v>-9.2636646049648608E-3</v>
      </c>
      <c r="E9" s="28">
        <f t="shared" si="0"/>
        <v>0.68850458808315174</v>
      </c>
      <c r="F9" s="17">
        <v>4491122307</v>
      </c>
      <c r="G9" s="28">
        <f t="shared" si="2"/>
        <v>0.53425097738844785</v>
      </c>
      <c r="H9" s="28">
        <f t="shared" si="3"/>
        <v>22.225368464704776</v>
      </c>
      <c r="I9" s="17">
        <v>54315456382</v>
      </c>
      <c r="J9" s="20"/>
      <c r="K9" s="21"/>
      <c r="L9" s="22"/>
      <c r="M9" s="22"/>
      <c r="N9" s="19"/>
      <c r="O9" s="19"/>
      <c r="P9" s="23"/>
      <c r="Q9" s="23"/>
    </row>
    <row r="10" spans="1:17" x14ac:dyDescent="0.25">
      <c r="A10" s="6">
        <v>44356</v>
      </c>
      <c r="B10" s="3">
        <v>0.27793287327478172</v>
      </c>
      <c r="C10" s="16">
        <v>375.73</v>
      </c>
      <c r="D10" s="28">
        <f t="shared" si="1"/>
        <v>6.138418079096053E-2</v>
      </c>
      <c r="E10" s="28">
        <f t="shared" si="0"/>
        <v>0.72337768957876891</v>
      </c>
      <c r="F10" s="17">
        <v>3543408536</v>
      </c>
      <c r="G10" s="28">
        <f t="shared" si="2"/>
        <v>-0.21101936358376716</v>
      </c>
      <c r="H10" s="28">
        <f t="shared" si="3"/>
        <v>21.988354964395644</v>
      </c>
      <c r="I10" s="17">
        <v>57650059188</v>
      </c>
      <c r="J10" s="20"/>
      <c r="K10" s="21"/>
      <c r="L10" s="22"/>
      <c r="M10" s="22"/>
      <c r="N10" s="19"/>
      <c r="O10" s="19"/>
      <c r="P10" s="23"/>
      <c r="Q10" s="23"/>
    </row>
    <row r="11" spans="1:17" x14ac:dyDescent="0.25">
      <c r="A11" s="6">
        <v>44357</v>
      </c>
      <c r="B11" s="3">
        <v>0.22878529076396853</v>
      </c>
      <c r="C11" s="16">
        <v>352.18</v>
      </c>
      <c r="D11" s="28">
        <f t="shared" si="1"/>
        <v>-6.2677986852261003E-2</v>
      </c>
      <c r="E11" s="28">
        <f t="shared" si="0"/>
        <v>0.66130661384378042</v>
      </c>
      <c r="F11" s="17">
        <v>2505012942</v>
      </c>
      <c r="G11" s="28">
        <f t="shared" si="2"/>
        <v>-0.2930499216926874</v>
      </c>
      <c r="H11" s="28">
        <f t="shared" si="3"/>
        <v>21.641559738336159</v>
      </c>
      <c r="I11" s="17">
        <v>54036486743</v>
      </c>
      <c r="J11" s="20"/>
      <c r="K11" s="21"/>
      <c r="L11" s="22"/>
      <c r="M11" s="22"/>
      <c r="N11" s="19"/>
      <c r="O11" s="19"/>
      <c r="P11" s="23"/>
      <c r="Q11" s="23"/>
    </row>
    <row r="12" spans="1:17" x14ac:dyDescent="0.25">
      <c r="A12" s="6">
        <v>44358</v>
      </c>
      <c r="B12" s="3">
        <v>0.28698649318463476</v>
      </c>
      <c r="C12" s="16">
        <v>345.93</v>
      </c>
      <c r="D12" s="28">
        <f t="shared" si="1"/>
        <v>-1.7746606848770496E-2</v>
      </c>
      <c r="E12" s="28">
        <f t="shared" si="0"/>
        <v>0.68423427493645783</v>
      </c>
      <c r="F12" s="17">
        <v>2269923678</v>
      </c>
      <c r="G12" s="28">
        <f t="shared" si="2"/>
        <v>-9.3847524720692688E-2</v>
      </c>
      <c r="H12" s="28">
        <f t="shared" si="3"/>
        <v>21.543012046288602</v>
      </c>
      <c r="I12" s="17">
        <v>53077605761</v>
      </c>
      <c r="J12" s="20"/>
      <c r="K12" s="21"/>
      <c r="L12" s="22"/>
      <c r="M12" s="22"/>
      <c r="N12" s="19"/>
      <c r="O12" s="19"/>
      <c r="P12" s="23"/>
      <c r="Q12" s="23"/>
    </row>
    <row r="13" spans="1:17" x14ac:dyDescent="0.25">
      <c r="A13" s="6">
        <v>44359</v>
      </c>
      <c r="B13" s="3">
        <v>0.14462901023890731</v>
      </c>
      <c r="C13" s="16">
        <v>343.74</v>
      </c>
      <c r="D13" s="28">
        <f t="shared" si="1"/>
        <v>-6.3307605584944637E-3</v>
      </c>
      <c r="E13" s="28">
        <f t="shared" si="0"/>
        <v>0.68997677986739769</v>
      </c>
      <c r="F13" s="17">
        <v>2146761411</v>
      </c>
      <c r="G13" s="28">
        <f t="shared" si="2"/>
        <v>-5.4258329561334251E-2</v>
      </c>
      <c r="H13" s="28">
        <f t="shared" si="3"/>
        <v>21.487226223445443</v>
      </c>
      <c r="I13" s="17">
        <v>52741180523</v>
      </c>
      <c r="J13" s="20"/>
      <c r="K13" s="21"/>
      <c r="L13" s="22"/>
      <c r="M13" s="22"/>
      <c r="N13" s="19"/>
      <c r="O13" s="19"/>
      <c r="P13" s="23"/>
      <c r="Q13" s="23"/>
    </row>
    <row r="14" spans="1:17" x14ac:dyDescent="0.25">
      <c r="A14" s="6">
        <v>44360</v>
      </c>
      <c r="B14" s="3">
        <v>0.24302551159617988</v>
      </c>
      <c r="C14" s="16">
        <v>366.65</v>
      </c>
      <c r="D14" s="28">
        <f t="shared" si="1"/>
        <v>6.6649211613428738E-2</v>
      </c>
      <c r="E14" s="28">
        <f t="shared" si="0"/>
        <v>0.72592855735376649</v>
      </c>
      <c r="F14" s="17">
        <v>2171880359</v>
      </c>
      <c r="G14" s="28">
        <f t="shared" si="2"/>
        <v>1.1700856868066767E-2</v>
      </c>
      <c r="H14" s="28">
        <f t="shared" si="3"/>
        <v>21.498859154628054</v>
      </c>
      <c r="I14" s="17">
        <v>56256011121</v>
      </c>
      <c r="J14" s="20"/>
      <c r="K14" s="21"/>
      <c r="L14" s="22"/>
      <c r="M14" s="22"/>
      <c r="N14" s="19"/>
      <c r="O14" s="19"/>
      <c r="P14" s="23"/>
      <c r="Q14" s="23"/>
    </row>
    <row r="15" spans="1:17" x14ac:dyDescent="0.25">
      <c r="A15" s="6">
        <v>44361</v>
      </c>
      <c r="B15" s="3">
        <v>0.27081483375959087</v>
      </c>
      <c r="C15" s="16">
        <v>368.79</v>
      </c>
      <c r="D15" s="28">
        <f t="shared" si="1"/>
        <v>5.8366289376790004E-3</v>
      </c>
      <c r="E15" s="28">
        <f t="shared" si="0"/>
        <v>0.69606124501569078</v>
      </c>
      <c r="F15" s="17">
        <v>2271215183</v>
      </c>
      <c r="G15" s="28">
        <f t="shared" si="2"/>
        <v>4.5736784527917962E-2</v>
      </c>
      <c r="H15" s="28">
        <f t="shared" si="3"/>
        <v>21.543580848553312</v>
      </c>
      <c r="I15" s="17">
        <v>56584941354</v>
      </c>
      <c r="J15" s="20"/>
      <c r="K15" s="21"/>
      <c r="L15" s="22"/>
      <c r="M15" s="22"/>
      <c r="N15" s="19"/>
      <c r="O15" s="19"/>
      <c r="P15" s="23"/>
      <c r="Q15" s="23"/>
    </row>
    <row r="16" spans="1:17" x14ac:dyDescent="0.25">
      <c r="A16" s="6">
        <v>44362</v>
      </c>
      <c r="B16" s="3">
        <v>0.21831622911694468</v>
      </c>
      <c r="C16" s="16">
        <v>373.57</v>
      </c>
      <c r="D16" s="28">
        <f t="shared" si="1"/>
        <v>1.2961305892242203E-2</v>
      </c>
      <c r="E16" s="28">
        <f t="shared" si="0"/>
        <v>0.69960692436274441</v>
      </c>
      <c r="F16" s="17">
        <v>2246535807</v>
      </c>
      <c r="G16" s="28">
        <f t="shared" si="2"/>
        <v>-1.0866154904530689E-2</v>
      </c>
      <c r="H16" s="28">
        <f t="shared" si="3"/>
        <v>21.532655225808842</v>
      </c>
      <c r="I16" s="17">
        <v>57317337202</v>
      </c>
      <c r="J16" s="20"/>
      <c r="K16" s="21"/>
      <c r="L16" s="22"/>
      <c r="M16" s="22"/>
      <c r="N16" s="19"/>
      <c r="O16" s="19"/>
      <c r="P16" s="23"/>
      <c r="Q16" s="23"/>
    </row>
    <row r="17" spans="1:17" x14ac:dyDescent="0.25">
      <c r="A17" s="6">
        <v>44363</v>
      </c>
      <c r="B17" s="3">
        <v>0.25223159722222099</v>
      </c>
      <c r="C17" s="16">
        <v>347.03</v>
      </c>
      <c r="D17" s="28">
        <f t="shared" si="1"/>
        <v>-7.1044248735176896E-2</v>
      </c>
      <c r="E17" s="28">
        <f t="shared" si="0"/>
        <v>0.65697879496937284</v>
      </c>
      <c r="F17" s="17">
        <v>1626149384</v>
      </c>
      <c r="G17" s="28">
        <f t="shared" si="2"/>
        <v>-0.27615247487573213</v>
      </c>
      <c r="H17" s="28">
        <f t="shared" si="3"/>
        <v>21.20948071654572</v>
      </c>
      <c r="I17" s="17">
        <v>53246345449</v>
      </c>
      <c r="J17" s="20"/>
      <c r="K17" s="21"/>
      <c r="L17" s="22"/>
      <c r="M17" s="22"/>
      <c r="N17" s="19"/>
      <c r="O17" s="19"/>
      <c r="P17" s="23"/>
      <c r="Q17" s="23"/>
    </row>
    <row r="18" spans="1:17" x14ac:dyDescent="0.25">
      <c r="A18" s="6">
        <v>44364</v>
      </c>
      <c r="B18" s="3">
        <v>0.19591363636363707</v>
      </c>
      <c r="C18" s="16">
        <v>352.74</v>
      </c>
      <c r="D18" s="28">
        <f t="shared" si="1"/>
        <v>1.6453908883958368E-2</v>
      </c>
      <c r="E18" s="28">
        <f t="shared" si="0"/>
        <v>0.70134047808219013</v>
      </c>
      <c r="F18" s="17">
        <v>1379161855</v>
      </c>
      <c r="G18" s="28">
        <f t="shared" si="2"/>
        <v>-0.15188489534243188</v>
      </c>
      <c r="H18" s="28">
        <f t="shared" si="3"/>
        <v>21.044741800878722</v>
      </c>
      <c r="I18" s="17">
        <v>54121692902</v>
      </c>
      <c r="J18" s="20"/>
      <c r="K18" s="21"/>
      <c r="L18" s="22"/>
      <c r="M18" s="22"/>
      <c r="N18" s="19"/>
      <c r="O18" s="19"/>
      <c r="P18" s="23"/>
      <c r="Q18" s="23"/>
    </row>
    <row r="19" spans="1:17" x14ac:dyDescent="0.25">
      <c r="A19" s="6">
        <v>44365</v>
      </c>
      <c r="B19" s="3">
        <v>0.22046725768321526</v>
      </c>
      <c r="C19" s="16">
        <v>336.81</v>
      </c>
      <c r="D19" s="28">
        <f t="shared" si="1"/>
        <v>-4.5160741622724987E-2</v>
      </c>
      <c r="E19" s="28">
        <f t="shared" si="0"/>
        <v>0.67030796927812808</v>
      </c>
      <c r="F19" s="17">
        <v>1613940591</v>
      </c>
      <c r="G19" s="28">
        <f t="shared" si="2"/>
        <v>0.17023291004521002</v>
      </c>
      <c r="H19" s="28">
        <f t="shared" si="3"/>
        <v>21.201944598186131</v>
      </c>
      <c r="I19" s="17">
        <v>51677686349</v>
      </c>
      <c r="J19" s="20"/>
      <c r="K19" s="21"/>
      <c r="L19" s="22"/>
      <c r="M19" s="22"/>
      <c r="N19" s="19"/>
      <c r="O19" s="19"/>
      <c r="P19" s="23"/>
      <c r="Q19" s="23"/>
    </row>
    <row r="20" spans="1:17" x14ac:dyDescent="0.25">
      <c r="A20" s="6">
        <v>44366</v>
      </c>
      <c r="B20" s="3">
        <v>0.22800840046029916</v>
      </c>
      <c r="C20" s="16">
        <v>335.71</v>
      </c>
      <c r="D20" s="28">
        <f t="shared" si="1"/>
        <v>-3.2659362845521844E-3</v>
      </c>
      <c r="E20" s="28">
        <f t="shared" si="0"/>
        <v>0.69151287767192959</v>
      </c>
      <c r="F20" s="17">
        <v>1140833816</v>
      </c>
      <c r="G20" s="28">
        <f t="shared" si="2"/>
        <v>-0.29313766419795062</v>
      </c>
      <c r="H20" s="28">
        <f t="shared" si="3"/>
        <v>20.855025250417771</v>
      </c>
      <c r="I20" s="17">
        <v>51509394171</v>
      </c>
      <c r="J20" s="20"/>
      <c r="K20" s="21"/>
      <c r="L20" s="22"/>
      <c r="M20" s="22"/>
      <c r="N20" s="19"/>
      <c r="O20" s="19"/>
      <c r="P20" s="23"/>
      <c r="Q20" s="23"/>
    </row>
    <row r="21" spans="1:17" x14ac:dyDescent="0.25">
      <c r="A21" s="6">
        <v>44367</v>
      </c>
      <c r="B21" s="3">
        <v>0.22337648936170226</v>
      </c>
      <c r="C21" s="16">
        <v>340.07</v>
      </c>
      <c r="D21" s="28">
        <f t="shared" si="1"/>
        <v>1.2987399839146985E-2</v>
      </c>
      <c r="E21" s="28">
        <f t="shared" si="0"/>
        <v>0.69961988724370117</v>
      </c>
      <c r="F21" s="17">
        <v>1756674565</v>
      </c>
      <c r="G21" s="28">
        <f t="shared" si="2"/>
        <v>0.53981635218288448</v>
      </c>
      <c r="H21" s="28">
        <f t="shared" si="3"/>
        <v>21.286688407595655</v>
      </c>
      <c r="I21" s="17">
        <v>52177493482</v>
      </c>
      <c r="J21" s="20"/>
      <c r="K21" s="21"/>
      <c r="L21" s="22"/>
      <c r="M21" s="22"/>
      <c r="N21" s="19"/>
      <c r="O21" s="19"/>
      <c r="P21" s="23"/>
      <c r="Q21" s="23"/>
    </row>
    <row r="22" spans="1:17" x14ac:dyDescent="0.25">
      <c r="A22" s="6">
        <v>44368</v>
      </c>
      <c r="B22" s="3">
        <v>0.33791081794195255</v>
      </c>
      <c r="C22" s="16">
        <v>270.98</v>
      </c>
      <c r="D22" s="28">
        <f t="shared" si="1"/>
        <v>-0.20316405445937591</v>
      </c>
      <c r="E22" s="28">
        <f t="shared" si="0"/>
        <v>0.58602731011172449</v>
      </c>
      <c r="F22" s="17">
        <v>2911962314</v>
      </c>
      <c r="G22" s="28">
        <f t="shared" si="2"/>
        <v>0.65765610319518686</v>
      </c>
      <c r="H22" s="28">
        <f t="shared" si="3"/>
        <v>21.792093025919637</v>
      </c>
      <c r="I22" s="17">
        <v>41577927585</v>
      </c>
      <c r="J22" s="20"/>
      <c r="K22" s="21"/>
      <c r="L22" s="22"/>
      <c r="M22" s="22"/>
      <c r="N22" s="19"/>
      <c r="O22" s="19"/>
      <c r="P22" s="23"/>
      <c r="Q22" s="23"/>
    </row>
    <row r="23" spans="1:17" x14ac:dyDescent="0.25">
      <c r="A23" s="6">
        <v>44369</v>
      </c>
      <c r="B23" s="3">
        <v>0.25380738636363581</v>
      </c>
      <c r="C23" s="16">
        <v>261.82</v>
      </c>
      <c r="D23" s="28">
        <f t="shared" si="1"/>
        <v>-3.3803232710901243E-2</v>
      </c>
      <c r="E23" s="28">
        <f t="shared" si="0"/>
        <v>0.67610110180789429</v>
      </c>
      <c r="F23" s="17">
        <v>4089344405</v>
      </c>
      <c r="G23" s="28">
        <f t="shared" si="2"/>
        <v>0.40432600564211829</v>
      </c>
      <c r="H23" s="28">
        <f t="shared" si="3"/>
        <v>22.131650502221458</v>
      </c>
      <c r="I23" s="17">
        <v>40171507065</v>
      </c>
      <c r="J23" s="20"/>
      <c r="K23" s="21"/>
      <c r="L23" s="22"/>
      <c r="M23" s="22"/>
      <c r="N23" s="19"/>
      <c r="O23" s="19"/>
      <c r="P23" s="23"/>
      <c r="Q23" s="23"/>
    </row>
    <row r="24" spans="1:17" x14ac:dyDescent="0.25">
      <c r="A24" s="6">
        <v>44370</v>
      </c>
      <c r="B24" s="3">
        <v>0.28061824034334809</v>
      </c>
      <c r="C24" s="16">
        <v>294.49</v>
      </c>
      <c r="D24" s="28">
        <f t="shared" si="1"/>
        <v>0.12478038346955933</v>
      </c>
      <c r="E24" s="28">
        <f t="shared" si="0"/>
        <v>0.75366844808000744</v>
      </c>
      <c r="F24" s="17">
        <v>3170293549</v>
      </c>
      <c r="G24" s="28">
        <f t="shared" si="2"/>
        <v>-0.22474283527606176</v>
      </c>
      <c r="H24" s="28">
        <f t="shared" si="3"/>
        <v>21.877090023071911</v>
      </c>
      <c r="I24" s="17">
        <v>45184499011</v>
      </c>
      <c r="J24" s="20"/>
      <c r="K24" s="21"/>
      <c r="L24" s="22"/>
      <c r="M24" s="22"/>
      <c r="N24" s="19"/>
      <c r="O24" s="19"/>
      <c r="P24" s="23"/>
      <c r="Q24" s="23"/>
    </row>
    <row r="25" spans="1:17" x14ac:dyDescent="0.25">
      <c r="A25" s="6">
        <v>44371</v>
      </c>
      <c r="B25" s="3">
        <v>0.23787453142227061</v>
      </c>
      <c r="C25" s="16">
        <v>308.39999999999998</v>
      </c>
      <c r="D25" s="28">
        <f t="shared" si="1"/>
        <v>4.7234201500899742E-2</v>
      </c>
      <c r="E25" s="28">
        <f t="shared" si="0"/>
        <v>0.71648971220146951</v>
      </c>
      <c r="F25" s="17">
        <v>2323626593</v>
      </c>
      <c r="G25" s="28">
        <f t="shared" si="2"/>
        <v>-0.26706263723340784</v>
      </c>
      <c r="H25" s="28">
        <f t="shared" si="3"/>
        <v>21.566394989188442</v>
      </c>
      <c r="I25" s="17">
        <v>47318252297</v>
      </c>
      <c r="J25" s="20"/>
      <c r="K25" s="21"/>
      <c r="L25" s="22"/>
      <c r="M25" s="22"/>
      <c r="N25" s="19"/>
      <c r="O25" s="19"/>
      <c r="P25" s="23"/>
      <c r="Q25" s="23"/>
    </row>
    <row r="26" spans="1:17" x14ac:dyDescent="0.25">
      <c r="A26" s="6">
        <v>44372</v>
      </c>
      <c r="B26" s="3">
        <v>0.28121374722838044</v>
      </c>
      <c r="C26" s="16">
        <v>281.62</v>
      </c>
      <c r="D26" s="28">
        <f t="shared" si="1"/>
        <v>-8.6835278858625076E-2</v>
      </c>
      <c r="E26" s="28">
        <f t="shared" si="0"/>
        <v>0.64875879294114092</v>
      </c>
      <c r="F26" s="17">
        <v>2317971593</v>
      </c>
      <c r="G26" s="28">
        <f t="shared" si="2"/>
        <v>-2.4336956794330789E-3</v>
      </c>
      <c r="H26" s="28">
        <f t="shared" si="3"/>
        <v>21.563958327259115</v>
      </c>
      <c r="I26" s="17">
        <v>43209910988</v>
      </c>
      <c r="J26" s="20"/>
      <c r="K26" s="21"/>
      <c r="L26" s="22"/>
      <c r="M26" s="22"/>
      <c r="N26" s="19"/>
      <c r="O26" s="19"/>
      <c r="P26" s="23"/>
      <c r="Q26" s="23"/>
    </row>
    <row r="27" spans="1:17" x14ac:dyDescent="0.25">
      <c r="A27" s="6">
        <v>44373</v>
      </c>
      <c r="B27" s="3">
        <v>0.32041968911917068</v>
      </c>
      <c r="C27" s="16">
        <v>279.44</v>
      </c>
      <c r="D27" s="28">
        <f t="shared" si="1"/>
        <v>-7.7409274909452375E-3</v>
      </c>
      <c r="E27" s="28">
        <f t="shared" si="0"/>
        <v>0.68926920718624485</v>
      </c>
      <c r="F27" s="17">
        <v>1921847994</v>
      </c>
      <c r="G27" s="28">
        <f t="shared" si="2"/>
        <v>-0.17089234406333809</v>
      </c>
      <c r="H27" s="28">
        <f t="shared" si="3"/>
        <v>21.376553057478322</v>
      </c>
      <c r="I27" s="17">
        <v>42874988514</v>
      </c>
      <c r="J27" s="20"/>
      <c r="K27" s="21"/>
      <c r="L27" s="22"/>
      <c r="M27" s="22"/>
      <c r="N27" s="19"/>
      <c r="O27" s="19"/>
      <c r="P27" s="23"/>
      <c r="Q27" s="23"/>
    </row>
    <row r="28" spans="1:17" x14ac:dyDescent="0.25">
      <c r="A28" s="6">
        <v>44374</v>
      </c>
      <c r="B28" s="3">
        <v>0.34268007761966279</v>
      </c>
      <c r="C28" s="16">
        <v>290.57</v>
      </c>
      <c r="D28" s="28">
        <f t="shared" si="1"/>
        <v>3.9829659318637356E-2</v>
      </c>
      <c r="E28" s="28">
        <f t="shared" si="0"/>
        <v>0.71286630403577667</v>
      </c>
      <c r="F28" s="17">
        <v>1521388056</v>
      </c>
      <c r="G28" s="28">
        <f t="shared" si="2"/>
        <v>-0.20837232666175154</v>
      </c>
      <c r="H28" s="28">
        <f t="shared" si="3"/>
        <v>21.142888950490089</v>
      </c>
      <c r="I28" s="17">
        <v>44582539628</v>
      </c>
      <c r="J28" s="20"/>
      <c r="K28" s="21"/>
      <c r="L28" s="22"/>
      <c r="M28" s="22"/>
      <c r="N28" s="19"/>
      <c r="O28" s="19"/>
      <c r="P28" s="23"/>
      <c r="Q28" s="23"/>
    </row>
    <row r="29" spans="1:17" x14ac:dyDescent="0.25">
      <c r="A29" s="6">
        <v>44375</v>
      </c>
      <c r="B29" s="3">
        <v>0.29131186650185353</v>
      </c>
      <c r="C29" s="16">
        <v>289.52999999999997</v>
      </c>
      <c r="D29" s="28">
        <f t="shared" si="1"/>
        <v>-3.579171972330264E-3</v>
      </c>
      <c r="E29" s="28">
        <f t="shared" si="0"/>
        <v>0.69135599135175785</v>
      </c>
      <c r="F29" s="17">
        <v>1722578691</v>
      </c>
      <c r="G29" s="28">
        <f t="shared" si="2"/>
        <v>0.13224149762879422</v>
      </c>
      <c r="H29" s="28">
        <f t="shared" si="3"/>
        <v>21.267088244569095</v>
      </c>
      <c r="I29" s="17">
        <v>44424058538</v>
      </c>
      <c r="J29" s="20"/>
      <c r="K29" s="21"/>
      <c r="L29" s="22"/>
      <c r="M29" s="22"/>
      <c r="N29" s="19"/>
      <c r="O29" s="19"/>
      <c r="P29" s="23"/>
      <c r="Q29" s="23"/>
    </row>
    <row r="30" spans="1:17" x14ac:dyDescent="0.25">
      <c r="A30" s="6">
        <v>44376</v>
      </c>
      <c r="B30" s="3">
        <v>0.28621941309255061</v>
      </c>
      <c r="C30" s="16">
        <v>300.20999999999998</v>
      </c>
      <c r="D30" s="28">
        <f t="shared" si="1"/>
        <v>3.6887369184540386E-2</v>
      </c>
      <c r="E30" s="28">
        <f t="shared" si="0"/>
        <v>0.71142284321943861</v>
      </c>
      <c r="F30" s="17">
        <v>1946428384</v>
      </c>
      <c r="G30" s="28">
        <f t="shared" si="2"/>
        <v>0.12995034373149572</v>
      </c>
      <c r="H30" s="28">
        <f t="shared" si="3"/>
        <v>21.389261932660585</v>
      </c>
      <c r="I30" s="17">
        <v>46062327532</v>
      </c>
      <c r="J30" s="20"/>
      <c r="K30" s="21"/>
      <c r="L30" s="22"/>
      <c r="M30" s="22"/>
      <c r="N30" s="19"/>
      <c r="O30" s="19"/>
      <c r="P30" s="23"/>
      <c r="Q30" s="23"/>
    </row>
    <row r="31" spans="1:17" x14ac:dyDescent="0.25">
      <c r="A31" s="6">
        <v>44377</v>
      </c>
      <c r="B31" s="3">
        <v>0.27560503778337447</v>
      </c>
      <c r="C31" s="16">
        <v>303.3</v>
      </c>
      <c r="D31" s="28">
        <f t="shared" si="1"/>
        <v>1.0292795043469694E-2</v>
      </c>
      <c r="E31" s="28">
        <f t="shared" si="0"/>
        <v>0.69828038063811593</v>
      </c>
      <c r="F31" s="17">
        <v>1903538448</v>
      </c>
      <c r="G31" s="28">
        <f t="shared" si="2"/>
        <v>-2.2035198598912342E-2</v>
      </c>
      <c r="H31" s="28">
        <f t="shared" si="3"/>
        <v>21.366980332689735</v>
      </c>
      <c r="I31" s="17">
        <v>46535565043</v>
      </c>
      <c r="J31" s="20"/>
      <c r="K31" s="21"/>
      <c r="L31" s="22"/>
      <c r="M31" s="22"/>
      <c r="N31" s="19"/>
      <c r="O31" s="19"/>
      <c r="P31" s="23"/>
      <c r="Q31" s="23"/>
    </row>
    <row r="32" spans="1:17" x14ac:dyDescent="0.25">
      <c r="A32" s="6">
        <v>44378</v>
      </c>
      <c r="B32" s="3">
        <v>0.29071636568848752</v>
      </c>
      <c r="C32" s="16">
        <v>288.22000000000003</v>
      </c>
      <c r="D32" s="28">
        <f t="shared" si="1"/>
        <v>-4.9719749423013493E-2</v>
      </c>
      <c r="E32" s="28">
        <f t="shared" si="0"/>
        <v>0.66797308049378634</v>
      </c>
      <c r="F32" s="17">
        <v>1357794786</v>
      </c>
      <c r="G32" s="28">
        <f t="shared" si="2"/>
        <v>-0.28669957392948864</v>
      </c>
      <c r="H32" s="28">
        <f t="shared" si="3"/>
        <v>21.029127740525585</v>
      </c>
      <c r="I32" s="17">
        <v>44222184819</v>
      </c>
      <c r="J32" s="20"/>
      <c r="K32" s="21"/>
      <c r="L32" s="22"/>
      <c r="M32" s="22"/>
      <c r="N32" s="19"/>
      <c r="O32" s="19"/>
      <c r="P32" s="23"/>
      <c r="Q32" s="23"/>
    </row>
    <row r="33" spans="1:17" x14ac:dyDescent="0.25">
      <c r="A33" s="6">
        <v>44379</v>
      </c>
      <c r="B33" s="3">
        <v>0.29122910112359651</v>
      </c>
      <c r="C33" s="16">
        <v>287.42</v>
      </c>
      <c r="D33" s="28">
        <f t="shared" si="1"/>
        <v>-2.7756574838665449E-3</v>
      </c>
      <c r="E33" s="28">
        <f t="shared" si="0"/>
        <v>0.69175838789175725</v>
      </c>
      <c r="F33" s="17">
        <v>1133632645</v>
      </c>
      <c r="G33" s="28">
        <f t="shared" si="2"/>
        <v>-0.16509279849304115</v>
      </c>
      <c r="H33" s="28">
        <f t="shared" si="3"/>
        <v>20.848693044444072</v>
      </c>
      <c r="I33" s="17">
        <v>44100157948</v>
      </c>
      <c r="J33" s="20"/>
      <c r="K33" s="21"/>
      <c r="L33" s="22"/>
      <c r="M33" s="22"/>
      <c r="N33" s="19"/>
      <c r="O33" s="19"/>
      <c r="P33" s="23"/>
      <c r="Q33" s="23"/>
    </row>
    <row r="34" spans="1:17" x14ac:dyDescent="0.25">
      <c r="A34" s="6">
        <v>44380</v>
      </c>
      <c r="B34" s="3">
        <v>0.15330087051142488</v>
      </c>
      <c r="C34" s="16">
        <v>298.24</v>
      </c>
      <c r="D34" s="28">
        <f t="shared" si="1"/>
        <v>3.7645257810869026E-2</v>
      </c>
      <c r="E34" s="28">
        <f t="shared" si="0"/>
        <v>0.71179485576882784</v>
      </c>
      <c r="F34" s="17">
        <v>1113777297</v>
      </c>
      <c r="G34" s="28">
        <f t="shared" si="2"/>
        <v>-1.751479907320419E-2</v>
      </c>
      <c r="H34" s="28">
        <f t="shared" si="3"/>
        <v>20.831023046437704</v>
      </c>
      <c r="I34" s="17">
        <v>45759384867</v>
      </c>
      <c r="J34" s="20"/>
      <c r="K34" s="21"/>
      <c r="L34" s="22"/>
      <c r="M34" s="22"/>
      <c r="N34" s="19"/>
      <c r="O34" s="19"/>
      <c r="P34" s="23"/>
      <c r="Q34" s="23"/>
    </row>
    <row r="35" spans="1:17" x14ac:dyDescent="0.25">
      <c r="A35" s="6">
        <v>44381</v>
      </c>
      <c r="B35" s="3">
        <v>0.11375176991150436</v>
      </c>
      <c r="C35" s="16">
        <v>307.73</v>
      </c>
      <c r="D35" s="28">
        <f t="shared" si="1"/>
        <v>3.1820010729613823E-2</v>
      </c>
      <c r="E35" s="28">
        <f t="shared" ref="E35:E66" si="4">LN(1+C35/C34)</f>
        <v>0.70893194839618257</v>
      </c>
      <c r="F35" s="17">
        <v>1387395766</v>
      </c>
      <c r="G35" s="28">
        <f t="shared" si="2"/>
        <v>0.24566712729465889</v>
      </c>
      <c r="H35" s="28">
        <f t="shared" si="3"/>
        <v>21.050694277880115</v>
      </c>
      <c r="I35" s="17">
        <v>47216226924</v>
      </c>
      <c r="J35" s="20"/>
      <c r="K35" s="21"/>
      <c r="L35" s="22"/>
      <c r="M35" s="22"/>
      <c r="N35" s="19"/>
      <c r="O35" s="19"/>
      <c r="P35" s="23"/>
      <c r="Q35" s="23"/>
    </row>
    <row r="36" spans="1:17" x14ac:dyDescent="0.25">
      <c r="A36" s="6">
        <v>44382</v>
      </c>
      <c r="B36" s="3">
        <v>0.2686589715536109</v>
      </c>
      <c r="C36" s="16">
        <v>302.38</v>
      </c>
      <c r="D36" s="28">
        <f t="shared" si="1"/>
        <v>-1.7385370292139268E-2</v>
      </c>
      <c r="E36" s="28">
        <f t="shared" si="4"/>
        <v>0.68441649364111501</v>
      </c>
      <c r="F36" s="17">
        <v>1504869977</v>
      </c>
      <c r="G36" s="28">
        <f t="shared" si="2"/>
        <v>8.467245891825792E-2</v>
      </c>
      <c r="H36" s="28">
        <f t="shared" si="3"/>
        <v>21.131972338059647</v>
      </c>
      <c r="I36" s="17">
        <v>46394729480</v>
      </c>
      <c r="J36" s="20"/>
      <c r="K36" s="21"/>
      <c r="L36" s="22"/>
      <c r="M36" s="22"/>
      <c r="N36" s="19"/>
      <c r="O36" s="19"/>
      <c r="P36" s="23"/>
      <c r="Q36" s="23"/>
    </row>
    <row r="37" spans="1:17" x14ac:dyDescent="0.25">
      <c r="A37" s="6">
        <v>44383</v>
      </c>
      <c r="B37" s="3">
        <v>0.4636895459345306</v>
      </c>
      <c r="C37" s="16">
        <v>320.93</v>
      </c>
      <c r="D37" s="28">
        <f t="shared" si="1"/>
        <v>6.1346649910708484E-2</v>
      </c>
      <c r="E37" s="28">
        <f t="shared" si="4"/>
        <v>0.72335948277274942</v>
      </c>
      <c r="F37" s="17">
        <v>2203265498</v>
      </c>
      <c r="G37" s="28">
        <f t="shared" si="2"/>
        <v>0.46409027469088771</v>
      </c>
      <c r="H37" s="28">
        <f t="shared" si="3"/>
        <v>21.513206414527268</v>
      </c>
      <c r="I37" s="17">
        <v>49241956385</v>
      </c>
      <c r="J37" s="20"/>
      <c r="K37" s="21"/>
      <c r="L37" s="22"/>
      <c r="M37" s="22"/>
      <c r="N37" s="19"/>
      <c r="O37" s="19"/>
      <c r="P37" s="23"/>
      <c r="Q37" s="23"/>
    </row>
    <row r="38" spans="1:17" x14ac:dyDescent="0.25">
      <c r="A38" s="6">
        <v>44384</v>
      </c>
      <c r="B38" s="3">
        <v>0.34210871459695225</v>
      </c>
      <c r="C38" s="16">
        <v>327.52</v>
      </c>
      <c r="D38" s="28">
        <f t="shared" si="1"/>
        <v>2.0534072850777241E-2</v>
      </c>
      <c r="E38" s="28">
        <f t="shared" si="4"/>
        <v>0.7033618689679606</v>
      </c>
      <c r="F38" s="17">
        <v>2067233169</v>
      </c>
      <c r="G38" s="28">
        <f t="shared" si="2"/>
        <v>-6.1741233239245297E-2</v>
      </c>
      <c r="H38" s="28">
        <f t="shared" si="3"/>
        <v>21.449476917282958</v>
      </c>
      <c r="I38" s="17">
        <v>50252717805</v>
      </c>
      <c r="J38" s="20"/>
      <c r="K38" s="21"/>
      <c r="L38" s="22"/>
      <c r="M38" s="22"/>
      <c r="N38" s="19"/>
      <c r="O38" s="19"/>
      <c r="P38" s="23"/>
      <c r="Q38" s="23"/>
    </row>
    <row r="39" spans="1:17" x14ac:dyDescent="0.25">
      <c r="A39" s="6">
        <v>44385</v>
      </c>
      <c r="B39" s="3">
        <v>0.22144062877871837</v>
      </c>
      <c r="C39" s="16">
        <v>310.43</v>
      </c>
      <c r="D39" s="28">
        <f t="shared" si="1"/>
        <v>-5.2180019540791323E-2</v>
      </c>
      <c r="E39" s="28">
        <f t="shared" si="4"/>
        <v>0.66671078845477283</v>
      </c>
      <c r="F39" s="17">
        <v>1883785090</v>
      </c>
      <c r="G39" s="28">
        <f t="shared" si="2"/>
        <v>-8.8740874397221892E-2</v>
      </c>
      <c r="H39" s="28">
        <f t="shared" si="3"/>
        <v>21.356548935999559</v>
      </c>
      <c r="I39" s="17">
        <v>47629732460</v>
      </c>
      <c r="J39" s="20"/>
      <c r="K39" s="21"/>
      <c r="L39" s="22"/>
      <c r="M39" s="22"/>
      <c r="N39" s="19"/>
      <c r="O39" s="19"/>
      <c r="P39" s="23"/>
      <c r="Q39" s="23"/>
    </row>
    <row r="40" spans="1:17" x14ac:dyDescent="0.25">
      <c r="A40" s="6">
        <v>44386</v>
      </c>
      <c r="B40" s="3">
        <v>0.39482346723044781</v>
      </c>
      <c r="C40" s="16">
        <v>316.48</v>
      </c>
      <c r="D40" s="28">
        <f t="shared" si="1"/>
        <v>1.9489095770383047E-2</v>
      </c>
      <c r="E40" s="28">
        <f t="shared" si="4"/>
        <v>0.70284455653677702</v>
      </c>
      <c r="F40" s="17">
        <v>1358583891</v>
      </c>
      <c r="G40" s="28">
        <f t="shared" si="2"/>
        <v>-0.27880101705232208</v>
      </c>
      <c r="H40" s="28">
        <f t="shared" si="3"/>
        <v>21.029708738328505</v>
      </c>
      <c r="I40" s="17">
        <v>48559137600</v>
      </c>
      <c r="J40" s="20"/>
      <c r="K40" s="21"/>
      <c r="L40" s="22"/>
      <c r="M40" s="22"/>
      <c r="N40" s="19"/>
      <c r="O40" s="19"/>
      <c r="P40" s="23"/>
      <c r="Q40" s="23"/>
    </row>
    <row r="41" spans="1:17" x14ac:dyDescent="0.25">
      <c r="A41" s="6">
        <v>44387</v>
      </c>
      <c r="B41" s="3">
        <v>0.21667954545454612</v>
      </c>
      <c r="C41" s="16">
        <v>316.14</v>
      </c>
      <c r="D41" s="28">
        <f t="shared" si="1"/>
        <v>-1.0743174924167098E-3</v>
      </c>
      <c r="E41" s="28">
        <f t="shared" si="4"/>
        <v>0.69260987749229297</v>
      </c>
      <c r="F41" s="17">
        <v>1179686219</v>
      </c>
      <c r="G41" s="28">
        <f t="shared" si="2"/>
        <v>-0.13167951805193312</v>
      </c>
      <c r="H41" s="28">
        <f t="shared" si="3"/>
        <v>20.888514324808018</v>
      </c>
      <c r="I41" s="17">
        <v>48506295821</v>
      </c>
      <c r="J41" s="20"/>
      <c r="K41" s="21"/>
      <c r="L41" s="22"/>
      <c r="M41" s="22"/>
      <c r="N41" s="19"/>
      <c r="O41" s="19"/>
      <c r="P41" s="23"/>
      <c r="Q41" s="23"/>
    </row>
    <row r="42" spans="1:17" x14ac:dyDescent="0.25">
      <c r="A42" s="6">
        <v>44388</v>
      </c>
      <c r="B42" s="3">
        <v>0.31091442307692252</v>
      </c>
      <c r="C42" s="16">
        <v>322.02999999999997</v>
      </c>
      <c r="D42" s="28">
        <f t="shared" si="1"/>
        <v>1.8630986271904737E-2</v>
      </c>
      <c r="E42" s="28">
        <f t="shared" si="4"/>
        <v>0.70241955208224849</v>
      </c>
      <c r="F42" s="17">
        <v>1189805384</v>
      </c>
      <c r="G42" s="28">
        <f t="shared" si="2"/>
        <v>8.5778445463047248E-3</v>
      </c>
      <c r="H42" s="28">
        <f t="shared" si="3"/>
        <v>20.89705558867859</v>
      </c>
      <c r="I42" s="17">
        <v>49410249319</v>
      </c>
      <c r="J42" s="20"/>
      <c r="K42" s="21"/>
      <c r="L42" s="22"/>
      <c r="M42" s="22"/>
      <c r="N42" s="19"/>
      <c r="O42" s="19"/>
      <c r="P42" s="23"/>
      <c r="Q42" s="23"/>
    </row>
    <row r="43" spans="1:17" x14ac:dyDescent="0.25">
      <c r="A43" s="6">
        <v>44389</v>
      </c>
      <c r="B43" s="3">
        <v>0.2644285714285714</v>
      </c>
      <c r="C43" s="16">
        <v>316.33</v>
      </c>
      <c r="D43" s="28">
        <f t="shared" si="1"/>
        <v>-1.7700214265751635E-2</v>
      </c>
      <c r="E43" s="28">
        <f t="shared" si="4"/>
        <v>0.68425767862455478</v>
      </c>
      <c r="F43" s="17">
        <v>1614469810</v>
      </c>
      <c r="G43" s="28">
        <f t="shared" si="2"/>
        <v>0.35691923377613488</v>
      </c>
      <c r="H43" s="28">
        <f t="shared" si="3"/>
        <v>21.202272449319462</v>
      </c>
      <c r="I43" s="17">
        <v>48535151627</v>
      </c>
      <c r="J43" s="20"/>
      <c r="K43" s="21"/>
      <c r="L43" s="22"/>
      <c r="M43" s="22"/>
      <c r="N43" s="19"/>
      <c r="O43" s="19"/>
      <c r="P43" s="23"/>
      <c r="Q43" s="23"/>
    </row>
    <row r="44" spans="1:17" x14ac:dyDescent="0.25">
      <c r="A44" s="6">
        <v>44390</v>
      </c>
      <c r="B44" s="3">
        <v>0.20165165125495363</v>
      </c>
      <c r="C44" s="16">
        <v>308.81</v>
      </c>
      <c r="D44" s="28">
        <f t="shared" si="1"/>
        <v>-2.377264249359845E-2</v>
      </c>
      <c r="E44" s="28">
        <f t="shared" si="4"/>
        <v>0.68118965217364569</v>
      </c>
      <c r="F44" s="17">
        <v>1231759805</v>
      </c>
      <c r="G44" s="28">
        <f t="shared" si="2"/>
        <v>-0.23704996069266848</v>
      </c>
      <c r="H44" s="28">
        <f t="shared" si="3"/>
        <v>20.931709720387712</v>
      </c>
      <c r="I44" s="17">
        <v>47381788203</v>
      </c>
      <c r="J44" s="20"/>
      <c r="K44" s="21"/>
      <c r="L44" s="22"/>
      <c r="M44" s="22"/>
      <c r="N44" s="19"/>
      <c r="O44" s="19"/>
      <c r="P44" s="23"/>
      <c r="Q44" s="23"/>
    </row>
    <row r="45" spans="1:17" x14ac:dyDescent="0.25">
      <c r="A45" s="6">
        <v>44391</v>
      </c>
      <c r="B45" s="3">
        <v>0.31935101781170505</v>
      </c>
      <c r="C45" s="16">
        <v>309.41000000000003</v>
      </c>
      <c r="D45" s="28">
        <f t="shared" si="1"/>
        <v>1.942942262232572E-3</v>
      </c>
      <c r="E45" s="28">
        <f t="shared" si="4"/>
        <v>0.69411818011837034</v>
      </c>
      <c r="F45" s="17">
        <v>1646743038</v>
      </c>
      <c r="G45" s="28">
        <f t="shared" si="2"/>
        <v>0.33690272349810924</v>
      </c>
      <c r="H45" s="28">
        <f t="shared" si="3"/>
        <v>21.222065258362129</v>
      </c>
      <c r="I45" s="17">
        <v>47473117237</v>
      </c>
      <c r="J45" s="20"/>
      <c r="K45" s="21"/>
      <c r="L45" s="22"/>
      <c r="M45" s="22"/>
      <c r="N45" s="19"/>
      <c r="O45" s="19"/>
      <c r="P45" s="23"/>
      <c r="Q45" s="23"/>
    </row>
    <row r="46" spans="1:17" x14ac:dyDescent="0.25">
      <c r="A46" s="6">
        <v>44392</v>
      </c>
      <c r="B46" s="3">
        <v>0.33264003831417643</v>
      </c>
      <c r="C46" s="16">
        <v>315.24</v>
      </c>
      <c r="D46" s="28">
        <f t="shared" si="1"/>
        <v>1.8842312788856175E-2</v>
      </c>
      <c r="E46" s="28">
        <f t="shared" si="4"/>
        <v>0.70252423464061664</v>
      </c>
      <c r="F46" s="17">
        <v>2242114046</v>
      </c>
      <c r="G46" s="28">
        <f t="shared" si="2"/>
        <v>0.36154457268760587</v>
      </c>
      <c r="H46" s="28">
        <f t="shared" si="3"/>
        <v>21.530685028723678</v>
      </c>
      <c r="I46" s="17">
        <v>48368804767</v>
      </c>
      <c r="J46" s="20"/>
      <c r="K46" s="21"/>
      <c r="L46" s="22"/>
      <c r="M46" s="22"/>
      <c r="N46" s="19"/>
      <c r="O46" s="19"/>
      <c r="P46" s="23"/>
      <c r="Q46" s="23"/>
    </row>
    <row r="47" spans="1:17" x14ac:dyDescent="0.25">
      <c r="A47" s="6">
        <v>44393</v>
      </c>
      <c r="B47" s="3">
        <v>0.15506911357340716</v>
      </c>
      <c r="C47" s="16">
        <v>302.99</v>
      </c>
      <c r="D47" s="28">
        <f t="shared" si="1"/>
        <v>-3.8859281817028246E-2</v>
      </c>
      <c r="E47" s="28">
        <f t="shared" si="4"/>
        <v>0.6735263030195936</v>
      </c>
      <c r="F47" s="17">
        <v>1688212208</v>
      </c>
      <c r="G47" s="28">
        <f t="shared" si="2"/>
        <v>-0.24704445297427124</v>
      </c>
      <c r="H47" s="28">
        <f t="shared" si="3"/>
        <v>21.246935941450779</v>
      </c>
      <c r="I47" s="17">
        <v>46487957302</v>
      </c>
      <c r="J47" s="20"/>
      <c r="K47" s="21"/>
      <c r="L47" s="22"/>
      <c r="M47" s="22"/>
      <c r="N47" s="19"/>
      <c r="O47" s="19"/>
      <c r="P47" s="23"/>
      <c r="Q47" s="23"/>
    </row>
    <row r="48" spans="1:17" x14ac:dyDescent="0.25">
      <c r="A48" s="6">
        <v>44394</v>
      </c>
      <c r="B48" s="3">
        <v>0.27640671641790981</v>
      </c>
      <c r="C48" s="16">
        <v>300.5</v>
      </c>
      <c r="D48" s="28">
        <f t="shared" si="1"/>
        <v>-8.2180930063698865E-3</v>
      </c>
      <c r="E48" s="28">
        <f t="shared" si="4"/>
        <v>0.68902966872759885</v>
      </c>
      <c r="F48" s="17">
        <v>1298507379</v>
      </c>
      <c r="G48" s="28">
        <f t="shared" si="2"/>
        <v>-0.23083876964832373</v>
      </c>
      <c r="H48" s="28">
        <f t="shared" si="3"/>
        <v>20.984481272531866</v>
      </c>
      <c r="I48" s="17">
        <v>46106267206</v>
      </c>
      <c r="J48" s="20"/>
      <c r="K48" s="21"/>
      <c r="L48" s="22"/>
      <c r="M48" s="22"/>
      <c r="N48" s="19"/>
      <c r="O48" s="19"/>
      <c r="P48" s="23"/>
      <c r="Q48" s="23"/>
    </row>
    <row r="49" spans="1:17" x14ac:dyDescent="0.25">
      <c r="A49" s="6">
        <v>44395</v>
      </c>
      <c r="B49" s="3">
        <v>0.25415453474676014</v>
      </c>
      <c r="C49" s="16">
        <v>302.48</v>
      </c>
      <c r="D49" s="28">
        <f t="shared" si="1"/>
        <v>6.5890183028287641E-3</v>
      </c>
      <c r="E49" s="28">
        <f t="shared" si="4"/>
        <v>0.69643627470601555</v>
      </c>
      <c r="F49" s="17">
        <v>1254819647</v>
      </c>
      <c r="G49" s="28">
        <f t="shared" si="2"/>
        <v>-3.3644577386725771E-2</v>
      </c>
      <c r="H49" s="28">
        <f t="shared" si="3"/>
        <v>20.950257692430441</v>
      </c>
      <c r="I49" s="17">
        <v>51250407822</v>
      </c>
      <c r="J49" s="20"/>
      <c r="K49" s="21"/>
      <c r="L49" s="22"/>
      <c r="M49" s="22"/>
      <c r="N49" s="19"/>
      <c r="O49" s="19"/>
      <c r="P49" s="23"/>
      <c r="Q49" s="23"/>
    </row>
    <row r="50" spans="1:17" x14ac:dyDescent="0.25">
      <c r="A50" s="6">
        <v>44396</v>
      </c>
      <c r="B50" s="3">
        <v>0.35252811466372458</v>
      </c>
      <c r="C50" s="16">
        <v>280.02</v>
      </c>
      <c r="D50" s="28">
        <f t="shared" si="1"/>
        <v>-7.4252843163184479E-2</v>
      </c>
      <c r="E50" s="28">
        <f t="shared" si="4"/>
        <v>0.65531402585717813</v>
      </c>
      <c r="F50" s="17">
        <v>1514754521</v>
      </c>
      <c r="G50" s="28">
        <f t="shared" si="2"/>
        <v>0.20714919042066926</v>
      </c>
      <c r="H50" s="28">
        <f t="shared" si="3"/>
        <v>21.138519231096023</v>
      </c>
      <c r="I50" s="17">
        <v>47081500516</v>
      </c>
      <c r="J50" s="20"/>
      <c r="K50" s="21"/>
      <c r="L50" s="22"/>
      <c r="M50" s="22"/>
      <c r="N50" s="19"/>
      <c r="O50" s="19"/>
      <c r="P50" s="23"/>
      <c r="Q50" s="23"/>
    </row>
    <row r="51" spans="1:17" x14ac:dyDescent="0.25">
      <c r="A51" s="6">
        <v>44397</v>
      </c>
      <c r="B51" s="3">
        <v>0.39060217706821493</v>
      </c>
      <c r="C51" s="16">
        <v>264.77999999999997</v>
      </c>
      <c r="D51" s="28">
        <f t="shared" si="1"/>
        <v>-5.4424683951146413E-2</v>
      </c>
      <c r="E51" s="28">
        <f t="shared" si="4"/>
        <v>0.66555772564552329</v>
      </c>
      <c r="F51" s="17">
        <v>1819454491</v>
      </c>
      <c r="G51" s="28">
        <f t="shared" si="2"/>
        <v>0.20115468597436181</v>
      </c>
      <c r="H51" s="28">
        <f t="shared" si="3"/>
        <v>21.321802563436869</v>
      </c>
      <c r="I51" s="17">
        <v>44519723680</v>
      </c>
      <c r="J51" s="20"/>
      <c r="K51" s="21"/>
      <c r="L51" s="22"/>
      <c r="M51" s="22"/>
      <c r="N51" s="19"/>
      <c r="O51" s="19"/>
      <c r="P51" s="23"/>
      <c r="Q51" s="23"/>
    </row>
    <row r="52" spans="1:17" x14ac:dyDescent="0.25">
      <c r="A52" s="6">
        <v>44398</v>
      </c>
      <c r="B52" s="3">
        <v>0.44345400943396385</v>
      </c>
      <c r="C52" s="16">
        <v>292.52999999999997</v>
      </c>
      <c r="D52" s="28">
        <f t="shared" si="1"/>
        <v>0.10480398821663273</v>
      </c>
      <c r="E52" s="28">
        <f t="shared" si="4"/>
        <v>0.74422234556191158</v>
      </c>
      <c r="F52" s="17">
        <v>1957623339</v>
      </c>
      <c r="G52" s="28">
        <f t="shared" si="2"/>
        <v>7.5939710876780531E-2</v>
      </c>
      <c r="H52" s="28">
        <f t="shared" si="3"/>
        <v>21.394996992784225</v>
      </c>
      <c r="I52" s="17">
        <v>49185357931</v>
      </c>
      <c r="J52" s="20"/>
      <c r="K52" s="21"/>
      <c r="L52" s="22"/>
      <c r="M52" s="22"/>
      <c r="N52" s="19"/>
      <c r="O52" s="19"/>
      <c r="P52" s="23"/>
      <c r="Q52" s="23"/>
    </row>
    <row r="53" spans="1:17" x14ac:dyDescent="0.25">
      <c r="A53" s="6">
        <v>44399</v>
      </c>
      <c r="B53" s="3">
        <v>0.35552511485451777</v>
      </c>
      <c r="C53" s="16">
        <v>293.64</v>
      </c>
      <c r="D53" s="28">
        <f t="shared" si="1"/>
        <v>3.7944826171674162E-3</v>
      </c>
      <c r="E53" s="28">
        <f t="shared" si="4"/>
        <v>0.69504262437939235</v>
      </c>
      <c r="F53" s="17">
        <v>1495118544</v>
      </c>
      <c r="G53" s="28">
        <f t="shared" si="2"/>
        <v>-0.23625831679972631</v>
      </c>
      <c r="H53" s="28">
        <f t="shared" si="3"/>
        <v>21.125471334959816</v>
      </c>
      <c r="I53" s="17">
        <v>49371952334</v>
      </c>
      <c r="J53" s="20"/>
      <c r="K53" s="21"/>
      <c r="L53" s="22"/>
      <c r="M53" s="22"/>
      <c r="N53" s="19"/>
      <c r="O53" s="19"/>
      <c r="P53" s="23"/>
      <c r="Q53" s="23"/>
    </row>
    <row r="54" spans="1:17" x14ac:dyDescent="0.25">
      <c r="A54" s="6">
        <v>44400</v>
      </c>
      <c r="B54" s="3">
        <v>0.28112918454935626</v>
      </c>
      <c r="C54" s="16">
        <v>299.27999999999997</v>
      </c>
      <c r="D54" s="28">
        <f t="shared" si="1"/>
        <v>1.9207192480588331E-2</v>
      </c>
      <c r="E54" s="28">
        <f t="shared" si="4"/>
        <v>0.70270495540307842</v>
      </c>
      <c r="F54" s="17">
        <v>1849700307</v>
      </c>
      <c r="G54" s="28">
        <f t="shared" si="2"/>
        <v>0.23715963153755126</v>
      </c>
      <c r="H54" s="28">
        <f t="shared" si="3"/>
        <v>21.338289467238251</v>
      </c>
      <c r="I54" s="17">
        <v>50320554475</v>
      </c>
      <c r="J54" s="20"/>
      <c r="K54" s="21"/>
      <c r="L54" s="22"/>
      <c r="M54" s="22"/>
      <c r="N54" s="19"/>
      <c r="O54" s="19"/>
      <c r="P54" s="23"/>
      <c r="Q54" s="23"/>
    </row>
    <row r="55" spans="1:17" x14ac:dyDescent="0.25">
      <c r="A55" s="6">
        <v>44401</v>
      </c>
      <c r="B55" s="3">
        <v>0.50406312364425265</v>
      </c>
      <c r="C55" s="16">
        <v>302.07</v>
      </c>
      <c r="D55" s="28">
        <f t="shared" si="1"/>
        <v>9.3223736968726101E-3</v>
      </c>
      <c r="E55" s="28">
        <f t="shared" si="4"/>
        <v>0.69779753771673503</v>
      </c>
      <c r="F55" s="17">
        <v>1644709273</v>
      </c>
      <c r="G55" s="28">
        <f t="shared" si="2"/>
        <v>-0.11082391737960606</v>
      </c>
      <c r="H55" s="28">
        <f t="shared" si="3"/>
        <v>21.220829472413907</v>
      </c>
      <c r="I55" s="17">
        <v>50789466927</v>
      </c>
      <c r="J55" s="20"/>
      <c r="K55" s="21"/>
      <c r="L55" s="22"/>
      <c r="M55" s="22"/>
      <c r="N55" s="19"/>
      <c r="O55" s="19"/>
      <c r="P55" s="23"/>
      <c r="Q55" s="23"/>
    </row>
    <row r="56" spans="1:17" x14ac:dyDescent="0.25">
      <c r="A56" s="6">
        <v>44402</v>
      </c>
      <c r="B56" s="3">
        <v>0.29144236200256701</v>
      </c>
      <c r="C56" s="16">
        <v>302.44</v>
      </c>
      <c r="D56" s="28">
        <f t="shared" si="1"/>
        <v>1.224881649948717E-3</v>
      </c>
      <c r="E56" s="28">
        <f t="shared" si="4"/>
        <v>0.69375943391957462</v>
      </c>
      <c r="F56" s="17">
        <v>1351522797</v>
      </c>
      <c r="G56" s="28">
        <f t="shared" si="2"/>
        <v>-0.17826036541109713</v>
      </c>
      <c r="H56" s="28">
        <f t="shared" si="3"/>
        <v>21.024497792202951</v>
      </c>
      <c r="I56" s="17">
        <v>50850719806</v>
      </c>
      <c r="J56" s="20"/>
      <c r="K56" s="21"/>
      <c r="L56" s="22"/>
      <c r="M56" s="22"/>
      <c r="N56" s="19"/>
      <c r="O56" s="19"/>
      <c r="P56" s="23"/>
      <c r="Q56" s="23"/>
    </row>
    <row r="57" spans="1:17" x14ac:dyDescent="0.25">
      <c r="A57" s="6">
        <v>44403</v>
      </c>
      <c r="B57" s="3">
        <v>0.79394256097561922</v>
      </c>
      <c r="C57" s="16">
        <v>304.48</v>
      </c>
      <c r="D57" s="28">
        <f t="shared" si="1"/>
        <v>6.7451395318081087E-3</v>
      </c>
      <c r="E57" s="28">
        <f t="shared" si="4"/>
        <v>0.69651407596697124</v>
      </c>
      <c r="F57" s="17">
        <v>2572081528</v>
      </c>
      <c r="G57" s="28">
        <f t="shared" si="2"/>
        <v>0.90309888498314383</v>
      </c>
      <c r="H57" s="28">
        <f t="shared" si="3"/>
        <v>21.667981341497462</v>
      </c>
      <c r="I57" s="17">
        <v>51194069379</v>
      </c>
      <c r="J57" s="20"/>
      <c r="K57" s="21"/>
      <c r="L57" s="22"/>
      <c r="M57" s="22"/>
      <c r="N57" s="19"/>
      <c r="O57" s="19"/>
      <c r="P57" s="23"/>
      <c r="Q57" s="23"/>
    </row>
    <row r="58" spans="1:17" x14ac:dyDescent="0.25">
      <c r="A58" s="6">
        <v>44404</v>
      </c>
      <c r="B58" s="3">
        <v>0.18425799999999981</v>
      </c>
      <c r="C58" s="16">
        <v>313.60000000000002</v>
      </c>
      <c r="D58" s="28">
        <f t="shared" si="1"/>
        <v>2.9952706253284278E-2</v>
      </c>
      <c r="E58" s="28">
        <f t="shared" si="4"/>
        <v>0.70801249537013167</v>
      </c>
      <c r="F58" s="17">
        <v>1870220991</v>
      </c>
      <c r="G58" s="28">
        <f t="shared" si="2"/>
        <v>-0.27287647353299604</v>
      </c>
      <c r="H58" s="28">
        <f t="shared" si="3"/>
        <v>21.349322438370599</v>
      </c>
      <c r="I58" s="17">
        <v>52728212361</v>
      </c>
      <c r="J58" s="20"/>
      <c r="K58" s="21"/>
      <c r="L58" s="22"/>
      <c r="M58" s="22"/>
      <c r="N58" s="19"/>
      <c r="O58" s="19"/>
      <c r="P58" s="23"/>
      <c r="Q58" s="23"/>
    </row>
    <row r="59" spans="1:17" x14ac:dyDescent="0.25">
      <c r="A59" s="6">
        <v>44405</v>
      </c>
      <c r="B59" s="3">
        <v>0.15401282608695621</v>
      </c>
      <c r="C59" s="16">
        <v>313.43</v>
      </c>
      <c r="D59" s="28">
        <f t="shared" si="1"/>
        <v>-5.4209183673470385E-4</v>
      </c>
      <c r="E59" s="28">
        <f t="shared" si="4"/>
        <v>0.69287609790199411</v>
      </c>
      <c r="F59" s="17">
        <v>1626648048</v>
      </c>
      <c r="G59" s="28">
        <f t="shared" si="2"/>
        <v>-0.13023751961513519</v>
      </c>
      <c r="H59" s="28">
        <f t="shared" si="3"/>
        <v>21.209787322790973</v>
      </c>
      <c r="I59" s="17">
        <v>52698963344</v>
      </c>
      <c r="J59" s="20"/>
      <c r="K59" s="21"/>
      <c r="L59" s="22"/>
      <c r="M59" s="22"/>
      <c r="N59" s="19"/>
      <c r="O59" s="19"/>
      <c r="P59" s="23"/>
      <c r="Q59" s="23"/>
    </row>
    <row r="60" spans="1:17" x14ac:dyDescent="0.25">
      <c r="A60" s="6">
        <v>44406</v>
      </c>
      <c r="B60" s="3">
        <v>0.25724397727272763</v>
      </c>
      <c r="C60" s="16">
        <v>316.75</v>
      </c>
      <c r="D60" s="28">
        <f t="shared" si="1"/>
        <v>1.0592476789075711E-2</v>
      </c>
      <c r="E60" s="28">
        <f t="shared" si="4"/>
        <v>0.69842944320812261</v>
      </c>
      <c r="F60" s="17">
        <v>1384576144</v>
      </c>
      <c r="G60" s="28">
        <f t="shared" si="2"/>
        <v>-0.14881639841982586</v>
      </c>
      <c r="H60" s="28">
        <f t="shared" si="3"/>
        <v>21.048659897257238</v>
      </c>
      <c r="I60" s="17">
        <v>53257314437</v>
      </c>
      <c r="J60" s="20"/>
      <c r="K60" s="21"/>
      <c r="L60" s="22"/>
      <c r="M60" s="22"/>
      <c r="N60" s="19"/>
      <c r="O60" s="19"/>
      <c r="P60" s="23"/>
      <c r="Q60" s="23"/>
    </row>
    <row r="61" spans="1:17" x14ac:dyDescent="0.25">
      <c r="A61" s="6">
        <v>44407</v>
      </c>
      <c r="B61" s="3">
        <v>0.18310359212050972</v>
      </c>
      <c r="C61" s="16">
        <v>322.91000000000003</v>
      </c>
      <c r="D61" s="28">
        <f t="shared" si="1"/>
        <v>1.9447513812154815E-2</v>
      </c>
      <c r="E61" s="28">
        <f t="shared" si="4"/>
        <v>0.7028239659891905</v>
      </c>
      <c r="F61" s="17">
        <v>1588918308</v>
      </c>
      <c r="G61" s="28">
        <f t="shared" si="2"/>
        <v>0.14758463439190961</v>
      </c>
      <c r="H61" s="28">
        <f t="shared" si="3"/>
        <v>21.186319312858476</v>
      </c>
      <c r="I61" s="17">
        <v>54293025182</v>
      </c>
      <c r="J61" s="20"/>
      <c r="K61" s="21"/>
      <c r="L61" s="22"/>
      <c r="M61" s="22"/>
      <c r="N61" s="19"/>
      <c r="O61" s="19"/>
      <c r="P61" s="23"/>
      <c r="Q61" s="23"/>
    </row>
    <row r="62" spans="1:17" x14ac:dyDescent="0.25">
      <c r="A62" s="6">
        <v>44408</v>
      </c>
      <c r="B62" s="3">
        <v>0.25811201501877329</v>
      </c>
      <c r="C62" s="16">
        <v>333.55</v>
      </c>
      <c r="D62" s="28">
        <f t="shared" si="1"/>
        <v>3.295035768480381E-2</v>
      </c>
      <c r="E62" s="28">
        <f t="shared" si="4"/>
        <v>0.70948811609171114</v>
      </c>
      <c r="F62" s="17">
        <v>1717984015</v>
      </c>
      <c r="G62" s="28">
        <f t="shared" si="2"/>
        <v>8.1228661253489598E-2</v>
      </c>
      <c r="H62" s="28">
        <f t="shared" si="3"/>
        <v>21.264417356623518</v>
      </c>
      <c r="I62" s="17">
        <v>56082037720</v>
      </c>
      <c r="J62" s="20"/>
      <c r="K62" s="21"/>
      <c r="L62" s="22"/>
      <c r="M62" s="22"/>
      <c r="N62" s="19"/>
      <c r="O62" s="19"/>
      <c r="P62" s="23"/>
      <c r="Q62" s="23"/>
    </row>
    <row r="63" spans="1:17" x14ac:dyDescent="0.25">
      <c r="A63" s="6">
        <v>44409</v>
      </c>
      <c r="B63" s="3">
        <v>0.4355776902887139</v>
      </c>
      <c r="C63" s="16">
        <v>333.48</v>
      </c>
      <c r="D63" s="28">
        <f t="shared" si="1"/>
        <v>-2.0986358866736943E-4</v>
      </c>
      <c r="E63" s="28">
        <f t="shared" si="4"/>
        <v>0.69304224325988573</v>
      </c>
      <c r="F63" s="17">
        <v>1788390755</v>
      </c>
      <c r="G63" s="28">
        <f t="shared" si="2"/>
        <v>4.0982185739370847E-2</v>
      </c>
      <c r="H63" s="28">
        <f t="shared" si="3"/>
        <v>21.304582033444717</v>
      </c>
      <c r="I63" s="17">
        <v>56071010565</v>
      </c>
      <c r="J63" s="20"/>
      <c r="K63" s="21"/>
      <c r="L63" s="22"/>
      <c r="M63" s="22"/>
      <c r="N63" s="19"/>
      <c r="O63" s="19"/>
      <c r="P63" s="23"/>
      <c r="Q63" s="23"/>
    </row>
    <row r="64" spans="1:17" x14ac:dyDescent="0.25">
      <c r="A64" s="6">
        <v>44410</v>
      </c>
      <c r="B64" s="3">
        <v>0.20365460829493101</v>
      </c>
      <c r="C64" s="16">
        <v>331.1</v>
      </c>
      <c r="D64" s="28">
        <f t="shared" si="1"/>
        <v>-7.1368597816960921E-3</v>
      </c>
      <c r="E64" s="28">
        <f t="shared" si="4"/>
        <v>0.68957236863607263</v>
      </c>
      <c r="F64" s="17">
        <v>1348495243</v>
      </c>
      <c r="G64" s="28">
        <f t="shared" si="2"/>
        <v>-0.24597281705361984</v>
      </c>
      <c r="H64" s="28">
        <f t="shared" si="3"/>
        <v>21.02225517365612</v>
      </c>
      <c r="I64" s="17">
        <v>55670696490</v>
      </c>
      <c r="J64" s="20"/>
      <c r="K64" s="21"/>
      <c r="L64" s="22"/>
      <c r="M64" s="22"/>
      <c r="N64" s="19"/>
      <c r="O64" s="19"/>
      <c r="P64" s="23"/>
      <c r="Q64" s="23"/>
    </row>
    <row r="65" spans="1:17" x14ac:dyDescent="0.25">
      <c r="A65" s="6">
        <v>44411</v>
      </c>
      <c r="B65" s="3">
        <v>0.39199343434343514</v>
      </c>
      <c r="C65" s="16">
        <v>322.75</v>
      </c>
      <c r="D65" s="28">
        <f t="shared" si="1"/>
        <v>-2.5218967079432275E-2</v>
      </c>
      <c r="E65" s="28">
        <f t="shared" si="4"/>
        <v>0.68045752279931071</v>
      </c>
      <c r="F65" s="17">
        <v>1365471563</v>
      </c>
      <c r="G65" s="28">
        <f t="shared" si="2"/>
        <v>1.2589084083257651E-2</v>
      </c>
      <c r="H65" s="28">
        <f t="shared" si="3"/>
        <v>21.034765674054828</v>
      </c>
      <c r="I65" s="17">
        <v>54265847925</v>
      </c>
      <c r="J65" s="20"/>
      <c r="K65" s="21"/>
      <c r="L65" s="22"/>
      <c r="M65" s="22"/>
      <c r="N65" s="19"/>
      <c r="O65" s="19"/>
      <c r="P65" s="23"/>
      <c r="Q65" s="23"/>
    </row>
    <row r="66" spans="1:17" x14ac:dyDescent="0.25">
      <c r="A66" s="6">
        <v>44412</v>
      </c>
      <c r="B66" s="3">
        <v>0.24430872180451099</v>
      </c>
      <c r="C66" s="16">
        <v>334.92</v>
      </c>
      <c r="D66" s="28">
        <f t="shared" si="1"/>
        <v>3.7707203718048143E-2</v>
      </c>
      <c r="E66" s="28">
        <f t="shared" si="4"/>
        <v>0.71182525603862956</v>
      </c>
      <c r="F66" s="17">
        <v>1279262186</v>
      </c>
      <c r="G66" s="28">
        <f t="shared" si="2"/>
        <v>-6.313524157954209E-2</v>
      </c>
      <c r="H66" s="28">
        <f t="shared" si="3"/>
        <v>20.969549332279882</v>
      </c>
      <c r="I66" s="17">
        <v>56312250831</v>
      </c>
      <c r="J66" s="20"/>
      <c r="K66" s="21"/>
      <c r="L66" s="22"/>
      <c r="M66" s="22"/>
      <c r="N66" s="19"/>
      <c r="O66" s="19"/>
      <c r="P66" s="23"/>
      <c r="Q66" s="23"/>
    </row>
    <row r="67" spans="1:17" x14ac:dyDescent="0.25">
      <c r="A67" s="6">
        <v>44413</v>
      </c>
      <c r="B67" s="3">
        <v>0.2462240710823905</v>
      </c>
      <c r="C67" s="16">
        <v>337.87</v>
      </c>
      <c r="D67" s="28">
        <f t="shared" si="1"/>
        <v>8.8080735698077284E-3</v>
      </c>
      <c r="E67" s="28">
        <f t="shared" ref="E67:E98" si="5">LN(1+C67/C66)</f>
        <v>0.69754154795402168</v>
      </c>
      <c r="F67" s="17">
        <v>1551187442</v>
      </c>
      <c r="G67" s="28">
        <f t="shared" si="2"/>
        <v>0.21256413186905543</v>
      </c>
      <c r="H67" s="28">
        <f t="shared" si="3"/>
        <v>21.162286566836745</v>
      </c>
      <c r="I67" s="17">
        <v>56809110535</v>
      </c>
      <c r="J67" s="20"/>
      <c r="K67" s="21"/>
      <c r="L67" s="22"/>
      <c r="M67" s="22"/>
      <c r="N67" s="19"/>
      <c r="O67" s="19"/>
      <c r="P67" s="23"/>
      <c r="Q67" s="23"/>
    </row>
    <row r="68" spans="1:17" x14ac:dyDescent="0.25">
      <c r="A68" s="6">
        <v>44414</v>
      </c>
      <c r="B68" s="3">
        <v>0.32257377567140616</v>
      </c>
      <c r="C68" s="16">
        <v>342.14</v>
      </c>
      <c r="D68" s="28">
        <f t="shared" ref="D68:D123" si="6">C68/C67-1</f>
        <v>1.2637996862698619E-2</v>
      </c>
      <c r="E68" s="28">
        <f t="shared" si="5"/>
        <v>0.69944629782943935</v>
      </c>
      <c r="F68" s="17">
        <v>1623970506</v>
      </c>
      <c r="G68" s="28">
        <f t="shared" ref="G68:G123" si="7">F68/F67-1</f>
        <v>4.6920869799047749E-2</v>
      </c>
      <c r="H68" s="28">
        <f t="shared" ref="H68:H123" si="8">LN(1+F68)</f>
        <v>21.208139917806704</v>
      </c>
      <c r="I68" s="17">
        <v>57525898862</v>
      </c>
      <c r="J68" s="20"/>
      <c r="K68" s="21"/>
      <c r="L68" s="22"/>
      <c r="M68" s="22"/>
      <c r="N68" s="19"/>
      <c r="O68" s="19"/>
      <c r="P68" s="23"/>
      <c r="Q68" s="23"/>
    </row>
    <row r="69" spans="1:17" x14ac:dyDescent="0.25">
      <c r="A69" s="6">
        <v>44415</v>
      </c>
      <c r="B69" s="3">
        <v>0.35136462686567121</v>
      </c>
      <c r="C69" s="16">
        <v>355.74</v>
      </c>
      <c r="D69" s="28">
        <f t="shared" si="6"/>
        <v>3.9749810019290344E-2</v>
      </c>
      <c r="E69" s="28">
        <f t="shared" si="5"/>
        <v>0.71282715818755527</v>
      </c>
      <c r="F69" s="17">
        <v>1903003766</v>
      </c>
      <c r="G69" s="28">
        <f t="shared" si="7"/>
        <v>0.1718216303615554</v>
      </c>
      <c r="H69" s="28">
        <f t="shared" si="8"/>
        <v>21.366699404764507</v>
      </c>
      <c r="I69" s="17">
        <v>59813296939</v>
      </c>
      <c r="J69" s="20"/>
      <c r="K69" s="21"/>
      <c r="L69" s="22"/>
      <c r="M69" s="22"/>
      <c r="N69" s="19"/>
      <c r="O69" s="19"/>
      <c r="P69" s="23"/>
      <c r="Q69" s="23"/>
    </row>
    <row r="70" spans="1:17" x14ac:dyDescent="0.25">
      <c r="A70" s="6">
        <v>44416</v>
      </c>
      <c r="B70" s="3">
        <v>0.24464657079646018</v>
      </c>
      <c r="C70" s="16">
        <v>342.06</v>
      </c>
      <c r="D70" s="28">
        <f t="shared" si="6"/>
        <v>-3.8455051442064403E-2</v>
      </c>
      <c r="E70" s="28">
        <f t="shared" si="5"/>
        <v>0.67373240180534244</v>
      </c>
      <c r="F70" s="17">
        <v>1547133821</v>
      </c>
      <c r="G70" s="28">
        <f t="shared" si="7"/>
        <v>-0.18700433039500353</v>
      </c>
      <c r="H70" s="28">
        <f t="shared" si="8"/>
        <v>21.159669908997749</v>
      </c>
      <c r="I70" s="17">
        <v>57513752130</v>
      </c>
      <c r="J70" s="20"/>
      <c r="K70" s="21"/>
      <c r="L70" s="22"/>
      <c r="M70" s="22"/>
      <c r="N70" s="19"/>
      <c r="O70" s="19"/>
      <c r="P70" s="23"/>
      <c r="Q70" s="23"/>
    </row>
    <row r="71" spans="1:17" x14ac:dyDescent="0.25">
      <c r="A71" s="6">
        <v>44417</v>
      </c>
      <c r="B71" s="3">
        <v>0.34491054313099051</v>
      </c>
      <c r="C71" s="16">
        <v>354.97</v>
      </c>
      <c r="D71" s="28">
        <f t="shared" si="6"/>
        <v>3.7741916622814786E-2</v>
      </c>
      <c r="E71" s="28">
        <f t="shared" si="5"/>
        <v>0.71184229116960163</v>
      </c>
      <c r="F71" s="17">
        <v>1648422571</v>
      </c>
      <c r="G71" s="28">
        <f t="shared" si="7"/>
        <v>6.546864183638057E-2</v>
      </c>
      <c r="H71" s="28">
        <f t="shared" si="8"/>
        <v>21.223084650613515</v>
      </c>
      <c r="I71" s="17">
        <v>59683071428</v>
      </c>
      <c r="J71" s="20"/>
      <c r="K71" s="21"/>
      <c r="L71" s="22"/>
      <c r="M71" s="22"/>
      <c r="N71" s="19"/>
      <c r="O71" s="19"/>
      <c r="P71" s="23"/>
      <c r="Q71" s="23"/>
    </row>
    <row r="72" spans="1:17" x14ac:dyDescent="0.25">
      <c r="A72" s="6">
        <v>44418</v>
      </c>
      <c r="B72" s="3">
        <v>0.16834664764621957</v>
      </c>
      <c r="C72" s="16">
        <v>371.95</v>
      </c>
      <c r="D72" s="28">
        <f t="shared" si="6"/>
        <v>4.7835028312251726E-2</v>
      </c>
      <c r="E72" s="28">
        <f t="shared" si="5"/>
        <v>0.7167831513508196</v>
      </c>
      <c r="F72" s="17">
        <v>2150475826</v>
      </c>
      <c r="G72" s="28">
        <f t="shared" si="7"/>
        <v>0.3045658703250067</v>
      </c>
      <c r="H72" s="28">
        <f t="shared" si="8"/>
        <v>21.488954969483178</v>
      </c>
      <c r="I72" s="17">
        <v>62539308798</v>
      </c>
      <c r="J72" s="20"/>
      <c r="K72" s="21"/>
      <c r="L72" s="22"/>
      <c r="M72" s="22"/>
      <c r="N72" s="19"/>
      <c r="O72" s="19"/>
      <c r="P72" s="23"/>
      <c r="Q72" s="23"/>
    </row>
    <row r="73" spans="1:17" x14ac:dyDescent="0.25">
      <c r="A73" s="6">
        <v>44419</v>
      </c>
      <c r="B73" s="3">
        <v>0.31447274969173966</v>
      </c>
      <c r="C73" s="16">
        <v>391.76</v>
      </c>
      <c r="D73" s="28">
        <f t="shared" si="6"/>
        <v>5.3259846753595852E-2</v>
      </c>
      <c r="E73" s="28">
        <f t="shared" si="5"/>
        <v>0.71942869931817677</v>
      </c>
      <c r="F73" s="17">
        <v>2542670896</v>
      </c>
      <c r="G73" s="28">
        <f t="shared" si="7"/>
        <v>0.18237594920074218</v>
      </c>
      <c r="H73" s="28">
        <f t="shared" si="8"/>
        <v>21.656480899753948</v>
      </c>
      <c r="I73" s="17">
        <v>65868866790</v>
      </c>
      <c r="J73" s="20"/>
      <c r="K73" s="21"/>
      <c r="L73" s="22"/>
      <c r="M73" s="22"/>
      <c r="N73" s="19"/>
      <c r="O73" s="19"/>
      <c r="P73" s="23"/>
      <c r="Q73" s="23"/>
    </row>
    <row r="74" spans="1:17" x14ac:dyDescent="0.25">
      <c r="A74" s="6">
        <v>44420</v>
      </c>
      <c r="B74" s="3">
        <v>0.44118907563025367</v>
      </c>
      <c r="C74" s="16">
        <v>385.82</v>
      </c>
      <c r="D74" s="28">
        <f t="shared" si="6"/>
        <v>-1.5162344292423913E-2</v>
      </c>
      <c r="E74" s="28">
        <f t="shared" si="5"/>
        <v>0.68553712525678923</v>
      </c>
      <c r="F74" s="17">
        <v>2217067872</v>
      </c>
      <c r="G74" s="28">
        <f t="shared" si="7"/>
        <v>-0.12805551222229428</v>
      </c>
      <c r="H74" s="28">
        <f t="shared" si="8"/>
        <v>21.51945138190673</v>
      </c>
      <c r="I74" s="17">
        <v>64870459488</v>
      </c>
      <c r="J74" s="20"/>
      <c r="K74" s="21"/>
      <c r="L74" s="22"/>
      <c r="M74" s="22"/>
      <c r="N74" s="19"/>
      <c r="O74" s="19"/>
      <c r="P74" s="23"/>
      <c r="Q74" s="23"/>
    </row>
    <row r="75" spans="1:17" x14ac:dyDescent="0.25">
      <c r="A75" s="6">
        <v>44421</v>
      </c>
      <c r="B75" s="3">
        <v>0.35726539027982424</v>
      </c>
      <c r="C75" s="16">
        <v>410.94</v>
      </c>
      <c r="D75" s="28">
        <f t="shared" si="6"/>
        <v>6.5108081488777225E-2</v>
      </c>
      <c r="E75" s="28">
        <f t="shared" si="5"/>
        <v>0.72518256474732978</v>
      </c>
      <c r="F75" s="17">
        <v>1724229835</v>
      </c>
      <c r="G75" s="28">
        <f t="shared" si="7"/>
        <v>-0.22229271517764337</v>
      </c>
      <c r="H75" s="28">
        <f t="shared" si="8"/>
        <v>21.268046315847428</v>
      </c>
      <c r="I75" s="17">
        <v>69095056333</v>
      </c>
      <c r="J75" s="20"/>
      <c r="K75" s="21"/>
      <c r="L75" s="22"/>
      <c r="M75" s="22"/>
      <c r="N75" s="19"/>
      <c r="O75" s="19"/>
      <c r="P75" s="23"/>
      <c r="Q75" s="23"/>
    </row>
    <row r="76" spans="1:17" x14ac:dyDescent="0.25">
      <c r="A76" s="6">
        <v>44422</v>
      </c>
      <c r="B76" s="3">
        <v>0.162943424657534</v>
      </c>
      <c r="C76" s="16">
        <v>409.03</v>
      </c>
      <c r="D76" s="28">
        <f t="shared" si="6"/>
        <v>-4.6478804691683084E-3</v>
      </c>
      <c r="E76" s="28">
        <f t="shared" si="5"/>
        <v>0.69082053578531544</v>
      </c>
      <c r="F76" s="17">
        <v>2023364348</v>
      </c>
      <c r="G76" s="28">
        <f t="shared" si="7"/>
        <v>0.17348876984256578</v>
      </c>
      <c r="H76" s="28">
        <f t="shared" si="8"/>
        <v>21.428027482227279</v>
      </c>
      <c r="I76" s="17">
        <v>68773848342</v>
      </c>
      <c r="J76" s="20"/>
      <c r="K76" s="21"/>
      <c r="L76" s="22"/>
      <c r="M76" s="22"/>
      <c r="N76" s="19"/>
      <c r="O76" s="19"/>
      <c r="P76" s="23"/>
      <c r="Q76" s="23"/>
    </row>
    <row r="77" spans="1:17" x14ac:dyDescent="0.25">
      <c r="A77" s="6">
        <v>44423</v>
      </c>
      <c r="B77" s="3">
        <v>0.35412541666666775</v>
      </c>
      <c r="C77" s="16">
        <v>414.6</v>
      </c>
      <c r="D77" s="28">
        <f t="shared" si="6"/>
        <v>1.3617583062367267E-2</v>
      </c>
      <c r="E77" s="28">
        <f t="shared" si="5"/>
        <v>0.69993289695339034</v>
      </c>
      <c r="F77" s="17">
        <v>1826134192</v>
      </c>
      <c r="G77" s="28">
        <f t="shared" si="7"/>
        <v>-9.7476342407116445E-2</v>
      </c>
      <c r="H77" s="28">
        <f t="shared" si="8"/>
        <v>21.325467106561309</v>
      </c>
      <c r="I77" s="17">
        <v>69708780301</v>
      </c>
      <c r="J77" s="20"/>
      <c r="K77" s="21"/>
      <c r="L77" s="22"/>
      <c r="M77" s="22"/>
      <c r="N77" s="19"/>
      <c r="O77" s="19"/>
      <c r="P77" s="23"/>
      <c r="Q77" s="23"/>
    </row>
    <row r="78" spans="1:17" x14ac:dyDescent="0.25">
      <c r="A78" s="6">
        <v>44424</v>
      </c>
      <c r="B78" s="3">
        <v>0.28703639053254426</v>
      </c>
      <c r="C78" s="16">
        <v>417.47</v>
      </c>
      <c r="D78" s="28">
        <f t="shared" si="6"/>
        <v>6.9223347805114077E-3</v>
      </c>
      <c r="E78" s="28">
        <f t="shared" si="5"/>
        <v>0.69660237189579566</v>
      </c>
      <c r="F78" s="17">
        <v>2620571467</v>
      </c>
      <c r="G78" s="28">
        <f t="shared" si="7"/>
        <v>0.43503773078687313</v>
      </c>
      <c r="H78" s="28">
        <f t="shared" si="8"/>
        <v>21.686658248492492</v>
      </c>
      <c r="I78" s="17">
        <v>70192312506</v>
      </c>
      <c r="J78" s="20"/>
      <c r="K78" s="21"/>
      <c r="L78" s="22"/>
      <c r="M78" s="22"/>
      <c r="N78" s="19"/>
      <c r="O78" s="19"/>
      <c r="P78" s="23"/>
      <c r="Q78" s="23"/>
    </row>
    <row r="79" spans="1:17" x14ac:dyDescent="0.25">
      <c r="A79" s="6">
        <v>44425</v>
      </c>
      <c r="B79" s="3">
        <v>0.1729395683453237</v>
      </c>
      <c r="C79" s="16">
        <v>401.91</v>
      </c>
      <c r="D79" s="28">
        <f t="shared" si="6"/>
        <v>-3.7272139315399966E-2</v>
      </c>
      <c r="E79" s="28">
        <f t="shared" si="5"/>
        <v>0.67433527128969939</v>
      </c>
      <c r="F79" s="17">
        <v>2572609791</v>
      </c>
      <c r="G79" s="28">
        <f t="shared" si="7"/>
        <v>-1.8301991227473002E-2</v>
      </c>
      <c r="H79" s="28">
        <f t="shared" si="8"/>
        <v>21.668186703867679</v>
      </c>
      <c r="I79" s="17">
        <v>67575770398</v>
      </c>
      <c r="J79" s="20"/>
      <c r="K79" s="21"/>
      <c r="L79" s="22"/>
      <c r="M79" s="22"/>
      <c r="N79" s="19"/>
      <c r="O79" s="19"/>
      <c r="P79" s="23"/>
      <c r="Q79" s="23"/>
    </row>
    <row r="80" spans="1:17" x14ac:dyDescent="0.25">
      <c r="A80" s="6">
        <v>44426</v>
      </c>
      <c r="B80" s="3">
        <v>0.18103573298429315</v>
      </c>
      <c r="C80" s="16">
        <v>398.25</v>
      </c>
      <c r="D80" s="28">
        <f t="shared" si="6"/>
        <v>-9.1065163842651842E-3</v>
      </c>
      <c r="E80" s="28">
        <f t="shared" si="5"/>
        <v>0.68858352471358941</v>
      </c>
      <c r="F80" s="17">
        <v>2288117050</v>
      </c>
      <c r="G80" s="28">
        <f t="shared" si="7"/>
        <v>-0.11058526714594163</v>
      </c>
      <c r="H80" s="28">
        <f t="shared" si="8"/>
        <v>21.55099506780925</v>
      </c>
      <c r="I80" s="17">
        <v>66960819021</v>
      </c>
      <c r="J80" s="20"/>
      <c r="K80" s="21"/>
      <c r="L80" s="22"/>
      <c r="M80" s="22"/>
      <c r="N80" s="19"/>
      <c r="O80" s="19"/>
      <c r="P80" s="23"/>
      <c r="Q80" s="23"/>
    </row>
    <row r="81" spans="1:17" x14ac:dyDescent="0.25">
      <c r="A81" s="6">
        <v>44427</v>
      </c>
      <c r="B81" s="3">
        <v>0.14525264394829582</v>
      </c>
      <c r="C81" s="16">
        <v>430.99</v>
      </c>
      <c r="D81" s="28">
        <f t="shared" si="6"/>
        <v>8.2209667294413036E-2</v>
      </c>
      <c r="E81" s="28">
        <f t="shared" si="5"/>
        <v>0.73342966987475389</v>
      </c>
      <c r="F81" s="17">
        <v>2549215331</v>
      </c>
      <c r="G81" s="28">
        <f t="shared" si="7"/>
        <v>0.11411054386400377</v>
      </c>
      <c r="H81" s="28">
        <f t="shared" si="8"/>
        <v>21.659051435822228</v>
      </c>
      <c r="I81" s="17">
        <v>72465188472</v>
      </c>
      <c r="J81" s="20"/>
      <c r="K81" s="21"/>
      <c r="L81" s="22"/>
      <c r="M81" s="22"/>
      <c r="N81" s="19"/>
      <c r="O81" s="19"/>
      <c r="P81" s="23"/>
      <c r="Q81" s="23"/>
    </row>
    <row r="82" spans="1:17" x14ac:dyDescent="0.25">
      <c r="A82" s="6">
        <v>44428</v>
      </c>
      <c r="B82" s="3">
        <v>0.23845267175572502</v>
      </c>
      <c r="C82" s="16">
        <v>454.94</v>
      </c>
      <c r="D82" s="28">
        <f t="shared" si="6"/>
        <v>5.5569734796631076E-2</v>
      </c>
      <c r="E82" s="28">
        <f t="shared" si="5"/>
        <v>0.72055305273344039</v>
      </c>
      <c r="F82" s="17">
        <v>2451578694</v>
      </c>
      <c r="G82" s="28">
        <f t="shared" si="7"/>
        <v>-3.8300662879545477E-2</v>
      </c>
      <c r="H82" s="28">
        <f t="shared" si="8"/>
        <v>21.619998019294982</v>
      </c>
      <c r="I82" s="17">
        <v>76491644162</v>
      </c>
      <c r="J82" s="20"/>
      <c r="K82" s="21"/>
      <c r="L82" s="22"/>
      <c r="M82" s="22"/>
      <c r="N82" s="19"/>
      <c r="O82" s="19"/>
      <c r="P82" s="23"/>
      <c r="Q82" s="23"/>
    </row>
    <row r="83" spans="1:17" x14ac:dyDescent="0.25">
      <c r="A83" s="6">
        <v>44429</v>
      </c>
      <c r="B83" s="3">
        <v>0.11903234285714263</v>
      </c>
      <c r="C83" s="16">
        <v>448.92</v>
      </c>
      <c r="D83" s="28">
        <f t="shared" si="6"/>
        <v>-1.3232514177693777E-2</v>
      </c>
      <c r="E83" s="28">
        <f t="shared" si="5"/>
        <v>0.68650893901865184</v>
      </c>
      <c r="F83" s="17">
        <v>2120660728</v>
      </c>
      <c r="G83" s="28">
        <f t="shared" si="7"/>
        <v>-0.13498158015889494</v>
      </c>
      <c r="H83" s="28">
        <f t="shared" si="8"/>
        <v>21.474993541695643</v>
      </c>
      <c r="I83" s="17">
        <v>75480119803</v>
      </c>
      <c r="J83" s="20"/>
      <c r="K83" s="21"/>
      <c r="L83" s="22"/>
      <c r="M83" s="22"/>
      <c r="N83" s="19"/>
      <c r="O83" s="19"/>
      <c r="P83" s="23"/>
      <c r="Q83" s="23"/>
    </row>
    <row r="84" spans="1:17" x14ac:dyDescent="0.25">
      <c r="A84" s="6">
        <v>44430</v>
      </c>
      <c r="B84" s="3">
        <v>0.20181450704225354</v>
      </c>
      <c r="C84" s="16">
        <v>449.05</v>
      </c>
      <c r="D84" s="28">
        <f t="shared" si="6"/>
        <v>2.8958389022548658E-4</v>
      </c>
      <c r="E84" s="28">
        <f t="shared" si="5"/>
        <v>0.69329196202371612</v>
      </c>
      <c r="F84" s="17">
        <v>1826865701</v>
      </c>
      <c r="G84" s="28">
        <f t="shared" si="7"/>
        <v>-0.13853938214675143</v>
      </c>
      <c r="H84" s="28">
        <f t="shared" si="8"/>
        <v>21.325867604251318</v>
      </c>
      <c r="I84" s="17">
        <v>75502522647</v>
      </c>
      <c r="J84" s="20"/>
      <c r="K84" s="21"/>
      <c r="L84" s="22"/>
      <c r="M84" s="22"/>
      <c r="N84" s="19"/>
      <c r="O84" s="19"/>
      <c r="P84" s="23"/>
      <c r="Q84" s="23"/>
    </row>
    <row r="85" spans="1:17" x14ac:dyDescent="0.25">
      <c r="A85" s="6">
        <v>44431</v>
      </c>
      <c r="B85" s="3">
        <v>0.31112799999999857</v>
      </c>
      <c r="C85" s="16">
        <v>499.89</v>
      </c>
      <c r="D85" s="28">
        <f t="shared" si="6"/>
        <v>0.1132167910032289</v>
      </c>
      <c r="E85" s="28">
        <f t="shared" si="5"/>
        <v>0.74821133204743329</v>
      </c>
      <c r="F85" s="17">
        <v>3857489743</v>
      </c>
      <c r="G85" s="28">
        <f t="shared" si="7"/>
        <v>1.1115343842125154</v>
      </c>
      <c r="H85" s="28">
        <f t="shared" si="8"/>
        <v>22.073282483481272</v>
      </c>
      <c r="I85" s="17">
        <v>84050123967</v>
      </c>
      <c r="J85" s="20"/>
      <c r="K85" s="21"/>
      <c r="L85" s="22"/>
      <c r="M85" s="22"/>
      <c r="N85" s="19"/>
      <c r="O85" s="19"/>
      <c r="P85" s="23"/>
      <c r="Q85" s="23"/>
    </row>
    <row r="86" spans="1:17" x14ac:dyDescent="0.25">
      <c r="A86" s="6">
        <v>44432</v>
      </c>
      <c r="B86" s="3">
        <v>0.20090782967032983</v>
      </c>
      <c r="C86" s="16">
        <v>471.6</v>
      </c>
      <c r="D86" s="28">
        <f t="shared" si="6"/>
        <v>-5.6592450339074563E-2</v>
      </c>
      <c r="E86" s="28">
        <f t="shared" si="5"/>
        <v>0.66444290118509364</v>
      </c>
      <c r="F86" s="17">
        <v>2978438301</v>
      </c>
      <c r="G86" s="28">
        <f t="shared" si="7"/>
        <v>-0.22788173153154123</v>
      </c>
      <c r="H86" s="28">
        <f t="shared" si="8"/>
        <v>21.814664940364885</v>
      </c>
      <c r="I86" s="17">
        <v>79292664751</v>
      </c>
      <c r="J86" s="20"/>
      <c r="K86" s="21"/>
      <c r="L86" s="22"/>
      <c r="M86" s="22"/>
      <c r="N86" s="19"/>
      <c r="O86" s="19"/>
      <c r="P86" s="23"/>
      <c r="Q86" s="23"/>
    </row>
    <row r="87" spans="1:17" x14ac:dyDescent="0.25">
      <c r="A87" s="6">
        <v>44433</v>
      </c>
      <c r="B87" s="3">
        <v>0.2206949381327338</v>
      </c>
      <c r="C87" s="16">
        <v>502.79</v>
      </c>
      <c r="D87" s="28">
        <f t="shared" si="6"/>
        <v>6.613655640373195E-2</v>
      </c>
      <c r="E87" s="28">
        <f t="shared" si="5"/>
        <v>0.72568046551397469</v>
      </c>
      <c r="F87" s="17">
        <v>3289398273</v>
      </c>
      <c r="G87" s="28">
        <f t="shared" si="7"/>
        <v>0.10440369770144176</v>
      </c>
      <c r="H87" s="28">
        <f t="shared" si="8"/>
        <v>21.913970489555552</v>
      </c>
      <c r="I87" s="17">
        <v>84536988740</v>
      </c>
      <c r="J87" s="20"/>
      <c r="K87" s="21"/>
      <c r="L87" s="22"/>
      <c r="M87" s="22"/>
      <c r="N87" s="19"/>
      <c r="O87" s="19"/>
      <c r="P87" s="23"/>
      <c r="Q87" s="23"/>
    </row>
    <row r="88" spans="1:17" x14ac:dyDescent="0.25">
      <c r="A88" s="6">
        <v>44434</v>
      </c>
      <c r="B88" s="3">
        <v>2.9183484162895922E-2</v>
      </c>
      <c r="C88" s="16">
        <v>479.01</v>
      </c>
      <c r="D88" s="28">
        <f t="shared" si="6"/>
        <v>-4.7296087829909128E-2</v>
      </c>
      <c r="E88" s="28">
        <f t="shared" si="5"/>
        <v>0.66921503372934832</v>
      </c>
      <c r="F88" s="17">
        <v>3277913533</v>
      </c>
      <c r="G88" s="28">
        <f t="shared" si="7"/>
        <v>-3.4914410013129338E-3</v>
      </c>
      <c r="H88" s="28">
        <f t="shared" si="8"/>
        <v>21.910472939250841</v>
      </c>
      <c r="I88" s="17">
        <v>80538665906</v>
      </c>
      <c r="J88" s="20"/>
      <c r="K88" s="21"/>
      <c r="L88" s="22"/>
      <c r="M88" s="22"/>
      <c r="N88" s="19"/>
      <c r="O88" s="19"/>
      <c r="P88" s="23"/>
      <c r="Q88" s="23"/>
    </row>
    <row r="89" spans="1:17" x14ac:dyDescent="0.25">
      <c r="A89" s="6">
        <v>44435</v>
      </c>
      <c r="B89" s="3">
        <v>0.14410552147239242</v>
      </c>
      <c r="C89" s="16">
        <v>494.5</v>
      </c>
      <c r="D89" s="28">
        <f t="shared" si="6"/>
        <v>3.233752948790225E-2</v>
      </c>
      <c r="E89" s="28">
        <f t="shared" si="5"/>
        <v>0.70918662295343815</v>
      </c>
      <c r="F89" s="17">
        <v>2563319587</v>
      </c>
      <c r="G89" s="28">
        <f t="shared" si="7"/>
        <v>-0.2180026833551012</v>
      </c>
      <c r="H89" s="28">
        <f t="shared" si="8"/>
        <v>21.664568969492791</v>
      </c>
      <c r="I89" s="17">
        <v>83143541973</v>
      </c>
      <c r="J89" s="20"/>
      <c r="K89" s="21"/>
      <c r="L89" s="22"/>
      <c r="M89" s="22"/>
      <c r="N89" s="19"/>
      <c r="O89" s="19"/>
      <c r="P89" s="23"/>
      <c r="Q89" s="23"/>
    </row>
    <row r="90" spans="1:17" x14ac:dyDescent="0.25">
      <c r="A90" s="6">
        <v>44436</v>
      </c>
      <c r="B90" s="3">
        <v>0.2254253246753237</v>
      </c>
      <c r="C90" s="16">
        <v>486.2</v>
      </c>
      <c r="D90" s="28">
        <f t="shared" si="6"/>
        <v>-1.678463094034377E-2</v>
      </c>
      <c r="E90" s="28">
        <f t="shared" si="5"/>
        <v>0.68471945133550782</v>
      </c>
      <c r="F90" s="17">
        <v>1676741698</v>
      </c>
      <c r="G90" s="28">
        <f t="shared" si="7"/>
        <v>-0.34587099224627427</v>
      </c>
      <c r="H90" s="28">
        <f t="shared" si="8"/>
        <v>21.240118282283291</v>
      </c>
      <c r="I90" s="17">
        <v>81747712352</v>
      </c>
      <c r="J90" s="20"/>
      <c r="K90" s="21"/>
      <c r="L90" s="22"/>
      <c r="M90" s="22"/>
      <c r="N90" s="19"/>
      <c r="O90" s="19"/>
      <c r="P90" s="23"/>
      <c r="Q90" s="23"/>
    </row>
    <row r="91" spans="1:17" x14ac:dyDescent="0.25">
      <c r="A91" s="6">
        <v>44437</v>
      </c>
      <c r="B91" s="3">
        <v>0.23680780748663097</v>
      </c>
      <c r="C91" s="16">
        <v>480.28</v>
      </c>
      <c r="D91" s="28">
        <f t="shared" si="6"/>
        <v>-1.2176059234882852E-2</v>
      </c>
      <c r="E91" s="28">
        <f t="shared" si="5"/>
        <v>0.68704054332928532</v>
      </c>
      <c r="F91" s="17">
        <v>1763538464</v>
      </c>
      <c r="G91" s="28">
        <f t="shared" si="7"/>
        <v>5.1765138365396535E-2</v>
      </c>
      <c r="H91" s="28">
        <f t="shared" si="8"/>
        <v>21.29058811914053</v>
      </c>
      <c r="I91" s="17">
        <v>80753365780</v>
      </c>
      <c r="J91" s="20"/>
      <c r="K91" s="21"/>
      <c r="L91" s="22"/>
      <c r="M91" s="22"/>
      <c r="N91" s="19"/>
      <c r="O91" s="19"/>
      <c r="P91" s="23"/>
      <c r="Q91" s="23"/>
    </row>
    <row r="92" spans="1:17" x14ac:dyDescent="0.25">
      <c r="A92" s="6">
        <v>44438</v>
      </c>
      <c r="B92" s="3">
        <v>0.24890689277899375</v>
      </c>
      <c r="C92" s="16">
        <v>459.49</v>
      </c>
      <c r="D92" s="28">
        <f t="shared" si="6"/>
        <v>-4.3287249104688841E-2</v>
      </c>
      <c r="E92" s="28">
        <f t="shared" si="5"/>
        <v>0.67126589731122532</v>
      </c>
      <c r="F92" s="17">
        <v>2007036766</v>
      </c>
      <c r="G92" s="28">
        <f t="shared" si="7"/>
        <v>0.13807371201176144</v>
      </c>
      <c r="H92" s="28">
        <f t="shared" si="8"/>
        <v>21.419925225974978</v>
      </c>
      <c r="I92" s="17">
        <v>77257414151</v>
      </c>
      <c r="J92" s="20"/>
      <c r="K92" s="21"/>
      <c r="L92" s="22"/>
      <c r="M92" s="22"/>
      <c r="N92" s="19"/>
      <c r="O92" s="19"/>
      <c r="P92" s="23"/>
      <c r="Q92" s="23"/>
    </row>
    <row r="93" spans="1:17" x14ac:dyDescent="0.25">
      <c r="A93" s="6">
        <v>44439</v>
      </c>
      <c r="B93" s="3">
        <v>0.12476909871244625</v>
      </c>
      <c r="C93" s="16">
        <v>464.42</v>
      </c>
      <c r="D93" s="28">
        <f t="shared" si="6"/>
        <v>1.0729286817993788E-2</v>
      </c>
      <c r="E93" s="28">
        <f t="shared" si="5"/>
        <v>0.69849748552704816</v>
      </c>
      <c r="F93" s="17">
        <v>2378049328</v>
      </c>
      <c r="G93" s="28">
        <f t="shared" si="7"/>
        <v>0.18485588718906398</v>
      </c>
      <c r="H93" s="28">
        <f t="shared" si="8"/>
        <v>21.589546378902288</v>
      </c>
      <c r="I93" s="17">
        <v>78085988883</v>
      </c>
      <c r="J93" s="20"/>
      <c r="K93" s="21"/>
      <c r="L93" s="22"/>
      <c r="M93" s="22"/>
      <c r="N93" s="19"/>
      <c r="O93" s="19"/>
      <c r="P93" s="23"/>
      <c r="Q93" s="23"/>
    </row>
    <row r="94" spans="1:17" x14ac:dyDescent="0.25">
      <c r="A94" s="6">
        <v>44440</v>
      </c>
      <c r="B94" s="3">
        <v>0.19819739010989004</v>
      </c>
      <c r="C94" s="16">
        <v>490.07</v>
      </c>
      <c r="D94" s="28">
        <f t="shared" si="6"/>
        <v>5.5230179578829475E-2</v>
      </c>
      <c r="E94" s="28">
        <f t="shared" si="5"/>
        <v>0.72038785120301019</v>
      </c>
      <c r="F94" s="17">
        <v>2303587593</v>
      </c>
      <c r="G94" s="28">
        <f t="shared" si="7"/>
        <v>-3.1312106995957101E-2</v>
      </c>
      <c r="H94" s="28">
        <f t="shared" si="8"/>
        <v>21.557733568098698</v>
      </c>
      <c r="I94" s="17">
        <v>82398701801</v>
      </c>
      <c r="J94" s="20"/>
      <c r="K94" s="21"/>
      <c r="L94" s="22"/>
      <c r="M94" s="22"/>
      <c r="N94" s="19"/>
      <c r="O94" s="19"/>
      <c r="P94" s="23"/>
      <c r="Q94" s="23"/>
    </row>
    <row r="95" spans="1:17" x14ac:dyDescent="0.25">
      <c r="A95" s="6">
        <v>44441</v>
      </c>
      <c r="B95" s="3">
        <v>0.25431198668146482</v>
      </c>
      <c r="C95" s="16">
        <v>483.92</v>
      </c>
      <c r="D95" s="28">
        <f t="shared" si="6"/>
        <v>-1.2549227661354467E-2</v>
      </c>
      <c r="E95" s="28">
        <f t="shared" si="5"/>
        <v>0.6868527986049584</v>
      </c>
      <c r="F95" s="17">
        <v>2324361979</v>
      </c>
      <c r="G95" s="28">
        <f t="shared" si="7"/>
        <v>9.0182748262439549E-3</v>
      </c>
      <c r="H95" s="28">
        <f t="shared" si="8"/>
        <v>21.56671142112214</v>
      </c>
      <c r="I95" s="17">
        <v>81365050658</v>
      </c>
      <c r="J95" s="20"/>
      <c r="K95" s="21"/>
      <c r="L95" s="22"/>
      <c r="M95" s="22"/>
      <c r="N95" s="19"/>
      <c r="O95" s="19"/>
      <c r="P95" s="23"/>
      <c r="Q95" s="23"/>
    </row>
    <row r="96" spans="1:17" x14ac:dyDescent="0.25">
      <c r="A96" s="6">
        <v>44442</v>
      </c>
      <c r="B96" s="3">
        <v>0.37870229885057538</v>
      </c>
      <c r="C96" s="16">
        <v>488.6</v>
      </c>
      <c r="D96" s="28">
        <f t="shared" si="6"/>
        <v>9.6710200033063298E-3</v>
      </c>
      <c r="E96" s="28">
        <f t="shared" si="5"/>
        <v>0.69797103703517382</v>
      </c>
      <c r="F96" s="17">
        <v>2051522050</v>
      </c>
      <c r="G96" s="28">
        <f t="shared" si="7"/>
        <v>-0.11738271898483843</v>
      </c>
      <c r="H96" s="28">
        <f t="shared" si="8"/>
        <v>21.441847818509196</v>
      </c>
      <c r="I96" s="17">
        <v>82152548426</v>
      </c>
      <c r="J96" s="20"/>
      <c r="K96" s="21"/>
      <c r="L96" s="22"/>
      <c r="M96" s="22"/>
      <c r="N96" s="19"/>
      <c r="O96" s="19"/>
      <c r="P96" s="23"/>
      <c r="Q96" s="23"/>
    </row>
    <row r="97" spans="1:17" x14ac:dyDescent="0.25">
      <c r="A97" s="6">
        <v>44443</v>
      </c>
      <c r="B97" s="3">
        <v>2.9464469618949541E-2</v>
      </c>
      <c r="C97" s="16">
        <v>498.08</v>
      </c>
      <c r="D97" s="28">
        <f t="shared" si="6"/>
        <v>1.9402374130167654E-2</v>
      </c>
      <c r="E97" s="28">
        <f t="shared" si="5"/>
        <v>0.70280161324856305</v>
      </c>
      <c r="F97" s="17">
        <v>2310249697</v>
      </c>
      <c r="G97" s="28">
        <f t="shared" si="7"/>
        <v>0.12611497253953474</v>
      </c>
      <c r="H97" s="28">
        <f t="shared" si="8"/>
        <v>21.560621450010633</v>
      </c>
      <c r="I97" s="17">
        <v>83745429070</v>
      </c>
      <c r="J97" s="20"/>
      <c r="K97" s="21"/>
      <c r="L97" s="22"/>
      <c r="M97" s="22"/>
      <c r="N97" s="19"/>
      <c r="O97" s="19"/>
      <c r="P97" s="23"/>
      <c r="Q97" s="23"/>
    </row>
    <row r="98" spans="1:17" x14ac:dyDescent="0.25">
      <c r="A98" s="6">
        <v>44444</v>
      </c>
      <c r="B98" s="3">
        <v>0.23156581325301198</v>
      </c>
      <c r="C98" s="16">
        <v>504.62</v>
      </c>
      <c r="D98" s="28">
        <f t="shared" si="6"/>
        <v>1.3130420815933297E-2</v>
      </c>
      <c r="E98" s="28">
        <f t="shared" si="5"/>
        <v>0.69969093383658176</v>
      </c>
      <c r="F98" s="17">
        <v>1899639214</v>
      </c>
      <c r="G98" s="28">
        <f t="shared" si="7"/>
        <v>-0.17773424384957293</v>
      </c>
      <c r="H98" s="28">
        <f t="shared" si="8"/>
        <v>21.364929818245912</v>
      </c>
      <c r="I98" s="17">
        <v>84845287774</v>
      </c>
      <c r="J98" s="20"/>
      <c r="K98" s="21"/>
      <c r="L98" s="22"/>
      <c r="M98" s="22"/>
      <c r="N98" s="19"/>
      <c r="O98" s="19"/>
      <c r="P98" s="23"/>
      <c r="Q98" s="23"/>
    </row>
    <row r="99" spans="1:17" x14ac:dyDescent="0.25">
      <c r="A99" s="6">
        <v>44445</v>
      </c>
      <c r="B99" s="3">
        <v>0.13061287262872615</v>
      </c>
      <c r="C99" s="16">
        <v>495.93</v>
      </c>
      <c r="D99" s="28">
        <f t="shared" si="6"/>
        <v>-1.7220879077325502E-2</v>
      </c>
      <c r="E99" s="28">
        <f t="shared" ref="E99:E123" si="9">LN(1+C99/C98)</f>
        <v>0.68449945701133863</v>
      </c>
      <c r="F99" s="17">
        <v>2206397359</v>
      </c>
      <c r="G99" s="28">
        <f t="shared" si="7"/>
        <v>0.16148231871570529</v>
      </c>
      <c r="H99" s="28">
        <f t="shared" si="8"/>
        <v>21.514626868483379</v>
      </c>
      <c r="I99" s="17">
        <v>83383364628</v>
      </c>
      <c r="J99" s="20"/>
      <c r="K99" s="21"/>
      <c r="L99" s="22"/>
      <c r="M99" s="22"/>
      <c r="N99" s="19"/>
      <c r="O99" s="19"/>
      <c r="P99" s="23"/>
      <c r="Q99" s="23"/>
    </row>
    <row r="100" spans="1:17" x14ac:dyDescent="0.25">
      <c r="A100" s="6">
        <v>44446</v>
      </c>
      <c r="B100" s="3">
        <v>0.25569830124575393</v>
      </c>
      <c r="C100" s="16">
        <v>417.51</v>
      </c>
      <c r="D100" s="28">
        <f t="shared" si="6"/>
        <v>-0.15812715504204222</v>
      </c>
      <c r="E100" s="28">
        <f t="shared" si="9"/>
        <v>0.61078290448291861</v>
      </c>
      <c r="F100" s="17">
        <v>4471687569</v>
      </c>
      <c r="G100" s="28">
        <f t="shared" si="7"/>
        <v>1.0266918607202702</v>
      </c>
      <c r="H100" s="28">
        <f t="shared" si="8"/>
        <v>22.221031706762929</v>
      </c>
      <c r="I100" s="17">
        <v>70198688492</v>
      </c>
      <c r="J100" s="20"/>
      <c r="K100" s="21"/>
      <c r="L100" s="22"/>
      <c r="M100" s="22"/>
      <c r="N100" s="19"/>
      <c r="O100" s="19"/>
      <c r="P100" s="23"/>
      <c r="Q100" s="23"/>
    </row>
    <row r="101" spans="1:17" x14ac:dyDescent="0.25">
      <c r="A101" s="6">
        <v>44447</v>
      </c>
      <c r="B101" s="3">
        <v>0.12534760845383749</v>
      </c>
      <c r="C101" s="16">
        <v>415.11</v>
      </c>
      <c r="D101" s="28">
        <f t="shared" si="6"/>
        <v>-5.748365308615333E-3</v>
      </c>
      <c r="E101" s="28">
        <f t="shared" si="9"/>
        <v>0.6902688595111024</v>
      </c>
      <c r="F101" s="17">
        <v>2940929033</v>
      </c>
      <c r="G101" s="28">
        <f t="shared" si="7"/>
        <v>-0.34232233633941522</v>
      </c>
      <c r="H101" s="28">
        <f t="shared" si="8"/>
        <v>21.801991366339344</v>
      </c>
      <c r="I101" s="17">
        <v>69795896084</v>
      </c>
      <c r="J101" s="20"/>
      <c r="K101" s="21"/>
      <c r="L101" s="22"/>
      <c r="M101" s="22"/>
      <c r="N101" s="19"/>
      <c r="O101" s="19"/>
      <c r="P101" s="23"/>
      <c r="Q101" s="23"/>
    </row>
    <row r="102" spans="1:17" x14ac:dyDescent="0.25">
      <c r="A102" s="6">
        <v>44448</v>
      </c>
      <c r="B102" s="3">
        <v>0.2873119551681193</v>
      </c>
      <c r="C102" s="16">
        <v>421.27</v>
      </c>
      <c r="D102" s="28">
        <f t="shared" si="6"/>
        <v>1.4839440148394223E-2</v>
      </c>
      <c r="E102" s="28">
        <f t="shared" si="9"/>
        <v>0.70053950991535341</v>
      </c>
      <c r="F102" s="17">
        <v>2392139922</v>
      </c>
      <c r="G102" s="28">
        <f t="shared" si="7"/>
        <v>-0.18660399650656923</v>
      </c>
      <c r="H102" s="28">
        <f t="shared" si="8"/>
        <v>21.595454167561417</v>
      </c>
      <c r="I102" s="17">
        <v>70831094067</v>
      </c>
      <c r="J102" s="20"/>
      <c r="K102" s="21"/>
      <c r="L102" s="22"/>
      <c r="M102" s="22"/>
      <c r="N102" s="19"/>
      <c r="O102" s="19"/>
      <c r="P102" s="23"/>
      <c r="Q102" s="23"/>
    </row>
    <row r="103" spans="1:17" x14ac:dyDescent="0.25">
      <c r="A103" s="6">
        <v>44449</v>
      </c>
      <c r="B103" s="3">
        <v>0.29463640500568866</v>
      </c>
      <c r="C103" s="16">
        <v>401.62</v>
      </c>
      <c r="D103" s="28">
        <f t="shared" si="6"/>
        <v>-4.6644669689272833E-2</v>
      </c>
      <c r="E103" s="28">
        <f t="shared" si="9"/>
        <v>0.66954857610862961</v>
      </c>
      <c r="F103" s="17">
        <v>2306735739</v>
      </c>
      <c r="G103" s="28">
        <f t="shared" si="7"/>
        <v>-3.5702001465113264E-2</v>
      </c>
      <c r="H103" s="28">
        <f t="shared" si="8"/>
        <v>21.559099262546241</v>
      </c>
      <c r="I103" s="17">
        <v>67527500370</v>
      </c>
      <c r="J103" s="20"/>
      <c r="K103" s="21"/>
      <c r="L103" s="22"/>
      <c r="M103" s="22"/>
      <c r="N103" s="19"/>
      <c r="O103" s="19"/>
      <c r="P103" s="23"/>
      <c r="Q103" s="23"/>
    </row>
    <row r="104" spans="1:17" x14ac:dyDescent="0.25">
      <c r="A104" s="6">
        <v>44450</v>
      </c>
      <c r="B104" s="3">
        <v>0.12189048106448309</v>
      </c>
      <c r="C104" s="16">
        <v>405.53</v>
      </c>
      <c r="D104" s="28">
        <f t="shared" si="6"/>
        <v>9.7355709377022759E-3</v>
      </c>
      <c r="E104" s="28">
        <f t="shared" si="9"/>
        <v>0.69800315666922474</v>
      </c>
      <c r="F104" s="17">
        <v>1567255682</v>
      </c>
      <c r="G104" s="28">
        <f t="shared" si="7"/>
        <v>-0.32057424025544179</v>
      </c>
      <c r="H104" s="28">
        <f t="shared" si="8"/>
        <v>21.172591954208443</v>
      </c>
      <c r="I104" s="17">
        <v>68184168765</v>
      </c>
      <c r="J104" s="20"/>
      <c r="K104" s="21"/>
      <c r="L104" s="22"/>
      <c r="M104" s="22"/>
      <c r="N104" s="19"/>
      <c r="O104" s="19"/>
      <c r="P104" s="23"/>
      <c r="Q104" s="23"/>
    </row>
    <row r="105" spans="1:17" x14ac:dyDescent="0.25">
      <c r="A105" s="6">
        <v>44451</v>
      </c>
      <c r="B105" s="3">
        <v>0.22226607329843032</v>
      </c>
      <c r="C105" s="16">
        <v>416.68</v>
      </c>
      <c r="D105" s="28">
        <f t="shared" si="6"/>
        <v>2.7494883239217893E-2</v>
      </c>
      <c r="E105" s="28">
        <f t="shared" si="9"/>
        <v>0.7068009833244524</v>
      </c>
      <c r="F105" s="17">
        <v>1671909230</v>
      </c>
      <c r="G105" s="28">
        <f t="shared" si="7"/>
        <v>6.6775031797268625E-2</v>
      </c>
      <c r="H105" s="28">
        <f t="shared" si="8"/>
        <v>21.237232062455867</v>
      </c>
      <c r="I105" s="17">
        <v>70059881720</v>
      </c>
      <c r="J105" s="20"/>
      <c r="K105" s="21"/>
      <c r="L105" s="22"/>
      <c r="M105" s="22"/>
      <c r="N105" s="19"/>
      <c r="O105" s="19"/>
      <c r="P105" s="23"/>
      <c r="Q105" s="23"/>
    </row>
    <row r="106" spans="1:17" x14ac:dyDescent="0.25">
      <c r="A106" s="6">
        <v>44452</v>
      </c>
      <c r="B106" s="3">
        <v>0.13917584033613428</v>
      </c>
      <c r="C106" s="16">
        <v>399.06</v>
      </c>
      <c r="D106" s="28">
        <f t="shared" si="6"/>
        <v>-4.2286646827301544E-2</v>
      </c>
      <c r="E106" s="28">
        <f t="shared" si="9"/>
        <v>0.67177713562436703</v>
      </c>
      <c r="F106" s="17">
        <v>2194763765</v>
      </c>
      <c r="G106" s="28">
        <f t="shared" si="7"/>
        <v>0.31272901998393787</v>
      </c>
      <c r="H106" s="28">
        <f t="shared" si="8"/>
        <v>21.509340253991496</v>
      </c>
      <c r="I106" s="17">
        <v>67097343215</v>
      </c>
      <c r="J106" s="20"/>
      <c r="K106" s="21"/>
      <c r="L106" s="22"/>
      <c r="M106" s="22"/>
      <c r="N106" s="19"/>
      <c r="O106" s="19"/>
      <c r="P106" s="23"/>
      <c r="Q106" s="23"/>
    </row>
    <row r="107" spans="1:17" x14ac:dyDescent="0.25">
      <c r="A107" s="6">
        <v>44453</v>
      </c>
      <c r="B107" s="3">
        <v>0.17306104166666725</v>
      </c>
      <c r="C107" s="16">
        <v>414.24</v>
      </c>
      <c r="D107" s="28">
        <f t="shared" si="6"/>
        <v>3.8039392572545516E-2</v>
      </c>
      <c r="E107" s="28">
        <f t="shared" si="9"/>
        <v>0.71198826364834478</v>
      </c>
      <c r="F107" s="17">
        <v>1598465255</v>
      </c>
      <c r="G107" s="28">
        <f t="shared" si="7"/>
        <v>-0.27169143190223932</v>
      </c>
      <c r="H107" s="28">
        <f t="shared" si="8"/>
        <v>21.192309790851038</v>
      </c>
      <c r="I107" s="17">
        <v>69648451200</v>
      </c>
      <c r="J107" s="20"/>
      <c r="K107" s="21"/>
      <c r="L107" s="22"/>
      <c r="M107" s="22"/>
      <c r="N107" s="19"/>
      <c r="O107" s="19"/>
      <c r="P107" s="23"/>
      <c r="Q107" s="23"/>
    </row>
    <row r="108" spans="1:17" x14ac:dyDescent="0.25">
      <c r="A108" s="6">
        <v>44454</v>
      </c>
      <c r="B108" s="3">
        <v>0.19079563758389265</v>
      </c>
      <c r="C108" s="16">
        <v>431.42</v>
      </c>
      <c r="D108" s="28">
        <f t="shared" si="6"/>
        <v>4.1473541908072731E-2</v>
      </c>
      <c r="E108" s="28">
        <f t="shared" si="9"/>
        <v>0.71367187157010736</v>
      </c>
      <c r="F108" s="17">
        <v>1838828414</v>
      </c>
      <c r="G108" s="28">
        <f t="shared" si="7"/>
        <v>0.15037121279186016</v>
      </c>
      <c r="H108" s="28">
        <f t="shared" si="8"/>
        <v>21.332394474789783</v>
      </c>
      <c r="I108" s="17">
        <v>72538191093</v>
      </c>
      <c r="J108" s="20"/>
      <c r="K108" s="21"/>
      <c r="L108" s="22"/>
      <c r="M108" s="22"/>
      <c r="N108" s="19"/>
      <c r="O108" s="19"/>
      <c r="P108" s="23"/>
      <c r="Q108" s="23"/>
    </row>
    <row r="109" spans="1:17" x14ac:dyDescent="0.25">
      <c r="A109" s="6">
        <v>44455</v>
      </c>
      <c r="B109" s="3">
        <v>0.21224078478002398</v>
      </c>
      <c r="C109" s="16">
        <v>424.65</v>
      </c>
      <c r="D109" s="28">
        <f t="shared" si="6"/>
        <v>-1.5692364748968624E-2</v>
      </c>
      <c r="E109" s="28">
        <f t="shared" si="9"/>
        <v>0.68527005493265547</v>
      </c>
      <c r="F109" s="17">
        <v>1720989872</v>
      </c>
      <c r="G109" s="28">
        <f t="shared" si="7"/>
        <v>-6.4083489847574171E-2</v>
      </c>
      <c r="H109" s="28">
        <f t="shared" si="8"/>
        <v>21.266165469788948</v>
      </c>
      <c r="I109" s="17">
        <v>71399263250</v>
      </c>
      <c r="J109" s="20"/>
      <c r="K109" s="21"/>
      <c r="L109" s="22"/>
      <c r="M109" s="22"/>
      <c r="N109" s="19"/>
      <c r="O109" s="19"/>
      <c r="P109" s="23"/>
      <c r="Q109" s="23"/>
    </row>
    <row r="110" spans="1:17" x14ac:dyDescent="0.25">
      <c r="A110" s="6">
        <v>44456</v>
      </c>
      <c r="B110" s="3">
        <v>0.21065831265508694</v>
      </c>
      <c r="C110" s="16">
        <v>406.63</v>
      </c>
      <c r="D110" s="28">
        <f t="shared" si="6"/>
        <v>-4.2434946426468834E-2</v>
      </c>
      <c r="E110" s="28">
        <f t="shared" si="9"/>
        <v>0.67170138131837298</v>
      </c>
      <c r="F110" s="17">
        <v>1516642578</v>
      </c>
      <c r="G110" s="28">
        <f t="shared" si="7"/>
        <v>-0.1187382315983786</v>
      </c>
      <c r="H110" s="28">
        <f t="shared" si="8"/>
        <v>21.139764899137017</v>
      </c>
      <c r="I110" s="17">
        <v>68370034174</v>
      </c>
      <c r="J110" s="20"/>
      <c r="K110" s="21"/>
      <c r="L110" s="22"/>
      <c r="M110" s="22"/>
      <c r="N110" s="19"/>
      <c r="O110" s="19"/>
      <c r="P110" s="23"/>
      <c r="Q110" s="23"/>
    </row>
    <row r="111" spans="1:17" x14ac:dyDescent="0.25">
      <c r="A111" s="6">
        <v>44457</v>
      </c>
      <c r="B111" s="3">
        <v>0.14250080367393844</v>
      </c>
      <c r="C111" s="16">
        <v>410.81</v>
      </c>
      <c r="D111" s="28">
        <f t="shared" si="6"/>
        <v>1.0279615375156759E-2</v>
      </c>
      <c r="E111" s="28">
        <f t="shared" si="9"/>
        <v>0.69827382452273334</v>
      </c>
      <c r="F111" s="17">
        <v>1310349981</v>
      </c>
      <c r="G111" s="28">
        <f t="shared" si="7"/>
        <v>-0.13601925726761444</v>
      </c>
      <c r="H111" s="28">
        <f t="shared" si="8"/>
        <v>20.993560100310166</v>
      </c>
      <c r="I111" s="17">
        <v>69072258020</v>
      </c>
      <c r="J111" s="20"/>
      <c r="K111" s="21"/>
      <c r="L111" s="22"/>
      <c r="M111" s="22"/>
      <c r="N111" s="19"/>
      <c r="O111" s="19"/>
      <c r="P111" s="23"/>
      <c r="Q111" s="23"/>
    </row>
    <row r="112" spans="1:17" x14ac:dyDescent="0.25">
      <c r="A112" s="6">
        <v>44458</v>
      </c>
      <c r="B112" s="3">
        <v>0.14776212710765269</v>
      </c>
      <c r="C112" s="16">
        <v>408.47</v>
      </c>
      <c r="D112" s="28">
        <f t="shared" si="6"/>
        <v>-5.6960638738101643E-3</v>
      </c>
      <c r="E112" s="28">
        <f t="shared" si="9"/>
        <v>0.69029508526319716</v>
      </c>
      <c r="F112" s="17">
        <v>1243314915</v>
      </c>
      <c r="G112" s="28">
        <f t="shared" si="7"/>
        <v>-5.1158138643877304E-2</v>
      </c>
      <c r="H112" s="28">
        <f t="shared" si="8"/>
        <v>20.941046968955682</v>
      </c>
      <c r="I112" s="17">
        <v>68679211878</v>
      </c>
      <c r="J112" s="20"/>
      <c r="K112" s="21"/>
      <c r="L112" s="22"/>
      <c r="M112" s="22"/>
      <c r="N112" s="19"/>
      <c r="O112" s="19"/>
      <c r="P112" s="23"/>
      <c r="Q112" s="23"/>
    </row>
    <row r="113" spans="1:17" x14ac:dyDescent="0.25">
      <c r="A113" s="6">
        <v>44459</v>
      </c>
      <c r="B113" s="3">
        <v>0.18863653250773973</v>
      </c>
      <c r="C113" s="16">
        <v>361.97</v>
      </c>
      <c r="D113" s="28">
        <f t="shared" si="6"/>
        <v>-0.11383944965358528</v>
      </c>
      <c r="E113" s="28">
        <f t="shared" si="9"/>
        <v>0.63454330802525449</v>
      </c>
      <c r="F113" s="17">
        <v>2344102082</v>
      </c>
      <c r="G113" s="28">
        <f t="shared" si="7"/>
        <v>0.88536472435062841</v>
      </c>
      <c r="H113" s="28">
        <f t="shared" si="8"/>
        <v>21.575168258480787</v>
      </c>
      <c r="I113" s="17">
        <v>60859875927</v>
      </c>
      <c r="J113" s="20"/>
      <c r="K113" s="21"/>
      <c r="L113" s="22"/>
      <c r="M113" s="22"/>
      <c r="N113" s="19"/>
      <c r="O113" s="19"/>
      <c r="P113" s="23"/>
      <c r="Q113" s="23"/>
    </row>
    <row r="114" spans="1:17" x14ac:dyDescent="0.25">
      <c r="A114" s="6">
        <v>44460</v>
      </c>
      <c r="B114" s="3">
        <v>0.12551308900523536</v>
      </c>
      <c r="C114" s="16">
        <v>344.53</v>
      </c>
      <c r="D114" s="28">
        <f t="shared" si="6"/>
        <v>-4.8180788463132451E-2</v>
      </c>
      <c r="E114" s="28">
        <f t="shared" si="9"/>
        <v>0.66876186666113868</v>
      </c>
      <c r="F114" s="17">
        <v>2045164899</v>
      </c>
      <c r="G114" s="28">
        <f t="shared" si="7"/>
        <v>-0.12752737404035974</v>
      </c>
      <c r="H114" s="28">
        <f t="shared" si="8"/>
        <v>21.438744258887116</v>
      </c>
      <c r="I114" s="17">
        <v>57929028275</v>
      </c>
      <c r="J114" s="20"/>
      <c r="K114" s="21"/>
      <c r="L114" s="22"/>
      <c r="M114" s="22"/>
      <c r="N114" s="19"/>
      <c r="O114" s="19"/>
      <c r="P114" s="23"/>
      <c r="Q114" s="23"/>
    </row>
    <row r="115" spans="1:17" x14ac:dyDescent="0.25">
      <c r="A115" s="6">
        <v>44461</v>
      </c>
      <c r="B115" s="3">
        <v>0.19055570680628237</v>
      </c>
      <c r="C115" s="16">
        <v>379.44</v>
      </c>
      <c r="D115" s="28">
        <f t="shared" si="6"/>
        <v>0.10132644472179497</v>
      </c>
      <c r="E115" s="28">
        <f t="shared" si="9"/>
        <v>0.74256878567228912</v>
      </c>
      <c r="F115" s="17">
        <v>1678913732</v>
      </c>
      <c r="G115" s="28">
        <f t="shared" si="7"/>
        <v>-0.17908148491062092</v>
      </c>
      <c r="H115" s="28">
        <f t="shared" si="8"/>
        <v>21.24141283373373</v>
      </c>
      <c r="I115" s="17">
        <v>63797974297</v>
      </c>
      <c r="J115" s="20"/>
      <c r="K115" s="21"/>
      <c r="L115" s="22"/>
      <c r="M115" s="22"/>
      <c r="N115" s="19"/>
      <c r="O115" s="19"/>
      <c r="P115" s="23"/>
      <c r="Q115" s="23"/>
    </row>
    <row r="116" spans="1:17" x14ac:dyDescent="0.25">
      <c r="A116" s="6">
        <v>44462</v>
      </c>
      <c r="B116" s="3">
        <v>0.29756860103626998</v>
      </c>
      <c r="C116" s="16">
        <v>383.82</v>
      </c>
      <c r="D116" s="28">
        <f t="shared" si="6"/>
        <v>1.1543327008222581E-2</v>
      </c>
      <c r="E116" s="28">
        <f t="shared" si="9"/>
        <v>0.6989022518268484</v>
      </c>
      <c r="F116" s="17">
        <v>1576382603</v>
      </c>
      <c r="G116" s="28">
        <f t="shared" si="7"/>
        <v>-6.1069921012475215E-2</v>
      </c>
      <c r="H116" s="28">
        <f t="shared" si="8"/>
        <v>21.178398567953998</v>
      </c>
      <c r="I116" s="17">
        <v>64534425211</v>
      </c>
      <c r="J116" s="20"/>
      <c r="K116" s="21"/>
      <c r="L116" s="22"/>
      <c r="M116" s="22"/>
      <c r="N116" s="19"/>
      <c r="O116" s="19"/>
      <c r="P116" s="23"/>
      <c r="Q116" s="23"/>
    </row>
    <row r="117" spans="1:17" x14ac:dyDescent="0.25">
      <c r="A117" s="6">
        <v>44463</v>
      </c>
      <c r="B117" s="3">
        <v>0.32262596858638759</v>
      </c>
      <c r="C117" s="16">
        <v>355.32</v>
      </c>
      <c r="D117" s="28">
        <f t="shared" si="6"/>
        <v>-7.4253556354541228E-2</v>
      </c>
      <c r="E117" s="28">
        <f t="shared" si="9"/>
        <v>0.6553136555118364</v>
      </c>
      <c r="F117" s="17">
        <v>2081157733</v>
      </c>
      <c r="G117" s="28">
        <f t="shared" si="7"/>
        <v>0.32021105094624036</v>
      </c>
      <c r="H117" s="28">
        <f t="shared" si="8"/>
        <v>21.456190178698325</v>
      </c>
      <c r="I117" s="17">
        <v>59741824473</v>
      </c>
      <c r="J117" s="20"/>
      <c r="K117" s="21"/>
      <c r="L117" s="22"/>
      <c r="M117" s="22"/>
      <c r="N117" s="19"/>
      <c r="O117" s="19"/>
      <c r="P117" s="23"/>
      <c r="Q117" s="23"/>
    </row>
    <row r="118" spans="1:17" x14ac:dyDescent="0.25">
      <c r="A118" s="6">
        <v>44464</v>
      </c>
      <c r="B118" s="3">
        <v>0.21787248062015524</v>
      </c>
      <c r="C118" s="16">
        <v>349.88</v>
      </c>
      <c r="D118" s="28">
        <f t="shared" si="6"/>
        <v>-1.5310142969717444E-2</v>
      </c>
      <c r="E118" s="28">
        <f t="shared" si="9"/>
        <v>0.685462658622215</v>
      </c>
      <c r="F118" s="17">
        <v>1388464569</v>
      </c>
      <c r="G118" s="28">
        <f t="shared" si="7"/>
        <v>-0.33284029990436093</v>
      </c>
      <c r="H118" s="28">
        <f t="shared" si="8"/>
        <v>21.051464347640881</v>
      </c>
      <c r="I118" s="17">
        <v>58827802628</v>
      </c>
      <c r="J118" s="20"/>
      <c r="K118" s="21"/>
      <c r="L118" s="22"/>
      <c r="M118" s="22"/>
      <c r="N118" s="19"/>
      <c r="O118" s="19"/>
      <c r="P118" s="23"/>
      <c r="Q118" s="23"/>
    </row>
    <row r="119" spans="1:17" x14ac:dyDescent="0.25">
      <c r="A119" s="6">
        <v>44465</v>
      </c>
      <c r="B119" s="3">
        <v>0.47452352216748866</v>
      </c>
      <c r="C119" s="16">
        <v>344.18</v>
      </c>
      <c r="D119" s="28">
        <f t="shared" si="6"/>
        <v>-1.6291299874242604E-2</v>
      </c>
      <c r="E119" s="28">
        <f t="shared" si="9"/>
        <v>0.68496817354951567</v>
      </c>
      <c r="F119" s="17">
        <v>1958526741</v>
      </c>
      <c r="G119" s="28">
        <f t="shared" si="7"/>
        <v>0.41057019727235122</v>
      </c>
      <c r="H119" s="28">
        <f t="shared" si="8"/>
        <v>21.395458365304233</v>
      </c>
      <c r="I119" s="17">
        <v>57869701517</v>
      </c>
      <c r="J119" s="20"/>
      <c r="K119" s="21"/>
      <c r="L119" s="22"/>
      <c r="M119" s="22"/>
      <c r="N119" s="19"/>
      <c r="O119" s="19"/>
      <c r="P119" s="23"/>
      <c r="Q119" s="23"/>
    </row>
    <row r="120" spans="1:17" x14ac:dyDescent="0.25">
      <c r="A120" s="6">
        <v>44466</v>
      </c>
      <c r="B120" s="3">
        <v>0.316689617486339</v>
      </c>
      <c r="C120" s="16">
        <v>336.19</v>
      </c>
      <c r="D120" s="28">
        <f t="shared" si="6"/>
        <v>-2.3214597013190841E-2</v>
      </c>
      <c r="E120" s="28">
        <f t="shared" si="9"/>
        <v>0.68147199150211535</v>
      </c>
      <c r="F120" s="17">
        <v>1507056912</v>
      </c>
      <c r="G120" s="28">
        <f t="shared" si="7"/>
        <v>-0.23051501904410299</v>
      </c>
      <c r="H120" s="28">
        <f t="shared" si="8"/>
        <v>21.133424521637448</v>
      </c>
      <c r="I120" s="17">
        <v>56526197213</v>
      </c>
      <c r="J120" s="20"/>
      <c r="K120" s="21"/>
      <c r="L120" s="22"/>
      <c r="M120" s="22"/>
      <c r="N120" s="19"/>
      <c r="O120" s="19"/>
      <c r="P120" s="23"/>
      <c r="Q120" s="23"/>
    </row>
    <row r="121" spans="1:17" x14ac:dyDescent="0.25">
      <c r="A121" s="6">
        <v>44467</v>
      </c>
      <c r="B121" s="3">
        <v>0.31946870897155399</v>
      </c>
      <c r="C121" s="16">
        <v>333.03</v>
      </c>
      <c r="D121" s="28">
        <f t="shared" si="6"/>
        <v>-9.3994467414260097E-3</v>
      </c>
      <c r="E121" s="28">
        <f t="shared" si="9"/>
        <v>0.68843637876537178</v>
      </c>
      <c r="F121" s="17">
        <v>1294330921</v>
      </c>
      <c r="G121" s="28">
        <f t="shared" si="7"/>
        <v>-0.14115325659313915</v>
      </c>
      <c r="H121" s="28">
        <f t="shared" si="8"/>
        <v>20.981259736033564</v>
      </c>
      <c r="I121" s="17">
        <v>55995113612</v>
      </c>
      <c r="J121" s="20"/>
      <c r="K121" s="21"/>
      <c r="L121" s="22"/>
      <c r="M121" s="22"/>
      <c r="N121" s="19"/>
      <c r="O121" s="19"/>
      <c r="P121" s="23"/>
      <c r="Q121" s="23"/>
    </row>
    <row r="122" spans="1:17" x14ac:dyDescent="0.25">
      <c r="A122" s="6">
        <v>44468</v>
      </c>
      <c r="B122" s="3">
        <v>0.23722560113154142</v>
      </c>
      <c r="C122" s="16">
        <v>367.99</v>
      </c>
      <c r="D122" s="28">
        <f t="shared" si="6"/>
        <v>0.10497552773023466</v>
      </c>
      <c r="E122" s="28">
        <f t="shared" si="9"/>
        <v>0.74430384128540361</v>
      </c>
      <c r="F122" s="17">
        <v>2385693434</v>
      </c>
      <c r="G122" s="28">
        <f t="shared" si="7"/>
        <v>0.84318661888786006</v>
      </c>
      <c r="H122" s="28">
        <f t="shared" si="8"/>
        <v>21.592755667455254</v>
      </c>
      <c r="I122" s="17">
        <v>61872678075</v>
      </c>
      <c r="J122" s="20"/>
      <c r="K122" s="21"/>
      <c r="L122" s="22"/>
      <c r="M122" s="22"/>
      <c r="N122" s="19"/>
      <c r="O122" s="19"/>
      <c r="P122" s="23"/>
      <c r="Q122" s="23"/>
    </row>
    <row r="123" spans="1:17" x14ac:dyDescent="0.25">
      <c r="A123" s="6">
        <v>44469</v>
      </c>
      <c r="B123" s="3">
        <v>0.24637017543859638</v>
      </c>
      <c r="C123" s="16">
        <v>387.06</v>
      </c>
      <c r="D123" s="28">
        <f t="shared" si="6"/>
        <v>5.1822060382075597E-2</v>
      </c>
      <c r="E123" s="28">
        <f t="shared" si="9"/>
        <v>0.71872820833512829</v>
      </c>
      <c r="F123" s="17">
        <v>1796235646</v>
      </c>
      <c r="G123" s="28">
        <f t="shared" si="7"/>
        <v>-0.24708027427131696</v>
      </c>
      <c r="H123" s="28">
        <f t="shared" si="8"/>
        <v>21.308959004789745</v>
      </c>
      <c r="I123" s="17">
        <v>65078675600</v>
      </c>
      <c r="J123" s="20"/>
      <c r="K123" s="21"/>
      <c r="L123" s="22"/>
      <c r="M123" s="22"/>
      <c r="N123" s="19"/>
      <c r="O123" s="19"/>
      <c r="P123" s="23"/>
      <c r="Q123" s="2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2CED-5F15-48A5-ACC0-558EF834AE2F}">
  <dimension ref="A1:J123"/>
  <sheetViews>
    <sheetView topLeftCell="A19" workbookViewId="0">
      <selection activeCell="E26" sqref="E26"/>
    </sheetView>
  </sheetViews>
  <sheetFormatPr defaultRowHeight="15" x14ac:dyDescent="0.25"/>
  <cols>
    <col min="1" max="1" width="11.7109375" bestFit="1" customWidth="1"/>
    <col min="2" max="2" width="15.140625" bestFit="1" customWidth="1"/>
    <col min="3" max="3" width="11.28515625" bestFit="1" customWidth="1"/>
    <col min="4" max="4" width="9.42578125" bestFit="1" customWidth="1"/>
    <col min="5" max="5" width="9.42578125" customWidth="1"/>
    <col min="6" max="6" width="18.42578125" bestFit="1" customWidth="1"/>
    <col min="7" max="7" width="9.42578125" bestFit="1" customWidth="1"/>
    <col min="8" max="8" width="12.85546875" bestFit="1" customWidth="1"/>
    <col min="9" max="9" width="19.42578125" bestFit="1" customWidth="1"/>
  </cols>
  <sheetData>
    <row r="1" spans="1:10" x14ac:dyDescent="0.25">
      <c r="A1" s="14" t="s">
        <v>15</v>
      </c>
      <c r="B1" s="14" t="s">
        <v>21</v>
      </c>
      <c r="C1" s="14" t="s">
        <v>17</v>
      </c>
      <c r="D1" s="14" t="s">
        <v>19</v>
      </c>
      <c r="E1" s="14" t="s">
        <v>22</v>
      </c>
      <c r="F1" s="14" t="s">
        <v>16</v>
      </c>
      <c r="G1" s="14" t="s">
        <v>20</v>
      </c>
      <c r="H1" s="14" t="s">
        <v>23</v>
      </c>
      <c r="I1" s="14" t="s">
        <v>18</v>
      </c>
    </row>
    <row r="2" spans="1:10" x14ac:dyDescent="0.25">
      <c r="A2" s="6">
        <v>44348</v>
      </c>
      <c r="B2" s="3">
        <v>0.21118162083936276</v>
      </c>
      <c r="C2" s="17">
        <v>36684.92</v>
      </c>
      <c r="D2" s="26"/>
      <c r="E2" s="26"/>
      <c r="F2" s="17">
        <v>34639423297</v>
      </c>
      <c r="G2" s="26"/>
      <c r="H2" s="26"/>
      <c r="I2" s="17">
        <v>686891021225</v>
      </c>
      <c r="J2" s="20"/>
    </row>
    <row r="3" spans="1:10" x14ac:dyDescent="0.25">
      <c r="A3" s="6">
        <v>44349</v>
      </c>
      <c r="B3" s="3">
        <v>0.22474629861982451</v>
      </c>
      <c r="C3" s="17">
        <v>37575.18</v>
      </c>
      <c r="D3" s="27">
        <f>C3/C2-1</f>
        <v>2.4267737260978084E-2</v>
      </c>
      <c r="E3" s="27">
        <f>LN(1+C3/C2)</f>
        <v>0.70520802393224924</v>
      </c>
      <c r="F3" s="17">
        <v>33070867190</v>
      </c>
      <c r="G3" s="27">
        <f>F3/F2-1</f>
        <v>-4.5282396694400151E-2</v>
      </c>
      <c r="H3" s="27">
        <f>LN(1+F3)</f>
        <v>24.221918586487135</v>
      </c>
      <c r="I3" s="17">
        <v>703599671425</v>
      </c>
      <c r="J3" s="20"/>
    </row>
    <row r="4" spans="1:10" x14ac:dyDescent="0.25">
      <c r="A4" s="6">
        <v>44350</v>
      </c>
      <c r="B4" s="3">
        <v>0.24851070528967223</v>
      </c>
      <c r="C4" s="17">
        <v>39208.769999999997</v>
      </c>
      <c r="D4" s="27">
        <f t="shared" ref="D4:D67" si="0">C4/C3-1</f>
        <v>4.3475240837169471E-2</v>
      </c>
      <c r="E4" s="27">
        <f t="shared" ref="E4:E67" si="1">LN(1+C4/C3)</f>
        <v>0.71465190789162325</v>
      </c>
      <c r="F4" s="17">
        <v>35460750427</v>
      </c>
      <c r="G4" s="27">
        <f t="shared" ref="G4:G67" si="2">F4/F3-1</f>
        <v>7.2265514637688488E-2</v>
      </c>
      <c r="H4" s="27">
        <f t="shared" ref="H4:H67" si="3">LN(1+F4)</f>
        <v>24.2916923000307</v>
      </c>
      <c r="I4" s="17">
        <v>734224332239</v>
      </c>
      <c r="J4" s="20"/>
    </row>
    <row r="5" spans="1:10" x14ac:dyDescent="0.25">
      <c r="A5" s="6">
        <v>44351</v>
      </c>
      <c r="B5" s="3">
        <v>0.14226680107526921</v>
      </c>
      <c r="C5" s="17">
        <v>36894.410000000003</v>
      </c>
      <c r="D5" s="27">
        <f t="shared" si="0"/>
        <v>-5.9026590224584785E-2</v>
      </c>
      <c r="E5" s="27">
        <f t="shared" si="1"/>
        <v>0.66318960485316925</v>
      </c>
      <c r="F5" s="17">
        <v>41831090187</v>
      </c>
      <c r="G5" s="27">
        <f t="shared" si="2"/>
        <v>0.17964480963577101</v>
      </c>
      <c r="H5" s="27">
        <f t="shared" si="3"/>
        <v>24.456905684408497</v>
      </c>
      <c r="I5" s="17">
        <v>690915072093</v>
      </c>
      <c r="J5" s="20"/>
    </row>
    <row r="6" spans="1:10" x14ac:dyDescent="0.25">
      <c r="A6" s="6">
        <v>44352</v>
      </c>
      <c r="B6" s="3">
        <v>0.14267992518703265</v>
      </c>
      <c r="C6" s="17">
        <v>35551.96</v>
      </c>
      <c r="D6" s="27">
        <f t="shared" si="0"/>
        <v>-3.638627098251479E-2</v>
      </c>
      <c r="E6" s="27">
        <f t="shared" si="1"/>
        <v>0.67478651493607</v>
      </c>
      <c r="F6" s="17">
        <v>35959473399</v>
      </c>
      <c r="G6" s="27">
        <f t="shared" si="2"/>
        <v>-0.14036489992854029</v>
      </c>
      <c r="H6" s="27">
        <f t="shared" si="3"/>
        <v>24.305658402393661</v>
      </c>
      <c r="I6" s="17">
        <v>665804639833</v>
      </c>
      <c r="J6" s="20"/>
    </row>
    <row r="7" spans="1:10" x14ac:dyDescent="0.25">
      <c r="A7" s="6">
        <v>44353</v>
      </c>
      <c r="B7" s="3">
        <v>0.14580883620689658</v>
      </c>
      <c r="C7" s="17">
        <v>35862.379999999997</v>
      </c>
      <c r="D7" s="27">
        <f t="shared" si="0"/>
        <v>8.7314454674227715E-3</v>
      </c>
      <c r="E7" s="27">
        <f t="shared" si="1"/>
        <v>0.69750340117187759</v>
      </c>
      <c r="F7" s="17">
        <v>28913440585</v>
      </c>
      <c r="G7" s="27">
        <f t="shared" si="2"/>
        <v>-0.19594371518788545</v>
      </c>
      <c r="H7" s="27">
        <f t="shared" si="3"/>
        <v>24.087572396132181</v>
      </c>
      <c r="I7" s="17">
        <v>671652557855</v>
      </c>
      <c r="J7" s="20"/>
    </row>
    <row r="8" spans="1:10" x14ac:dyDescent="0.25">
      <c r="A8" s="6">
        <v>44354</v>
      </c>
      <c r="B8" s="3">
        <v>0.10674750830564771</v>
      </c>
      <c r="C8" s="17">
        <v>33560.71</v>
      </c>
      <c r="D8" s="27">
        <f t="shared" si="0"/>
        <v>-6.4180626048800926E-2</v>
      </c>
      <c r="E8" s="27">
        <f t="shared" si="1"/>
        <v>0.660530685922876</v>
      </c>
      <c r="F8" s="17">
        <v>33683936663</v>
      </c>
      <c r="G8" s="27">
        <f t="shared" si="2"/>
        <v>0.16499233510365707</v>
      </c>
      <c r="H8" s="27">
        <f t="shared" si="3"/>
        <v>24.240286903813136</v>
      </c>
      <c r="I8" s="17">
        <v>628572961759</v>
      </c>
      <c r="J8" s="20"/>
    </row>
    <row r="9" spans="1:10" x14ac:dyDescent="0.25">
      <c r="A9" s="6">
        <v>44355</v>
      </c>
      <c r="B9" s="3">
        <v>0.25088047559449306</v>
      </c>
      <c r="C9" s="17">
        <v>33472.629999999997</v>
      </c>
      <c r="D9" s="27">
        <f t="shared" si="0"/>
        <v>-2.6244975151002992E-3</v>
      </c>
      <c r="E9" s="27">
        <f t="shared" si="1"/>
        <v>0.69183407005002284</v>
      </c>
      <c r="F9" s="17">
        <v>49902050442</v>
      </c>
      <c r="G9" s="27">
        <f t="shared" si="2"/>
        <v>0.48147916739241259</v>
      </c>
      <c r="H9" s="27">
        <f t="shared" si="3"/>
        <v>24.633327929901753</v>
      </c>
      <c r="I9" s="17">
        <v>626954944879</v>
      </c>
      <c r="J9" s="20"/>
    </row>
    <row r="10" spans="1:10" x14ac:dyDescent="0.25">
      <c r="A10" s="6">
        <v>44356</v>
      </c>
      <c r="B10" s="3">
        <v>0.18798345473465131</v>
      </c>
      <c r="C10" s="17">
        <v>37345.120000000003</v>
      </c>
      <c r="D10" s="27">
        <f t="shared" si="0"/>
        <v>0.11569123788599844</v>
      </c>
      <c r="E10" s="27">
        <f t="shared" si="1"/>
        <v>0.74938158552575951</v>
      </c>
      <c r="F10" s="17">
        <v>53972919008</v>
      </c>
      <c r="G10" s="27">
        <f t="shared" si="2"/>
        <v>8.1577180295055784E-2</v>
      </c>
      <c r="H10" s="27">
        <f t="shared" si="3"/>
        <v>24.711748257884253</v>
      </c>
      <c r="I10" s="17">
        <v>699516138698</v>
      </c>
      <c r="J10" s="20"/>
    </row>
    <row r="11" spans="1:10" x14ac:dyDescent="0.25">
      <c r="A11" s="6">
        <v>44357</v>
      </c>
      <c r="B11" s="3">
        <v>9.3662805662805701E-2</v>
      </c>
      <c r="C11" s="17">
        <v>36702.6</v>
      </c>
      <c r="D11" s="27">
        <f t="shared" si="0"/>
        <v>-1.7204925302154672E-2</v>
      </c>
      <c r="E11" s="27">
        <f t="shared" si="1"/>
        <v>0.68450750314760234</v>
      </c>
      <c r="F11" s="17">
        <v>43576032854</v>
      </c>
      <c r="G11" s="27">
        <f t="shared" si="2"/>
        <v>-0.19263153346327155</v>
      </c>
      <c r="H11" s="27">
        <f t="shared" si="3"/>
        <v>24.497773130997576</v>
      </c>
      <c r="I11" s="17">
        <v>687509421226</v>
      </c>
      <c r="J11" s="20"/>
    </row>
    <row r="12" spans="1:10" x14ac:dyDescent="0.25">
      <c r="A12" s="6">
        <v>44358</v>
      </c>
      <c r="B12" s="3">
        <v>0.14902146017699075</v>
      </c>
      <c r="C12" s="17">
        <v>37334.400000000001</v>
      </c>
      <c r="D12" s="27">
        <f t="shared" si="0"/>
        <v>1.7214039332363429E-2</v>
      </c>
      <c r="E12" s="27">
        <f t="shared" si="1"/>
        <v>0.7017173710080139</v>
      </c>
      <c r="F12" s="17">
        <v>38699736985</v>
      </c>
      <c r="G12" s="27">
        <f t="shared" si="2"/>
        <v>-0.11190316211982543</v>
      </c>
      <c r="H12" s="27">
        <f t="shared" si="3"/>
        <v>24.379098640731662</v>
      </c>
      <c r="I12" s="17">
        <v>699368729838</v>
      </c>
      <c r="J12" s="20"/>
    </row>
    <row r="13" spans="1:10" x14ac:dyDescent="0.25">
      <c r="A13" s="6">
        <v>44359</v>
      </c>
      <c r="B13" s="3">
        <v>-0.14673402328589913</v>
      </c>
      <c r="C13" s="17">
        <v>35552.519999999997</v>
      </c>
      <c r="D13" s="27">
        <f t="shared" si="0"/>
        <v>-4.7727564926716481E-2</v>
      </c>
      <c r="E13" s="27">
        <f t="shared" si="1"/>
        <v>0.66899404540051088</v>
      </c>
      <c r="F13" s="17">
        <v>37924228550</v>
      </c>
      <c r="G13" s="27">
        <f t="shared" si="2"/>
        <v>-2.003911383947099E-2</v>
      </c>
      <c r="H13" s="27">
        <f t="shared" si="3"/>
        <v>24.358856020537072</v>
      </c>
      <c r="I13" s="17">
        <v>666018173753</v>
      </c>
      <c r="J13" s="20"/>
    </row>
    <row r="14" spans="1:10" x14ac:dyDescent="0.25">
      <c r="A14" s="6">
        <v>44360</v>
      </c>
      <c r="B14" s="3">
        <v>0.11772386018237069</v>
      </c>
      <c r="C14" s="17">
        <v>39097.86</v>
      </c>
      <c r="D14" s="27">
        <f t="shared" si="0"/>
        <v>9.9721201197552345E-2</v>
      </c>
      <c r="E14" s="27">
        <f t="shared" si="1"/>
        <v>0.74180457458131244</v>
      </c>
      <c r="F14" s="17">
        <v>40669112838</v>
      </c>
      <c r="G14" s="27">
        <f t="shared" si="2"/>
        <v>7.2378117972290212E-2</v>
      </c>
      <c r="H14" s="27">
        <f t="shared" si="3"/>
        <v>24.428734742981202</v>
      </c>
      <c r="I14" s="17">
        <v>732465659892</v>
      </c>
      <c r="J14" s="20"/>
    </row>
    <row r="15" spans="1:10" x14ac:dyDescent="0.25">
      <c r="A15" s="6">
        <v>44361</v>
      </c>
      <c r="B15" s="3">
        <v>0.18846000000000002</v>
      </c>
      <c r="C15" s="17">
        <v>40218.480000000003</v>
      </c>
      <c r="D15" s="27">
        <f t="shared" si="0"/>
        <v>2.8661926765301216E-2</v>
      </c>
      <c r="E15" s="27">
        <f t="shared" si="1"/>
        <v>0.70737642634253761</v>
      </c>
      <c r="F15" s="17">
        <v>43148914673</v>
      </c>
      <c r="G15" s="27">
        <f t="shared" si="2"/>
        <v>6.0975065890371383E-2</v>
      </c>
      <c r="H15" s="27">
        <f t="shared" si="3"/>
        <v>24.487923101760913</v>
      </c>
      <c r="I15" s="17">
        <v>753471062534</v>
      </c>
      <c r="J15" s="20"/>
    </row>
    <row r="16" spans="1:10" x14ac:dyDescent="0.25">
      <c r="A16" s="6">
        <v>44362</v>
      </c>
      <c r="B16" s="3">
        <v>0.22397320954907191</v>
      </c>
      <c r="C16" s="17">
        <v>40406.269999999997</v>
      </c>
      <c r="D16" s="27">
        <f t="shared" si="0"/>
        <v>4.6692465752060652E-3</v>
      </c>
      <c r="E16" s="27">
        <f t="shared" si="1"/>
        <v>0.69547908284878279</v>
      </c>
      <c r="F16" s="17">
        <v>46420149185</v>
      </c>
      <c r="G16" s="27">
        <f t="shared" si="2"/>
        <v>7.5812671924444519E-2</v>
      </c>
      <c r="H16" s="27">
        <f t="shared" si="3"/>
        <v>24.560999451617782</v>
      </c>
      <c r="I16" s="17">
        <v>757029874725</v>
      </c>
      <c r="J16" s="20"/>
    </row>
    <row r="17" spans="1:10" x14ac:dyDescent="0.25">
      <c r="A17" s="6">
        <v>44363</v>
      </c>
      <c r="B17" s="3">
        <v>0.22405375375375408</v>
      </c>
      <c r="C17" s="17">
        <v>38347.06</v>
      </c>
      <c r="D17" s="27">
        <f t="shared" si="0"/>
        <v>-5.0962635254380051E-2</v>
      </c>
      <c r="E17" s="27">
        <f t="shared" si="1"/>
        <v>0.66733559158107303</v>
      </c>
      <c r="F17" s="17">
        <v>39211635100</v>
      </c>
      <c r="G17" s="27">
        <f t="shared" si="2"/>
        <v>-0.15528847303509585</v>
      </c>
      <c r="H17" s="27">
        <f t="shared" si="3"/>
        <v>24.392239353503346</v>
      </c>
      <c r="I17" s="17">
        <v>718494773612</v>
      </c>
      <c r="J17" s="20"/>
    </row>
    <row r="18" spans="1:10" x14ac:dyDescent="0.25">
      <c r="A18" s="6">
        <v>44364</v>
      </c>
      <c r="B18" s="3">
        <v>0.39582394160583995</v>
      </c>
      <c r="C18" s="17">
        <v>38053.5</v>
      </c>
      <c r="D18" s="27">
        <f t="shared" si="0"/>
        <v>-7.6553456770870332E-3</v>
      </c>
      <c r="E18" s="27">
        <f t="shared" si="1"/>
        <v>0.68931216343471435</v>
      </c>
      <c r="F18" s="17">
        <v>37096670047</v>
      </c>
      <c r="G18" s="27">
        <f t="shared" si="2"/>
        <v>-5.3937180829268683E-2</v>
      </c>
      <c r="H18" s="27">
        <f t="shared" si="3"/>
        <v>24.336793046412879</v>
      </c>
      <c r="I18" s="17">
        <v>713025631758</v>
      </c>
      <c r="J18" s="20"/>
    </row>
    <row r="19" spans="1:10" x14ac:dyDescent="0.25">
      <c r="A19" s="6">
        <v>44365</v>
      </c>
      <c r="B19" s="3">
        <v>0.24736410256410263</v>
      </c>
      <c r="C19" s="17">
        <v>35787.24</v>
      </c>
      <c r="D19" s="27">
        <f t="shared" si="0"/>
        <v>-5.9554574480665479E-2</v>
      </c>
      <c r="E19" s="27">
        <f t="shared" si="1"/>
        <v>0.66291754750417287</v>
      </c>
      <c r="F19" s="17">
        <v>36200887275</v>
      </c>
      <c r="G19" s="27">
        <f t="shared" si="2"/>
        <v>-2.4147255558654712E-2</v>
      </c>
      <c r="H19" s="27">
        <f t="shared" si="3"/>
        <v>24.312349465864504</v>
      </c>
      <c r="I19" s="17">
        <v>670589444851</v>
      </c>
      <c r="J19" s="20"/>
    </row>
    <row r="20" spans="1:10" x14ac:dyDescent="0.25">
      <c r="A20" s="6">
        <v>44366</v>
      </c>
      <c r="B20" s="3">
        <v>0.23226810982048549</v>
      </c>
      <c r="C20" s="17">
        <v>35615.870000000003</v>
      </c>
      <c r="D20" s="27">
        <f t="shared" si="0"/>
        <v>-4.7885782753851469E-3</v>
      </c>
      <c r="E20" s="27">
        <f t="shared" si="1"/>
        <v>0.69075002052860013</v>
      </c>
      <c r="F20" s="17">
        <v>31207279719</v>
      </c>
      <c r="G20" s="27">
        <f t="shared" si="2"/>
        <v>-0.13794157911285621</v>
      </c>
      <c r="H20" s="27">
        <f t="shared" si="3"/>
        <v>24.163917228904928</v>
      </c>
      <c r="I20" s="17">
        <v>667400859261</v>
      </c>
      <c r="J20" s="20"/>
    </row>
    <row r="21" spans="1:10" x14ac:dyDescent="0.25">
      <c r="A21" s="6">
        <v>44367</v>
      </c>
      <c r="B21" s="3">
        <v>0.16940617801047103</v>
      </c>
      <c r="C21" s="17">
        <v>35698.300000000003</v>
      </c>
      <c r="D21" s="27">
        <f t="shared" si="0"/>
        <v>2.314417701996252E-3</v>
      </c>
      <c r="E21" s="27">
        <f t="shared" si="1"/>
        <v>0.69430372036088506</v>
      </c>
      <c r="F21" s="17">
        <v>36664034054</v>
      </c>
      <c r="G21" s="27">
        <f t="shared" si="2"/>
        <v>0.17485517430978614</v>
      </c>
      <c r="H21" s="27">
        <f t="shared" si="3"/>
        <v>24.325062112993081</v>
      </c>
      <c r="I21" s="17">
        <v>668968868770</v>
      </c>
      <c r="J21" s="20"/>
    </row>
    <row r="22" spans="1:10" x14ac:dyDescent="0.25">
      <c r="A22" s="6">
        <v>44368</v>
      </c>
      <c r="B22" s="3">
        <v>0.22653923076923121</v>
      </c>
      <c r="C22" s="17">
        <v>31676.69</v>
      </c>
      <c r="D22" s="27">
        <f t="shared" si="0"/>
        <v>-0.11265550460386076</v>
      </c>
      <c r="E22" s="27">
        <f t="shared" si="1"/>
        <v>0.63517081220199312</v>
      </c>
      <c r="F22" s="17">
        <v>52809038594</v>
      </c>
      <c r="G22" s="27">
        <f t="shared" si="2"/>
        <v>0.44034992211225599</v>
      </c>
      <c r="H22" s="27">
        <f t="shared" si="3"/>
        <v>24.689948198519424</v>
      </c>
      <c r="I22" s="17">
        <v>593627575887</v>
      </c>
      <c r="J22" s="20"/>
    </row>
    <row r="23" spans="1:10" x14ac:dyDescent="0.25">
      <c r="A23" s="6">
        <v>44369</v>
      </c>
      <c r="B23" s="3">
        <v>0.25485669546436251</v>
      </c>
      <c r="C23" s="17">
        <v>32505.66</v>
      </c>
      <c r="D23" s="27">
        <f t="shared" si="0"/>
        <v>2.6169716596020631E-2</v>
      </c>
      <c r="E23" s="27">
        <f t="shared" si="1"/>
        <v>0.70614717161518736</v>
      </c>
      <c r="F23" s="17">
        <v>58964353058</v>
      </c>
      <c r="G23" s="27">
        <f t="shared" si="2"/>
        <v>0.1165579724206407</v>
      </c>
      <c r="H23" s="27">
        <f t="shared" si="3"/>
        <v>24.80019891281788</v>
      </c>
      <c r="I23" s="17">
        <v>609180639390</v>
      </c>
      <c r="J23" s="20"/>
    </row>
    <row r="24" spans="1:10" x14ac:dyDescent="0.25">
      <c r="A24" s="6">
        <v>44370</v>
      </c>
      <c r="B24" s="3">
        <v>0.15687263681592048</v>
      </c>
      <c r="C24" s="17">
        <v>33723.03</v>
      </c>
      <c r="D24" s="27">
        <f t="shared" si="0"/>
        <v>3.7451016223020828E-2</v>
      </c>
      <c r="E24" s="27">
        <f t="shared" si="1"/>
        <v>0.71169952472635278</v>
      </c>
      <c r="F24" s="17">
        <v>46317108925</v>
      </c>
      <c r="G24" s="27">
        <f t="shared" si="2"/>
        <v>-0.21448966158518856</v>
      </c>
      <c r="H24" s="27">
        <f t="shared" si="3"/>
        <v>24.558777253021443</v>
      </c>
      <c r="I24" s="17">
        <v>632011278436</v>
      </c>
      <c r="J24" s="20"/>
    </row>
    <row r="25" spans="1:10" x14ac:dyDescent="0.25">
      <c r="A25" s="6">
        <v>44371</v>
      </c>
      <c r="B25" s="3">
        <v>0.21216179401993329</v>
      </c>
      <c r="C25" s="17">
        <v>34662.44</v>
      </c>
      <c r="D25" s="27">
        <f t="shared" si="0"/>
        <v>2.7856630913651648E-2</v>
      </c>
      <c r="E25" s="27">
        <f t="shared" si="1"/>
        <v>0.70697938841418695</v>
      </c>
      <c r="F25" s="17">
        <v>33123368116</v>
      </c>
      <c r="G25" s="27">
        <f t="shared" si="2"/>
        <v>-0.28485674333353261</v>
      </c>
      <c r="H25" s="27">
        <f t="shared" si="3"/>
        <v>24.223504855646816</v>
      </c>
      <c r="I25" s="17">
        <v>649643997441</v>
      </c>
      <c r="J25" s="20"/>
    </row>
    <row r="26" spans="1:10" x14ac:dyDescent="0.25">
      <c r="A26" s="6">
        <v>44372</v>
      </c>
      <c r="B26" s="3">
        <v>0.41351000000000004</v>
      </c>
      <c r="C26" s="17">
        <v>31637.78</v>
      </c>
      <c r="D26" s="27">
        <f t="shared" si="0"/>
        <v>-8.7260446754469756E-2</v>
      </c>
      <c r="E26" s="27">
        <f t="shared" si="1"/>
        <v>0.64853653547357115</v>
      </c>
      <c r="F26" s="17">
        <v>40230904226</v>
      </c>
      <c r="G26" s="27">
        <f t="shared" si="2"/>
        <v>0.21457769889550438</v>
      </c>
      <c r="H26" s="27">
        <f t="shared" si="3"/>
        <v>24.417901299091014</v>
      </c>
      <c r="I26" s="17">
        <v>592978211189</v>
      </c>
      <c r="J26" s="20"/>
    </row>
    <row r="27" spans="1:10" x14ac:dyDescent="0.25">
      <c r="A27" s="6">
        <v>44373</v>
      </c>
      <c r="B27" s="3">
        <v>0.25914681960375402</v>
      </c>
      <c r="C27" s="17">
        <v>32186.28</v>
      </c>
      <c r="D27" s="27">
        <f t="shared" si="0"/>
        <v>1.7336867504609943E-2</v>
      </c>
      <c r="E27" s="27">
        <f t="shared" si="1"/>
        <v>0.70177825915894854</v>
      </c>
      <c r="F27" s="17">
        <v>38585385521</v>
      </c>
      <c r="G27" s="27">
        <f t="shared" si="2"/>
        <v>-4.0901857332268254E-2</v>
      </c>
      <c r="H27" s="27">
        <f t="shared" si="3"/>
        <v>24.376139428305351</v>
      </c>
      <c r="I27" s="17">
        <v>603276028309</v>
      </c>
      <c r="J27" s="20"/>
    </row>
    <row r="28" spans="1:10" x14ac:dyDescent="0.25">
      <c r="A28" s="6">
        <v>44374</v>
      </c>
      <c r="B28" s="3">
        <v>0.22430948275862003</v>
      </c>
      <c r="C28" s="17">
        <v>34649.64</v>
      </c>
      <c r="D28" s="27">
        <f t="shared" si="0"/>
        <v>7.653447369500288E-2</v>
      </c>
      <c r="E28" s="27">
        <f t="shared" si="1"/>
        <v>0.73070038577845831</v>
      </c>
      <c r="F28" s="17">
        <v>35511640894</v>
      </c>
      <c r="G28" s="27">
        <f t="shared" si="2"/>
        <v>-7.966085048773508E-2</v>
      </c>
      <c r="H28" s="27">
        <f t="shared" si="3"/>
        <v>24.293126392211427</v>
      </c>
      <c r="I28" s="17">
        <v>649461677014</v>
      </c>
      <c r="J28" s="20"/>
    </row>
    <row r="29" spans="1:10" x14ac:dyDescent="0.25">
      <c r="A29" s="6">
        <v>44375</v>
      </c>
      <c r="B29" s="3">
        <v>0.24704238095238049</v>
      </c>
      <c r="C29" s="17">
        <v>34434.339999999997</v>
      </c>
      <c r="D29" s="27">
        <f t="shared" si="0"/>
        <v>-6.2136287707463822E-3</v>
      </c>
      <c r="E29" s="27">
        <f t="shared" si="1"/>
        <v>0.69003553000744611</v>
      </c>
      <c r="F29" s="17">
        <v>33892523752</v>
      </c>
      <c r="G29" s="27">
        <f t="shared" si="2"/>
        <v>-4.5593982740278372E-2</v>
      </c>
      <c r="H29" s="27">
        <f t="shared" si="3"/>
        <v>24.246460288751091</v>
      </c>
      <c r="I29" s="17">
        <v>645442759493</v>
      </c>
      <c r="J29" s="20"/>
    </row>
    <row r="30" spans="1:10" x14ac:dyDescent="0.25">
      <c r="A30" s="6">
        <v>44376</v>
      </c>
      <c r="B30" s="3">
        <v>0.18693762886597909</v>
      </c>
      <c r="C30" s="17">
        <v>35867.78</v>
      </c>
      <c r="D30" s="27">
        <f t="shared" si="0"/>
        <v>4.1628211837369422E-2</v>
      </c>
      <c r="E30" s="27">
        <f t="shared" si="1"/>
        <v>0.71374763256686835</v>
      </c>
      <c r="F30" s="17">
        <v>37901460044</v>
      </c>
      <c r="G30" s="27">
        <f t="shared" si="2"/>
        <v>0.11828379383413234</v>
      </c>
      <c r="H30" s="27">
        <f t="shared" si="3"/>
        <v>24.358255471907551</v>
      </c>
      <c r="I30" s="17">
        <v>672333423402</v>
      </c>
      <c r="J30" s="20"/>
    </row>
    <row r="31" spans="1:10" x14ac:dyDescent="0.25">
      <c r="A31" s="6">
        <v>44377</v>
      </c>
      <c r="B31" s="3">
        <v>0.20117065556711713</v>
      </c>
      <c r="C31" s="17">
        <v>35040.839999999997</v>
      </c>
      <c r="D31" s="27">
        <f t="shared" si="0"/>
        <v>-2.3055232300410067E-2</v>
      </c>
      <c r="E31" s="27">
        <f t="shared" si="1"/>
        <v>0.68155260636756498</v>
      </c>
      <c r="F31" s="17">
        <v>34059036099</v>
      </c>
      <c r="G31" s="27">
        <f t="shared" si="2"/>
        <v>-0.10137931205128536</v>
      </c>
      <c r="H31" s="27">
        <f t="shared" si="3"/>
        <v>24.251361211721779</v>
      </c>
      <c r="I31" s="17">
        <v>656852513238</v>
      </c>
      <c r="J31" s="20"/>
    </row>
    <row r="32" spans="1:10" x14ac:dyDescent="0.25">
      <c r="A32" s="6">
        <v>44378</v>
      </c>
      <c r="B32" s="3">
        <v>0.21395473684210478</v>
      </c>
      <c r="C32" s="17">
        <v>33572.120000000003</v>
      </c>
      <c r="D32" s="27">
        <f t="shared" si="0"/>
        <v>-4.191452031401055E-2</v>
      </c>
      <c r="E32" s="27">
        <f t="shared" si="1"/>
        <v>0.67196719978766806</v>
      </c>
      <c r="F32" s="17">
        <v>37838957079</v>
      </c>
      <c r="G32" s="27">
        <f t="shared" si="2"/>
        <v>0.11098144319213366</v>
      </c>
      <c r="H32" s="27">
        <f t="shared" si="3"/>
        <v>24.356605019439488</v>
      </c>
      <c r="I32" s="17">
        <v>629339325298</v>
      </c>
      <c r="J32" s="20"/>
    </row>
    <row r="33" spans="1:10" x14ac:dyDescent="0.25">
      <c r="A33" s="6">
        <v>44379</v>
      </c>
      <c r="B33" s="3">
        <v>0.20729661229611057</v>
      </c>
      <c r="C33" s="17">
        <v>33897.050000000003</v>
      </c>
      <c r="D33" s="27">
        <f t="shared" si="0"/>
        <v>9.6785666201597564E-3</v>
      </c>
      <c r="E33" s="27">
        <f t="shared" si="1"/>
        <v>0.69797479217848268</v>
      </c>
      <c r="F33" s="17">
        <v>38728974942</v>
      </c>
      <c r="G33" s="27">
        <f t="shared" si="2"/>
        <v>2.3521204909052518E-2</v>
      </c>
      <c r="H33" s="27">
        <f t="shared" si="3"/>
        <v>24.379853863378695</v>
      </c>
      <c r="I33" s="17">
        <v>635450784106</v>
      </c>
      <c r="J33" s="20"/>
    </row>
    <row r="34" spans="1:10" x14ac:dyDescent="0.25">
      <c r="A34" s="6">
        <v>44380</v>
      </c>
      <c r="B34" s="3">
        <v>0.22250342741935544</v>
      </c>
      <c r="C34" s="17">
        <v>34668.550000000003</v>
      </c>
      <c r="D34" s="27">
        <f t="shared" si="0"/>
        <v>2.2760092692431844E-2</v>
      </c>
      <c r="E34" s="27">
        <f t="shared" si="1"/>
        <v>0.7044629612829979</v>
      </c>
      <c r="F34" s="17">
        <v>24383958643</v>
      </c>
      <c r="G34" s="27">
        <f t="shared" si="2"/>
        <v>-0.37039493868564577</v>
      </c>
      <c r="H34" s="27">
        <f t="shared" si="3"/>
        <v>23.917191320419025</v>
      </c>
      <c r="I34" s="17">
        <v>649939701346</v>
      </c>
      <c r="J34" s="20"/>
    </row>
    <row r="35" spans="1:10" x14ac:dyDescent="0.25">
      <c r="A35" s="6">
        <v>44381</v>
      </c>
      <c r="B35" s="3">
        <v>0.2805372966207762</v>
      </c>
      <c r="C35" s="17">
        <v>35287.78</v>
      </c>
      <c r="D35" s="27">
        <f t="shared" si="0"/>
        <v>1.7861433489430478E-2</v>
      </c>
      <c r="E35" s="27">
        <f t="shared" si="1"/>
        <v>0.70203825430597588</v>
      </c>
      <c r="F35" s="17">
        <v>24924307911</v>
      </c>
      <c r="G35" s="27">
        <f t="shared" si="2"/>
        <v>2.2160030531183761E-2</v>
      </c>
      <c r="H35" s="27">
        <f t="shared" si="3"/>
        <v>23.939109385588345</v>
      </c>
      <c r="I35" s="17">
        <v>661574836315</v>
      </c>
      <c r="J35" s="20"/>
    </row>
    <row r="36" spans="1:10" x14ac:dyDescent="0.25">
      <c r="A36" s="6">
        <v>44382</v>
      </c>
      <c r="B36" s="3">
        <v>0.29408687982359405</v>
      </c>
      <c r="C36" s="17">
        <v>33746</v>
      </c>
      <c r="D36" s="27">
        <f t="shared" si="0"/>
        <v>-4.3691612223834997E-2</v>
      </c>
      <c r="E36" s="27">
        <f t="shared" si="1"/>
        <v>0.67105922164745779</v>
      </c>
      <c r="F36" s="17">
        <v>26721554282</v>
      </c>
      <c r="G36" s="27">
        <f t="shared" si="2"/>
        <v>7.2108175577738409E-2</v>
      </c>
      <c r="H36" s="27">
        <f t="shared" si="3"/>
        <v>24.00873635319704</v>
      </c>
      <c r="I36" s="17">
        <v>632696207200</v>
      </c>
      <c r="J36" s="20"/>
    </row>
    <row r="37" spans="1:10" x14ac:dyDescent="0.25">
      <c r="A37" s="6">
        <v>44383</v>
      </c>
      <c r="B37" s="3">
        <v>0.26393850931677071</v>
      </c>
      <c r="C37" s="17">
        <v>34235.19</v>
      </c>
      <c r="D37" s="27">
        <f t="shared" si="0"/>
        <v>1.449623659100352E-2</v>
      </c>
      <c r="E37" s="27">
        <f t="shared" si="1"/>
        <v>0.70036915748718409</v>
      </c>
      <c r="F37" s="17">
        <v>26501259870</v>
      </c>
      <c r="G37" s="27">
        <f t="shared" si="2"/>
        <v>-8.2440717959431087E-3</v>
      </c>
      <c r="H37" s="27">
        <f t="shared" si="3"/>
        <v>24.000458111110376</v>
      </c>
      <c r="I37" s="17">
        <v>641899161594</v>
      </c>
      <c r="J37" s="20"/>
    </row>
    <row r="38" spans="1:10" x14ac:dyDescent="0.25">
      <c r="A38" s="6">
        <v>44384</v>
      </c>
      <c r="B38" s="3">
        <v>0.19099823788546222</v>
      </c>
      <c r="C38" s="17">
        <v>33855.33</v>
      </c>
      <c r="D38" s="27">
        <f t="shared" si="0"/>
        <v>-1.1095600754662094E-2</v>
      </c>
      <c r="E38" s="27">
        <f t="shared" si="1"/>
        <v>0.68758393398332429</v>
      </c>
      <c r="F38" s="17">
        <v>24796027477</v>
      </c>
      <c r="G38" s="27">
        <f t="shared" si="2"/>
        <v>-6.4345333065857768E-2</v>
      </c>
      <c r="H38" s="27">
        <f t="shared" si="3"/>
        <v>23.933949294948079</v>
      </c>
      <c r="I38" s="17">
        <v>634802817185</v>
      </c>
      <c r="J38" s="20"/>
    </row>
    <row r="39" spans="1:10" x14ac:dyDescent="0.25">
      <c r="A39" s="6">
        <v>44385</v>
      </c>
      <c r="B39" s="3">
        <v>0.20377489270386279</v>
      </c>
      <c r="C39" s="17">
        <v>32877.370000000003</v>
      </c>
      <c r="D39" s="27">
        <f t="shared" si="0"/>
        <v>-2.8886441219152181E-2</v>
      </c>
      <c r="E39" s="27">
        <f t="shared" si="1"/>
        <v>0.67859864131601177</v>
      </c>
      <c r="F39" s="17">
        <v>29910396946</v>
      </c>
      <c r="G39" s="27">
        <f t="shared" si="2"/>
        <v>0.20625761419823907</v>
      </c>
      <c r="H39" s="27">
        <f t="shared" si="3"/>
        <v>24.121471980881012</v>
      </c>
      <c r="I39" s="17">
        <v>616492852697</v>
      </c>
      <c r="J39" s="20"/>
    </row>
    <row r="40" spans="1:10" x14ac:dyDescent="0.25">
      <c r="A40" s="6">
        <v>44386</v>
      </c>
      <c r="B40" s="3">
        <v>0.23389308176100651</v>
      </c>
      <c r="C40" s="17">
        <v>33798.01</v>
      </c>
      <c r="D40" s="27">
        <f t="shared" si="0"/>
        <v>2.8002239838527121E-2</v>
      </c>
      <c r="E40" s="27">
        <f t="shared" si="1"/>
        <v>0.70705119018519424</v>
      </c>
      <c r="F40" s="17">
        <v>27436021028</v>
      </c>
      <c r="G40" s="27">
        <f t="shared" si="2"/>
        <v>-8.2726281515662192E-2</v>
      </c>
      <c r="H40" s="27">
        <f t="shared" si="3"/>
        <v>24.035122623057898</v>
      </c>
      <c r="I40" s="17">
        <v>633784072787</v>
      </c>
      <c r="J40" s="20"/>
    </row>
    <row r="41" spans="1:10" x14ac:dyDescent="0.25">
      <c r="A41" s="6">
        <v>44387</v>
      </c>
      <c r="B41" s="3">
        <v>0.13229541284403659</v>
      </c>
      <c r="C41" s="17">
        <v>33520.519999999997</v>
      </c>
      <c r="D41" s="27">
        <f t="shared" si="0"/>
        <v>-8.2102466979566691E-3</v>
      </c>
      <c r="E41" s="27">
        <f t="shared" si="1"/>
        <v>0.68903360806098213</v>
      </c>
      <c r="F41" s="17">
        <v>22971873468</v>
      </c>
      <c r="G41" s="27">
        <f t="shared" si="2"/>
        <v>-0.16271118743654867</v>
      </c>
      <c r="H41" s="27">
        <f t="shared" si="3"/>
        <v>23.857536411880009</v>
      </c>
      <c r="I41" s="17">
        <v>628615338753</v>
      </c>
      <c r="J41" s="20"/>
    </row>
    <row r="42" spans="1:10" x14ac:dyDescent="0.25">
      <c r="A42" s="6">
        <v>44388</v>
      </c>
      <c r="B42" s="3">
        <v>0.23504300518134638</v>
      </c>
      <c r="C42" s="17">
        <v>34240.19</v>
      </c>
      <c r="D42" s="27">
        <f t="shared" si="0"/>
        <v>2.146953567546106E-2</v>
      </c>
      <c r="E42" s="27">
        <f t="shared" si="1"/>
        <v>0.70382473982706228</v>
      </c>
      <c r="F42" s="17">
        <v>20108729370</v>
      </c>
      <c r="G42" s="27">
        <f t="shared" si="2"/>
        <v>-0.12463694360794653</v>
      </c>
      <c r="H42" s="27">
        <f t="shared" si="3"/>
        <v>23.724419854796444</v>
      </c>
      <c r="I42" s="17">
        <v>642138104626</v>
      </c>
      <c r="J42" s="20"/>
    </row>
    <row r="43" spans="1:10" x14ac:dyDescent="0.25">
      <c r="A43" s="6">
        <v>44389</v>
      </c>
      <c r="B43" s="3">
        <v>0.25061378579003168</v>
      </c>
      <c r="C43" s="17">
        <v>33155.85</v>
      </c>
      <c r="D43" s="27">
        <f t="shared" si="0"/>
        <v>-3.1668632679900499E-2</v>
      </c>
      <c r="E43" s="27">
        <f t="shared" si="1"/>
        <v>0.67718616215942984</v>
      </c>
      <c r="F43" s="17">
        <v>24321499537</v>
      </c>
      <c r="G43" s="27">
        <f t="shared" si="2"/>
        <v>0.20949957053402812</v>
      </c>
      <c r="H43" s="27">
        <f t="shared" si="3"/>
        <v>23.914626550778429</v>
      </c>
      <c r="I43" s="17">
        <v>621827984940</v>
      </c>
      <c r="J43" s="20"/>
    </row>
    <row r="44" spans="1:10" x14ac:dyDescent="0.25">
      <c r="A44" s="6">
        <v>44390</v>
      </c>
      <c r="B44" s="3">
        <v>0.18137054347826073</v>
      </c>
      <c r="C44" s="17">
        <v>32702.03</v>
      </c>
      <c r="D44" s="27">
        <f t="shared" si="0"/>
        <v>-1.3687478981838752E-2</v>
      </c>
      <c r="E44" s="27">
        <f t="shared" si="1"/>
        <v>0.68627991528625765</v>
      </c>
      <c r="F44" s="17">
        <v>19120856669</v>
      </c>
      <c r="G44" s="27">
        <f t="shared" si="2"/>
        <v>-0.21382903879295456</v>
      </c>
      <c r="H44" s="27">
        <f t="shared" si="3"/>
        <v>23.674045548482272</v>
      </c>
      <c r="I44" s="17">
        <v>613343664760</v>
      </c>
      <c r="J44" s="20"/>
    </row>
    <row r="45" spans="1:10" x14ac:dyDescent="0.25">
      <c r="A45" s="6">
        <v>44391</v>
      </c>
      <c r="B45" s="3">
        <v>0.20453586206896529</v>
      </c>
      <c r="C45" s="17">
        <v>32822.35</v>
      </c>
      <c r="D45" s="27">
        <f t="shared" si="0"/>
        <v>3.6792822953193305E-3</v>
      </c>
      <c r="E45" s="27">
        <f t="shared" si="1"/>
        <v>0.69498513164025655</v>
      </c>
      <c r="F45" s="17">
        <v>21376531210</v>
      </c>
      <c r="G45" s="27">
        <f t="shared" si="2"/>
        <v>0.11796932428540452</v>
      </c>
      <c r="H45" s="27">
        <f t="shared" si="3"/>
        <v>23.785559484805866</v>
      </c>
      <c r="I45" s="17">
        <v>615635042692</v>
      </c>
      <c r="J45" s="20"/>
    </row>
    <row r="46" spans="1:10" x14ac:dyDescent="0.25">
      <c r="A46" s="6">
        <v>44392</v>
      </c>
      <c r="B46" s="3">
        <v>0.21553756906077345</v>
      </c>
      <c r="C46" s="17">
        <v>31780.73</v>
      </c>
      <c r="D46" s="27">
        <f t="shared" si="0"/>
        <v>-3.173508295414551E-2</v>
      </c>
      <c r="E46" s="27">
        <f t="shared" si="1"/>
        <v>0.67715240189068426</v>
      </c>
      <c r="F46" s="17">
        <v>21300524237</v>
      </c>
      <c r="G46" s="27">
        <f t="shared" si="2"/>
        <v>-3.5556270684573565E-3</v>
      </c>
      <c r="H46" s="27">
        <f t="shared" si="3"/>
        <v>23.781997521471595</v>
      </c>
      <c r="I46" s="17">
        <v>596124462729</v>
      </c>
      <c r="J46" s="20"/>
    </row>
    <row r="47" spans="1:10" x14ac:dyDescent="0.25">
      <c r="A47" s="6">
        <v>44393</v>
      </c>
      <c r="B47" s="3">
        <v>0.18974135166093958</v>
      </c>
      <c r="C47" s="17">
        <v>31421.54</v>
      </c>
      <c r="D47" s="27">
        <f t="shared" si="0"/>
        <v>-1.1302131826424366E-2</v>
      </c>
      <c r="E47" s="27">
        <f t="shared" si="1"/>
        <v>0.68748008696290219</v>
      </c>
      <c r="F47" s="17">
        <v>23699476918</v>
      </c>
      <c r="G47" s="27">
        <f t="shared" si="2"/>
        <v>0.11262411451981569</v>
      </c>
      <c r="H47" s="27">
        <f t="shared" si="3"/>
        <v>23.888718813915659</v>
      </c>
      <c r="I47" s="17">
        <v>589415807378</v>
      </c>
      <c r="J47" s="20"/>
    </row>
    <row r="48" spans="1:10" x14ac:dyDescent="0.25">
      <c r="A48" s="6">
        <v>44394</v>
      </c>
      <c r="B48" s="3">
        <v>0.11101288604898804</v>
      </c>
      <c r="C48" s="17">
        <v>31533.07</v>
      </c>
      <c r="D48" s="27">
        <f t="shared" si="0"/>
        <v>3.5494759327518999E-3</v>
      </c>
      <c r="E48" s="27">
        <f t="shared" si="1"/>
        <v>0.69492034553971438</v>
      </c>
      <c r="F48" s="17">
        <v>18895018942</v>
      </c>
      <c r="G48" s="27">
        <f t="shared" si="2"/>
        <v>-0.20272422014305991</v>
      </c>
      <c r="H48" s="27">
        <f t="shared" si="3"/>
        <v>23.662164176287714</v>
      </c>
      <c r="I48" s="17">
        <v>591536476392</v>
      </c>
      <c r="J48" s="20"/>
    </row>
    <row r="49" spans="1:10" x14ac:dyDescent="0.25">
      <c r="A49" s="6">
        <v>44395</v>
      </c>
      <c r="B49" s="3">
        <v>0.17774692556634308</v>
      </c>
      <c r="C49" s="17">
        <v>31796.81</v>
      </c>
      <c r="D49" s="27">
        <f t="shared" si="0"/>
        <v>8.3639176267962245E-3</v>
      </c>
      <c r="E49" s="27">
        <f t="shared" si="1"/>
        <v>0.69732041928649391</v>
      </c>
      <c r="F49" s="17">
        <v>18787986667</v>
      </c>
      <c r="G49" s="27">
        <f t="shared" si="2"/>
        <v>-5.664576221307116E-3</v>
      </c>
      <c r="H49" s="27">
        <f t="shared" si="3"/>
        <v>23.656483495509036</v>
      </c>
      <c r="I49" s="17">
        <v>596513309277</v>
      </c>
      <c r="J49" s="20"/>
    </row>
    <row r="50" spans="1:10" x14ac:dyDescent="0.25">
      <c r="A50" s="6">
        <v>44396</v>
      </c>
      <c r="B50" s="3">
        <v>0.29391745531019786</v>
      </c>
      <c r="C50" s="17">
        <v>30817.83</v>
      </c>
      <c r="D50" s="27">
        <f t="shared" si="0"/>
        <v>-3.0788623135465487E-2</v>
      </c>
      <c r="E50" s="27">
        <f t="shared" si="1"/>
        <v>0.67763314628951266</v>
      </c>
      <c r="F50" s="17">
        <v>20434789545</v>
      </c>
      <c r="G50" s="27">
        <f t="shared" si="2"/>
        <v>8.7651907955231367E-2</v>
      </c>
      <c r="H50" s="27">
        <f t="shared" si="3"/>
        <v>23.740504655206415</v>
      </c>
      <c r="I50" s="17">
        <v>578178147283</v>
      </c>
      <c r="J50" s="20"/>
    </row>
    <row r="51" spans="1:10" x14ac:dyDescent="0.25">
      <c r="A51" s="6">
        <v>44397</v>
      </c>
      <c r="B51" s="3">
        <v>0.20680746835443017</v>
      </c>
      <c r="C51" s="17">
        <v>29807.35</v>
      </c>
      <c r="D51" s="27">
        <f t="shared" si="0"/>
        <v>-3.2788810892914966E-2</v>
      </c>
      <c r="E51" s="27">
        <f t="shared" si="1"/>
        <v>0.67661689973769046</v>
      </c>
      <c r="F51" s="17">
        <v>23148267245</v>
      </c>
      <c r="G51" s="27">
        <f t="shared" si="2"/>
        <v>0.1327871615229792</v>
      </c>
      <c r="H51" s="27">
        <f t="shared" si="3"/>
        <v>23.865185765692448</v>
      </c>
      <c r="I51" s="17">
        <v>559244324356</v>
      </c>
      <c r="J51" s="20"/>
    </row>
    <row r="52" spans="1:10" x14ac:dyDescent="0.25">
      <c r="A52" s="6">
        <v>44398</v>
      </c>
      <c r="B52" s="3">
        <v>0.33369934497816517</v>
      </c>
      <c r="C52" s="17">
        <v>32110.69</v>
      </c>
      <c r="D52" s="27">
        <f t="shared" si="0"/>
        <v>7.7274229342762846E-2</v>
      </c>
      <c r="E52" s="27">
        <f t="shared" si="1"/>
        <v>0.73105656763875415</v>
      </c>
      <c r="F52" s="17">
        <v>28203024559</v>
      </c>
      <c r="G52" s="27">
        <f t="shared" si="2"/>
        <v>0.2183643924834946</v>
      </c>
      <c r="H52" s="27">
        <f t="shared" si="3"/>
        <v>24.0626950630399</v>
      </c>
      <c r="I52" s="17">
        <v>602489309202</v>
      </c>
      <c r="J52" s="20"/>
    </row>
    <row r="53" spans="1:10" x14ac:dyDescent="0.25">
      <c r="A53" s="6">
        <v>44399</v>
      </c>
      <c r="B53" s="3">
        <v>0.2786984234234236</v>
      </c>
      <c r="C53" s="17">
        <v>32313.11</v>
      </c>
      <c r="D53" s="27">
        <f t="shared" si="0"/>
        <v>6.3038196936908708E-3</v>
      </c>
      <c r="E53" s="27">
        <f t="shared" si="1"/>
        <v>0.6962941335519246</v>
      </c>
      <c r="F53" s="17">
        <v>19555230518</v>
      </c>
      <c r="G53" s="27">
        <f t="shared" si="2"/>
        <v>-0.30662647628125972</v>
      </c>
      <c r="H53" s="27">
        <f t="shared" si="3"/>
        <v>23.696508633322711</v>
      </c>
      <c r="I53" s="17">
        <v>606316858335</v>
      </c>
      <c r="J53" s="20"/>
    </row>
    <row r="54" spans="1:10" x14ac:dyDescent="0.25">
      <c r="A54" s="6">
        <v>44400</v>
      </c>
      <c r="B54" s="3">
        <v>0.24486454138702479</v>
      </c>
      <c r="C54" s="17">
        <v>33581.550000000003</v>
      </c>
      <c r="D54" s="27">
        <f t="shared" si="0"/>
        <v>3.9254655463370813E-2</v>
      </c>
      <c r="E54" s="27">
        <f t="shared" si="1"/>
        <v>0.71258437612514669</v>
      </c>
      <c r="F54" s="17">
        <v>22552046192</v>
      </c>
      <c r="G54" s="27">
        <f t="shared" si="2"/>
        <v>0.15324880324174761</v>
      </c>
      <c r="H54" s="27">
        <f t="shared" si="3"/>
        <v>23.839091639044526</v>
      </c>
      <c r="I54" s="17">
        <v>630147722704</v>
      </c>
      <c r="J54" s="20"/>
    </row>
    <row r="55" spans="1:10" x14ac:dyDescent="0.25">
      <c r="A55" s="6">
        <v>44401</v>
      </c>
      <c r="B55" s="3">
        <v>0.17366361679224968</v>
      </c>
      <c r="C55" s="17">
        <v>34292.449999999997</v>
      </c>
      <c r="D55" s="27">
        <f t="shared" si="0"/>
        <v>2.1169362343310461E-2</v>
      </c>
      <c r="E55" s="27">
        <f t="shared" si="1"/>
        <v>0.70367623616879627</v>
      </c>
      <c r="F55" s="17">
        <v>21664706865</v>
      </c>
      <c r="G55" s="27">
        <f t="shared" si="2"/>
        <v>-3.9346288999477563E-2</v>
      </c>
      <c r="H55" s="27">
        <f t="shared" si="3"/>
        <v>23.798950361744417</v>
      </c>
      <c r="I55" s="17">
        <v>643518528651</v>
      </c>
      <c r="J55" s="20"/>
    </row>
    <row r="56" spans="1:10" x14ac:dyDescent="0.25">
      <c r="A56" s="6">
        <v>44402</v>
      </c>
      <c r="B56" s="3">
        <v>0.18085663615560627</v>
      </c>
      <c r="C56" s="17">
        <v>35350.19</v>
      </c>
      <c r="D56" s="27">
        <f t="shared" si="0"/>
        <v>3.0844690303550859E-2</v>
      </c>
      <c r="E56" s="27">
        <f t="shared" si="1"/>
        <v>0.70845181010440972</v>
      </c>
      <c r="F56" s="17">
        <v>20856685287</v>
      </c>
      <c r="G56" s="27">
        <f t="shared" si="2"/>
        <v>-3.7296677173388582E-2</v>
      </c>
      <c r="H56" s="27">
        <f t="shared" si="3"/>
        <v>23.760940371112213</v>
      </c>
      <c r="I56" s="17">
        <v>663401935103</v>
      </c>
      <c r="J56" s="20"/>
    </row>
    <row r="57" spans="1:10" x14ac:dyDescent="0.25">
      <c r="A57" s="6">
        <v>44403</v>
      </c>
      <c r="B57" s="3">
        <v>0.15554984678243078</v>
      </c>
      <c r="C57" s="17">
        <v>37337.53</v>
      </c>
      <c r="D57" s="27">
        <f t="shared" si="0"/>
        <v>5.6218651158593369E-2</v>
      </c>
      <c r="E57" s="27">
        <f t="shared" si="1"/>
        <v>0.72086868977817076</v>
      </c>
      <c r="F57" s="17">
        <v>51022126212</v>
      </c>
      <c r="G57" s="27">
        <f t="shared" si="2"/>
        <v>1.4463199933213815</v>
      </c>
      <c r="H57" s="27">
        <f t="shared" si="3"/>
        <v>24.655525222899929</v>
      </c>
      <c r="I57" s="17">
        <v>700734471386</v>
      </c>
      <c r="J57" s="20"/>
    </row>
    <row r="58" spans="1:10" x14ac:dyDescent="0.25">
      <c r="A58" s="6">
        <v>44404</v>
      </c>
      <c r="B58" s="3">
        <v>0.19428841778697134</v>
      </c>
      <c r="C58" s="17">
        <v>39406.94</v>
      </c>
      <c r="D58" s="27">
        <f t="shared" si="0"/>
        <v>5.5424394704202573E-2</v>
      </c>
      <c r="E58" s="27">
        <f t="shared" si="1"/>
        <v>0.72048234473050454</v>
      </c>
      <c r="F58" s="17">
        <v>35097370560</v>
      </c>
      <c r="G58" s="27">
        <f t="shared" si="2"/>
        <v>-0.31211470070517411</v>
      </c>
      <c r="H58" s="27">
        <f t="shared" si="3"/>
        <v>24.281392051820106</v>
      </c>
      <c r="I58" s="17">
        <v>739612127373</v>
      </c>
      <c r="J58" s="20"/>
    </row>
    <row r="59" spans="1:10" x14ac:dyDescent="0.25">
      <c r="A59" s="6">
        <v>44405</v>
      </c>
      <c r="B59" s="3">
        <v>0.18993648373983818</v>
      </c>
      <c r="C59" s="17">
        <v>39995.910000000003</v>
      </c>
      <c r="D59" s="27">
        <f t="shared" si="0"/>
        <v>1.4945844564434596E-2</v>
      </c>
      <c r="E59" s="27">
        <f t="shared" si="1"/>
        <v>0.70059231889079354</v>
      </c>
      <c r="F59" s="17">
        <v>38702404695</v>
      </c>
      <c r="G59" s="27">
        <f t="shared" si="2"/>
        <v>0.10271521990050747</v>
      </c>
      <c r="H59" s="27">
        <f t="shared" si="3"/>
        <v>24.379167571899277</v>
      </c>
      <c r="I59" s="17">
        <v>750706646107</v>
      </c>
      <c r="J59" s="20"/>
    </row>
    <row r="60" spans="1:10" x14ac:dyDescent="0.25">
      <c r="A60" s="6">
        <v>44406</v>
      </c>
      <c r="B60" s="3">
        <v>0.11742316442605988</v>
      </c>
      <c r="C60" s="17">
        <v>40008.42</v>
      </c>
      <c r="D60" s="27">
        <f t="shared" si="0"/>
        <v>3.1278198195749951E-4</v>
      </c>
      <c r="E60" s="27">
        <f t="shared" si="1"/>
        <v>0.69330355932312793</v>
      </c>
      <c r="F60" s="17">
        <v>27167146027</v>
      </c>
      <c r="G60" s="27">
        <f t="shared" si="2"/>
        <v>-0.29805017954065915</v>
      </c>
      <c r="H60" s="27">
        <f t="shared" si="3"/>
        <v>24.025274213571898</v>
      </c>
      <c r="I60" s="17">
        <v>750980784072</v>
      </c>
      <c r="J60" s="20"/>
    </row>
    <row r="61" spans="1:10" x14ac:dyDescent="0.25">
      <c r="A61" s="6">
        <v>44407</v>
      </c>
      <c r="B61" s="3">
        <v>0.16705893037335995</v>
      </c>
      <c r="C61" s="17">
        <v>42235.55</v>
      </c>
      <c r="D61" s="27">
        <f t="shared" si="0"/>
        <v>5.5666532194972973E-2</v>
      </c>
      <c r="E61" s="27">
        <f t="shared" si="1"/>
        <v>0.7206001419261181</v>
      </c>
      <c r="F61" s="17">
        <v>33072782960</v>
      </c>
      <c r="G61" s="27">
        <f t="shared" si="2"/>
        <v>0.21738157284282633</v>
      </c>
      <c r="H61" s="27">
        <f t="shared" si="3"/>
        <v>24.221976514043178</v>
      </c>
      <c r="I61" s="17">
        <v>792829863258</v>
      </c>
      <c r="J61" s="20"/>
    </row>
    <row r="62" spans="1:10" x14ac:dyDescent="0.25">
      <c r="A62" s="6">
        <v>44408</v>
      </c>
      <c r="B62" s="3">
        <v>0.27444074823053582</v>
      </c>
      <c r="C62" s="17">
        <v>41626.199999999997</v>
      </c>
      <c r="D62" s="27">
        <f t="shared" si="0"/>
        <v>-1.4427419555327337E-2</v>
      </c>
      <c r="E62" s="27">
        <f t="shared" si="1"/>
        <v>0.6859073261689258</v>
      </c>
      <c r="F62" s="17">
        <v>25802845343</v>
      </c>
      <c r="G62" s="27">
        <f t="shared" si="2"/>
        <v>-0.21981632527848205</v>
      </c>
      <c r="H62" s="27">
        <f t="shared" si="3"/>
        <v>23.973750607444241</v>
      </c>
      <c r="I62" s="17">
        <v>781431379811</v>
      </c>
      <c r="J62" s="20"/>
    </row>
    <row r="63" spans="1:10" x14ac:dyDescent="0.25">
      <c r="A63" s="6">
        <v>44409</v>
      </c>
      <c r="B63" s="3">
        <v>0.29622870864461065</v>
      </c>
      <c r="C63" s="17">
        <v>39974.9</v>
      </c>
      <c r="D63" s="27">
        <f t="shared" si="0"/>
        <v>-3.9669727239094454E-2</v>
      </c>
      <c r="E63" s="27">
        <f t="shared" si="1"/>
        <v>0.67311296555746458</v>
      </c>
      <c r="F63" s="17">
        <v>26688438115</v>
      </c>
      <c r="G63" s="27">
        <f t="shared" si="2"/>
        <v>3.4321516105209282E-2</v>
      </c>
      <c r="H63" s="27">
        <f t="shared" si="3"/>
        <v>24.007496279205029</v>
      </c>
      <c r="I63" s="17">
        <v>750472428208</v>
      </c>
      <c r="J63" s="20"/>
    </row>
    <row r="64" spans="1:10" x14ac:dyDescent="0.25">
      <c r="A64" s="6">
        <v>44410</v>
      </c>
      <c r="B64" s="3">
        <v>0.12873367139959424</v>
      </c>
      <c r="C64" s="17">
        <v>39201.949999999997</v>
      </c>
      <c r="D64" s="27">
        <f t="shared" si="0"/>
        <v>-1.9335883266749954E-2</v>
      </c>
      <c r="E64" s="27">
        <f t="shared" si="1"/>
        <v>0.68343220095978963</v>
      </c>
      <c r="F64" s="17">
        <v>25595265436</v>
      </c>
      <c r="G64" s="27">
        <f t="shared" si="2"/>
        <v>-4.0960534081819988E-2</v>
      </c>
      <c r="H64" s="27">
        <f t="shared" si="3"/>
        <v>23.965673227460513</v>
      </c>
      <c r="I64" s="17">
        <v>735995665489</v>
      </c>
      <c r="J64" s="20"/>
    </row>
    <row r="65" spans="1:10" x14ac:dyDescent="0.25">
      <c r="A65" s="6">
        <v>44411</v>
      </c>
      <c r="B65" s="3">
        <v>0.21749067245119313</v>
      </c>
      <c r="C65" s="17">
        <v>38152.980000000003</v>
      </c>
      <c r="D65" s="27">
        <f t="shared" si="0"/>
        <v>-2.675810769617315E-2</v>
      </c>
      <c r="E65" s="27">
        <f t="shared" si="1"/>
        <v>0.67967782079460248</v>
      </c>
      <c r="F65" s="17">
        <v>26189830450</v>
      </c>
      <c r="G65" s="27">
        <f t="shared" si="2"/>
        <v>2.3229492012367903E-2</v>
      </c>
      <c r="H65" s="27">
        <f t="shared" si="3"/>
        <v>23.988637021638279</v>
      </c>
      <c r="I65" s="17">
        <v>716341544145</v>
      </c>
      <c r="J65" s="20"/>
    </row>
    <row r="66" spans="1:10" x14ac:dyDescent="0.25">
      <c r="A66" s="6">
        <v>44412</v>
      </c>
      <c r="B66" s="3">
        <v>0.15007776617954063</v>
      </c>
      <c r="C66" s="17">
        <v>39747.51</v>
      </c>
      <c r="D66" s="27">
        <f t="shared" si="0"/>
        <v>4.1793065705483468E-2</v>
      </c>
      <c r="E66" s="27">
        <f t="shared" si="1"/>
        <v>0.71382837557965062</v>
      </c>
      <c r="F66" s="17">
        <v>25372562724</v>
      </c>
      <c r="G66" s="27">
        <f t="shared" si="2"/>
        <v>-3.1205537109538661E-2</v>
      </c>
      <c r="H66" s="27">
        <f t="shared" si="3"/>
        <v>23.956934219448936</v>
      </c>
      <c r="I66" s="17">
        <v>746313542791</v>
      </c>
      <c r="J66" s="20"/>
    </row>
    <row r="67" spans="1:10" x14ac:dyDescent="0.25">
      <c r="A67" s="6">
        <v>44413</v>
      </c>
      <c r="B67" s="3">
        <v>0.17345409663865546</v>
      </c>
      <c r="C67" s="17">
        <v>40869.550000000003</v>
      </c>
      <c r="D67" s="27">
        <f t="shared" si="0"/>
        <v>2.8229189702700941E-2</v>
      </c>
      <c r="E67" s="27">
        <f t="shared" si="1"/>
        <v>0.70716309201740135</v>
      </c>
      <c r="F67" s="17">
        <v>35185031017</v>
      </c>
      <c r="G67" s="27">
        <f t="shared" si="2"/>
        <v>0.38673540389825711</v>
      </c>
      <c r="H67" s="27">
        <f t="shared" si="3"/>
        <v>24.283886573933387</v>
      </c>
      <c r="I67" s="17">
        <v>767423192906</v>
      </c>
      <c r="J67" s="20"/>
    </row>
    <row r="68" spans="1:10" x14ac:dyDescent="0.25">
      <c r="A68" s="6">
        <v>44414</v>
      </c>
      <c r="B68" s="3">
        <v>0.20046628392484347</v>
      </c>
      <c r="C68" s="17">
        <v>42816.5</v>
      </c>
      <c r="D68" s="27">
        <f t="shared" ref="D68:D123" si="4">C68/C67-1</f>
        <v>4.7638156035483492E-2</v>
      </c>
      <c r="E68" s="27">
        <f t="shared" ref="E68:E123" si="5">LN(1+C68/C67)</f>
        <v>0.71668700994392542</v>
      </c>
      <c r="F68" s="17">
        <v>38226483046</v>
      </c>
      <c r="G68" s="27">
        <f t="shared" ref="G68:G123" si="6">F68/F67-1</f>
        <v>8.644164694726264E-2</v>
      </c>
      <c r="H68" s="27">
        <f t="shared" ref="H68:H123" si="7">LN(1+F68)</f>
        <v>24.366794385837569</v>
      </c>
      <c r="I68" s="17">
        <v>804022903682</v>
      </c>
      <c r="J68" s="20"/>
    </row>
    <row r="69" spans="1:10" x14ac:dyDescent="0.25">
      <c r="A69" s="6">
        <v>44415</v>
      </c>
      <c r="B69" s="3">
        <v>0.2449775401069523</v>
      </c>
      <c r="C69" s="17">
        <v>44555.8</v>
      </c>
      <c r="D69" s="27">
        <f t="shared" si="4"/>
        <v>4.0622190043557937E-2</v>
      </c>
      <c r="E69" s="27">
        <f t="shared" si="5"/>
        <v>0.71325475647395953</v>
      </c>
      <c r="F69" s="17">
        <v>40030862141</v>
      </c>
      <c r="G69" s="27">
        <f t="shared" si="6"/>
        <v>4.7202330720006236E-2</v>
      </c>
      <c r="H69" s="27">
        <f t="shared" si="7"/>
        <v>24.41291654711592</v>
      </c>
      <c r="I69" s="17">
        <v>836730623772</v>
      </c>
      <c r="J69" s="20"/>
    </row>
    <row r="70" spans="1:10" x14ac:dyDescent="0.25">
      <c r="A70" s="6">
        <v>44416</v>
      </c>
      <c r="B70" s="3">
        <v>0.17257924335378319</v>
      </c>
      <c r="C70" s="17">
        <v>43798.12</v>
      </c>
      <c r="D70" s="27">
        <f t="shared" si="4"/>
        <v>-1.7005193487716563E-2</v>
      </c>
      <c r="E70" s="27">
        <f t="shared" si="5"/>
        <v>0.68460823052882502</v>
      </c>
      <c r="F70" s="17">
        <v>36302664750</v>
      </c>
      <c r="G70" s="27">
        <f t="shared" si="6"/>
        <v>-9.3133077620667692E-2</v>
      </c>
      <c r="H70" s="27">
        <f t="shared" si="7"/>
        <v>24.315156984641355</v>
      </c>
      <c r="I70" s="17">
        <v>822545074286</v>
      </c>
      <c r="J70" s="20"/>
    </row>
    <row r="71" spans="1:10" x14ac:dyDescent="0.25">
      <c r="A71" s="6">
        <v>44417</v>
      </c>
      <c r="B71" s="3">
        <v>0.19073167567567584</v>
      </c>
      <c r="C71" s="17">
        <v>46365.4</v>
      </c>
      <c r="D71" s="27">
        <f t="shared" si="4"/>
        <v>5.8616214577246639E-2</v>
      </c>
      <c r="E71" s="27">
        <f t="shared" si="5"/>
        <v>0.72203401658627153</v>
      </c>
      <c r="F71" s="17">
        <v>38734079049</v>
      </c>
      <c r="G71" s="27">
        <f t="shared" si="6"/>
        <v>6.6976193503811565E-2</v>
      </c>
      <c r="H71" s="27">
        <f t="shared" si="7"/>
        <v>24.379985645092539</v>
      </c>
      <c r="I71" s="17">
        <v>870805373889</v>
      </c>
      <c r="J71" s="20"/>
    </row>
    <row r="72" spans="1:10" x14ac:dyDescent="0.25">
      <c r="A72" s="6">
        <v>44418</v>
      </c>
      <c r="B72" s="3">
        <v>0.22719092970521562</v>
      </c>
      <c r="C72" s="17">
        <v>45585.03</v>
      </c>
      <c r="D72" s="27">
        <f t="shared" si="4"/>
        <v>-1.6830869570843787E-2</v>
      </c>
      <c r="E72" s="27">
        <f t="shared" si="5"/>
        <v>0.68469613608177582</v>
      </c>
      <c r="F72" s="17">
        <v>33546019517</v>
      </c>
      <c r="G72" s="27">
        <f t="shared" si="6"/>
        <v>-0.13394043848149628</v>
      </c>
      <c r="H72" s="27">
        <f t="shared" si="7"/>
        <v>24.236184050046742</v>
      </c>
      <c r="I72" s="17">
        <v>856195142352</v>
      </c>
      <c r="J72" s="20"/>
    </row>
    <row r="73" spans="1:10" x14ac:dyDescent="0.25">
      <c r="A73" s="6">
        <v>44419</v>
      </c>
      <c r="B73" s="3">
        <v>0.29247677083333312</v>
      </c>
      <c r="C73" s="17">
        <v>45593.64</v>
      </c>
      <c r="D73" s="27">
        <f t="shared" si="4"/>
        <v>1.888777960659116E-4</v>
      </c>
      <c r="E73" s="27">
        <f t="shared" si="5"/>
        <v>0.69324161499890613</v>
      </c>
      <c r="F73" s="17">
        <v>34319709073</v>
      </c>
      <c r="G73" s="27">
        <f t="shared" si="6"/>
        <v>2.3063527868274258E-2</v>
      </c>
      <c r="H73" s="27">
        <f t="shared" si="7"/>
        <v>24.258985634665443</v>
      </c>
      <c r="I73" s="17">
        <v>856398622622</v>
      </c>
      <c r="J73" s="20"/>
    </row>
    <row r="74" spans="1:10" x14ac:dyDescent="0.25">
      <c r="A74" s="6">
        <v>44420</v>
      </c>
      <c r="B74" s="3">
        <v>0.23014725956566628</v>
      </c>
      <c r="C74" s="17">
        <v>44428.29</v>
      </c>
      <c r="D74" s="27">
        <f t="shared" si="4"/>
        <v>-2.5559485928300485E-2</v>
      </c>
      <c r="E74" s="27">
        <f t="shared" si="5"/>
        <v>0.68028507420625994</v>
      </c>
      <c r="F74" s="17">
        <v>33723620826</v>
      </c>
      <c r="G74" s="27">
        <f t="shared" si="6"/>
        <v>-1.7368685898009439E-2</v>
      </c>
      <c r="H74" s="27">
        <f t="shared" si="7"/>
        <v>24.241464343526481</v>
      </c>
      <c r="I74" s="17">
        <v>834546790666</v>
      </c>
      <c r="J74" s="20"/>
    </row>
    <row r="75" spans="1:10" x14ac:dyDescent="0.25">
      <c r="A75" s="6">
        <v>44421</v>
      </c>
      <c r="B75" s="3">
        <v>0.15479164086687308</v>
      </c>
      <c r="C75" s="17">
        <v>47793.32</v>
      </c>
      <c r="D75" s="27">
        <f t="shared" si="4"/>
        <v>7.574070485269635E-2</v>
      </c>
      <c r="E75" s="27">
        <f t="shared" si="5"/>
        <v>0.73031805617945833</v>
      </c>
      <c r="F75" s="17">
        <v>31744259539</v>
      </c>
      <c r="G75" s="27">
        <f t="shared" si="6"/>
        <v>-5.8693617070737725E-2</v>
      </c>
      <c r="H75" s="27">
        <f t="shared" si="7"/>
        <v>24.180977744048715</v>
      </c>
      <c r="I75" s="17">
        <v>897802604441</v>
      </c>
      <c r="J75" s="20"/>
    </row>
    <row r="76" spans="1:10" x14ac:dyDescent="0.25">
      <c r="A76" s="6">
        <v>44422</v>
      </c>
      <c r="B76" s="3">
        <v>0.16952257360959647</v>
      </c>
      <c r="C76" s="17">
        <v>47096.95</v>
      </c>
      <c r="D76" s="27">
        <f t="shared" si="4"/>
        <v>-1.4570446246462976E-2</v>
      </c>
      <c r="E76" s="27">
        <f t="shared" si="5"/>
        <v>0.68583529060391535</v>
      </c>
      <c r="F76" s="17">
        <v>31211354442</v>
      </c>
      <c r="G76" s="27">
        <f t="shared" si="6"/>
        <v>-1.6787447706735459E-2</v>
      </c>
      <c r="H76" s="27">
        <f t="shared" si="7"/>
        <v>24.164047790012532</v>
      </c>
      <c r="I76" s="17">
        <v>884769956069</v>
      </c>
      <c r="J76" s="20"/>
    </row>
    <row r="77" spans="1:10" x14ac:dyDescent="0.25">
      <c r="A77" s="6">
        <v>44423</v>
      </c>
      <c r="B77" s="3">
        <v>0.22420886917960101</v>
      </c>
      <c r="C77" s="17">
        <v>47047</v>
      </c>
      <c r="D77" s="27">
        <f t="shared" si="4"/>
        <v>-1.0605782327729463E-3</v>
      </c>
      <c r="E77" s="27">
        <f t="shared" si="5"/>
        <v>0.69261675079055862</v>
      </c>
      <c r="F77" s="17">
        <v>30988958446</v>
      </c>
      <c r="G77" s="27">
        <f t="shared" si="6"/>
        <v>-7.1254836573426683E-3</v>
      </c>
      <c r="H77" s="27">
        <f t="shared" si="7"/>
        <v>24.156896798855673</v>
      </c>
      <c r="I77" s="17">
        <v>883882942188</v>
      </c>
      <c r="J77" s="20"/>
    </row>
    <row r="78" spans="1:10" x14ac:dyDescent="0.25">
      <c r="A78" s="6">
        <v>44424</v>
      </c>
      <c r="B78" s="3">
        <v>0.21960843785632858</v>
      </c>
      <c r="C78" s="17">
        <v>46004.480000000003</v>
      </c>
      <c r="D78" s="27">
        <f t="shared" si="4"/>
        <v>-2.2159117478266377E-2</v>
      </c>
      <c r="E78" s="27">
        <f t="shared" si="5"/>
        <v>0.68200578634581732</v>
      </c>
      <c r="F78" s="17">
        <v>32776876610</v>
      </c>
      <c r="G78" s="27">
        <f t="shared" si="6"/>
        <v>5.7695329357892122E-2</v>
      </c>
      <c r="H78" s="27">
        <f t="shared" si="7"/>
        <v>24.212989122348336</v>
      </c>
      <c r="I78" s="17">
        <v>864345726183</v>
      </c>
      <c r="J78" s="20"/>
    </row>
    <row r="79" spans="1:10" x14ac:dyDescent="0.25">
      <c r="A79" s="6">
        <v>44425</v>
      </c>
      <c r="B79" s="3">
        <v>0.23644146685472525</v>
      </c>
      <c r="C79" s="17">
        <v>44695.360000000001</v>
      </c>
      <c r="D79" s="27">
        <f t="shared" si="4"/>
        <v>-2.845635903285948E-2</v>
      </c>
      <c r="E79" s="27">
        <f t="shared" si="5"/>
        <v>0.67881681001098537</v>
      </c>
      <c r="F79" s="17">
        <v>33451362600</v>
      </c>
      <c r="G79" s="27">
        <f t="shared" si="6"/>
        <v>2.0578104437023015E-2</v>
      </c>
      <c r="H79" s="27">
        <f t="shared" si="7"/>
        <v>24.233358358146887</v>
      </c>
      <c r="I79" s="17">
        <v>839796717683</v>
      </c>
      <c r="J79" s="20"/>
    </row>
    <row r="80" spans="1:10" x14ac:dyDescent="0.25">
      <c r="A80" s="6">
        <v>44426</v>
      </c>
      <c r="B80" s="3">
        <v>0.36707180327868832</v>
      </c>
      <c r="C80" s="17">
        <v>44801.19</v>
      </c>
      <c r="D80" s="27">
        <f t="shared" si="4"/>
        <v>2.3678073070672045E-3</v>
      </c>
      <c r="E80" s="27">
        <f t="shared" si="5"/>
        <v>0.69433038395218849</v>
      </c>
      <c r="F80" s="17">
        <v>32194123075</v>
      </c>
      <c r="G80" s="27">
        <f t="shared" si="6"/>
        <v>-3.7584105019387137E-2</v>
      </c>
      <c r="H80" s="27">
        <f t="shared" si="7"/>
        <v>24.195049759671516</v>
      </c>
      <c r="I80" s="17">
        <v>841823296233</v>
      </c>
      <c r="J80" s="20"/>
    </row>
    <row r="81" spans="1:10" x14ac:dyDescent="0.25">
      <c r="A81" s="6">
        <v>44427</v>
      </c>
      <c r="B81" s="3">
        <v>0.21567150259067297</v>
      </c>
      <c r="C81" s="17">
        <v>46717.58</v>
      </c>
      <c r="D81" s="27">
        <f t="shared" si="4"/>
        <v>4.2775426277739559E-2</v>
      </c>
      <c r="E81" s="27">
        <f t="shared" si="5"/>
        <v>0.71430938628769725</v>
      </c>
      <c r="F81" s="17">
        <v>37204312299</v>
      </c>
      <c r="G81" s="27">
        <f t="shared" si="6"/>
        <v>0.15562434213002718</v>
      </c>
      <c r="H81" s="27">
        <f t="shared" si="7"/>
        <v>24.339690513550082</v>
      </c>
      <c r="I81" s="17">
        <v>877875534875</v>
      </c>
      <c r="J81" s="20"/>
    </row>
    <row r="82" spans="1:10" x14ac:dyDescent="0.25">
      <c r="A82" s="6">
        <v>44428</v>
      </c>
      <c r="B82" s="3">
        <v>0.19544633891213406</v>
      </c>
      <c r="C82" s="17">
        <v>49339.18</v>
      </c>
      <c r="D82" s="27">
        <f t="shared" si="4"/>
        <v>5.6115920387999507E-2</v>
      </c>
      <c r="E82" s="27">
        <f t="shared" si="5"/>
        <v>0.72081872751521403</v>
      </c>
      <c r="F82" s="17">
        <v>34706867452</v>
      </c>
      <c r="G82" s="27">
        <f t="shared" si="6"/>
        <v>-6.7127832572976387E-2</v>
      </c>
      <c r="H82" s="27">
        <f t="shared" si="7"/>
        <v>24.270203413626117</v>
      </c>
      <c r="I82" s="17">
        <v>927189789032</v>
      </c>
      <c r="J82" s="20"/>
    </row>
    <row r="83" spans="1:10" x14ac:dyDescent="0.25">
      <c r="A83" s="6">
        <v>44429</v>
      </c>
      <c r="B83" s="3">
        <v>0.20470318133616092</v>
      </c>
      <c r="C83" s="17">
        <v>48905.49</v>
      </c>
      <c r="D83" s="27">
        <f t="shared" si="4"/>
        <v>-8.7899717830738355E-3</v>
      </c>
      <c r="E83" s="27">
        <f t="shared" si="5"/>
        <v>0.68874250832660577</v>
      </c>
      <c r="F83" s="17">
        <v>40585205312</v>
      </c>
      <c r="G83" s="27">
        <f t="shared" si="6"/>
        <v>0.16937102918117897</v>
      </c>
      <c r="H83" s="27">
        <f t="shared" si="7"/>
        <v>24.426669435986227</v>
      </c>
      <c r="I83" s="17">
        <v>919092181743</v>
      </c>
      <c r="J83" s="20"/>
    </row>
    <row r="84" spans="1:10" x14ac:dyDescent="0.25">
      <c r="A84" s="6">
        <v>44430</v>
      </c>
      <c r="B84" s="3">
        <v>0.2161540909090906</v>
      </c>
      <c r="C84" s="17">
        <v>49321.65</v>
      </c>
      <c r="D84" s="27">
        <f t="shared" si="4"/>
        <v>8.5094740897189158E-3</v>
      </c>
      <c r="E84" s="27">
        <f t="shared" si="5"/>
        <v>0.69739289180369435</v>
      </c>
      <c r="F84" s="17">
        <v>25370975378</v>
      </c>
      <c r="G84" s="27">
        <f t="shared" si="6"/>
        <v>-0.37487133099463577</v>
      </c>
      <c r="H84" s="27">
        <f t="shared" si="7"/>
        <v>23.956871655975444</v>
      </c>
      <c r="I84" s="17">
        <v>926961622395</v>
      </c>
      <c r="J84" s="20"/>
    </row>
    <row r="85" spans="1:10" x14ac:dyDescent="0.25">
      <c r="A85" s="6">
        <v>44431</v>
      </c>
      <c r="B85" s="3">
        <v>0.22595826446280912</v>
      </c>
      <c r="C85" s="17">
        <v>49546.15</v>
      </c>
      <c r="D85" s="27">
        <f t="shared" si="4"/>
        <v>4.5517536416563864E-3</v>
      </c>
      <c r="E85" s="27">
        <f t="shared" si="5"/>
        <v>0.69542047149581565</v>
      </c>
      <c r="F85" s="17">
        <v>34305053719</v>
      </c>
      <c r="G85" s="27">
        <f t="shared" si="6"/>
        <v>0.35213775615213549</v>
      </c>
      <c r="H85" s="27">
        <f t="shared" si="7"/>
        <v>24.258558519040523</v>
      </c>
      <c r="I85" s="17">
        <v>931244272409</v>
      </c>
      <c r="J85" s="20"/>
    </row>
    <row r="86" spans="1:10" x14ac:dyDescent="0.25">
      <c r="A86" s="6">
        <v>44432</v>
      </c>
      <c r="B86" s="3">
        <v>0.22920826542491252</v>
      </c>
      <c r="C86" s="17">
        <v>47706.12</v>
      </c>
      <c r="D86" s="27">
        <f t="shared" si="4"/>
        <v>-3.7137698892850346E-2</v>
      </c>
      <c r="E86" s="27">
        <f t="shared" si="5"/>
        <v>0.67440376566484372</v>
      </c>
      <c r="F86" s="17">
        <v>35361168834</v>
      </c>
      <c r="G86" s="27">
        <f t="shared" si="6"/>
        <v>3.0785992164619858E-2</v>
      </c>
      <c r="H86" s="27">
        <f t="shared" si="7"/>
        <v>24.288880129458001</v>
      </c>
      <c r="I86" s="17">
        <v>896704765697</v>
      </c>
      <c r="J86" s="20"/>
    </row>
    <row r="87" spans="1:10" x14ac:dyDescent="0.25">
      <c r="A87" s="6">
        <v>44433</v>
      </c>
      <c r="B87" s="3">
        <v>0.19340946808510573</v>
      </c>
      <c r="C87" s="17">
        <v>48960.79</v>
      </c>
      <c r="D87" s="27">
        <f t="shared" si="4"/>
        <v>2.6299979960642261E-2</v>
      </c>
      <c r="E87" s="27">
        <f t="shared" si="5"/>
        <v>0.70621145999951618</v>
      </c>
      <c r="F87" s="17">
        <v>32646349931</v>
      </c>
      <c r="G87" s="27">
        <f t="shared" si="6"/>
        <v>-7.6774014901613841E-2</v>
      </c>
      <c r="H87" s="27">
        <f t="shared" si="7"/>
        <v>24.208998892606289</v>
      </c>
      <c r="I87" s="17">
        <v>920337950861</v>
      </c>
      <c r="J87" s="20"/>
    </row>
    <row r="88" spans="1:10" x14ac:dyDescent="0.25">
      <c r="A88" s="6">
        <v>44434</v>
      </c>
      <c r="B88" s="3">
        <v>0.23062913043478239</v>
      </c>
      <c r="C88" s="17">
        <v>46942.22</v>
      </c>
      <c r="D88" s="27">
        <f t="shared" si="4"/>
        <v>-4.122829717412646E-2</v>
      </c>
      <c r="E88" s="27">
        <f t="shared" si="5"/>
        <v>0.67231759456334128</v>
      </c>
      <c r="F88" s="17">
        <v>32666549568</v>
      </c>
      <c r="G88" s="27">
        <f t="shared" si="6"/>
        <v>6.187410550548833E-4</v>
      </c>
      <c r="H88" s="27">
        <f t="shared" si="7"/>
        <v>24.209617442319999</v>
      </c>
      <c r="I88" s="17">
        <v>882436522913</v>
      </c>
      <c r="J88" s="20"/>
    </row>
    <row r="89" spans="1:10" x14ac:dyDescent="0.25">
      <c r="A89" s="6">
        <v>44435</v>
      </c>
      <c r="B89" s="3">
        <v>0.16153450363196153</v>
      </c>
      <c r="C89" s="17">
        <v>49058.67</v>
      </c>
      <c r="D89" s="27">
        <f t="shared" si="4"/>
        <v>4.5086278407795666E-2</v>
      </c>
      <c r="E89" s="27">
        <f t="shared" si="5"/>
        <v>0.71543997853525754</v>
      </c>
      <c r="F89" s="17">
        <v>34511076995</v>
      </c>
      <c r="G89" s="27">
        <f t="shared" si="6"/>
        <v>5.6465327724936509E-2</v>
      </c>
      <c r="H89" s="27">
        <f t="shared" si="7"/>
        <v>24.264546181798856</v>
      </c>
      <c r="I89" s="17">
        <v>922265559164</v>
      </c>
      <c r="J89" s="20"/>
    </row>
    <row r="90" spans="1:10" x14ac:dyDescent="0.25">
      <c r="A90" s="6">
        <v>44436</v>
      </c>
      <c r="B90" s="3">
        <v>0.19839018087855273</v>
      </c>
      <c r="C90" s="17">
        <v>48902.400000000001</v>
      </c>
      <c r="D90" s="27">
        <f t="shared" si="4"/>
        <v>-3.1853696808331611E-3</v>
      </c>
      <c r="E90" s="27">
        <f t="shared" si="5"/>
        <v>0.69155322604872549</v>
      </c>
      <c r="F90" s="17">
        <v>28568103401</v>
      </c>
      <c r="G90" s="27">
        <f t="shared" si="6"/>
        <v>-0.17220481397497456</v>
      </c>
      <c r="H90" s="27">
        <f t="shared" si="7"/>
        <v>24.07555666673635</v>
      </c>
      <c r="I90" s="17">
        <v>919372790254</v>
      </c>
      <c r="J90" s="20"/>
    </row>
    <row r="91" spans="1:10" x14ac:dyDescent="0.25">
      <c r="A91" s="6">
        <v>44437</v>
      </c>
      <c r="B91" s="3">
        <v>0.17668565488565463</v>
      </c>
      <c r="C91" s="17">
        <v>48829.83</v>
      </c>
      <c r="D91" s="27">
        <f t="shared" si="4"/>
        <v>-1.4839762465646E-3</v>
      </c>
      <c r="E91" s="27">
        <f t="shared" si="5"/>
        <v>0.69240491702723339</v>
      </c>
      <c r="F91" s="17">
        <v>25889650240</v>
      </c>
      <c r="G91" s="27">
        <f t="shared" si="6"/>
        <v>-9.3756772138616773E-2</v>
      </c>
      <c r="H91" s="27">
        <f t="shared" si="7"/>
        <v>23.977109121194115</v>
      </c>
      <c r="I91" s="17">
        <v>918057300166</v>
      </c>
      <c r="J91" s="20"/>
    </row>
    <row r="92" spans="1:10" x14ac:dyDescent="0.25">
      <c r="A92" s="6">
        <v>44438</v>
      </c>
      <c r="B92" s="3">
        <v>0.17817175025588541</v>
      </c>
      <c r="C92" s="17">
        <v>47054.98</v>
      </c>
      <c r="D92" s="27">
        <f t="shared" si="4"/>
        <v>-3.634765879791102E-2</v>
      </c>
      <c r="E92" s="27">
        <f t="shared" si="5"/>
        <v>0.67480617858193193</v>
      </c>
      <c r="F92" s="17">
        <v>31847007016</v>
      </c>
      <c r="G92" s="27">
        <f t="shared" si="6"/>
        <v>0.23010572644955118</v>
      </c>
      <c r="H92" s="27">
        <f t="shared" si="7"/>
        <v>24.18420924334022</v>
      </c>
      <c r="I92" s="17">
        <v>884727824089</v>
      </c>
      <c r="J92" s="20"/>
    </row>
    <row r="93" spans="1:10" x14ac:dyDescent="0.25">
      <c r="A93" s="6">
        <v>44439</v>
      </c>
      <c r="B93" s="3">
        <v>0.21883056680161858</v>
      </c>
      <c r="C93" s="17">
        <v>47166.69</v>
      </c>
      <c r="D93" s="27">
        <f t="shared" si="4"/>
        <v>2.3740313990145978E-3</v>
      </c>
      <c r="E93" s="27">
        <f t="shared" si="5"/>
        <v>0.69433349231332553</v>
      </c>
      <c r="F93" s="17">
        <v>34730363427</v>
      </c>
      <c r="G93" s="27">
        <f t="shared" si="6"/>
        <v>9.0537751618272821E-2</v>
      </c>
      <c r="H93" s="27">
        <f t="shared" si="7"/>
        <v>24.270880168030022</v>
      </c>
      <c r="I93" s="17">
        <v>886869903603</v>
      </c>
      <c r="J93" s="20"/>
    </row>
    <row r="94" spans="1:10" x14ac:dyDescent="0.25">
      <c r="A94" s="6">
        <v>44440</v>
      </c>
      <c r="B94" s="3">
        <v>0.19380538793103461</v>
      </c>
      <c r="C94" s="17">
        <v>48847.03</v>
      </c>
      <c r="D94" s="27">
        <f t="shared" si="4"/>
        <v>3.5625565414914462E-2</v>
      </c>
      <c r="E94" s="27">
        <f t="shared" si="5"/>
        <v>0.710803174808182</v>
      </c>
      <c r="F94" s="17">
        <v>39139399125</v>
      </c>
      <c r="G94" s="27">
        <f t="shared" si="6"/>
        <v>0.12695046244671127</v>
      </c>
      <c r="H94" s="27">
        <f t="shared" si="7"/>
        <v>24.390395446880301</v>
      </c>
      <c r="I94" s="17">
        <v>918501510157</v>
      </c>
      <c r="J94" s="20"/>
    </row>
    <row r="95" spans="1:10" x14ac:dyDescent="0.25">
      <c r="A95" s="6">
        <v>44441</v>
      </c>
      <c r="B95" s="3">
        <v>0.16721224066390039</v>
      </c>
      <c r="C95" s="17">
        <v>49327.72</v>
      </c>
      <c r="D95" s="27">
        <f t="shared" si="4"/>
        <v>9.8407211247031334E-3</v>
      </c>
      <c r="E95" s="27">
        <f t="shared" si="5"/>
        <v>0.69805547570953375</v>
      </c>
      <c r="F95" s="17">
        <v>39508070319</v>
      </c>
      <c r="G95" s="27">
        <f t="shared" si="6"/>
        <v>9.4194392924267234E-3</v>
      </c>
      <c r="H95" s="27">
        <f t="shared" si="7"/>
        <v>24.399770799883388</v>
      </c>
      <c r="I95" s="17">
        <v>927590865738</v>
      </c>
      <c r="J95" s="20"/>
    </row>
    <row r="96" spans="1:10" x14ac:dyDescent="0.25">
      <c r="A96" s="6">
        <v>44442</v>
      </c>
      <c r="B96" s="3">
        <v>0.22247110633727207</v>
      </c>
      <c r="C96" s="17">
        <v>50025.37</v>
      </c>
      <c r="D96" s="27">
        <f t="shared" si="4"/>
        <v>1.4143163316690854E-2</v>
      </c>
      <c r="E96" s="27">
        <f t="shared" si="5"/>
        <v>0.70019387583987414</v>
      </c>
      <c r="F96" s="17">
        <v>43206179619</v>
      </c>
      <c r="G96" s="27">
        <f t="shared" si="6"/>
        <v>9.3603895865840947E-2</v>
      </c>
      <c r="H96" s="27">
        <f t="shared" si="7"/>
        <v>24.489249368725524</v>
      </c>
      <c r="I96" s="17">
        <v>940757184680</v>
      </c>
      <c r="J96" s="20"/>
    </row>
    <row r="97" spans="1:10" x14ac:dyDescent="0.25">
      <c r="A97" s="6">
        <v>44443</v>
      </c>
      <c r="B97" s="3">
        <v>2.6465353535353536E-2</v>
      </c>
      <c r="C97" s="17">
        <v>49944.63</v>
      </c>
      <c r="D97" s="27">
        <f t="shared" si="4"/>
        <v>-1.6139810660071863E-3</v>
      </c>
      <c r="E97" s="27">
        <f t="shared" si="5"/>
        <v>0.69233986423479565</v>
      </c>
      <c r="F97" s="17">
        <v>37471327794</v>
      </c>
      <c r="G97" s="27">
        <f t="shared" si="6"/>
        <v>-0.13273221274296809</v>
      </c>
      <c r="H97" s="27">
        <f t="shared" si="7"/>
        <v>24.346841885339799</v>
      </c>
      <c r="I97" s="17">
        <v>939286123133</v>
      </c>
      <c r="J97" s="20"/>
    </row>
    <row r="98" spans="1:10" x14ac:dyDescent="0.25">
      <c r="A98" s="6">
        <v>44444</v>
      </c>
      <c r="B98" s="3">
        <v>0.26873221757322124</v>
      </c>
      <c r="C98" s="17">
        <v>51753.41</v>
      </c>
      <c r="D98" s="27">
        <f t="shared" si="4"/>
        <v>3.621570527201845E-2</v>
      </c>
      <c r="E98" s="27">
        <f t="shared" si="5"/>
        <v>0.7110930386913763</v>
      </c>
      <c r="F98" s="17">
        <v>30322676319</v>
      </c>
      <c r="G98" s="27">
        <f t="shared" si="6"/>
        <v>-0.19077657227147049</v>
      </c>
      <c r="H98" s="27">
        <f t="shared" si="7"/>
        <v>24.135161662954378</v>
      </c>
      <c r="I98" s="17">
        <v>973354882473</v>
      </c>
      <c r="J98" s="20"/>
    </row>
    <row r="99" spans="1:10" x14ac:dyDescent="0.25">
      <c r="A99" s="6">
        <v>44445</v>
      </c>
      <c r="B99" s="3">
        <v>0.18880850622406631</v>
      </c>
      <c r="C99" s="17">
        <v>52633.54</v>
      </c>
      <c r="D99" s="27">
        <f t="shared" si="4"/>
        <v>1.7006222391915848E-2</v>
      </c>
      <c r="E99" s="27">
        <f t="shared" si="5"/>
        <v>0.70161434394099786</v>
      </c>
      <c r="F99" s="17">
        <v>38884105426</v>
      </c>
      <c r="G99" s="27">
        <f t="shared" si="6"/>
        <v>0.28234411161245232</v>
      </c>
      <c r="H99" s="27">
        <f t="shared" si="7"/>
        <v>24.383851403222408</v>
      </c>
      <c r="I99" s="17">
        <v>989965076456</v>
      </c>
      <c r="J99" s="20"/>
    </row>
    <row r="100" spans="1:10" x14ac:dyDescent="0.25">
      <c r="A100" s="6">
        <v>44446</v>
      </c>
      <c r="B100" s="3">
        <v>0.17300913757700173</v>
      </c>
      <c r="C100" s="17">
        <v>46811.13</v>
      </c>
      <c r="D100" s="27">
        <f t="shared" si="4"/>
        <v>-0.11062166823664155</v>
      </c>
      <c r="E100" s="27">
        <f t="shared" si="5"/>
        <v>0.6362478499709282</v>
      </c>
      <c r="F100" s="17">
        <v>65210059683</v>
      </c>
      <c r="G100" s="27">
        <f t="shared" si="6"/>
        <v>0.6770363871968379</v>
      </c>
      <c r="H100" s="27">
        <f t="shared" si="7"/>
        <v>24.900879583609498</v>
      </c>
      <c r="I100" s="17">
        <v>880498621998</v>
      </c>
      <c r="J100" s="20"/>
    </row>
    <row r="101" spans="1:10" x14ac:dyDescent="0.25">
      <c r="A101" s="6">
        <v>44447</v>
      </c>
      <c r="B101" s="3">
        <v>0.18879999999999983</v>
      </c>
      <c r="C101" s="17">
        <v>46091.39</v>
      </c>
      <c r="D101" s="27">
        <f t="shared" si="4"/>
        <v>-1.5375403242775754E-2</v>
      </c>
      <c r="E101" s="27">
        <f t="shared" si="5"/>
        <v>0.68542977623215795</v>
      </c>
      <c r="F101" s="17">
        <v>49007762488</v>
      </c>
      <c r="G101" s="27">
        <f t="shared" si="6"/>
        <v>-0.24846315543587627</v>
      </c>
      <c r="H101" s="27">
        <f t="shared" si="7"/>
        <v>24.615244540653066</v>
      </c>
      <c r="I101" s="17">
        <v>867002908109</v>
      </c>
      <c r="J101" s="20"/>
    </row>
    <row r="102" spans="1:10" x14ac:dyDescent="0.25">
      <c r="A102" s="6">
        <v>44448</v>
      </c>
      <c r="B102" s="3">
        <v>0.19380620549338737</v>
      </c>
      <c r="C102" s="17">
        <v>46391.42</v>
      </c>
      <c r="D102" s="27">
        <f t="shared" si="4"/>
        <v>6.5094587080145594E-3</v>
      </c>
      <c r="E102" s="27">
        <f t="shared" si="5"/>
        <v>0.69639662474712205</v>
      </c>
      <c r="F102" s="17">
        <v>38672657013</v>
      </c>
      <c r="G102" s="27">
        <f t="shared" si="6"/>
        <v>-0.21088711155769757</v>
      </c>
      <c r="H102" s="27">
        <f t="shared" si="7"/>
        <v>24.378398650161234</v>
      </c>
      <c r="I102" s="17">
        <v>872686454372</v>
      </c>
      <c r="J102" s="20"/>
    </row>
    <row r="103" spans="1:10" x14ac:dyDescent="0.25">
      <c r="A103" s="6">
        <v>44449</v>
      </c>
      <c r="B103" s="3">
        <v>0.1779918283963228</v>
      </c>
      <c r="C103" s="17">
        <v>44883.91</v>
      </c>
      <c r="D103" s="27">
        <f t="shared" si="4"/>
        <v>-3.2495448511815184E-2</v>
      </c>
      <c r="E103" s="27">
        <f t="shared" si="5"/>
        <v>0.6767660146425446</v>
      </c>
      <c r="F103" s="17">
        <v>39154666597</v>
      </c>
      <c r="G103" s="27">
        <f t="shared" si="6"/>
        <v>1.2463834171982713E-2</v>
      </c>
      <c r="H103" s="27">
        <f t="shared" si="7"/>
        <v>24.390785450185209</v>
      </c>
      <c r="I103" s="17">
        <v>844367023727</v>
      </c>
      <c r="J103" s="20"/>
    </row>
    <row r="104" spans="1:10" x14ac:dyDescent="0.25">
      <c r="A104" s="6">
        <v>44450</v>
      </c>
      <c r="B104" s="3">
        <v>0.17375235792019356</v>
      </c>
      <c r="C104" s="17">
        <v>45201.46</v>
      </c>
      <c r="D104" s="27">
        <f t="shared" si="4"/>
        <v>7.0749183838929586E-3</v>
      </c>
      <c r="E104" s="27">
        <f t="shared" si="5"/>
        <v>0.69667839765955764</v>
      </c>
      <c r="F104" s="17">
        <v>34499835245</v>
      </c>
      <c r="G104" s="27">
        <f t="shared" si="6"/>
        <v>-0.11888318191826075</v>
      </c>
      <c r="H104" s="27">
        <f t="shared" si="7"/>
        <v>24.264220385494063</v>
      </c>
      <c r="I104" s="17">
        <v>850381828071</v>
      </c>
      <c r="J104" s="20"/>
    </row>
    <row r="105" spans="1:10" x14ac:dyDescent="0.25">
      <c r="A105" s="6">
        <v>44451</v>
      </c>
      <c r="B105" s="3">
        <v>0.17193516237402034</v>
      </c>
      <c r="C105" s="17">
        <v>46063.27</v>
      </c>
      <c r="D105" s="27">
        <f t="shared" si="4"/>
        <v>1.9065977072421969E-2</v>
      </c>
      <c r="E105" s="27">
        <f t="shared" si="5"/>
        <v>0.7026350168910982</v>
      </c>
      <c r="F105" s="17">
        <v>27881980161</v>
      </c>
      <c r="G105" s="27">
        <f t="shared" si="6"/>
        <v>-0.19182280254393724</v>
      </c>
      <c r="H105" s="27">
        <f t="shared" si="7"/>
        <v>24.051246444778595</v>
      </c>
      <c r="I105" s="17">
        <v>866636671662</v>
      </c>
      <c r="J105" s="20"/>
    </row>
    <row r="106" spans="1:10" x14ac:dyDescent="0.25">
      <c r="A106" s="6">
        <v>44452</v>
      </c>
      <c r="B106" s="3">
        <v>0.16199820675105472</v>
      </c>
      <c r="C106" s="17">
        <v>44963.07</v>
      </c>
      <c r="D106" s="27">
        <f t="shared" si="4"/>
        <v>-2.3884539677708427E-2</v>
      </c>
      <c r="E106" s="27">
        <f t="shared" si="5"/>
        <v>0.68113302895582406</v>
      </c>
      <c r="F106" s="17">
        <v>40969943253</v>
      </c>
      <c r="G106" s="27">
        <f t="shared" si="6"/>
        <v>0.46940579601684185</v>
      </c>
      <c r="H106" s="27">
        <f t="shared" si="7"/>
        <v>24.436104543441992</v>
      </c>
      <c r="I106" s="17">
        <v>845980481365</v>
      </c>
      <c r="J106" s="20"/>
    </row>
    <row r="107" spans="1:10" x14ac:dyDescent="0.25">
      <c r="A107" s="6">
        <v>44453</v>
      </c>
      <c r="B107" s="3">
        <v>0.17809671457905549</v>
      </c>
      <c r="C107" s="17">
        <v>47092.49</v>
      </c>
      <c r="D107" s="27">
        <f t="shared" si="4"/>
        <v>4.7359310652052899E-2</v>
      </c>
      <c r="E107" s="27">
        <f t="shared" si="5"/>
        <v>0.71655082163800832</v>
      </c>
      <c r="F107" s="17">
        <v>38652152880</v>
      </c>
      <c r="G107" s="27">
        <f t="shared" si="6"/>
        <v>-5.6572945651573003E-2</v>
      </c>
      <c r="H107" s="27">
        <f t="shared" si="7"/>
        <v>24.377868312394909</v>
      </c>
      <c r="I107" s="17">
        <v>886095283701</v>
      </c>
      <c r="J107" s="20"/>
    </row>
    <row r="108" spans="1:10" x14ac:dyDescent="0.25">
      <c r="A108" s="6">
        <v>44454</v>
      </c>
      <c r="B108" s="3">
        <v>0.21563693989071067</v>
      </c>
      <c r="C108" s="17">
        <v>48176.35</v>
      </c>
      <c r="D108" s="27">
        <f t="shared" si="4"/>
        <v>2.3015559381124318E-2</v>
      </c>
      <c r="E108" s="27">
        <f t="shared" si="5"/>
        <v>0.70458924939731848</v>
      </c>
      <c r="F108" s="17">
        <v>30484496466</v>
      </c>
      <c r="G108" s="27">
        <f t="shared" si="6"/>
        <v>-0.21131181073813454</v>
      </c>
      <c r="H108" s="27">
        <f t="shared" si="7"/>
        <v>24.140484078767777</v>
      </c>
      <c r="I108" s="17">
        <v>906532479371</v>
      </c>
      <c r="J108" s="20"/>
    </row>
    <row r="109" spans="1:10" x14ac:dyDescent="0.25">
      <c r="A109" s="6">
        <v>44455</v>
      </c>
      <c r="B109" s="3">
        <v>0.21321836065573777</v>
      </c>
      <c r="C109" s="17">
        <v>47783.360000000001</v>
      </c>
      <c r="D109" s="27">
        <f t="shared" si="4"/>
        <v>-8.1573220055067841E-3</v>
      </c>
      <c r="E109" s="27">
        <f t="shared" si="5"/>
        <v>0.68906017913317108</v>
      </c>
      <c r="F109" s="17">
        <v>31764293754</v>
      </c>
      <c r="G109" s="27">
        <f t="shared" si="6"/>
        <v>4.1981906751432874E-2</v>
      </c>
      <c r="H109" s="27">
        <f t="shared" si="7"/>
        <v>24.181608657984718</v>
      </c>
      <c r="I109" s="17">
        <v>899179151780</v>
      </c>
      <c r="J109" s="20"/>
    </row>
    <row r="110" spans="1:10" x14ac:dyDescent="0.25">
      <c r="A110" s="6">
        <v>44456</v>
      </c>
      <c r="B110" s="3">
        <v>0.17870167973124301</v>
      </c>
      <c r="C110" s="17">
        <v>47267.519999999997</v>
      </c>
      <c r="D110" s="27">
        <f t="shared" si="4"/>
        <v>-1.0795389859566296E-2</v>
      </c>
      <c r="E110" s="27">
        <f t="shared" si="5"/>
        <v>0.68773486544093765</v>
      </c>
      <c r="F110" s="17">
        <v>28727713711</v>
      </c>
      <c r="G110" s="27">
        <f t="shared" si="6"/>
        <v>-9.5597278709135813E-2</v>
      </c>
      <c r="H110" s="27">
        <f t="shared" si="7"/>
        <v>24.08112812835131</v>
      </c>
      <c r="I110" s="17">
        <v>889514744351</v>
      </c>
      <c r="J110" s="20"/>
    </row>
    <row r="111" spans="1:10" x14ac:dyDescent="0.25">
      <c r="A111" s="6">
        <v>44457</v>
      </c>
      <c r="B111" s="3">
        <v>0.11433126934984511</v>
      </c>
      <c r="C111" s="17">
        <v>48278.36</v>
      </c>
      <c r="D111" s="27">
        <f t="shared" si="4"/>
        <v>2.1385509542281911E-2</v>
      </c>
      <c r="E111" s="27">
        <f t="shared" si="5"/>
        <v>0.70378317210709629</v>
      </c>
      <c r="F111" s="17">
        <v>28575630451</v>
      </c>
      <c r="G111" s="27">
        <f t="shared" si="6"/>
        <v>-5.2939562657144945E-3</v>
      </c>
      <c r="H111" s="27">
        <f t="shared" si="7"/>
        <v>24.075820109446017</v>
      </c>
      <c r="I111" s="17">
        <v>908584317849</v>
      </c>
      <c r="J111" s="20"/>
    </row>
    <row r="112" spans="1:10" x14ac:dyDescent="0.25">
      <c r="A112" s="6">
        <v>44458</v>
      </c>
      <c r="B112" s="3">
        <v>0.14204539473684186</v>
      </c>
      <c r="C112" s="17">
        <v>47260.22</v>
      </c>
      <c r="D112" s="27">
        <f t="shared" si="4"/>
        <v>-2.1088951654530064E-2</v>
      </c>
      <c r="E112" s="27">
        <f t="shared" si="5"/>
        <v>0.68254671783130305</v>
      </c>
      <c r="F112" s="17">
        <v>26967722648</v>
      </c>
      <c r="G112" s="27">
        <f t="shared" si="6"/>
        <v>-5.6268497934180539E-2</v>
      </c>
      <c r="H112" s="27">
        <f t="shared" si="7"/>
        <v>24.017906530377051</v>
      </c>
      <c r="I112" s="17">
        <v>889472404520</v>
      </c>
      <c r="J112" s="20"/>
    </row>
    <row r="113" spans="1:10" x14ac:dyDescent="0.25">
      <c r="A113" s="6">
        <v>44459</v>
      </c>
      <c r="B113" s="3">
        <v>9.0238846572361073E-2</v>
      </c>
      <c r="C113" s="17">
        <v>42843.8</v>
      </c>
      <c r="D113" s="27">
        <f t="shared" si="4"/>
        <v>-9.3448993677981096E-2</v>
      </c>
      <c r="E113" s="27">
        <f t="shared" si="5"/>
        <v>0.64529585386372257</v>
      </c>
      <c r="F113" s="17">
        <v>43909845642</v>
      </c>
      <c r="G113" s="27">
        <f t="shared" si="6"/>
        <v>0.62823706751732233</v>
      </c>
      <c r="H113" s="27">
        <f t="shared" si="7"/>
        <v>24.505404406209827</v>
      </c>
      <c r="I113" s="17">
        <v>806395852718</v>
      </c>
      <c r="J113" s="20"/>
    </row>
    <row r="114" spans="1:10" x14ac:dyDescent="0.25">
      <c r="A114" s="6">
        <v>44460</v>
      </c>
      <c r="B114" s="3">
        <v>0.12814134419551917</v>
      </c>
      <c r="C114" s="17">
        <v>40693.68</v>
      </c>
      <c r="D114" s="27">
        <f t="shared" si="4"/>
        <v>-5.0185090958318468E-2</v>
      </c>
      <c r="E114" s="27">
        <f t="shared" si="5"/>
        <v>0.66773444963045181</v>
      </c>
      <c r="F114" s="17">
        <v>48701090088</v>
      </c>
      <c r="G114" s="27">
        <f t="shared" si="6"/>
        <v>0.10911549280002819</v>
      </c>
      <c r="H114" s="27">
        <f t="shared" si="7"/>
        <v>24.608967250542143</v>
      </c>
      <c r="I114" s="17">
        <v>765958488767</v>
      </c>
      <c r="J114" s="20"/>
    </row>
    <row r="115" spans="1:10" x14ac:dyDescent="0.25">
      <c r="A115" s="6">
        <v>44461</v>
      </c>
      <c r="B115" s="3">
        <v>0.12447929411764694</v>
      </c>
      <c r="C115" s="17">
        <v>43574.51</v>
      </c>
      <c r="D115" s="27">
        <f t="shared" si="4"/>
        <v>7.0793056808821531E-2</v>
      </c>
      <c r="E115" s="27">
        <f t="shared" si="5"/>
        <v>0.72793165313715924</v>
      </c>
      <c r="F115" s="17">
        <v>38139709246</v>
      </c>
      <c r="G115" s="27">
        <f t="shared" si="6"/>
        <v>-0.21686128222009415</v>
      </c>
      <c r="H115" s="27">
        <f t="shared" si="7"/>
        <v>24.364521813780765</v>
      </c>
      <c r="I115" s="17">
        <v>820218503579</v>
      </c>
      <c r="J115" s="20"/>
    </row>
    <row r="116" spans="1:10" x14ac:dyDescent="0.25">
      <c r="A116" s="6">
        <v>44462</v>
      </c>
      <c r="B116" s="3">
        <v>0.21533846153846134</v>
      </c>
      <c r="C116" s="17">
        <v>44895.1</v>
      </c>
      <c r="D116" s="27">
        <f t="shared" si="4"/>
        <v>3.0306479636833528E-2</v>
      </c>
      <c r="E116" s="27">
        <f t="shared" si="5"/>
        <v>0.70818675684864729</v>
      </c>
      <c r="F116" s="17">
        <v>34244064430</v>
      </c>
      <c r="G116" s="27">
        <f t="shared" si="6"/>
        <v>-0.10214143980157808</v>
      </c>
      <c r="H116" s="27">
        <f t="shared" si="7"/>
        <v>24.256779085351571</v>
      </c>
      <c r="I116" s="17">
        <v>845122403460</v>
      </c>
      <c r="J116" s="20"/>
    </row>
    <row r="117" spans="1:10" x14ac:dyDescent="0.25">
      <c r="A117" s="6">
        <v>44463</v>
      </c>
      <c r="B117" s="3">
        <v>0.12675270132517846</v>
      </c>
      <c r="C117" s="17">
        <v>42839.75</v>
      </c>
      <c r="D117" s="27">
        <f t="shared" si="4"/>
        <v>-4.5781165427852932E-2</v>
      </c>
      <c r="E117" s="27">
        <f t="shared" si="5"/>
        <v>0.66999054047784667</v>
      </c>
      <c r="F117" s="17">
        <v>42839345714</v>
      </c>
      <c r="G117" s="27">
        <f t="shared" si="6"/>
        <v>0.25100061651764616</v>
      </c>
      <c r="H117" s="27">
        <f t="shared" si="7"/>
        <v>24.480722809650224</v>
      </c>
      <c r="I117" s="17">
        <v>806470363647</v>
      </c>
      <c r="J117" s="20"/>
    </row>
    <row r="118" spans="1:10" x14ac:dyDescent="0.25">
      <c r="A118" s="6">
        <v>44464</v>
      </c>
      <c r="B118" s="3">
        <v>0.18175573419078228</v>
      </c>
      <c r="C118" s="17">
        <v>42716.59</v>
      </c>
      <c r="D118" s="27">
        <f t="shared" si="4"/>
        <v>-2.8749000636092426E-3</v>
      </c>
      <c r="E118" s="27">
        <f t="shared" si="5"/>
        <v>0.69170869640572541</v>
      </c>
      <c r="F118" s="17">
        <v>31604717236</v>
      </c>
      <c r="G118" s="27">
        <f t="shared" si="6"/>
        <v>-0.2622502349359761</v>
      </c>
      <c r="H118" s="27">
        <f t="shared" si="7"/>
        <v>24.176572226050077</v>
      </c>
      <c r="I118" s="17">
        <v>804192450113</v>
      </c>
      <c r="J118" s="20"/>
    </row>
    <row r="119" spans="1:10" x14ac:dyDescent="0.25">
      <c r="A119" s="6">
        <v>44465</v>
      </c>
      <c r="B119" s="3">
        <v>0.22847570498915409</v>
      </c>
      <c r="C119" s="17">
        <v>43208.54</v>
      </c>
      <c r="D119" s="27">
        <f t="shared" si="4"/>
        <v>1.1516602799989561E-2</v>
      </c>
      <c r="E119" s="27">
        <f t="shared" si="5"/>
        <v>0.69888896631348307</v>
      </c>
      <c r="F119" s="17">
        <v>30661222077</v>
      </c>
      <c r="G119" s="27">
        <f t="shared" si="6"/>
        <v>-2.9852985298197576E-2</v>
      </c>
      <c r="H119" s="27">
        <f t="shared" si="7"/>
        <v>24.146264568630301</v>
      </c>
      <c r="I119" s="17">
        <v>813490665613</v>
      </c>
      <c r="J119" s="20"/>
    </row>
    <row r="120" spans="1:10" x14ac:dyDescent="0.25">
      <c r="A120" s="6">
        <v>44466</v>
      </c>
      <c r="B120" s="3">
        <v>6.3949225663717191E-2</v>
      </c>
      <c r="C120" s="17">
        <v>42235.73</v>
      </c>
      <c r="D120" s="27">
        <f t="shared" si="4"/>
        <v>-2.2514299256582104E-2</v>
      </c>
      <c r="E120" s="27">
        <f t="shared" si="5"/>
        <v>0.68182618965674846</v>
      </c>
      <c r="F120" s="17">
        <v>30980029059</v>
      </c>
      <c r="G120" s="27">
        <f t="shared" si="6"/>
        <v>1.0397725870135766E-2</v>
      </c>
      <c r="H120" s="27">
        <f t="shared" si="7"/>
        <v>24.156608609959225</v>
      </c>
      <c r="I120" s="17">
        <v>795216175345</v>
      </c>
      <c r="J120" s="20"/>
    </row>
    <row r="121" spans="1:10" x14ac:dyDescent="0.25">
      <c r="A121" s="6">
        <v>44467</v>
      </c>
      <c r="B121" s="3">
        <v>0.16642206366630094</v>
      </c>
      <c r="C121" s="17">
        <v>41034.54</v>
      </c>
      <c r="D121" s="27">
        <f t="shared" si="4"/>
        <v>-2.8440138243141622E-2</v>
      </c>
      <c r="E121" s="27">
        <f t="shared" si="5"/>
        <v>0.67882503743372835</v>
      </c>
      <c r="F121" s="17">
        <v>30214940550</v>
      </c>
      <c r="G121" s="27">
        <f t="shared" si="6"/>
        <v>-2.4696184356151618E-2</v>
      </c>
      <c r="H121" s="27">
        <f t="shared" si="7"/>
        <v>24.131602359225315</v>
      </c>
      <c r="I121" s="17">
        <v>772639687709</v>
      </c>
      <c r="J121" s="20"/>
    </row>
    <row r="122" spans="1:10" x14ac:dyDescent="0.25">
      <c r="A122" s="6">
        <v>44468</v>
      </c>
      <c r="B122" s="3">
        <v>0.27170830449827144</v>
      </c>
      <c r="C122" s="17">
        <v>41564.36</v>
      </c>
      <c r="D122" s="27">
        <f t="shared" si="4"/>
        <v>1.2911561820846629E-2</v>
      </c>
      <c r="E122" s="27">
        <f t="shared" si="5"/>
        <v>0.69958221217086325</v>
      </c>
      <c r="F122" s="17">
        <v>30602359905</v>
      </c>
      <c r="G122" s="27">
        <f t="shared" si="6"/>
        <v>1.2822112105727701E-2</v>
      </c>
      <c r="H122" s="27">
        <f t="shared" si="7"/>
        <v>24.144342964042178</v>
      </c>
      <c r="I122" s="17">
        <v>782651228474</v>
      </c>
      <c r="J122" s="20"/>
    </row>
    <row r="123" spans="1:10" x14ac:dyDescent="0.25">
      <c r="A123" s="6">
        <v>44469</v>
      </c>
      <c r="B123" s="3">
        <v>0.1940323464912288</v>
      </c>
      <c r="C123" s="17">
        <v>43790.9</v>
      </c>
      <c r="D123" s="27">
        <f t="shared" si="4"/>
        <v>5.3568489927428242E-2</v>
      </c>
      <c r="E123" s="27">
        <f t="shared" si="5"/>
        <v>0.7195790066352159</v>
      </c>
      <c r="F123" s="17">
        <v>31141681925</v>
      </c>
      <c r="G123" s="27">
        <f t="shared" si="6"/>
        <v>1.7623543467701008E-2</v>
      </c>
      <c r="H123" s="27">
        <f t="shared" si="7"/>
        <v>24.161813013647052</v>
      </c>
      <c r="I123" s="17">
        <v>824619217608</v>
      </c>
      <c r="J123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A2CF-062E-4BBF-B3E3-E817F5FEB337}">
  <dimension ref="A1:Q123"/>
  <sheetViews>
    <sheetView topLeftCell="A97" workbookViewId="0">
      <selection activeCell="H3" sqref="H3"/>
    </sheetView>
  </sheetViews>
  <sheetFormatPr defaultRowHeight="12.75" x14ac:dyDescent="0.2"/>
  <cols>
    <col min="1" max="9" width="16.5703125" style="1" customWidth="1"/>
    <col min="10" max="10" width="9.140625" style="1"/>
    <col min="11" max="11" width="12" style="1" bestFit="1" customWidth="1"/>
    <col min="12" max="15" width="9.28515625" style="1" bestFit="1" customWidth="1"/>
    <col min="16" max="17" width="18.7109375" style="1" bestFit="1" customWidth="1"/>
    <col min="18" max="16384" width="9.140625" style="1"/>
  </cols>
  <sheetData>
    <row r="1" spans="1:17" x14ac:dyDescent="0.2">
      <c r="A1" s="14" t="s">
        <v>15</v>
      </c>
      <c r="B1" s="14" t="s">
        <v>21</v>
      </c>
      <c r="C1" s="14" t="s">
        <v>17</v>
      </c>
      <c r="D1" s="14" t="s">
        <v>19</v>
      </c>
      <c r="E1" s="14" t="s">
        <v>22</v>
      </c>
      <c r="F1" s="14" t="s">
        <v>16</v>
      </c>
      <c r="G1" s="14" t="s">
        <v>20</v>
      </c>
      <c r="H1" s="14" t="s">
        <v>23</v>
      </c>
      <c r="I1" s="14" t="s">
        <v>18</v>
      </c>
      <c r="K1" s="13"/>
      <c r="L1" s="13"/>
      <c r="M1" s="13"/>
      <c r="N1" s="13"/>
      <c r="O1" s="13"/>
      <c r="P1" s="13"/>
      <c r="Q1" s="13"/>
    </row>
    <row r="2" spans="1:17" x14ac:dyDescent="0.2">
      <c r="A2" s="4">
        <v>44348</v>
      </c>
      <c r="B2" s="1">
        <v>0.32554516509433878</v>
      </c>
      <c r="C2" s="16">
        <v>0.20419999999999999</v>
      </c>
      <c r="F2" s="17">
        <v>916819792</v>
      </c>
      <c r="I2" s="17">
        <v>26858356706</v>
      </c>
      <c r="K2" s="24"/>
      <c r="L2" s="25"/>
      <c r="M2" s="25"/>
      <c r="N2" s="7"/>
      <c r="O2" s="7"/>
      <c r="P2" s="8"/>
      <c r="Q2" s="8"/>
    </row>
    <row r="3" spans="1:17" x14ac:dyDescent="0.2">
      <c r="A3" s="4">
        <v>44349</v>
      </c>
      <c r="B3" s="1">
        <v>0.19414982817869425</v>
      </c>
      <c r="C3" s="16">
        <v>0.19889999999999999</v>
      </c>
      <c r="D3" s="29">
        <f>C3/C2-1</f>
        <v>-2.5954946131243828E-2</v>
      </c>
      <c r="E3" s="29">
        <f>LN(1+C3/C2)</f>
        <v>0.68008476439255494</v>
      </c>
      <c r="F3" s="17">
        <v>926737135</v>
      </c>
      <c r="G3" s="29">
        <f>F3/F2-1</f>
        <v>1.0817112682925067E-2</v>
      </c>
      <c r="H3" s="29">
        <f>LN(1+F3)</f>
        <v>20.647180519132657</v>
      </c>
      <c r="I3" s="17">
        <v>26149714477</v>
      </c>
      <c r="K3" s="24"/>
      <c r="L3" s="25"/>
      <c r="M3" s="25"/>
      <c r="N3" s="7"/>
      <c r="O3" s="7"/>
      <c r="P3" s="8"/>
      <c r="Q3" s="8"/>
    </row>
    <row r="4" spans="1:17" x14ac:dyDescent="0.2">
      <c r="A4" s="4">
        <v>44350</v>
      </c>
      <c r="B4" s="1">
        <v>0.31291695108077294</v>
      </c>
      <c r="C4" s="16">
        <v>0.1968</v>
      </c>
      <c r="D4" s="29">
        <f t="shared" ref="D4:D67" si="0">C4/C3-1</f>
        <v>-1.0558069381598756E-2</v>
      </c>
      <c r="E4" s="29">
        <f t="shared" ref="E4:E67" si="1">LN(1+C4/C3)</f>
        <v>0.68785416253145215</v>
      </c>
      <c r="F4" s="17">
        <v>866301240</v>
      </c>
      <c r="G4" s="29">
        <f t="shared" ref="G4:G67" si="2">F4/F3-1</f>
        <v>-6.5213632558276613E-2</v>
      </c>
      <c r="H4" s="29">
        <f t="shared" ref="H4:H67" si="3">LN(1+F4)</f>
        <v>20.57974325938849</v>
      </c>
      <c r="I4" s="17">
        <v>25874539190</v>
      </c>
      <c r="K4" s="24"/>
      <c r="L4" s="25"/>
      <c r="M4" s="25"/>
      <c r="N4" s="7"/>
      <c r="O4" s="7"/>
      <c r="P4" s="8"/>
      <c r="Q4" s="8"/>
    </row>
    <row r="5" spans="1:17" x14ac:dyDescent="0.2">
      <c r="A5" s="4">
        <v>44351</v>
      </c>
      <c r="B5" s="1">
        <v>0.27282906610703112</v>
      </c>
      <c r="C5" s="16">
        <v>0.20030000000000001</v>
      </c>
      <c r="D5" s="29">
        <f t="shared" si="0"/>
        <v>1.778455284552849E-2</v>
      </c>
      <c r="E5" s="29">
        <f t="shared" si="1"/>
        <v>0.70200015351905265</v>
      </c>
      <c r="F5" s="17">
        <v>838297166</v>
      </c>
      <c r="G5" s="29">
        <f t="shared" si="2"/>
        <v>-3.2326023220282996E-2</v>
      </c>
      <c r="H5" s="29">
        <f t="shared" si="3"/>
        <v>20.546883210143946</v>
      </c>
      <c r="I5" s="17">
        <v>26326505940</v>
      </c>
      <c r="K5" s="24"/>
      <c r="L5" s="25"/>
      <c r="M5" s="25"/>
      <c r="N5" s="7"/>
      <c r="O5" s="7"/>
      <c r="P5" s="8"/>
      <c r="Q5" s="8"/>
    </row>
    <row r="6" spans="1:17" x14ac:dyDescent="0.2">
      <c r="A6" s="4">
        <v>44352</v>
      </c>
      <c r="B6" s="1">
        <v>0.27447432126696991</v>
      </c>
      <c r="C6" s="16">
        <v>0.20499999999999999</v>
      </c>
      <c r="D6" s="29">
        <f t="shared" si="0"/>
        <v>2.3464802795806206E-2</v>
      </c>
      <c r="E6" s="29">
        <f t="shared" si="1"/>
        <v>0.7048112909624904</v>
      </c>
      <c r="F6" s="17">
        <v>1147321467</v>
      </c>
      <c r="G6" s="29">
        <f t="shared" si="2"/>
        <v>0.36863336002259617</v>
      </c>
      <c r="H6" s="29">
        <f t="shared" si="3"/>
        <v>20.860695904352351</v>
      </c>
      <c r="I6" s="17">
        <v>26941578027</v>
      </c>
      <c r="K6" s="24"/>
      <c r="L6" s="25"/>
      <c r="M6" s="25"/>
      <c r="N6" s="7"/>
      <c r="O6" s="7"/>
      <c r="P6" s="8"/>
      <c r="Q6" s="8"/>
    </row>
    <row r="7" spans="1:17" x14ac:dyDescent="0.2">
      <c r="A7" s="4">
        <v>44353</v>
      </c>
      <c r="B7" s="1">
        <v>0.26549736842105243</v>
      </c>
      <c r="C7" s="16">
        <v>0.20860000000000001</v>
      </c>
      <c r="D7" s="29">
        <f t="shared" si="0"/>
        <v>1.7560975609756113E-2</v>
      </c>
      <c r="E7" s="29">
        <f t="shared" si="1"/>
        <v>0.70188934405581116</v>
      </c>
      <c r="F7" s="17">
        <v>1067132277</v>
      </c>
      <c r="G7" s="29">
        <f t="shared" si="2"/>
        <v>-6.9892521238774985E-2</v>
      </c>
      <c r="H7" s="29">
        <f t="shared" si="3"/>
        <v>20.788240773465933</v>
      </c>
      <c r="I7" s="17">
        <v>27422234955</v>
      </c>
      <c r="K7" s="24"/>
      <c r="L7" s="25"/>
      <c r="M7" s="25"/>
      <c r="N7" s="7"/>
      <c r="O7" s="7"/>
      <c r="P7" s="8"/>
      <c r="Q7" s="8"/>
    </row>
    <row r="8" spans="1:17" x14ac:dyDescent="0.2">
      <c r="A8" s="4">
        <v>44354</v>
      </c>
      <c r="B8" s="1">
        <v>0.23239414225941518</v>
      </c>
      <c r="C8" s="16">
        <v>0.20949999999999999</v>
      </c>
      <c r="D8" s="29">
        <f t="shared" si="0"/>
        <v>4.314477468839728E-3</v>
      </c>
      <c r="E8" s="29">
        <f t="shared" si="1"/>
        <v>0.69530209579584712</v>
      </c>
      <c r="F8" s="17">
        <v>1883155313</v>
      </c>
      <c r="G8" s="29">
        <f t="shared" si="2"/>
        <v>0.76468780261624492</v>
      </c>
      <c r="H8" s="29">
        <f t="shared" si="3"/>
        <v>21.356214565429198</v>
      </c>
      <c r="I8" s="17">
        <v>27525951862</v>
      </c>
      <c r="K8" s="24"/>
      <c r="L8" s="25"/>
      <c r="M8" s="25"/>
      <c r="N8" s="7"/>
      <c r="O8" s="7"/>
      <c r="P8" s="8"/>
      <c r="Q8" s="8"/>
    </row>
    <row r="9" spans="1:17" x14ac:dyDescent="0.2">
      <c r="A9" s="4">
        <v>44355</v>
      </c>
      <c r="B9" s="1">
        <v>0.22025885416666638</v>
      </c>
      <c r="C9" s="16">
        <v>0.2248</v>
      </c>
      <c r="D9" s="29">
        <f t="shared" si="0"/>
        <v>7.3031026252983411E-2</v>
      </c>
      <c r="E9" s="29">
        <f t="shared" si="1"/>
        <v>0.72901180017858369</v>
      </c>
      <c r="F9" s="17">
        <v>1169581249</v>
      </c>
      <c r="G9" s="29">
        <f t="shared" si="2"/>
        <v>-0.37892470104509113</v>
      </c>
      <c r="H9" s="29">
        <f t="shared" si="3"/>
        <v>20.879911615709538</v>
      </c>
      <c r="I9" s="17">
        <v>29544289996</v>
      </c>
      <c r="K9" s="24"/>
      <c r="L9" s="25"/>
      <c r="M9" s="25"/>
      <c r="N9" s="7"/>
      <c r="O9" s="7"/>
      <c r="P9" s="8"/>
      <c r="Q9" s="8"/>
    </row>
    <row r="10" spans="1:17" x14ac:dyDescent="0.2">
      <c r="A10" s="4">
        <v>44356</v>
      </c>
      <c r="B10" s="1">
        <v>0.17735905834186297</v>
      </c>
      <c r="C10" s="16">
        <v>0.22489999999999999</v>
      </c>
      <c r="D10" s="29">
        <f t="shared" si="0"/>
        <v>4.4483985765109146E-4</v>
      </c>
      <c r="E10" s="29">
        <f t="shared" si="1"/>
        <v>0.69336957575712554</v>
      </c>
      <c r="F10" s="17">
        <v>2016471206</v>
      </c>
      <c r="G10" s="29">
        <f t="shared" si="2"/>
        <v>0.72409672925595947</v>
      </c>
      <c r="H10" s="29">
        <f t="shared" si="3"/>
        <v>21.424614893475038</v>
      </c>
      <c r="I10" s="17">
        <v>29544423841</v>
      </c>
      <c r="K10" s="24"/>
      <c r="L10" s="25"/>
      <c r="M10" s="25"/>
      <c r="N10" s="7"/>
      <c r="O10" s="7"/>
      <c r="P10" s="8"/>
      <c r="Q10" s="8"/>
    </row>
    <row r="11" spans="1:17" x14ac:dyDescent="0.2">
      <c r="A11" s="4">
        <v>44357</v>
      </c>
      <c r="B11" s="1">
        <v>0.21640320987654288</v>
      </c>
      <c r="C11" s="16">
        <v>0.20100000000000001</v>
      </c>
      <c r="D11" s="29">
        <f t="shared" si="0"/>
        <v>-0.10626945309026226</v>
      </c>
      <c r="E11" s="29">
        <f t="shared" si="1"/>
        <v>0.63854871796389778</v>
      </c>
      <c r="F11" s="17">
        <v>1766963639</v>
      </c>
      <c r="G11" s="29">
        <f t="shared" si="2"/>
        <v>-0.12373475319537985</v>
      </c>
      <c r="H11" s="29">
        <f t="shared" si="3"/>
        <v>21.29252845282268</v>
      </c>
      <c r="I11" s="17">
        <v>26411886849</v>
      </c>
      <c r="K11" s="24"/>
      <c r="L11" s="25"/>
      <c r="M11" s="25"/>
      <c r="N11" s="7"/>
      <c r="O11" s="7"/>
      <c r="P11" s="8"/>
      <c r="Q11" s="8"/>
    </row>
    <row r="12" spans="1:17" x14ac:dyDescent="0.2">
      <c r="A12" s="4">
        <v>44358</v>
      </c>
      <c r="B12" s="1">
        <v>0.15279111349036387</v>
      </c>
      <c r="C12" s="16">
        <v>0.20710000000000001</v>
      </c>
      <c r="D12" s="29">
        <f t="shared" si="0"/>
        <v>3.0348258706467623E-2</v>
      </c>
      <c r="E12" s="29">
        <f t="shared" si="1"/>
        <v>0.70820733435268435</v>
      </c>
      <c r="F12" s="17">
        <v>2244003542</v>
      </c>
      <c r="G12" s="29">
        <f t="shared" si="2"/>
        <v>0.26997720409797288</v>
      </c>
      <c r="H12" s="29">
        <f t="shared" si="3"/>
        <v>21.53152740348262</v>
      </c>
      <c r="I12" s="17">
        <v>27203107589</v>
      </c>
      <c r="K12" s="24"/>
      <c r="L12" s="25"/>
      <c r="M12" s="25"/>
      <c r="N12" s="7"/>
      <c r="O12" s="7"/>
      <c r="P12" s="8"/>
      <c r="Q12" s="8"/>
    </row>
    <row r="13" spans="1:17" x14ac:dyDescent="0.2">
      <c r="A13" s="4">
        <v>44359</v>
      </c>
      <c r="B13" s="1">
        <v>0.17014438709677432</v>
      </c>
      <c r="C13" s="16">
        <v>0.2331</v>
      </c>
      <c r="D13" s="29">
        <f t="shared" si="0"/>
        <v>0.1255432158377594</v>
      </c>
      <c r="E13" s="29">
        <f t="shared" si="1"/>
        <v>0.75402740069082286</v>
      </c>
      <c r="F13" s="17">
        <v>892763953</v>
      </c>
      <c r="G13" s="29">
        <f t="shared" si="2"/>
        <v>-0.60215572912852378</v>
      </c>
      <c r="H13" s="29">
        <f t="shared" si="3"/>
        <v>20.609832774672324</v>
      </c>
      <c r="I13" s="17">
        <v>30623676762</v>
      </c>
      <c r="K13" s="24"/>
      <c r="L13" s="25"/>
      <c r="M13" s="25"/>
      <c r="N13" s="7"/>
      <c r="O13" s="7"/>
      <c r="P13" s="8"/>
      <c r="Q13" s="8"/>
    </row>
    <row r="14" spans="1:17" x14ac:dyDescent="0.2">
      <c r="A14" s="4">
        <v>44360</v>
      </c>
      <c r="B14" s="1">
        <v>0.15701382113821125</v>
      </c>
      <c r="C14" s="16">
        <v>0.2414</v>
      </c>
      <c r="D14" s="29">
        <f t="shared" si="0"/>
        <v>3.5607035607035709E-2</v>
      </c>
      <c r="E14" s="29">
        <f t="shared" si="1"/>
        <v>0.71079407200827116</v>
      </c>
      <c r="F14" s="17">
        <v>999151515</v>
      </c>
      <c r="G14" s="29">
        <f t="shared" si="2"/>
        <v>0.11916650716295218</v>
      </c>
      <c r="H14" s="29">
        <f t="shared" si="3"/>
        <v>20.722416992780119</v>
      </c>
      <c r="I14" s="17">
        <v>31703190100</v>
      </c>
      <c r="K14" s="24"/>
      <c r="L14" s="25"/>
      <c r="M14" s="25"/>
      <c r="N14" s="7"/>
      <c r="O14" s="7"/>
      <c r="P14" s="8"/>
      <c r="Q14" s="8"/>
    </row>
    <row r="15" spans="1:17" x14ac:dyDescent="0.2">
      <c r="A15" s="4">
        <v>44361</v>
      </c>
      <c r="B15" s="1">
        <v>0.15385311258278131</v>
      </c>
      <c r="C15" s="16">
        <v>0.2399</v>
      </c>
      <c r="D15" s="29">
        <f t="shared" si="0"/>
        <v>-6.2137531068765517E-3</v>
      </c>
      <c r="E15" s="29">
        <f t="shared" si="1"/>
        <v>0.69003546764563251</v>
      </c>
      <c r="F15" s="17">
        <v>2246768047</v>
      </c>
      <c r="G15" s="29">
        <f t="shared" si="2"/>
        <v>1.2486760148684755</v>
      </c>
      <c r="H15" s="29">
        <f t="shared" si="3"/>
        <v>21.532758597406957</v>
      </c>
      <c r="I15" s="17">
        <v>31508621022</v>
      </c>
      <c r="K15" s="24"/>
      <c r="L15" s="25"/>
      <c r="M15" s="25"/>
      <c r="N15" s="7"/>
      <c r="O15" s="7"/>
      <c r="P15" s="8"/>
      <c r="Q15" s="8"/>
    </row>
    <row r="16" spans="1:17" x14ac:dyDescent="0.2">
      <c r="A16" s="4">
        <v>44362</v>
      </c>
      <c r="B16" s="1">
        <v>4.1793157894736414E-2</v>
      </c>
      <c r="C16" s="16">
        <v>0.24260000000000001</v>
      </c>
      <c r="D16" s="29">
        <f t="shared" si="0"/>
        <v>1.1254689453939148E-2</v>
      </c>
      <c r="E16" s="29">
        <f t="shared" si="1"/>
        <v>0.69875875093339179</v>
      </c>
      <c r="F16" s="17">
        <v>1140048496</v>
      </c>
      <c r="G16" s="29">
        <f t="shared" si="2"/>
        <v>-0.49258291370030327</v>
      </c>
      <c r="H16" s="29">
        <f t="shared" si="3"/>
        <v>20.854336639676035</v>
      </c>
      <c r="I16" s="17">
        <v>31850013222</v>
      </c>
      <c r="K16" s="24"/>
      <c r="L16" s="25"/>
      <c r="M16" s="25"/>
      <c r="N16" s="7"/>
      <c r="O16" s="7"/>
      <c r="P16" s="8"/>
      <c r="Q16" s="8"/>
    </row>
    <row r="17" spans="1:17" x14ac:dyDescent="0.2">
      <c r="A17" s="4">
        <v>44363</v>
      </c>
      <c r="B17" s="1">
        <v>0.1604548437499991</v>
      </c>
      <c r="C17" s="16">
        <v>0.2477</v>
      </c>
      <c r="D17" s="29">
        <f t="shared" si="0"/>
        <v>2.1022258862324783E-2</v>
      </c>
      <c r="E17" s="29">
        <f t="shared" si="1"/>
        <v>0.70360345214723785</v>
      </c>
      <c r="F17" s="17">
        <v>980188820</v>
      </c>
      <c r="G17" s="29">
        <f t="shared" si="2"/>
        <v>-0.14022182087945145</v>
      </c>
      <c r="H17" s="29">
        <f t="shared" si="3"/>
        <v>20.703255785559342</v>
      </c>
      <c r="I17" s="17">
        <v>32521833772</v>
      </c>
      <c r="K17" s="24"/>
      <c r="L17" s="25"/>
      <c r="M17" s="25"/>
      <c r="N17" s="7"/>
      <c r="O17" s="7"/>
      <c r="P17" s="8"/>
      <c r="Q17" s="8"/>
    </row>
    <row r="18" spans="1:17" x14ac:dyDescent="0.2">
      <c r="A18" s="4">
        <v>44364</v>
      </c>
      <c r="B18" s="1">
        <v>0.20593895705521451</v>
      </c>
      <c r="C18" s="16">
        <v>0.2407</v>
      </c>
      <c r="D18" s="29">
        <f t="shared" si="0"/>
        <v>-2.8259991925716599E-2</v>
      </c>
      <c r="E18" s="29">
        <f t="shared" si="1"/>
        <v>0.6789164057412358</v>
      </c>
      <c r="F18" s="17">
        <v>967948743</v>
      </c>
      <c r="G18" s="29">
        <f t="shared" si="2"/>
        <v>-1.2487468485918862E-2</v>
      </c>
      <c r="H18" s="29">
        <f t="shared" si="3"/>
        <v>20.690689693425707</v>
      </c>
      <c r="I18" s="17">
        <v>31600960341</v>
      </c>
      <c r="K18" s="24"/>
      <c r="L18" s="25"/>
      <c r="M18" s="25"/>
      <c r="N18" s="7"/>
      <c r="O18" s="7"/>
      <c r="P18" s="8"/>
      <c r="Q18" s="8"/>
    </row>
    <row r="19" spans="1:17" x14ac:dyDescent="0.2">
      <c r="A19" s="4">
        <v>44365</v>
      </c>
      <c r="B19" s="1">
        <v>0.11220894736842109</v>
      </c>
      <c r="C19" s="16">
        <v>0.2359</v>
      </c>
      <c r="D19" s="29">
        <f t="shared" si="0"/>
        <v>-1.9941836310760297E-2</v>
      </c>
      <c r="E19" s="29">
        <f t="shared" si="1"/>
        <v>0.68312621987561539</v>
      </c>
      <c r="F19" s="17">
        <v>1759116002</v>
      </c>
      <c r="G19" s="29">
        <f t="shared" si="2"/>
        <v>0.81736482920356446</v>
      </c>
      <c r="H19" s="29">
        <f t="shared" si="3"/>
        <v>21.2880772487934</v>
      </c>
      <c r="I19" s="17">
        <v>30967125431</v>
      </c>
      <c r="K19" s="24"/>
      <c r="L19" s="25"/>
      <c r="M19" s="25"/>
      <c r="N19" s="7"/>
      <c r="O19" s="7"/>
      <c r="P19" s="8"/>
      <c r="Q19" s="8"/>
    </row>
    <row r="20" spans="1:17" x14ac:dyDescent="0.2">
      <c r="A20" s="4">
        <v>44366</v>
      </c>
      <c r="B20" s="1">
        <v>0.11484007177033471</v>
      </c>
      <c r="C20" s="16">
        <v>0.25059999999999999</v>
      </c>
      <c r="D20" s="29">
        <f t="shared" si="0"/>
        <v>6.2314540059347223E-2</v>
      </c>
      <c r="E20" s="29">
        <f t="shared" si="1"/>
        <v>0.72382891521243042</v>
      </c>
      <c r="F20" s="17">
        <v>1419288866</v>
      </c>
      <c r="G20" s="29">
        <f t="shared" si="2"/>
        <v>-0.1931806291419319</v>
      </c>
      <c r="H20" s="29">
        <f t="shared" si="3"/>
        <v>21.073421785231112</v>
      </c>
      <c r="I20" s="17">
        <v>32894764663</v>
      </c>
      <c r="K20" s="24"/>
      <c r="L20" s="25"/>
      <c r="M20" s="25"/>
      <c r="N20" s="7"/>
      <c r="O20" s="7"/>
      <c r="P20" s="8"/>
      <c r="Q20" s="8"/>
    </row>
    <row r="21" spans="1:17" x14ac:dyDescent="0.2">
      <c r="A21" s="4">
        <v>44367</v>
      </c>
      <c r="B21" s="1">
        <v>0.11891447661469895</v>
      </c>
      <c r="C21" s="16">
        <v>0.2414</v>
      </c>
      <c r="D21" s="29">
        <f t="shared" si="0"/>
        <v>-3.6711891460494805E-2</v>
      </c>
      <c r="E21" s="29">
        <f t="shared" si="1"/>
        <v>0.67462067403034021</v>
      </c>
      <c r="F21" s="17">
        <v>1196337689</v>
      </c>
      <c r="G21" s="29">
        <f t="shared" si="2"/>
        <v>-0.15708653984466614</v>
      </c>
      <c r="H21" s="29">
        <f t="shared" si="3"/>
        <v>20.902530802120062</v>
      </c>
      <c r="I21" s="17">
        <v>31685950201</v>
      </c>
      <c r="K21" s="24"/>
      <c r="L21" s="25"/>
      <c r="M21" s="25"/>
      <c r="N21" s="7"/>
      <c r="O21" s="7"/>
      <c r="P21" s="8"/>
      <c r="Q21" s="8"/>
    </row>
    <row r="22" spans="1:17" x14ac:dyDescent="0.2">
      <c r="A22" s="4">
        <v>44368</v>
      </c>
      <c r="B22" s="1">
        <v>0.15536975051975066</v>
      </c>
      <c r="C22" s="16">
        <v>0.24</v>
      </c>
      <c r="D22" s="29">
        <f t="shared" si="0"/>
        <v>-5.7995028997515075E-3</v>
      </c>
      <c r="E22" s="29">
        <f t="shared" si="1"/>
        <v>0.69024321668554045</v>
      </c>
      <c r="F22" s="17">
        <v>1840815800</v>
      </c>
      <c r="G22" s="29">
        <f t="shared" si="2"/>
        <v>0.53870919300277942</v>
      </c>
      <c r="H22" s="29">
        <f t="shared" si="3"/>
        <v>21.333474680416519</v>
      </c>
      <c r="I22" s="17">
        <v>31492303153</v>
      </c>
      <c r="K22" s="24"/>
      <c r="L22" s="25"/>
      <c r="M22" s="25"/>
      <c r="N22" s="7"/>
      <c r="O22" s="7"/>
      <c r="P22" s="8"/>
      <c r="Q22" s="8"/>
    </row>
    <row r="23" spans="1:17" x14ac:dyDescent="0.2">
      <c r="A23" s="4">
        <v>44369</v>
      </c>
      <c r="B23" s="1">
        <v>0.16924830188679194</v>
      </c>
      <c r="C23" s="16">
        <v>0.25259999999999999</v>
      </c>
      <c r="D23" s="29">
        <f t="shared" si="0"/>
        <v>5.2499999999999991E-2</v>
      </c>
      <c r="E23" s="29">
        <f t="shared" si="1"/>
        <v>0.71905856234444632</v>
      </c>
      <c r="F23" s="17">
        <v>1763183557</v>
      </c>
      <c r="G23" s="29">
        <f t="shared" si="2"/>
        <v>-4.2172738304397384E-2</v>
      </c>
      <c r="H23" s="29">
        <f t="shared" si="3"/>
        <v>21.290386851788647</v>
      </c>
      <c r="I23" s="17">
        <v>33144164827</v>
      </c>
      <c r="K23" s="24"/>
      <c r="L23" s="25"/>
      <c r="M23" s="25"/>
      <c r="N23" s="7"/>
      <c r="O23" s="7"/>
      <c r="P23" s="8"/>
      <c r="Q23" s="8"/>
    </row>
    <row r="24" spans="1:17" x14ac:dyDescent="0.2">
      <c r="A24" s="4">
        <v>44370</v>
      </c>
      <c r="B24" s="1">
        <v>0.25895545087483146</v>
      </c>
      <c r="C24" s="16">
        <v>0.2571</v>
      </c>
      <c r="D24" s="29">
        <f t="shared" si="0"/>
        <v>1.7814726840855055E-2</v>
      </c>
      <c r="E24" s="29">
        <f t="shared" si="1"/>
        <v>0.70201510742960527</v>
      </c>
      <c r="F24" s="17">
        <v>3226346052</v>
      </c>
      <c r="G24" s="29">
        <f t="shared" si="2"/>
        <v>0.82984127726867185</v>
      </c>
      <c r="H24" s="29">
        <f t="shared" si="3"/>
        <v>21.894616080890213</v>
      </c>
      <c r="I24" s="17">
        <v>33733354641</v>
      </c>
      <c r="K24" s="24"/>
      <c r="L24" s="25"/>
      <c r="M24" s="25"/>
      <c r="N24" s="7"/>
      <c r="O24" s="7"/>
      <c r="P24" s="8"/>
      <c r="Q24" s="8"/>
    </row>
    <row r="25" spans="1:17" x14ac:dyDescent="0.2">
      <c r="A25" s="4">
        <v>44371</v>
      </c>
      <c r="B25" s="1">
        <v>0.1420661654135329</v>
      </c>
      <c r="C25" s="16">
        <v>0.25369999999999998</v>
      </c>
      <c r="D25" s="29">
        <f t="shared" si="0"/>
        <v>-1.3224426293271141E-2</v>
      </c>
      <c r="E25" s="29">
        <f t="shared" si="1"/>
        <v>0.68651300988654052</v>
      </c>
      <c r="F25" s="17">
        <v>5653327525</v>
      </c>
      <c r="G25" s="29">
        <f t="shared" si="2"/>
        <v>0.75223842510493344</v>
      </c>
      <c r="H25" s="29">
        <f t="shared" si="3"/>
        <v>22.455510151400965</v>
      </c>
      <c r="I25" s="17">
        <v>33286919896</v>
      </c>
      <c r="K25" s="24"/>
      <c r="L25" s="25"/>
      <c r="M25" s="25"/>
      <c r="N25" s="7"/>
      <c r="O25" s="7"/>
      <c r="P25" s="8"/>
      <c r="Q25" s="8"/>
    </row>
    <row r="26" spans="1:17" x14ac:dyDescent="0.2">
      <c r="A26" s="4">
        <v>44372</v>
      </c>
      <c r="B26" s="1">
        <v>0.1491310043668122</v>
      </c>
      <c r="C26" s="16">
        <v>0.30880000000000002</v>
      </c>
      <c r="D26" s="29">
        <f t="shared" si="0"/>
        <v>0.21718565234528997</v>
      </c>
      <c r="E26" s="29">
        <f t="shared" si="1"/>
        <v>0.79623866747333916</v>
      </c>
      <c r="F26" s="17">
        <v>2611846129</v>
      </c>
      <c r="G26" s="29">
        <f t="shared" si="2"/>
        <v>-0.53799844119238438</v>
      </c>
      <c r="H26" s="29">
        <f t="shared" si="3"/>
        <v>21.683323137743315</v>
      </c>
      <c r="I26" s="17">
        <v>40500682556</v>
      </c>
      <c r="K26" s="24"/>
      <c r="L26" s="25"/>
      <c r="M26" s="25"/>
      <c r="N26" s="7"/>
      <c r="O26" s="7"/>
      <c r="P26" s="8"/>
      <c r="Q26" s="8"/>
    </row>
    <row r="27" spans="1:17" x14ac:dyDescent="0.2">
      <c r="A27" s="4">
        <v>44373</v>
      </c>
      <c r="B27" s="1">
        <v>0.25474686800894664</v>
      </c>
      <c r="C27" s="16">
        <v>0.3145</v>
      </c>
      <c r="D27" s="29">
        <f t="shared" si="0"/>
        <v>1.8458549222797771E-2</v>
      </c>
      <c r="E27" s="29">
        <f t="shared" si="1"/>
        <v>0.70233412566418374</v>
      </c>
      <c r="F27" s="17">
        <v>2393033527</v>
      </c>
      <c r="G27" s="29">
        <f t="shared" si="2"/>
        <v>-8.377698807386369E-2</v>
      </c>
      <c r="H27" s="29">
        <f t="shared" si="3"/>
        <v>21.595827656639518</v>
      </c>
      <c r="I27" s="17">
        <v>41252120932</v>
      </c>
      <c r="K27" s="24"/>
      <c r="L27" s="25"/>
      <c r="M27" s="25"/>
      <c r="N27" s="7"/>
      <c r="O27" s="7"/>
      <c r="P27" s="8"/>
      <c r="Q27" s="8"/>
    </row>
    <row r="28" spans="1:17" x14ac:dyDescent="0.2">
      <c r="A28" s="4">
        <v>44374</v>
      </c>
      <c r="B28" s="1">
        <v>0.1969422425032599</v>
      </c>
      <c r="C28" s="16">
        <v>0.2994</v>
      </c>
      <c r="D28" s="29">
        <f t="shared" si="0"/>
        <v>-4.8012718600953908E-2</v>
      </c>
      <c r="E28" s="29">
        <f t="shared" si="1"/>
        <v>0.66884797229295545</v>
      </c>
      <c r="F28" s="17">
        <v>2263193245</v>
      </c>
      <c r="G28" s="29">
        <f t="shared" si="2"/>
        <v>-5.4257610908933995E-2</v>
      </c>
      <c r="H28" s="29">
        <f t="shared" si="3"/>
        <v>21.540042593677118</v>
      </c>
      <c r="I28" s="17">
        <v>39262373462</v>
      </c>
      <c r="K28" s="24"/>
      <c r="L28" s="25"/>
      <c r="M28" s="25"/>
      <c r="N28" s="7"/>
      <c r="O28" s="7"/>
      <c r="P28" s="8"/>
      <c r="Q28" s="8"/>
    </row>
    <row r="29" spans="1:17" x14ac:dyDescent="0.2">
      <c r="A29" s="4">
        <v>44375</v>
      </c>
      <c r="B29" s="1">
        <v>0.28898070388349367</v>
      </c>
      <c r="C29" s="16">
        <v>0.29630000000000001</v>
      </c>
      <c r="D29" s="29">
        <f t="shared" si="0"/>
        <v>-1.0354041416165582E-2</v>
      </c>
      <c r="E29" s="29">
        <f t="shared" si="1"/>
        <v>0.68795671264911384</v>
      </c>
      <c r="F29" s="17">
        <v>2384046931</v>
      </c>
      <c r="G29" s="29">
        <f t="shared" si="2"/>
        <v>5.3399631810937098E-2</v>
      </c>
      <c r="H29" s="29">
        <f t="shared" si="3"/>
        <v>21.592065272197352</v>
      </c>
      <c r="I29" s="17">
        <v>38849891033</v>
      </c>
      <c r="K29" s="24"/>
      <c r="L29" s="25"/>
      <c r="M29" s="25"/>
      <c r="N29" s="7"/>
      <c r="O29" s="7"/>
      <c r="P29" s="8"/>
      <c r="Q29" s="8"/>
    </row>
    <row r="30" spans="1:17" x14ac:dyDescent="0.2">
      <c r="A30" s="4">
        <v>44376</v>
      </c>
      <c r="B30" s="1">
        <v>0.24697320872274134</v>
      </c>
      <c r="C30" s="16">
        <v>0.29599999999999999</v>
      </c>
      <c r="D30" s="29">
        <f t="shared" si="0"/>
        <v>-1.0124873439082416E-3</v>
      </c>
      <c r="E30" s="29">
        <f t="shared" si="1"/>
        <v>0.69264080870339995</v>
      </c>
      <c r="F30" s="17">
        <v>2981069411</v>
      </c>
      <c r="G30" s="29">
        <f t="shared" si="2"/>
        <v>0.25042396281585622</v>
      </c>
      <c r="H30" s="29">
        <f t="shared" si="3"/>
        <v>21.815547936175015</v>
      </c>
      <c r="I30" s="17">
        <v>38804148951</v>
      </c>
      <c r="K30" s="24"/>
      <c r="L30" s="25"/>
      <c r="M30" s="25"/>
      <c r="N30" s="7"/>
      <c r="O30" s="7"/>
      <c r="P30" s="8"/>
      <c r="Q30" s="8"/>
    </row>
    <row r="31" spans="1:17" x14ac:dyDescent="0.2">
      <c r="A31" s="4">
        <v>44377</v>
      </c>
      <c r="B31" s="1">
        <v>0.25894527518172278</v>
      </c>
      <c r="C31" s="16">
        <v>0.2944</v>
      </c>
      <c r="D31" s="29">
        <f t="shared" si="0"/>
        <v>-5.4054054054053502E-3</v>
      </c>
      <c r="E31" s="29">
        <f t="shared" si="1"/>
        <v>0.69044081896220244</v>
      </c>
      <c r="F31" s="17">
        <v>1937809622</v>
      </c>
      <c r="G31" s="29">
        <f t="shared" si="2"/>
        <v>-0.34996158933784716</v>
      </c>
      <c r="H31" s="29">
        <f t="shared" si="3"/>
        <v>21.384824111843606</v>
      </c>
      <c r="I31" s="17">
        <v>38596297313</v>
      </c>
      <c r="K31" s="24"/>
      <c r="L31" s="25"/>
      <c r="M31" s="25"/>
      <c r="N31" s="7"/>
      <c r="O31" s="7"/>
      <c r="P31" s="8"/>
      <c r="Q31" s="8"/>
    </row>
    <row r="32" spans="1:17" x14ac:dyDescent="0.2">
      <c r="A32" s="4">
        <v>44378</v>
      </c>
      <c r="B32" s="1">
        <v>0.29596048387096663</v>
      </c>
      <c r="C32" s="16">
        <v>0.27850000000000003</v>
      </c>
      <c r="D32" s="29">
        <f t="shared" si="0"/>
        <v>-5.4008152173912971E-2</v>
      </c>
      <c r="E32" s="29">
        <f t="shared" si="1"/>
        <v>0.66577179455981095</v>
      </c>
      <c r="F32" s="17">
        <v>1745967018</v>
      </c>
      <c r="G32" s="29">
        <f t="shared" si="2"/>
        <v>-9.8999716908207192E-2</v>
      </c>
      <c r="H32" s="29">
        <f t="shared" si="3"/>
        <v>21.280574404723787</v>
      </c>
      <c r="I32" s="17">
        <v>36501701126</v>
      </c>
      <c r="K32" s="24"/>
      <c r="L32" s="25"/>
      <c r="M32" s="25"/>
      <c r="N32" s="7"/>
      <c r="O32" s="7"/>
      <c r="P32" s="8"/>
      <c r="Q32" s="8"/>
    </row>
    <row r="33" spans="1:17" x14ac:dyDescent="0.2">
      <c r="A33" s="4">
        <v>44379</v>
      </c>
      <c r="B33" s="1">
        <v>0.22077365911799757</v>
      </c>
      <c r="C33" s="16">
        <v>0.27210000000000001</v>
      </c>
      <c r="D33" s="29">
        <f t="shared" si="0"/>
        <v>-2.298025134649917E-2</v>
      </c>
      <c r="E33" s="29">
        <f t="shared" si="1"/>
        <v>0.68159053334116815</v>
      </c>
      <c r="F33" s="17">
        <v>1748987269</v>
      </c>
      <c r="G33" s="29">
        <f t="shared" si="2"/>
        <v>1.7298442461184393E-3</v>
      </c>
      <c r="H33" s="29">
        <f t="shared" si="3"/>
        <v>21.282302754511562</v>
      </c>
      <c r="I33" s="17">
        <v>35668338011</v>
      </c>
      <c r="K33" s="24"/>
      <c r="L33" s="25"/>
      <c r="M33" s="25"/>
      <c r="N33" s="7"/>
      <c r="O33" s="7"/>
      <c r="P33" s="8"/>
      <c r="Q33" s="8"/>
    </row>
    <row r="34" spans="1:17" x14ac:dyDescent="0.2">
      <c r="A34" s="4">
        <v>44380</v>
      </c>
      <c r="B34" s="1">
        <v>0.12568987730061351</v>
      </c>
      <c r="C34" s="16">
        <v>0.28110000000000002</v>
      </c>
      <c r="D34" s="29">
        <f t="shared" si="0"/>
        <v>3.3076074972436587E-2</v>
      </c>
      <c r="E34" s="29">
        <f t="shared" si="1"/>
        <v>0.70954995400140253</v>
      </c>
      <c r="F34" s="17">
        <v>1473623363</v>
      </c>
      <c r="G34" s="29">
        <f t="shared" si="2"/>
        <v>-0.15744191560493281</v>
      </c>
      <c r="H34" s="29">
        <f t="shared" si="3"/>
        <v>21.110990078388486</v>
      </c>
      <c r="I34" s="17">
        <v>36844303305</v>
      </c>
      <c r="K34" s="24"/>
      <c r="L34" s="25"/>
      <c r="M34" s="25"/>
      <c r="N34" s="7"/>
      <c r="O34" s="7"/>
      <c r="P34" s="8"/>
      <c r="Q34" s="8"/>
    </row>
    <row r="35" spans="1:17" x14ac:dyDescent="0.2">
      <c r="A35" s="4">
        <v>44381</v>
      </c>
      <c r="B35" s="1">
        <v>0.19450871212121137</v>
      </c>
      <c r="C35" s="16">
        <v>0.28560000000000002</v>
      </c>
      <c r="D35" s="29">
        <f t="shared" si="0"/>
        <v>1.6008537886873064E-2</v>
      </c>
      <c r="E35" s="29">
        <f t="shared" si="1"/>
        <v>0.70111958526308737</v>
      </c>
      <c r="F35" s="17">
        <v>1534807298</v>
      </c>
      <c r="G35" s="29">
        <f t="shared" si="2"/>
        <v>4.1519384488748701E-2</v>
      </c>
      <c r="H35" s="29">
        <f t="shared" si="3"/>
        <v>21.151670671994253</v>
      </c>
      <c r="I35" s="17">
        <v>37431722049</v>
      </c>
      <c r="K35" s="24"/>
      <c r="L35" s="25"/>
      <c r="M35" s="25"/>
      <c r="N35" s="7"/>
      <c r="O35" s="7"/>
      <c r="P35" s="8"/>
      <c r="Q35" s="8"/>
    </row>
    <row r="36" spans="1:17" x14ac:dyDescent="0.2">
      <c r="A36" s="4">
        <v>44382</v>
      </c>
      <c r="B36" s="1">
        <v>0.2143357305936068</v>
      </c>
      <c r="C36" s="16">
        <v>0.2944</v>
      </c>
      <c r="D36" s="29">
        <f t="shared" si="0"/>
        <v>3.0812324929971879E-2</v>
      </c>
      <c r="E36" s="29">
        <f t="shared" si="1"/>
        <v>0.70843587307503564</v>
      </c>
      <c r="F36" s="17">
        <v>2382150423</v>
      </c>
      <c r="G36" s="29">
        <f t="shared" si="2"/>
        <v>0.55208437313542147</v>
      </c>
      <c r="H36" s="29">
        <f t="shared" si="3"/>
        <v>21.591269456179493</v>
      </c>
      <c r="I36" s="17">
        <v>38581365942</v>
      </c>
      <c r="K36" s="24"/>
      <c r="L36" s="25"/>
      <c r="M36" s="25"/>
      <c r="N36" s="7"/>
      <c r="O36" s="7"/>
      <c r="P36" s="8"/>
      <c r="Q36" s="8"/>
    </row>
    <row r="37" spans="1:17" x14ac:dyDescent="0.2">
      <c r="A37" s="4">
        <v>44383</v>
      </c>
      <c r="B37" s="1">
        <v>0.26599936908517369</v>
      </c>
      <c r="C37" s="16">
        <v>0.26889999999999997</v>
      </c>
      <c r="D37" s="29">
        <f t="shared" si="0"/>
        <v>-8.6616847826087029E-2</v>
      </c>
      <c r="E37" s="29">
        <f t="shared" si="1"/>
        <v>0.64887295904594711</v>
      </c>
      <c r="F37" s="17">
        <v>2410285454</v>
      </c>
      <c r="G37" s="29">
        <f t="shared" si="2"/>
        <v>1.1810770104336177E-2</v>
      </c>
      <c r="H37" s="29">
        <f t="shared" si="3"/>
        <v>21.603011023492886</v>
      </c>
      <c r="I37" s="17">
        <v>35233146562</v>
      </c>
      <c r="K37" s="24"/>
      <c r="L37" s="25"/>
      <c r="M37" s="25"/>
      <c r="N37" s="7"/>
      <c r="O37" s="7"/>
      <c r="P37" s="8"/>
      <c r="Q37" s="8"/>
    </row>
    <row r="38" spans="1:17" x14ac:dyDescent="0.2">
      <c r="A38" s="4">
        <v>44384</v>
      </c>
      <c r="B38" s="1">
        <v>0.2196514983351831</v>
      </c>
      <c r="C38" s="16">
        <v>0.29220000000000002</v>
      </c>
      <c r="D38" s="29">
        <f t="shared" si="0"/>
        <v>8.6649312011900514E-2</v>
      </c>
      <c r="E38" s="29">
        <f t="shared" si="1"/>
        <v>0.73555957948210726</v>
      </c>
      <c r="F38" s="17">
        <v>2518743227</v>
      </c>
      <c r="G38" s="29">
        <f t="shared" si="2"/>
        <v>4.4997895506529551E-2</v>
      </c>
      <c r="H38" s="29">
        <f t="shared" si="3"/>
        <v>21.647025895020416</v>
      </c>
      <c r="I38" s="17">
        <v>38285607715</v>
      </c>
      <c r="K38" s="24"/>
      <c r="L38" s="25"/>
      <c r="M38" s="25"/>
      <c r="N38" s="7"/>
      <c r="O38" s="7"/>
      <c r="P38" s="8"/>
      <c r="Q38" s="8"/>
    </row>
    <row r="39" spans="1:17" x14ac:dyDescent="0.2">
      <c r="A39" s="4">
        <v>44385</v>
      </c>
      <c r="B39" s="1">
        <v>0.14870523138832972</v>
      </c>
      <c r="C39" s="16">
        <v>0.28870000000000001</v>
      </c>
      <c r="D39" s="29">
        <f t="shared" si="0"/>
        <v>-1.1978097193702908E-2</v>
      </c>
      <c r="E39" s="29">
        <f t="shared" si="1"/>
        <v>0.68714012568188776</v>
      </c>
      <c r="F39" s="17">
        <v>3143768703</v>
      </c>
      <c r="G39" s="29">
        <f t="shared" si="2"/>
        <v>0.24814973963997478</v>
      </c>
      <c r="H39" s="29">
        <f t="shared" si="3"/>
        <v>21.868688141377131</v>
      </c>
      <c r="I39" s="17">
        <v>37822315546</v>
      </c>
      <c r="K39" s="24"/>
      <c r="L39" s="25"/>
      <c r="M39" s="25"/>
      <c r="N39" s="7"/>
      <c r="O39" s="7"/>
      <c r="P39" s="8"/>
      <c r="Q39" s="8"/>
    </row>
    <row r="40" spans="1:17" x14ac:dyDescent="0.2">
      <c r="A40" s="4">
        <v>44386</v>
      </c>
      <c r="B40" s="1">
        <v>0.17157395833333317</v>
      </c>
      <c r="C40" s="16">
        <v>0.31790000000000002</v>
      </c>
      <c r="D40" s="29">
        <f t="shared" si="0"/>
        <v>0.10114305507447185</v>
      </c>
      <c r="E40" s="29">
        <f t="shared" si="1"/>
        <v>0.74248150858559125</v>
      </c>
      <c r="F40" s="17">
        <v>2836628655</v>
      </c>
      <c r="G40" s="29">
        <f t="shared" si="2"/>
        <v>-9.7698042386803463E-2</v>
      </c>
      <c r="H40" s="29">
        <f t="shared" si="3"/>
        <v>21.765882091008823</v>
      </c>
      <c r="I40" s="17">
        <v>41639590274</v>
      </c>
      <c r="K40" s="24"/>
      <c r="L40" s="25"/>
      <c r="M40" s="25"/>
      <c r="N40" s="7"/>
      <c r="O40" s="7"/>
      <c r="P40" s="8"/>
      <c r="Q40" s="8"/>
    </row>
    <row r="41" spans="1:17" x14ac:dyDescent="0.2">
      <c r="A41" s="4">
        <v>44387</v>
      </c>
      <c r="B41" s="1">
        <v>0.19998738555442538</v>
      </c>
      <c r="C41" s="16">
        <v>0.315</v>
      </c>
      <c r="D41" s="29">
        <f t="shared" si="0"/>
        <v>-9.1223655237496759E-3</v>
      </c>
      <c r="E41" s="29">
        <f t="shared" si="1"/>
        <v>0.68857556386450269</v>
      </c>
      <c r="F41" s="17">
        <v>2237836352</v>
      </c>
      <c r="G41" s="29">
        <f t="shared" si="2"/>
        <v>-0.2110929472366907</v>
      </c>
      <c r="H41" s="29">
        <f t="shared" si="3"/>
        <v>21.528775322178689</v>
      </c>
      <c r="I41" s="17">
        <v>41248734626</v>
      </c>
      <c r="K41" s="24"/>
      <c r="L41" s="25"/>
      <c r="M41" s="25"/>
      <c r="N41" s="7"/>
      <c r="O41" s="7"/>
      <c r="P41" s="8"/>
      <c r="Q41" s="8"/>
    </row>
    <row r="42" spans="1:17" x14ac:dyDescent="0.2">
      <c r="A42" s="4">
        <v>44388</v>
      </c>
      <c r="B42" s="1">
        <v>0.2317604651162786</v>
      </c>
      <c r="C42" s="16">
        <v>0.31680000000000003</v>
      </c>
      <c r="D42" s="29">
        <f t="shared" si="0"/>
        <v>5.7142857142857828E-3</v>
      </c>
      <c r="E42" s="29">
        <f t="shared" si="1"/>
        <v>0.69600024954235185</v>
      </c>
      <c r="F42" s="17">
        <v>2600396651</v>
      </c>
      <c r="G42" s="29">
        <f t="shared" si="2"/>
        <v>0.16201376775203991</v>
      </c>
      <c r="H42" s="29">
        <f t="shared" si="3"/>
        <v>21.678929828799529</v>
      </c>
      <c r="I42" s="17">
        <v>41484604093</v>
      </c>
      <c r="K42" s="24"/>
      <c r="L42" s="25"/>
      <c r="M42" s="25"/>
      <c r="N42" s="7"/>
      <c r="O42" s="7"/>
      <c r="P42" s="8"/>
      <c r="Q42" s="8"/>
    </row>
    <row r="43" spans="1:17" x14ac:dyDescent="0.2">
      <c r="A43" s="4">
        <v>44389</v>
      </c>
      <c r="B43" s="1">
        <v>0.22825834242093576</v>
      </c>
      <c r="C43" s="16">
        <v>0.32750000000000001</v>
      </c>
      <c r="D43" s="29">
        <f t="shared" si="0"/>
        <v>3.3775252525252375E-2</v>
      </c>
      <c r="E43" s="29">
        <f t="shared" si="1"/>
        <v>0.70989379620432602</v>
      </c>
      <c r="F43" s="17">
        <v>3512291078</v>
      </c>
      <c r="G43" s="29">
        <f t="shared" si="2"/>
        <v>0.3506751274461628</v>
      </c>
      <c r="H43" s="29">
        <f t="shared" si="3"/>
        <v>21.979534390549055</v>
      </c>
      <c r="I43" s="17">
        <v>42880471225</v>
      </c>
      <c r="K43" s="24"/>
      <c r="L43" s="25"/>
      <c r="M43" s="25"/>
      <c r="N43" s="7"/>
      <c r="O43" s="7"/>
      <c r="P43" s="8"/>
      <c r="Q43" s="8"/>
    </row>
    <row r="44" spans="1:17" x14ac:dyDescent="0.2">
      <c r="A44" s="4">
        <v>44390</v>
      </c>
      <c r="B44" s="1">
        <v>0.19310166320166328</v>
      </c>
      <c r="C44" s="16">
        <v>0.31709999999999999</v>
      </c>
      <c r="D44" s="29">
        <f t="shared" si="0"/>
        <v>-3.1755725190839801E-2</v>
      </c>
      <c r="E44" s="29">
        <f t="shared" si="1"/>
        <v>0.67714191430603077</v>
      </c>
      <c r="F44" s="17">
        <v>3760495939</v>
      </c>
      <c r="G44" s="29">
        <f t="shared" si="2"/>
        <v>7.0667508896026687E-2</v>
      </c>
      <c r="H44" s="29">
        <f t="shared" si="3"/>
        <v>22.047816684586486</v>
      </c>
      <c r="I44" s="17">
        <v>41522413508</v>
      </c>
      <c r="K44" s="24"/>
      <c r="L44" s="25"/>
      <c r="M44" s="25"/>
      <c r="N44" s="7"/>
      <c r="O44" s="7"/>
      <c r="P44" s="8"/>
      <c r="Q44" s="8"/>
    </row>
    <row r="45" spans="1:17" x14ac:dyDescent="0.2">
      <c r="A45" s="4">
        <v>44391</v>
      </c>
      <c r="B45" s="1">
        <v>0.17156248624862452</v>
      </c>
      <c r="C45" s="16">
        <v>0.30370000000000003</v>
      </c>
      <c r="D45" s="29">
        <f t="shared" si="0"/>
        <v>-4.2257962787764058E-2</v>
      </c>
      <c r="E45" s="29">
        <f t="shared" si="1"/>
        <v>0.67179178732470746</v>
      </c>
      <c r="F45" s="17">
        <v>6347995770</v>
      </c>
      <c r="G45" s="29">
        <f t="shared" si="2"/>
        <v>0.68807409261238939</v>
      </c>
      <c r="H45" s="29">
        <f t="shared" si="3"/>
        <v>22.571404973416275</v>
      </c>
      <c r="I45" s="17">
        <v>39762275951</v>
      </c>
      <c r="K45" s="24"/>
      <c r="L45" s="25"/>
      <c r="M45" s="25"/>
      <c r="N45" s="7"/>
      <c r="O45" s="7"/>
      <c r="P45" s="8"/>
      <c r="Q45" s="8"/>
    </row>
    <row r="46" spans="1:17" x14ac:dyDescent="0.2">
      <c r="A46" s="4">
        <v>44392</v>
      </c>
      <c r="B46" s="1">
        <v>0.1324274364406777</v>
      </c>
      <c r="C46" s="16">
        <v>0.2994</v>
      </c>
      <c r="D46" s="29">
        <f t="shared" si="0"/>
        <v>-1.4158709252551915E-2</v>
      </c>
      <c r="E46" s="29">
        <f t="shared" si="1"/>
        <v>0.68604264840523799</v>
      </c>
      <c r="F46" s="17">
        <v>5699700481</v>
      </c>
      <c r="G46" s="29">
        <f t="shared" si="2"/>
        <v>-0.10212597999257966</v>
      </c>
      <c r="H46" s="29">
        <f t="shared" si="3"/>
        <v>22.463679463388729</v>
      </c>
      <c r="I46" s="17">
        <v>39195683497</v>
      </c>
      <c r="K46" s="24"/>
      <c r="L46" s="25"/>
      <c r="M46" s="25"/>
      <c r="N46" s="7"/>
      <c r="O46" s="7"/>
      <c r="P46" s="8"/>
      <c r="Q46" s="8"/>
    </row>
    <row r="47" spans="1:17" x14ac:dyDescent="0.2">
      <c r="A47" s="4">
        <v>44393</v>
      </c>
      <c r="B47" s="1">
        <v>0.15582841287458352</v>
      </c>
      <c r="C47" s="16">
        <v>0.32069999999999999</v>
      </c>
      <c r="D47" s="29">
        <f t="shared" si="0"/>
        <v>7.1142284569138292E-2</v>
      </c>
      <c r="E47" s="29">
        <f t="shared" si="1"/>
        <v>0.72810028337030419</v>
      </c>
      <c r="F47" s="17">
        <v>6681324187</v>
      </c>
      <c r="G47" s="29">
        <f t="shared" si="2"/>
        <v>0.1722237351370044</v>
      </c>
      <c r="H47" s="29">
        <f t="shared" si="3"/>
        <v>22.622582036586177</v>
      </c>
      <c r="I47" s="17">
        <v>41975879555</v>
      </c>
      <c r="K47" s="24"/>
      <c r="L47" s="25"/>
      <c r="M47" s="25"/>
      <c r="N47" s="7"/>
      <c r="O47" s="7"/>
      <c r="P47" s="8"/>
      <c r="Q47" s="8"/>
    </row>
    <row r="48" spans="1:17" x14ac:dyDescent="0.2">
      <c r="A48" s="4">
        <v>44394</v>
      </c>
      <c r="B48" s="1">
        <v>5.6528070175438594E-2</v>
      </c>
      <c r="C48" s="16">
        <v>0.34139999999999998</v>
      </c>
      <c r="D48" s="29">
        <f t="shared" si="0"/>
        <v>6.4546304957904477E-2</v>
      </c>
      <c r="E48" s="29">
        <f t="shared" si="1"/>
        <v>0.72491049523169104</v>
      </c>
      <c r="F48" s="17">
        <v>8046171669</v>
      </c>
      <c r="G48" s="29">
        <f t="shared" si="2"/>
        <v>0.20427799097903576</v>
      </c>
      <c r="H48" s="29">
        <f t="shared" si="3"/>
        <v>22.808462246314008</v>
      </c>
      <c r="I48" s="17">
        <v>44683830217</v>
      </c>
      <c r="K48" s="24"/>
      <c r="L48" s="25"/>
      <c r="M48" s="25"/>
      <c r="N48" s="7"/>
      <c r="O48" s="7"/>
      <c r="P48" s="8"/>
      <c r="Q48" s="8"/>
    </row>
    <row r="49" spans="1:17" x14ac:dyDescent="0.2">
      <c r="A49" s="4">
        <v>44395</v>
      </c>
      <c r="B49" s="1">
        <v>0.21661371490280718</v>
      </c>
      <c r="C49" s="16">
        <v>0.29310000000000003</v>
      </c>
      <c r="D49" s="29">
        <f t="shared" si="0"/>
        <v>-0.14147627416520203</v>
      </c>
      <c r="E49" s="29">
        <f t="shared" si="1"/>
        <v>0.61978247679410214</v>
      </c>
      <c r="F49" s="17">
        <v>4677579997</v>
      </c>
      <c r="G49" s="29">
        <f t="shared" si="2"/>
        <v>-0.41865769344424864</v>
      </c>
      <c r="H49" s="29">
        <f t="shared" si="3"/>
        <v>22.266046718692085</v>
      </c>
      <c r="I49" s="17">
        <v>38355126381</v>
      </c>
      <c r="K49" s="24"/>
      <c r="L49" s="25"/>
      <c r="M49" s="25"/>
      <c r="N49" s="7"/>
      <c r="O49" s="7"/>
      <c r="P49" s="8"/>
      <c r="Q49" s="8"/>
    </row>
    <row r="50" spans="1:17" x14ac:dyDescent="0.2">
      <c r="A50" s="4">
        <v>44396</v>
      </c>
      <c r="B50" s="1">
        <v>0.13342351623740173</v>
      </c>
      <c r="C50" s="16">
        <v>0.2868</v>
      </c>
      <c r="D50" s="29">
        <f t="shared" si="0"/>
        <v>-2.1494370522006201E-2</v>
      </c>
      <c r="E50" s="29">
        <f t="shared" si="1"/>
        <v>0.68234182716554814</v>
      </c>
      <c r="F50" s="17">
        <v>3565092106</v>
      </c>
      <c r="G50" s="29">
        <f t="shared" si="2"/>
        <v>-0.23783407054791195</v>
      </c>
      <c r="H50" s="29">
        <f t="shared" si="3"/>
        <v>21.994455726944551</v>
      </c>
      <c r="I50" s="17">
        <v>37526158135</v>
      </c>
      <c r="K50" s="24"/>
      <c r="L50" s="25"/>
      <c r="M50" s="25"/>
      <c r="N50" s="7"/>
      <c r="O50" s="7"/>
      <c r="P50" s="8"/>
      <c r="Q50" s="8"/>
    </row>
    <row r="51" spans="1:17" x14ac:dyDescent="0.2">
      <c r="A51" s="4">
        <v>44397</v>
      </c>
      <c r="B51" s="1">
        <v>0.16660845070422511</v>
      </c>
      <c r="C51" s="16">
        <v>0.26390000000000002</v>
      </c>
      <c r="D51" s="29">
        <f t="shared" si="0"/>
        <v>-7.9846582984658188E-2</v>
      </c>
      <c r="E51" s="29">
        <f t="shared" si="1"/>
        <v>0.65240508754297055</v>
      </c>
      <c r="F51" s="17">
        <v>5264857508</v>
      </c>
      <c r="G51" s="29">
        <f t="shared" si="2"/>
        <v>0.47678022094837846</v>
      </c>
      <c r="H51" s="29">
        <f t="shared" si="3"/>
        <v>22.384319918348453</v>
      </c>
      <c r="I51" s="17">
        <v>34527992953</v>
      </c>
      <c r="K51" s="24"/>
      <c r="L51" s="25"/>
      <c r="M51" s="25"/>
      <c r="N51" s="7"/>
      <c r="O51" s="7"/>
      <c r="P51" s="8"/>
      <c r="Q51" s="8"/>
    </row>
    <row r="52" spans="1:17" x14ac:dyDescent="0.2">
      <c r="A52" s="4">
        <v>44398</v>
      </c>
      <c r="B52" s="1">
        <v>0.25462809523809632</v>
      </c>
      <c r="C52" s="16">
        <v>0.26529999999999998</v>
      </c>
      <c r="D52" s="29">
        <f t="shared" si="0"/>
        <v>5.3050397877982824E-3</v>
      </c>
      <c r="E52" s="29">
        <f t="shared" si="1"/>
        <v>0.69579618873152216</v>
      </c>
      <c r="F52" s="17">
        <v>4732068476</v>
      </c>
      <c r="G52" s="29">
        <f t="shared" si="2"/>
        <v>-0.1011972368084838</v>
      </c>
      <c r="H52" s="29">
        <f t="shared" si="3"/>
        <v>22.277628254006029</v>
      </c>
      <c r="I52" s="17">
        <v>34699880782</v>
      </c>
      <c r="K52" s="24"/>
      <c r="L52" s="25"/>
      <c r="M52" s="25"/>
      <c r="N52" s="7"/>
      <c r="O52" s="7"/>
      <c r="P52" s="8"/>
      <c r="Q52" s="8"/>
    </row>
    <row r="53" spans="1:17" x14ac:dyDescent="0.2">
      <c r="A53" s="4">
        <v>44399</v>
      </c>
      <c r="B53" s="1">
        <v>0.27939646226415082</v>
      </c>
      <c r="C53" s="16">
        <v>0.25729999999999997</v>
      </c>
      <c r="D53" s="29">
        <f t="shared" si="0"/>
        <v>-3.0154542027893028E-2</v>
      </c>
      <c r="E53" s="29">
        <f t="shared" si="1"/>
        <v>0.67795509194281811</v>
      </c>
      <c r="F53" s="17">
        <v>3424415504</v>
      </c>
      <c r="G53" s="29">
        <f t="shared" si="2"/>
        <v>-0.27633855651754102</v>
      </c>
      <c r="H53" s="29">
        <f t="shared" si="3"/>
        <v>21.954196638622843</v>
      </c>
      <c r="I53" s="17">
        <v>33657993935</v>
      </c>
      <c r="K53" s="24"/>
      <c r="L53" s="25"/>
      <c r="M53" s="25"/>
      <c r="N53" s="7"/>
      <c r="O53" s="7"/>
      <c r="P53" s="8"/>
      <c r="Q53" s="8"/>
    </row>
    <row r="54" spans="1:17" x14ac:dyDescent="0.2">
      <c r="A54" s="4">
        <v>44400</v>
      </c>
      <c r="B54" s="1">
        <v>0.17654664429530176</v>
      </c>
      <c r="C54" s="16">
        <v>0.25690000000000002</v>
      </c>
      <c r="D54" s="29">
        <f t="shared" si="0"/>
        <v>-1.5546055188494501E-3</v>
      </c>
      <c r="E54" s="29">
        <f t="shared" si="1"/>
        <v>0.69236957554409073</v>
      </c>
      <c r="F54" s="17">
        <v>4607903346</v>
      </c>
      <c r="G54" s="29">
        <f t="shared" si="2"/>
        <v>0.34560287459789518</v>
      </c>
      <c r="H54" s="29">
        <f t="shared" si="3"/>
        <v>22.25103878507662</v>
      </c>
      <c r="I54" s="17">
        <v>33598450961</v>
      </c>
      <c r="K54" s="24"/>
      <c r="L54" s="25"/>
      <c r="M54" s="25"/>
      <c r="N54" s="7"/>
      <c r="O54" s="7"/>
      <c r="P54" s="8"/>
      <c r="Q54" s="8"/>
    </row>
    <row r="55" spans="1:17" x14ac:dyDescent="0.2">
      <c r="A55" s="4">
        <v>44401</v>
      </c>
      <c r="B55" s="1">
        <v>0.12343211297071129</v>
      </c>
      <c r="C55" s="16">
        <v>0.24</v>
      </c>
      <c r="D55" s="29">
        <f t="shared" si="0"/>
        <v>-6.5784351887894221E-2</v>
      </c>
      <c r="E55" s="29">
        <f t="shared" si="1"/>
        <v>0.65970189449243699</v>
      </c>
      <c r="F55" s="17">
        <v>6984782653</v>
      </c>
      <c r="G55" s="29">
        <f t="shared" si="2"/>
        <v>0.515826641429731</v>
      </c>
      <c r="H55" s="29">
        <f t="shared" si="3"/>
        <v>22.66699971306528</v>
      </c>
      <c r="I55" s="17">
        <v>31391121979</v>
      </c>
      <c r="K55" s="24"/>
      <c r="L55" s="25"/>
      <c r="M55" s="25"/>
      <c r="N55" s="7"/>
      <c r="O55" s="7"/>
      <c r="P55" s="8"/>
      <c r="Q55" s="8"/>
    </row>
    <row r="56" spans="1:17" x14ac:dyDescent="0.2">
      <c r="A56" s="4">
        <v>44402</v>
      </c>
      <c r="B56" s="1">
        <v>0.3318812563323188</v>
      </c>
      <c r="C56" s="16">
        <v>0.26029999999999998</v>
      </c>
      <c r="D56" s="29">
        <f t="shared" si="0"/>
        <v>8.4583333333333233E-2</v>
      </c>
      <c r="E56" s="29">
        <f t="shared" si="1"/>
        <v>0.734568995152168</v>
      </c>
      <c r="F56" s="17">
        <v>6343062404</v>
      </c>
      <c r="G56" s="29">
        <f t="shared" si="2"/>
        <v>-9.187404689312384E-2</v>
      </c>
      <c r="H56" s="29">
        <f t="shared" si="3"/>
        <v>22.570627517954314</v>
      </c>
      <c r="I56" s="17">
        <v>34041721738</v>
      </c>
      <c r="K56" s="24"/>
      <c r="L56" s="25"/>
      <c r="M56" s="25"/>
      <c r="N56" s="7"/>
      <c r="O56" s="7"/>
      <c r="P56" s="8"/>
      <c r="Q56" s="8"/>
    </row>
    <row r="57" spans="1:17" x14ac:dyDescent="0.2">
      <c r="A57" s="4">
        <v>44403</v>
      </c>
      <c r="B57" s="1">
        <v>0.23052166499498442</v>
      </c>
      <c r="C57" s="16">
        <v>0.20469999999999999</v>
      </c>
      <c r="D57" s="29">
        <f t="shared" si="0"/>
        <v>-0.21359969266231271</v>
      </c>
      <c r="E57" s="29">
        <f t="shared" si="1"/>
        <v>0.58020259358683657</v>
      </c>
      <c r="F57" s="17">
        <v>1332579279</v>
      </c>
      <c r="G57" s="29">
        <f t="shared" si="2"/>
        <v>-0.78991547077328739</v>
      </c>
      <c r="H57" s="29">
        <f t="shared" si="3"/>
        <v>21.010382209420129</v>
      </c>
      <c r="I57" s="17">
        <v>26761760343</v>
      </c>
      <c r="K57" s="24"/>
      <c r="L57" s="25"/>
      <c r="M57" s="25"/>
      <c r="N57" s="7"/>
      <c r="O57" s="7"/>
      <c r="P57" s="8"/>
      <c r="Q57" s="8"/>
    </row>
    <row r="58" spans="1:17" x14ac:dyDescent="0.2">
      <c r="A58" s="4">
        <v>44404</v>
      </c>
      <c r="B58" s="1">
        <v>6.0194170854271208E-2</v>
      </c>
      <c r="C58" s="16">
        <v>0.20100000000000001</v>
      </c>
      <c r="D58" s="29">
        <f t="shared" si="0"/>
        <v>-1.807523204689776E-2</v>
      </c>
      <c r="E58" s="29">
        <f t="shared" si="1"/>
        <v>0.68406847754515776</v>
      </c>
      <c r="F58" s="17">
        <v>1139204754</v>
      </c>
      <c r="G58" s="29">
        <f t="shared" si="2"/>
        <v>-0.1451129610428229</v>
      </c>
      <c r="H58" s="29">
        <f t="shared" si="3"/>
        <v>20.853596272595016</v>
      </c>
      <c r="I58" s="17">
        <v>26273456617</v>
      </c>
      <c r="K58" s="24"/>
      <c r="L58" s="25"/>
      <c r="M58" s="25"/>
      <c r="N58" s="7"/>
      <c r="O58" s="7"/>
      <c r="P58" s="8"/>
      <c r="Q58" s="8"/>
    </row>
    <row r="59" spans="1:17" x14ac:dyDescent="0.2">
      <c r="A59" s="4">
        <v>44405</v>
      </c>
      <c r="B59" s="1">
        <v>0.20533121852970651</v>
      </c>
      <c r="C59" s="16">
        <v>0.20150000000000001</v>
      </c>
      <c r="D59" s="29">
        <f t="shared" si="0"/>
        <v>2.4875621890547706E-3</v>
      </c>
      <c r="E59" s="29">
        <f t="shared" si="1"/>
        <v>0.69439018879954229</v>
      </c>
      <c r="F59" s="17">
        <v>1095300718</v>
      </c>
      <c r="G59" s="29">
        <f t="shared" si="2"/>
        <v>-3.8539196615747229E-2</v>
      </c>
      <c r="H59" s="29">
        <f t="shared" si="3"/>
        <v>20.814294791734916</v>
      </c>
      <c r="I59" s="17">
        <v>26338112359</v>
      </c>
      <c r="K59" s="24"/>
      <c r="L59" s="25"/>
      <c r="M59" s="25"/>
      <c r="N59" s="7"/>
      <c r="O59" s="7"/>
      <c r="P59" s="8"/>
      <c r="Q59" s="8"/>
    </row>
    <row r="60" spans="1:17" x14ac:dyDescent="0.2">
      <c r="A60" s="4">
        <v>44406</v>
      </c>
      <c r="B60" s="1">
        <v>-8.6554179566564037E-3</v>
      </c>
      <c r="C60" s="16">
        <v>0.19600000000000001</v>
      </c>
      <c r="D60" s="29">
        <f t="shared" si="0"/>
        <v>-2.7295285359801524E-2</v>
      </c>
      <c r="E60" s="29">
        <f t="shared" si="1"/>
        <v>0.6794055527076488</v>
      </c>
      <c r="F60" s="17">
        <v>1121632377</v>
      </c>
      <c r="G60" s="29">
        <f t="shared" si="2"/>
        <v>2.4040574946468718E-2</v>
      </c>
      <c r="H60" s="29">
        <f t="shared" si="3"/>
        <v>20.838050941516951</v>
      </c>
      <c r="I60" s="17">
        <v>25614379878</v>
      </c>
      <c r="K60" s="24"/>
      <c r="L60" s="25"/>
      <c r="M60" s="25"/>
      <c r="N60" s="7"/>
      <c r="O60" s="7"/>
      <c r="P60" s="8"/>
      <c r="Q60" s="8"/>
    </row>
    <row r="61" spans="1:17" x14ac:dyDescent="0.2">
      <c r="A61" s="4">
        <v>44407</v>
      </c>
      <c r="B61" s="1">
        <v>0.3171470769230782</v>
      </c>
      <c r="C61" s="16">
        <v>0.2036</v>
      </c>
      <c r="D61" s="29">
        <f t="shared" si="0"/>
        <v>3.8775510204081653E-2</v>
      </c>
      <c r="E61" s="29">
        <f t="shared" si="1"/>
        <v>0.71234938754388133</v>
      </c>
      <c r="F61" s="17">
        <v>1181469976</v>
      </c>
      <c r="G61" s="29">
        <f t="shared" si="2"/>
        <v>5.3348673083105869E-2</v>
      </c>
      <c r="H61" s="29">
        <f t="shared" si="3"/>
        <v>20.890025243350049</v>
      </c>
      <c r="I61" s="17">
        <v>26609268619</v>
      </c>
      <c r="K61" s="24"/>
      <c r="L61" s="25"/>
      <c r="M61" s="25"/>
      <c r="N61" s="7"/>
      <c r="O61" s="7"/>
      <c r="P61" s="8"/>
      <c r="Q61" s="8"/>
    </row>
    <row r="62" spans="1:17" x14ac:dyDescent="0.2">
      <c r="A62" s="4">
        <v>44408</v>
      </c>
      <c r="B62" s="1">
        <v>0.20603401849948655</v>
      </c>
      <c r="C62" s="16">
        <v>0.2044</v>
      </c>
      <c r="D62" s="29">
        <f t="shared" si="0"/>
        <v>3.9292730844793233E-3</v>
      </c>
      <c r="E62" s="29">
        <f t="shared" si="1"/>
        <v>0.69510988972779397</v>
      </c>
      <c r="F62" s="17">
        <v>1711494501</v>
      </c>
      <c r="G62" s="29">
        <f t="shared" si="2"/>
        <v>0.44861446821903828</v>
      </c>
      <c r="H62" s="29">
        <f t="shared" si="3"/>
        <v>21.26063280354256</v>
      </c>
      <c r="I62" s="17">
        <v>26715951375</v>
      </c>
      <c r="K62" s="24"/>
      <c r="L62" s="25"/>
      <c r="M62" s="25"/>
      <c r="N62" s="7"/>
      <c r="O62" s="7"/>
      <c r="P62" s="8"/>
      <c r="Q62" s="8"/>
    </row>
    <row r="63" spans="1:17" x14ac:dyDescent="0.2">
      <c r="A63" s="4">
        <v>44409</v>
      </c>
      <c r="B63" s="1">
        <v>0.18521567239636003</v>
      </c>
      <c r="C63" s="16">
        <v>0.20830000000000001</v>
      </c>
      <c r="D63" s="29">
        <f t="shared" si="0"/>
        <v>1.9080234833659615E-2</v>
      </c>
      <c r="E63" s="29">
        <f t="shared" si="1"/>
        <v>0.70264207842898696</v>
      </c>
      <c r="F63" s="17">
        <v>1349212924</v>
      </c>
      <c r="G63" s="29">
        <f t="shared" si="2"/>
        <v>-0.21167557172303175</v>
      </c>
      <c r="H63" s="29">
        <f t="shared" si="3"/>
        <v>21.022787240856847</v>
      </c>
      <c r="I63" s="17">
        <v>27219722411</v>
      </c>
      <c r="K63" s="24"/>
      <c r="L63" s="25"/>
      <c r="M63" s="25"/>
      <c r="N63" s="7"/>
      <c r="O63" s="7"/>
      <c r="P63" s="8"/>
      <c r="Q63" s="8"/>
    </row>
    <row r="64" spans="1:17" x14ac:dyDescent="0.2">
      <c r="A64" s="4">
        <v>44410</v>
      </c>
      <c r="B64" s="1">
        <v>0.17602059426229558</v>
      </c>
      <c r="C64" s="16">
        <v>0.20880000000000001</v>
      </c>
      <c r="D64" s="29">
        <f t="shared" si="0"/>
        <v>2.4003840614499339E-3</v>
      </c>
      <c r="E64" s="29">
        <f t="shared" si="1"/>
        <v>0.69434665293597331</v>
      </c>
      <c r="F64" s="17">
        <v>1523981522</v>
      </c>
      <c r="G64" s="29">
        <f t="shared" si="2"/>
        <v>0.12953374140670482</v>
      </c>
      <c r="H64" s="29">
        <f t="shared" si="3"/>
        <v>21.144592170121623</v>
      </c>
      <c r="I64" s="17">
        <v>27283032724</v>
      </c>
      <c r="K64" s="24"/>
      <c r="L64" s="25"/>
      <c r="M64" s="25"/>
      <c r="N64" s="7"/>
      <c r="O64" s="7"/>
      <c r="P64" s="8"/>
      <c r="Q64" s="8"/>
    </row>
    <row r="65" spans="1:17" x14ac:dyDescent="0.2">
      <c r="A65" s="4">
        <v>44411</v>
      </c>
      <c r="B65" s="1">
        <v>0.17039555314533611</v>
      </c>
      <c r="C65" s="16">
        <v>0.2046</v>
      </c>
      <c r="D65" s="29">
        <f t="shared" si="0"/>
        <v>-2.0114942528735691E-2</v>
      </c>
      <c r="E65" s="29">
        <f t="shared" si="1"/>
        <v>0.68303879123918421</v>
      </c>
      <c r="F65" s="17">
        <v>1169322798</v>
      </c>
      <c r="G65" s="29">
        <f t="shared" si="2"/>
        <v>-0.23271851979843095</v>
      </c>
      <c r="H65" s="29">
        <f t="shared" si="3"/>
        <v>20.879690613910714</v>
      </c>
      <c r="I65" s="17">
        <v>26731261931</v>
      </c>
      <c r="K65" s="24"/>
      <c r="L65" s="25"/>
      <c r="M65" s="25"/>
      <c r="N65" s="7"/>
      <c r="O65" s="7"/>
      <c r="P65" s="8"/>
      <c r="Q65" s="8"/>
    </row>
    <row r="66" spans="1:17" x14ac:dyDescent="0.2">
      <c r="A66" s="4">
        <v>44412</v>
      </c>
      <c r="B66" s="1">
        <v>0.24185023328149219</v>
      </c>
      <c r="C66" s="16">
        <v>0.2054</v>
      </c>
      <c r="D66" s="29">
        <f t="shared" si="0"/>
        <v>3.910068426197455E-3</v>
      </c>
      <c r="E66" s="29">
        <f t="shared" si="1"/>
        <v>0.69510030618082741</v>
      </c>
      <c r="F66" s="17">
        <v>2076707890</v>
      </c>
      <c r="G66" s="29">
        <f t="shared" si="2"/>
        <v>0.77599196180215069</v>
      </c>
      <c r="H66" s="29">
        <f t="shared" si="3"/>
        <v>21.454049732084481</v>
      </c>
      <c r="I66" s="17">
        <v>26829420693</v>
      </c>
      <c r="K66" s="24"/>
      <c r="L66" s="25"/>
      <c r="M66" s="25"/>
      <c r="N66" s="7"/>
      <c r="O66" s="7"/>
      <c r="P66" s="8"/>
      <c r="Q66" s="8"/>
    </row>
    <row r="67" spans="1:17" x14ac:dyDescent="0.2">
      <c r="A67" s="4">
        <v>44413</v>
      </c>
      <c r="B67" s="1">
        <v>0.42727099892588283</v>
      </c>
      <c r="C67" s="16">
        <v>0.2059</v>
      </c>
      <c r="D67" s="29">
        <f t="shared" si="0"/>
        <v>2.4342745861734016E-3</v>
      </c>
      <c r="E67" s="29">
        <f t="shared" si="1"/>
        <v>0.69436357774192059</v>
      </c>
      <c r="F67" s="17">
        <v>2229903212</v>
      </c>
      <c r="G67" s="29">
        <f t="shared" si="2"/>
        <v>7.3768353622424954E-2</v>
      </c>
      <c r="H67" s="29">
        <f t="shared" si="3"/>
        <v>21.525224019234383</v>
      </c>
      <c r="I67" s="17">
        <v>26892542421</v>
      </c>
      <c r="K67" s="24"/>
      <c r="L67" s="25"/>
      <c r="M67" s="25"/>
      <c r="N67" s="7"/>
      <c r="O67" s="7"/>
      <c r="P67" s="8"/>
      <c r="Q67" s="8"/>
    </row>
    <row r="68" spans="1:17" x14ac:dyDescent="0.2">
      <c r="A68" s="4">
        <v>44414</v>
      </c>
      <c r="B68" s="1">
        <v>0.20559935064935089</v>
      </c>
      <c r="C68" s="16">
        <v>0.2044</v>
      </c>
      <c r="D68" s="29">
        <f t="shared" ref="D68:D123" si="4">C68/C67-1</f>
        <v>-7.2850898494414285E-3</v>
      </c>
      <c r="E68" s="29">
        <f t="shared" ref="E68:E123" si="5">LN(1+C68/C67)</f>
        <v>0.68949798541439666</v>
      </c>
      <c r="F68" s="17">
        <v>4863225852</v>
      </c>
      <c r="G68" s="29">
        <f t="shared" ref="G68:G123" si="6">F68/F67-1</f>
        <v>1.1809134252235878</v>
      </c>
      <c r="H68" s="29">
        <f t="shared" ref="H68:H123" si="7">LN(1+F68)</f>
        <v>22.304967810431705</v>
      </c>
      <c r="I68" s="17">
        <v>26697377236</v>
      </c>
      <c r="K68" s="24"/>
      <c r="L68" s="25"/>
      <c r="M68" s="25"/>
      <c r="N68" s="7"/>
      <c r="O68" s="7"/>
      <c r="P68" s="8"/>
      <c r="Q68" s="8"/>
    </row>
    <row r="69" spans="1:17" x14ac:dyDescent="0.2">
      <c r="A69" s="4">
        <v>44415</v>
      </c>
      <c r="B69" s="1">
        <v>0.5032116632860073</v>
      </c>
      <c r="C69" s="16">
        <v>0.19789999999999999</v>
      </c>
      <c r="D69" s="29">
        <f t="shared" si="4"/>
        <v>-3.180039138943247E-2</v>
      </c>
      <c r="E69" s="29">
        <f t="shared" si="5"/>
        <v>0.67711922062619312</v>
      </c>
      <c r="F69" s="17">
        <v>1256116971</v>
      </c>
      <c r="G69" s="29">
        <f t="shared" si="6"/>
        <v>-0.74171115855468184</v>
      </c>
      <c r="H69" s="29">
        <f t="shared" si="7"/>
        <v>20.951291031229285</v>
      </c>
      <c r="I69" s="17">
        <v>25838253837</v>
      </c>
      <c r="K69" s="24"/>
      <c r="L69" s="25"/>
      <c r="M69" s="25"/>
      <c r="N69" s="7"/>
      <c r="O69" s="7"/>
      <c r="P69" s="8"/>
      <c r="Q69" s="8"/>
    </row>
    <row r="70" spans="1:17" x14ac:dyDescent="0.2">
      <c r="A70" s="4">
        <v>44416</v>
      </c>
      <c r="B70" s="1">
        <v>0.33805091891891947</v>
      </c>
      <c r="C70" s="16">
        <v>0.1973</v>
      </c>
      <c r="D70" s="29">
        <f t="shared" si="4"/>
        <v>-3.0318342597270842E-3</v>
      </c>
      <c r="E70" s="29">
        <f t="shared" si="5"/>
        <v>0.69163011326519275</v>
      </c>
      <c r="F70" s="17">
        <v>1695867808</v>
      </c>
      <c r="G70" s="29">
        <f t="shared" si="6"/>
        <v>0.35008748958300639</v>
      </c>
      <c r="H70" s="29">
        <f t="shared" si="7"/>
        <v>21.25146042847182</v>
      </c>
      <c r="I70" s="17">
        <v>25764256256</v>
      </c>
      <c r="K70" s="24"/>
      <c r="L70" s="25"/>
      <c r="M70" s="25"/>
      <c r="N70" s="7"/>
      <c r="O70" s="7"/>
      <c r="P70" s="8"/>
      <c r="Q70" s="8"/>
    </row>
    <row r="71" spans="1:17" x14ac:dyDescent="0.2">
      <c r="A71" s="4">
        <v>44417</v>
      </c>
      <c r="B71" s="1">
        <v>5.0166936299292156E-2</v>
      </c>
      <c r="C71" s="16">
        <v>0.1948</v>
      </c>
      <c r="D71" s="29">
        <f t="shared" si="4"/>
        <v>-1.2671059300557563E-2</v>
      </c>
      <c r="E71" s="29">
        <f t="shared" si="5"/>
        <v>0.68679149626971636</v>
      </c>
      <c r="F71" s="17">
        <v>1447257649</v>
      </c>
      <c r="G71" s="29">
        <f t="shared" si="6"/>
        <v>-0.14659760497087049</v>
      </c>
      <c r="H71" s="29">
        <f t="shared" si="7"/>
        <v>21.092936326796444</v>
      </c>
      <c r="I71" s="17">
        <v>25428016014</v>
      </c>
      <c r="K71" s="24"/>
      <c r="L71" s="25"/>
      <c r="M71" s="25"/>
      <c r="N71" s="7"/>
      <c r="O71" s="7"/>
      <c r="P71" s="8"/>
      <c r="Q71" s="8"/>
    </row>
    <row r="72" spans="1:17" x14ac:dyDescent="0.2">
      <c r="A72" s="4">
        <v>44418</v>
      </c>
      <c r="B72" s="1">
        <v>0.16401887966804909</v>
      </c>
      <c r="C72" s="16">
        <v>0.1913</v>
      </c>
      <c r="D72" s="29">
        <f t="shared" si="4"/>
        <v>-1.7967145790554473E-2</v>
      </c>
      <c r="E72" s="29">
        <f t="shared" si="5"/>
        <v>0.68412301206175596</v>
      </c>
      <c r="F72" s="17">
        <v>1629442360</v>
      </c>
      <c r="G72" s="29">
        <f t="shared" si="6"/>
        <v>0.12588270728842432</v>
      </c>
      <c r="H72" s="29">
        <f t="shared" si="7"/>
        <v>21.211503683416218</v>
      </c>
      <c r="I72" s="17">
        <v>24973475960</v>
      </c>
      <c r="K72" s="24"/>
      <c r="L72" s="25"/>
      <c r="M72" s="25"/>
      <c r="N72" s="7"/>
      <c r="O72" s="7"/>
      <c r="P72" s="8"/>
      <c r="Q72" s="8"/>
    </row>
    <row r="73" spans="1:17" x14ac:dyDescent="0.2">
      <c r="A73" s="4">
        <v>44419</v>
      </c>
      <c r="B73" s="1">
        <v>0.40448725985843947</v>
      </c>
      <c r="C73" s="16">
        <v>0.1903</v>
      </c>
      <c r="D73" s="29">
        <f t="shared" si="4"/>
        <v>-5.2273915316257691E-3</v>
      </c>
      <c r="E73" s="29">
        <f t="shared" si="5"/>
        <v>0.6905300631279242</v>
      </c>
      <c r="F73" s="17">
        <v>4433688120</v>
      </c>
      <c r="G73" s="29">
        <f t="shared" si="6"/>
        <v>1.7209849386755849</v>
      </c>
      <c r="H73" s="29">
        <f t="shared" si="7"/>
        <v>22.212497607597228</v>
      </c>
      <c r="I73" s="17">
        <v>24847259523</v>
      </c>
      <c r="K73" s="24"/>
      <c r="L73" s="25"/>
      <c r="M73" s="25"/>
      <c r="N73" s="7"/>
      <c r="O73" s="7"/>
      <c r="P73" s="8"/>
      <c r="Q73" s="8"/>
    </row>
    <row r="74" spans="1:17" x14ac:dyDescent="0.2">
      <c r="A74" s="4">
        <v>44420</v>
      </c>
      <c r="B74" s="1">
        <v>0.24174774044032418</v>
      </c>
      <c r="C74" s="16">
        <v>0.17080000000000001</v>
      </c>
      <c r="D74" s="29">
        <f t="shared" si="4"/>
        <v>-0.10246978455070932</v>
      </c>
      <c r="E74" s="29">
        <f t="shared" si="5"/>
        <v>0.6405531539813083</v>
      </c>
      <c r="F74" s="17">
        <v>1809479230</v>
      </c>
      <c r="G74" s="29">
        <f t="shared" si="6"/>
        <v>-0.59187945091636263</v>
      </c>
      <c r="H74" s="29">
        <f t="shared" si="7"/>
        <v>21.316304923145914</v>
      </c>
      <c r="I74" s="17">
        <v>22293165688</v>
      </c>
      <c r="K74" s="24"/>
      <c r="L74" s="25"/>
      <c r="M74" s="25"/>
      <c r="N74" s="7"/>
      <c r="O74" s="7"/>
      <c r="P74" s="8"/>
      <c r="Q74" s="8"/>
    </row>
    <row r="75" spans="1:17" x14ac:dyDescent="0.2">
      <c r="A75" s="4">
        <v>44421</v>
      </c>
      <c r="B75" s="1">
        <v>0.2741930555555544</v>
      </c>
      <c r="C75" s="16">
        <v>0.1736</v>
      </c>
      <c r="D75" s="29">
        <f t="shared" si="4"/>
        <v>1.6393442622950838E-2</v>
      </c>
      <c r="E75" s="29">
        <f t="shared" si="5"/>
        <v>0.70131049119910616</v>
      </c>
      <c r="F75" s="17">
        <v>1084816777</v>
      </c>
      <c r="G75" s="29">
        <f t="shared" si="6"/>
        <v>-0.40048122188172341</v>
      </c>
      <c r="H75" s="29">
        <f t="shared" si="7"/>
        <v>20.804676941476227</v>
      </c>
      <c r="I75" s="17">
        <v>22650379923</v>
      </c>
      <c r="K75" s="24"/>
      <c r="L75" s="25"/>
      <c r="M75" s="25"/>
      <c r="N75" s="7"/>
      <c r="O75" s="7"/>
      <c r="P75" s="8"/>
      <c r="Q75" s="8"/>
    </row>
    <row r="76" spans="1:17" x14ac:dyDescent="0.2">
      <c r="A76" s="4">
        <v>44422</v>
      </c>
      <c r="B76" s="1">
        <v>0.21099081081081211</v>
      </c>
      <c r="C76" s="16">
        <v>0.1822</v>
      </c>
      <c r="D76" s="29">
        <f t="shared" si="4"/>
        <v>4.9539170506912367E-2</v>
      </c>
      <c r="E76" s="29">
        <f t="shared" si="5"/>
        <v>0.71761497300548494</v>
      </c>
      <c r="F76" s="17">
        <v>1424484163</v>
      </c>
      <c r="G76" s="29">
        <f t="shared" si="6"/>
        <v>0.31311037329209745</v>
      </c>
      <c r="H76" s="29">
        <f t="shared" si="7"/>
        <v>21.077075594957329</v>
      </c>
      <c r="I76" s="17">
        <v>23780392196</v>
      </c>
      <c r="K76" s="24"/>
      <c r="L76" s="25"/>
      <c r="M76" s="25"/>
      <c r="N76" s="7"/>
      <c r="O76" s="7"/>
      <c r="P76" s="8"/>
      <c r="Q76" s="8"/>
    </row>
    <row r="77" spans="1:17" x14ac:dyDescent="0.2">
      <c r="A77" s="4">
        <v>44423</v>
      </c>
      <c r="B77" s="1">
        <v>0.28066215098242175</v>
      </c>
      <c r="C77" s="16">
        <v>0.18609999999999999</v>
      </c>
      <c r="D77" s="29">
        <f t="shared" si="4"/>
        <v>2.1405049396267861E-2</v>
      </c>
      <c r="E77" s="29">
        <f t="shared" si="5"/>
        <v>0.70379283862516184</v>
      </c>
      <c r="F77" s="17">
        <v>2393120423</v>
      </c>
      <c r="G77" s="29">
        <f t="shared" si="6"/>
        <v>0.67999089435998172</v>
      </c>
      <c r="H77" s="29">
        <f t="shared" si="7"/>
        <v>21.595863968049841</v>
      </c>
      <c r="I77" s="17">
        <v>24285670257</v>
      </c>
      <c r="K77" s="24"/>
      <c r="L77" s="25"/>
      <c r="M77" s="25"/>
      <c r="N77" s="7"/>
      <c r="O77" s="7"/>
      <c r="P77" s="8"/>
      <c r="Q77" s="8"/>
    </row>
    <row r="78" spans="1:17" x14ac:dyDescent="0.2">
      <c r="A78" s="4">
        <v>44424</v>
      </c>
      <c r="B78" s="1">
        <v>0.20274566353187085</v>
      </c>
      <c r="C78" s="16">
        <v>0.17230000000000001</v>
      </c>
      <c r="D78" s="29">
        <f t="shared" si="4"/>
        <v>-7.41536808167651E-2</v>
      </c>
      <c r="E78" s="29">
        <f t="shared" si="5"/>
        <v>0.65536551745257032</v>
      </c>
      <c r="F78" s="17">
        <v>1144730187</v>
      </c>
      <c r="G78" s="29">
        <f t="shared" si="6"/>
        <v>-0.52165792577835512</v>
      </c>
      <c r="H78" s="29">
        <f t="shared" si="7"/>
        <v>20.858434802516161</v>
      </c>
      <c r="I78" s="17">
        <v>22485395253</v>
      </c>
      <c r="K78" s="24"/>
      <c r="L78" s="25"/>
      <c r="M78" s="25"/>
      <c r="N78" s="7"/>
      <c r="O78" s="7"/>
      <c r="P78" s="8"/>
      <c r="Q78" s="8"/>
    </row>
    <row r="79" spans="1:17" x14ac:dyDescent="0.2">
      <c r="A79" s="4">
        <v>44425</v>
      </c>
      <c r="B79" s="1">
        <v>0.27749324894514799</v>
      </c>
      <c r="C79" s="16">
        <v>0.18490000000000001</v>
      </c>
      <c r="D79" s="29">
        <f t="shared" si="4"/>
        <v>7.3128264654672037E-2</v>
      </c>
      <c r="E79" s="29">
        <f t="shared" si="5"/>
        <v>0.72905870546845997</v>
      </c>
      <c r="F79" s="17">
        <v>1044558931</v>
      </c>
      <c r="G79" s="29">
        <f t="shared" si="6"/>
        <v>-8.7506433513839021E-2</v>
      </c>
      <c r="H79" s="29">
        <f t="shared" si="7"/>
        <v>20.766860558623463</v>
      </c>
      <c r="I79" s="17">
        <v>24119278080</v>
      </c>
      <c r="K79" s="24"/>
      <c r="L79" s="25"/>
      <c r="M79" s="25"/>
      <c r="N79" s="7"/>
      <c r="O79" s="7"/>
      <c r="P79" s="8"/>
      <c r="Q79" s="8"/>
    </row>
    <row r="80" spans="1:17" x14ac:dyDescent="0.2">
      <c r="A80" s="4">
        <v>44426</v>
      </c>
      <c r="B80" s="1">
        <v>0.21936599099099066</v>
      </c>
      <c r="C80" s="16">
        <v>0.1973</v>
      </c>
      <c r="D80" s="29">
        <f t="shared" si="4"/>
        <v>6.706327744726881E-2</v>
      </c>
      <c r="E80" s="29">
        <f t="shared" si="5"/>
        <v>0.7261288934130935</v>
      </c>
      <c r="F80" s="17">
        <v>1319171299</v>
      </c>
      <c r="G80" s="29">
        <f t="shared" si="6"/>
        <v>0.26289791781982275</v>
      </c>
      <c r="H80" s="29">
        <f t="shared" si="7"/>
        <v>21.000269573363546</v>
      </c>
      <c r="I80" s="17">
        <v>25738852158</v>
      </c>
      <c r="K80" s="24"/>
      <c r="L80" s="25"/>
      <c r="M80" s="25"/>
      <c r="N80" s="7"/>
      <c r="O80" s="7"/>
      <c r="P80" s="8"/>
      <c r="Q80" s="8"/>
    </row>
    <row r="81" spans="1:17" x14ac:dyDescent="0.2">
      <c r="A81" s="4">
        <v>44427</v>
      </c>
      <c r="B81" s="1">
        <v>0.26079949392712581</v>
      </c>
      <c r="C81" s="16">
        <v>0.2</v>
      </c>
      <c r="D81" s="29">
        <f t="shared" si="4"/>
        <v>1.3684744044602182E-2</v>
      </c>
      <c r="E81" s="29">
        <f t="shared" si="5"/>
        <v>0.69996624979198374</v>
      </c>
      <c r="F81" s="17">
        <v>1035890377</v>
      </c>
      <c r="G81" s="29">
        <f t="shared" si="6"/>
        <v>-0.21474157466489874</v>
      </c>
      <c r="H81" s="29">
        <f t="shared" si="7"/>
        <v>20.758527162443826</v>
      </c>
      <c r="I81" s="17">
        <v>26085611532</v>
      </c>
      <c r="K81" s="24"/>
      <c r="L81" s="25"/>
      <c r="M81" s="25"/>
      <c r="N81" s="7"/>
      <c r="O81" s="7"/>
      <c r="P81" s="8"/>
      <c r="Q81" s="8"/>
    </row>
    <row r="82" spans="1:17" x14ac:dyDescent="0.2">
      <c r="A82" s="4">
        <v>44428</v>
      </c>
      <c r="B82" s="1">
        <v>0.12215720588235253</v>
      </c>
      <c r="C82" s="16">
        <v>0.20799999999999999</v>
      </c>
      <c r="D82" s="29">
        <f t="shared" si="4"/>
        <v>3.9999999999999813E-2</v>
      </c>
      <c r="E82" s="29">
        <f t="shared" si="5"/>
        <v>0.71294980785612505</v>
      </c>
      <c r="F82" s="17">
        <v>973602708</v>
      </c>
      <c r="G82" s="29">
        <f t="shared" si="6"/>
        <v>-6.0129595160820726E-2</v>
      </c>
      <c r="H82" s="29">
        <f t="shared" si="7"/>
        <v>20.696513882090581</v>
      </c>
      <c r="I82" s="17">
        <v>27131951860</v>
      </c>
      <c r="K82" s="24"/>
      <c r="L82" s="25"/>
      <c r="M82" s="25"/>
      <c r="N82" s="7"/>
      <c r="O82" s="7"/>
      <c r="P82" s="8"/>
      <c r="Q82" s="8"/>
    </row>
    <row r="83" spans="1:17" x14ac:dyDescent="0.2">
      <c r="A83" s="4">
        <v>44429</v>
      </c>
      <c r="B83" s="1">
        <v>0.16898244897959164</v>
      </c>
      <c r="C83" s="16">
        <v>0.21590000000000001</v>
      </c>
      <c r="D83" s="29">
        <f t="shared" si="4"/>
        <v>3.7980769230769429E-2</v>
      </c>
      <c r="E83" s="29">
        <f t="shared" si="5"/>
        <v>0.71195949865727359</v>
      </c>
      <c r="F83" s="17">
        <v>719870047</v>
      </c>
      <c r="G83" s="29">
        <f t="shared" si="6"/>
        <v>-0.2606121151010603</v>
      </c>
      <c r="H83" s="29">
        <f t="shared" si="7"/>
        <v>20.394581264795406</v>
      </c>
      <c r="I83" s="17">
        <v>28147268916</v>
      </c>
      <c r="K83" s="24"/>
      <c r="L83" s="25"/>
      <c r="M83" s="25"/>
      <c r="N83" s="7"/>
      <c r="O83" s="7"/>
      <c r="P83" s="8"/>
      <c r="Q83" s="8"/>
    </row>
    <row r="84" spans="1:17" x14ac:dyDescent="0.2">
      <c r="A84" s="4">
        <v>44430</v>
      </c>
      <c r="B84" s="1">
        <v>0.15110438871473347</v>
      </c>
      <c r="C84" s="16">
        <v>0.21390000000000001</v>
      </c>
      <c r="D84" s="29">
        <f t="shared" si="4"/>
        <v>-9.263547938860639E-3</v>
      </c>
      <c r="E84" s="29">
        <f t="shared" si="5"/>
        <v>0.68850464668764833</v>
      </c>
      <c r="F84" s="17">
        <v>1264519098</v>
      </c>
      <c r="G84" s="29">
        <f t="shared" si="6"/>
        <v>0.75659357306194464</v>
      </c>
      <c r="H84" s="29">
        <f t="shared" si="7"/>
        <v>20.957957727953904</v>
      </c>
      <c r="I84" s="17">
        <v>27891519500</v>
      </c>
      <c r="K84" s="24"/>
      <c r="L84" s="25"/>
      <c r="M84" s="25"/>
      <c r="N84" s="7"/>
      <c r="O84" s="7"/>
      <c r="P84" s="8"/>
      <c r="Q84" s="8"/>
    </row>
    <row r="85" spans="1:17" x14ac:dyDescent="0.2">
      <c r="A85" s="4">
        <v>44431</v>
      </c>
      <c r="B85" s="1">
        <v>0.26132426470588144</v>
      </c>
      <c r="C85" s="16">
        <v>0.21990000000000001</v>
      </c>
      <c r="D85" s="29">
        <f t="shared" si="4"/>
        <v>2.8050490883590573E-2</v>
      </c>
      <c r="E85" s="29">
        <f t="shared" si="5"/>
        <v>0.70707498230441412</v>
      </c>
      <c r="F85" s="17">
        <v>3045790264</v>
      </c>
      <c r="G85" s="29">
        <f t="shared" si="6"/>
        <v>1.408655012658417</v>
      </c>
      <c r="H85" s="29">
        <f t="shared" si="7"/>
        <v>21.837026233172146</v>
      </c>
      <c r="I85" s="17">
        <v>28663595549</v>
      </c>
      <c r="K85" s="24"/>
      <c r="L85" s="25"/>
      <c r="M85" s="25"/>
      <c r="N85" s="7"/>
      <c r="O85" s="7"/>
      <c r="P85" s="8"/>
      <c r="Q85" s="8"/>
    </row>
    <row r="86" spans="1:17" x14ac:dyDescent="0.2">
      <c r="A86" s="4">
        <v>44432</v>
      </c>
      <c r="B86" s="1">
        <v>0.60718568527917782</v>
      </c>
      <c r="C86" s="16">
        <v>0.20760000000000001</v>
      </c>
      <c r="D86" s="29">
        <f t="shared" si="4"/>
        <v>-5.5934515688949582E-2</v>
      </c>
      <c r="E86" s="29">
        <f t="shared" si="5"/>
        <v>0.66478139081609944</v>
      </c>
      <c r="F86" s="17">
        <v>1789637577</v>
      </c>
      <c r="G86" s="29">
        <f t="shared" si="6"/>
        <v>-0.41242258268640919</v>
      </c>
      <c r="H86" s="29">
        <f t="shared" si="7"/>
        <v>21.305278965908116</v>
      </c>
      <c r="I86" s="17">
        <v>27062076763</v>
      </c>
      <c r="K86" s="24"/>
      <c r="L86" s="25"/>
      <c r="M86" s="25"/>
      <c r="N86" s="7"/>
      <c r="O86" s="7"/>
      <c r="P86" s="8"/>
      <c r="Q86" s="8"/>
    </row>
    <row r="87" spans="1:17" x14ac:dyDescent="0.2">
      <c r="A87" s="4">
        <v>44433</v>
      </c>
      <c r="B87" s="1">
        <v>0.25638397727272766</v>
      </c>
      <c r="C87" s="16">
        <v>0.22409999999999999</v>
      </c>
      <c r="D87" s="29">
        <f t="shared" si="4"/>
        <v>7.9479768786127059E-2</v>
      </c>
      <c r="E87" s="29">
        <f t="shared" si="5"/>
        <v>0.73211775126969836</v>
      </c>
      <c r="F87" s="17">
        <v>1148903688</v>
      </c>
      <c r="G87" s="29">
        <f t="shared" si="6"/>
        <v>-0.35802438283290472</v>
      </c>
      <c r="H87" s="29">
        <f t="shared" si="7"/>
        <v>20.862074010715819</v>
      </c>
      <c r="I87" s="17">
        <v>29213771029</v>
      </c>
      <c r="K87" s="24"/>
      <c r="L87" s="25"/>
      <c r="M87" s="25"/>
      <c r="N87" s="7"/>
      <c r="O87" s="7"/>
      <c r="P87" s="8"/>
      <c r="Q87" s="8"/>
    </row>
    <row r="88" spans="1:17" x14ac:dyDescent="0.2">
      <c r="A88" s="4">
        <v>44434</v>
      </c>
      <c r="B88" s="1">
        <v>0.19669107763615284</v>
      </c>
      <c r="C88" s="16">
        <v>0.2344</v>
      </c>
      <c r="D88" s="29">
        <f t="shared" si="4"/>
        <v>4.5961624274877266E-2</v>
      </c>
      <c r="E88" s="29">
        <f t="shared" si="5"/>
        <v>0.71586791088963819</v>
      </c>
      <c r="F88" s="17">
        <v>1265920169</v>
      </c>
      <c r="G88" s="29">
        <f t="shared" si="6"/>
        <v>0.10185055738109883</v>
      </c>
      <c r="H88" s="29">
        <f t="shared" si="7"/>
        <v>20.959065101808189</v>
      </c>
      <c r="I88" s="17">
        <v>30552518424</v>
      </c>
      <c r="K88" s="24"/>
      <c r="L88" s="25"/>
      <c r="M88" s="25"/>
      <c r="N88" s="7"/>
      <c r="O88" s="7"/>
      <c r="P88" s="8"/>
      <c r="Q88" s="8"/>
    </row>
    <row r="89" spans="1:17" x14ac:dyDescent="0.2">
      <c r="A89" s="4">
        <v>44435</v>
      </c>
      <c r="B89" s="1">
        <v>0.27188680926916259</v>
      </c>
      <c r="C89" s="16">
        <v>0.2316</v>
      </c>
      <c r="D89" s="29">
        <f t="shared" si="4"/>
        <v>-1.1945392491467532E-2</v>
      </c>
      <c r="E89" s="29">
        <f t="shared" si="5"/>
        <v>0.68715657642278827</v>
      </c>
      <c r="F89" s="17">
        <v>1267949362</v>
      </c>
      <c r="G89" s="29">
        <f t="shared" si="6"/>
        <v>1.6029391502647705E-3</v>
      </c>
      <c r="H89" s="29">
        <f t="shared" si="7"/>
        <v>20.960666757621453</v>
      </c>
      <c r="I89" s="17">
        <v>30183443827</v>
      </c>
      <c r="K89" s="24"/>
      <c r="L89" s="25"/>
      <c r="M89" s="25"/>
      <c r="N89" s="7"/>
      <c r="O89" s="7"/>
      <c r="P89" s="8"/>
      <c r="Q89" s="8"/>
    </row>
    <row r="90" spans="1:17" x14ac:dyDescent="0.2">
      <c r="A90" s="4">
        <v>44436</v>
      </c>
      <c r="B90" s="1">
        <v>0.22561324863883847</v>
      </c>
      <c r="C90" s="16">
        <v>0.2465</v>
      </c>
      <c r="D90" s="29">
        <f t="shared" si="4"/>
        <v>6.4335060449050019E-2</v>
      </c>
      <c r="E90" s="29">
        <f t="shared" si="5"/>
        <v>0.72480816993321751</v>
      </c>
      <c r="F90" s="17">
        <v>973511519</v>
      </c>
      <c r="G90" s="29">
        <f t="shared" si="6"/>
        <v>-0.23221577440251118</v>
      </c>
      <c r="H90" s="29">
        <f t="shared" si="7"/>
        <v>20.696420216296652</v>
      </c>
      <c r="I90" s="17">
        <v>32117665811</v>
      </c>
      <c r="K90" s="24"/>
      <c r="L90" s="25"/>
      <c r="M90" s="25"/>
      <c r="N90" s="7"/>
      <c r="O90" s="7"/>
      <c r="P90" s="8"/>
      <c r="Q90" s="8"/>
    </row>
    <row r="91" spans="1:17" x14ac:dyDescent="0.2">
      <c r="A91" s="4">
        <v>44437</v>
      </c>
      <c r="B91" s="1">
        <v>0.22842729044834331</v>
      </c>
      <c r="C91" s="16">
        <v>0.24640000000000001</v>
      </c>
      <c r="D91" s="29">
        <f t="shared" si="4"/>
        <v>-4.0567951318448703E-4</v>
      </c>
      <c r="E91" s="29">
        <f t="shared" si="5"/>
        <v>0.69294432022858732</v>
      </c>
      <c r="F91" s="17">
        <v>917015819</v>
      </c>
      <c r="G91" s="29">
        <f t="shared" si="6"/>
        <v>-5.8032903460693452E-2</v>
      </c>
      <c r="H91" s="29">
        <f t="shared" si="7"/>
        <v>20.636635281980322</v>
      </c>
      <c r="I91" s="17">
        <v>32104908915</v>
      </c>
      <c r="K91" s="24"/>
      <c r="L91" s="25"/>
      <c r="M91" s="25"/>
      <c r="N91" s="7"/>
      <c r="O91" s="7"/>
      <c r="P91" s="8"/>
      <c r="Q91" s="8"/>
    </row>
    <row r="92" spans="1:17" x14ac:dyDescent="0.2">
      <c r="A92" s="4">
        <v>44438</v>
      </c>
      <c r="B92" s="1">
        <v>0.25157841031149264</v>
      </c>
      <c r="C92" s="16">
        <v>0.24529999999999999</v>
      </c>
      <c r="D92" s="29">
        <f t="shared" si="4"/>
        <v>-4.4642857142858094E-3</v>
      </c>
      <c r="E92" s="29">
        <f t="shared" si="5"/>
        <v>0.69091254275852898</v>
      </c>
      <c r="F92" s="17">
        <v>1321470954</v>
      </c>
      <c r="G92" s="29">
        <f t="shared" si="6"/>
        <v>0.44105578837348269</v>
      </c>
      <c r="H92" s="29">
        <f t="shared" si="7"/>
        <v>21.002011312955123</v>
      </c>
      <c r="I92" s="17">
        <v>31949253278</v>
      </c>
      <c r="K92" s="24"/>
      <c r="L92" s="25"/>
      <c r="M92" s="25"/>
      <c r="N92" s="7"/>
      <c r="O92" s="7"/>
      <c r="P92" s="8"/>
      <c r="Q92" s="8"/>
    </row>
    <row r="93" spans="1:17" x14ac:dyDescent="0.2">
      <c r="A93" s="4">
        <v>44439</v>
      </c>
      <c r="B93" s="1">
        <v>0.20193340163934331</v>
      </c>
      <c r="C93" s="16">
        <v>0.2445</v>
      </c>
      <c r="D93" s="29">
        <f t="shared" si="4"/>
        <v>-3.2613126783530566E-3</v>
      </c>
      <c r="E93" s="29">
        <f t="shared" si="5"/>
        <v>0.69151519325362365</v>
      </c>
      <c r="F93" s="17">
        <v>2463946548</v>
      </c>
      <c r="G93" s="29">
        <f t="shared" si="6"/>
        <v>0.86454839627144775</v>
      </c>
      <c r="H93" s="29">
        <f t="shared" si="7"/>
        <v>21.62503018960642</v>
      </c>
      <c r="I93" s="17">
        <v>31852848923</v>
      </c>
      <c r="K93" s="24"/>
      <c r="L93" s="25"/>
      <c r="M93" s="25"/>
      <c r="N93" s="7"/>
      <c r="O93" s="7"/>
      <c r="P93" s="8"/>
      <c r="Q93" s="8"/>
    </row>
    <row r="94" spans="1:17" x14ac:dyDescent="0.2">
      <c r="A94" s="4">
        <v>44440</v>
      </c>
      <c r="B94" s="1">
        <v>0.29608366285119708</v>
      </c>
      <c r="C94" s="16">
        <v>0.25419999999999998</v>
      </c>
      <c r="D94" s="29">
        <f t="shared" si="4"/>
        <v>3.9672801635991739E-2</v>
      </c>
      <c r="E94" s="29">
        <f t="shared" si="5"/>
        <v>0.71278940363715015</v>
      </c>
      <c r="F94" s="17">
        <v>2047763830</v>
      </c>
      <c r="G94" s="29">
        <f t="shared" si="6"/>
        <v>-0.16890898803702459</v>
      </c>
      <c r="H94" s="29">
        <f t="shared" si="7"/>
        <v>21.440014220579638</v>
      </c>
      <c r="I94" s="17">
        <v>33111043725</v>
      </c>
      <c r="K94" s="24"/>
      <c r="L94" s="25"/>
      <c r="M94" s="25"/>
      <c r="N94" s="7"/>
      <c r="O94" s="7"/>
      <c r="P94" s="8"/>
      <c r="Q94" s="8"/>
    </row>
    <row r="95" spans="1:17" x14ac:dyDescent="0.2">
      <c r="A95" s="4">
        <v>44441</v>
      </c>
      <c r="B95" s="1">
        <v>0.1875664932362123</v>
      </c>
      <c r="C95" s="16">
        <v>0.26279999999999998</v>
      </c>
      <c r="D95" s="29">
        <f t="shared" si="4"/>
        <v>3.3831628638867128E-2</v>
      </c>
      <c r="E95" s="29">
        <f t="shared" si="5"/>
        <v>0.7099215157530756</v>
      </c>
      <c r="F95" s="17">
        <v>2192562738</v>
      </c>
      <c r="G95" s="29">
        <f t="shared" si="6"/>
        <v>7.071074597503757E-2</v>
      </c>
      <c r="H95" s="29">
        <f t="shared" si="7"/>
        <v>21.508336897080564</v>
      </c>
      <c r="I95" s="17">
        <v>34221491748</v>
      </c>
      <c r="K95" s="24"/>
      <c r="L95" s="25"/>
      <c r="M95" s="25"/>
      <c r="N95" s="7"/>
      <c r="O95" s="7"/>
      <c r="P95" s="8"/>
      <c r="Q95" s="8"/>
    </row>
    <row r="96" spans="1:17" x14ac:dyDescent="0.2">
      <c r="A96" s="4">
        <v>44442</v>
      </c>
      <c r="B96" s="1">
        <v>0.18337056994818654</v>
      </c>
      <c r="C96" s="16">
        <v>0.25690000000000002</v>
      </c>
      <c r="D96" s="29">
        <f t="shared" si="4"/>
        <v>-2.2450532724505146E-2</v>
      </c>
      <c r="E96" s="29">
        <f t="shared" si="5"/>
        <v>0.68185843540394087</v>
      </c>
      <c r="F96" s="17">
        <v>1932994784</v>
      </c>
      <c r="G96" s="29">
        <f t="shared" si="6"/>
        <v>-0.11838564502686533</v>
      </c>
      <c r="H96" s="29">
        <f t="shared" si="7"/>
        <v>21.382336339290021</v>
      </c>
      <c r="I96" s="17">
        <v>33446496885</v>
      </c>
      <c r="K96" s="24"/>
      <c r="L96" s="25"/>
      <c r="M96" s="25"/>
      <c r="N96" s="7"/>
      <c r="O96" s="7"/>
      <c r="P96" s="8"/>
      <c r="Q96" s="8"/>
    </row>
    <row r="97" spans="1:17" x14ac:dyDescent="0.2">
      <c r="A97" s="4">
        <v>44443</v>
      </c>
      <c r="B97" s="1">
        <v>0.18318501070663798</v>
      </c>
      <c r="C97" s="16">
        <v>0.26440000000000002</v>
      </c>
      <c r="D97" s="29">
        <f t="shared" si="4"/>
        <v>2.9194239003503375E-2</v>
      </c>
      <c r="E97" s="29">
        <f t="shared" si="5"/>
        <v>0.70763878765822252</v>
      </c>
      <c r="F97" s="17">
        <v>2167521670</v>
      </c>
      <c r="G97" s="29">
        <f t="shared" si="6"/>
        <v>0.12132825600009478</v>
      </c>
      <c r="H97" s="29">
        <f t="shared" si="7"/>
        <v>21.496850264723545</v>
      </c>
      <c r="I97" s="17">
        <v>34431598886</v>
      </c>
      <c r="K97" s="24"/>
      <c r="L97" s="25"/>
      <c r="M97" s="25"/>
      <c r="N97" s="7"/>
      <c r="O97" s="7"/>
      <c r="P97" s="8"/>
      <c r="Q97" s="8"/>
    </row>
    <row r="98" spans="1:17" x14ac:dyDescent="0.2">
      <c r="A98" s="4">
        <v>44444</v>
      </c>
      <c r="B98" s="1">
        <v>0.2229986734693877</v>
      </c>
      <c r="C98" s="16">
        <v>0.24479999999999999</v>
      </c>
      <c r="D98" s="29">
        <f t="shared" si="4"/>
        <v>-7.4130105900151455E-2</v>
      </c>
      <c r="E98" s="29">
        <f t="shared" si="5"/>
        <v>0.65537775870572013</v>
      </c>
      <c r="F98" s="17">
        <v>2649457302</v>
      </c>
      <c r="G98" s="29">
        <f t="shared" si="6"/>
        <v>0.22234408941341743</v>
      </c>
      <c r="H98" s="29">
        <f t="shared" si="7"/>
        <v>21.697620664651183</v>
      </c>
      <c r="I98" s="17">
        <v>31867533719</v>
      </c>
      <c r="K98" s="24"/>
      <c r="L98" s="25"/>
      <c r="M98" s="25"/>
      <c r="N98" s="7"/>
      <c r="O98" s="7"/>
      <c r="P98" s="8"/>
      <c r="Q98" s="8"/>
    </row>
    <row r="99" spans="1:17" x14ac:dyDescent="0.2">
      <c r="A99" s="4">
        <v>44445</v>
      </c>
      <c r="B99" s="1">
        <v>0.24047348643006183</v>
      </c>
      <c r="C99" s="16">
        <v>0.2392</v>
      </c>
      <c r="D99" s="29">
        <f t="shared" si="4"/>
        <v>-2.2875816993464082E-2</v>
      </c>
      <c r="E99" s="29">
        <f t="shared" si="5"/>
        <v>0.68164335607846072</v>
      </c>
      <c r="F99" s="17">
        <v>5542163262</v>
      </c>
      <c r="G99" s="29">
        <f t="shared" si="6"/>
        <v>1.0918107484941837</v>
      </c>
      <c r="H99" s="29">
        <f t="shared" si="7"/>
        <v>22.435650742173781</v>
      </c>
      <c r="I99" s="17">
        <v>31131171916</v>
      </c>
      <c r="K99" s="24"/>
      <c r="L99" s="25"/>
      <c r="M99" s="25"/>
      <c r="N99" s="7"/>
      <c r="O99" s="7"/>
      <c r="P99" s="8"/>
      <c r="Q99" s="8"/>
    </row>
    <row r="100" spans="1:17" x14ac:dyDescent="0.2">
      <c r="A100" s="4">
        <v>44446</v>
      </c>
      <c r="B100" s="1">
        <v>0.23130592885375484</v>
      </c>
      <c r="C100" s="16">
        <v>0.26279999999999998</v>
      </c>
      <c r="D100" s="29">
        <f t="shared" si="4"/>
        <v>9.8662207357859355E-2</v>
      </c>
      <c r="E100" s="29">
        <f t="shared" si="5"/>
        <v>0.7413000976152524</v>
      </c>
      <c r="F100" s="17">
        <v>3844648059</v>
      </c>
      <c r="G100" s="29">
        <f t="shared" si="6"/>
        <v>-0.30629108576412056</v>
      </c>
      <c r="H100" s="29">
        <f t="shared" si="7"/>
        <v>22.069947903855166</v>
      </c>
      <c r="I100" s="17">
        <v>34205589763</v>
      </c>
      <c r="K100" s="24"/>
      <c r="L100" s="25"/>
      <c r="M100" s="25"/>
      <c r="N100" s="7"/>
      <c r="O100" s="7"/>
      <c r="P100" s="8"/>
      <c r="Q100" s="8"/>
    </row>
    <row r="101" spans="1:17" x14ac:dyDescent="0.2">
      <c r="A101" s="4">
        <v>44447</v>
      </c>
      <c r="B101" s="1">
        <v>0.1278933232169949</v>
      </c>
      <c r="C101" s="16">
        <v>0.23219999999999999</v>
      </c>
      <c r="D101" s="29">
        <f t="shared" si="4"/>
        <v>-0.11643835616438347</v>
      </c>
      <c r="E101" s="29">
        <f t="shared" si="5"/>
        <v>0.633164475958235</v>
      </c>
      <c r="F101" s="17">
        <v>5098674891</v>
      </c>
      <c r="G101" s="29">
        <f t="shared" si="6"/>
        <v>0.32617467522532473</v>
      </c>
      <c r="H101" s="29">
        <f t="shared" si="7"/>
        <v>22.352246517818262</v>
      </c>
      <c r="I101" s="17">
        <v>30217348680</v>
      </c>
      <c r="K101" s="24"/>
      <c r="L101" s="25"/>
      <c r="M101" s="25"/>
      <c r="N101" s="7"/>
      <c r="O101" s="7"/>
      <c r="P101" s="8"/>
      <c r="Q101" s="8"/>
    </row>
    <row r="102" spans="1:17" x14ac:dyDescent="0.2">
      <c r="A102" s="4">
        <v>44448</v>
      </c>
      <c r="B102" s="1">
        <v>0.23484192090395456</v>
      </c>
      <c r="C102" s="16">
        <v>0.191</v>
      </c>
      <c r="D102" s="29">
        <f t="shared" si="4"/>
        <v>-0.17743324720068898</v>
      </c>
      <c r="E102" s="29">
        <f t="shared" si="5"/>
        <v>0.60024581128029852</v>
      </c>
      <c r="F102" s="17">
        <v>5992850344</v>
      </c>
      <c r="G102" s="29">
        <f t="shared" si="6"/>
        <v>0.17537408681976707</v>
      </c>
      <c r="H102" s="29">
        <f t="shared" si="7"/>
        <v>22.513832986477091</v>
      </c>
      <c r="I102" s="17">
        <v>24858743142</v>
      </c>
      <c r="K102" s="24"/>
      <c r="L102" s="25"/>
      <c r="M102" s="25"/>
      <c r="N102" s="7"/>
      <c r="O102" s="7"/>
      <c r="P102" s="8"/>
      <c r="Q102" s="8"/>
    </row>
    <row r="103" spans="1:17" x14ac:dyDescent="0.2">
      <c r="A103" s="4">
        <v>44449</v>
      </c>
      <c r="B103" s="1">
        <v>0.19020626326963899</v>
      </c>
      <c r="C103" s="16">
        <v>0.1787</v>
      </c>
      <c r="D103" s="29">
        <f t="shared" si="4"/>
        <v>-6.4397905759162377E-2</v>
      </c>
      <c r="E103" s="29">
        <f t="shared" si="5"/>
        <v>0.66041843789595633</v>
      </c>
      <c r="F103" s="17">
        <v>5640232167</v>
      </c>
      <c r="G103" s="29">
        <f t="shared" si="6"/>
        <v>-5.8839810233712764E-2</v>
      </c>
      <c r="H103" s="29">
        <f t="shared" si="7"/>
        <v>22.45319106614815</v>
      </c>
      <c r="I103" s="17">
        <v>23250576500</v>
      </c>
      <c r="K103" s="24"/>
      <c r="L103" s="25"/>
      <c r="M103" s="25"/>
      <c r="N103" s="7"/>
      <c r="O103" s="7"/>
      <c r="P103" s="8"/>
      <c r="Q103" s="8"/>
    </row>
    <row r="104" spans="1:17" x14ac:dyDescent="0.2">
      <c r="A104" s="4">
        <v>44450</v>
      </c>
      <c r="B104" s="1">
        <v>9.0539523809523667E-2</v>
      </c>
      <c r="C104" s="16">
        <v>0.28089999999999998</v>
      </c>
      <c r="D104" s="29">
        <f t="shared" si="4"/>
        <v>0.57190822607722436</v>
      </c>
      <c r="E104" s="29">
        <f t="shared" si="5"/>
        <v>0.94464812380921814</v>
      </c>
      <c r="F104" s="17">
        <v>1963503800</v>
      </c>
      <c r="G104" s="29">
        <f t="shared" si="6"/>
        <v>-0.65187535869744639</v>
      </c>
      <c r="H104" s="29">
        <f t="shared" si="7"/>
        <v>21.397996367809341</v>
      </c>
      <c r="I104" s="17">
        <v>36545750822</v>
      </c>
      <c r="K104" s="24"/>
      <c r="L104" s="25"/>
      <c r="M104" s="25"/>
      <c r="N104" s="7"/>
      <c r="O104" s="7"/>
      <c r="P104" s="8"/>
      <c r="Q104" s="8"/>
    </row>
    <row r="105" spans="1:17" x14ac:dyDescent="0.2">
      <c r="A105" s="4">
        <v>44451</v>
      </c>
      <c r="B105" s="1">
        <v>0.12162073170731691</v>
      </c>
      <c r="C105" s="16">
        <v>0.28739999999999999</v>
      </c>
      <c r="D105" s="29">
        <f t="shared" si="4"/>
        <v>2.31399074403702E-2</v>
      </c>
      <c r="E105" s="29">
        <f t="shared" si="5"/>
        <v>0.70465071419287795</v>
      </c>
      <c r="F105" s="17">
        <v>1003248258</v>
      </c>
      <c r="G105" s="29">
        <f t="shared" si="6"/>
        <v>-0.48905204155958348</v>
      </c>
      <c r="H105" s="29">
        <f t="shared" si="7"/>
        <v>20.726508831749715</v>
      </c>
      <c r="I105" s="17">
        <v>37382435534</v>
      </c>
      <c r="K105" s="24"/>
      <c r="L105" s="25"/>
      <c r="M105" s="25"/>
      <c r="N105" s="7"/>
      <c r="O105" s="7"/>
      <c r="P105" s="8"/>
      <c r="Q105" s="8"/>
    </row>
    <row r="106" spans="1:17" x14ac:dyDescent="0.2">
      <c r="A106" s="4">
        <v>44452</v>
      </c>
      <c r="B106" s="1">
        <v>0.1053979123173279</v>
      </c>
      <c r="C106" s="16">
        <v>0.29349999999999998</v>
      </c>
      <c r="D106" s="29">
        <f t="shared" si="4"/>
        <v>2.1224773834377153E-2</v>
      </c>
      <c r="E106" s="29">
        <f t="shared" si="5"/>
        <v>0.70370365135356228</v>
      </c>
      <c r="F106" s="17">
        <v>1846213589</v>
      </c>
      <c r="G106" s="29">
        <f t="shared" si="6"/>
        <v>0.84023602760145533</v>
      </c>
      <c r="H106" s="29">
        <f t="shared" si="7"/>
        <v>21.336402670559206</v>
      </c>
      <c r="I106" s="17">
        <v>38174078175</v>
      </c>
      <c r="K106" s="24"/>
      <c r="L106" s="25"/>
      <c r="M106" s="25"/>
      <c r="N106" s="7"/>
      <c r="O106" s="7"/>
      <c r="P106" s="8"/>
      <c r="Q106" s="8"/>
    </row>
    <row r="107" spans="1:17" x14ac:dyDescent="0.2">
      <c r="A107" s="4">
        <v>44453</v>
      </c>
      <c r="B107" s="1">
        <v>0.15724313725490191</v>
      </c>
      <c r="C107" s="16">
        <v>0.30649999999999999</v>
      </c>
      <c r="D107" s="29">
        <f t="shared" si="4"/>
        <v>4.4293015332197649E-2</v>
      </c>
      <c r="E107" s="29">
        <f t="shared" si="5"/>
        <v>0.71505201594799517</v>
      </c>
      <c r="F107" s="17">
        <v>1120766442</v>
      </c>
      <c r="G107" s="29">
        <f t="shared" si="6"/>
        <v>-0.39293782221207563</v>
      </c>
      <c r="H107" s="29">
        <f t="shared" si="7"/>
        <v>20.837278612317583</v>
      </c>
      <c r="I107" s="17">
        <v>39863941887</v>
      </c>
      <c r="K107" s="24"/>
      <c r="L107" s="25"/>
      <c r="M107" s="25"/>
      <c r="N107" s="7"/>
      <c r="O107" s="7"/>
      <c r="P107" s="8"/>
      <c r="Q107" s="8"/>
    </row>
    <row r="108" spans="1:17" x14ac:dyDescent="0.2">
      <c r="A108" s="4">
        <v>44454</v>
      </c>
      <c r="B108" s="1">
        <v>0.15548854961832068</v>
      </c>
      <c r="C108" s="16">
        <v>0.30780000000000002</v>
      </c>
      <c r="D108" s="29">
        <f t="shared" si="4"/>
        <v>4.2414355628059841E-3</v>
      </c>
      <c r="E108" s="29">
        <f t="shared" si="5"/>
        <v>0.69526565279361563</v>
      </c>
      <c r="F108" s="17">
        <v>1391720788</v>
      </c>
      <c r="G108" s="29">
        <f t="shared" si="6"/>
        <v>0.24175808254615827</v>
      </c>
      <c r="H108" s="29">
        <f t="shared" si="7"/>
        <v>21.053806796124313</v>
      </c>
      <c r="I108" s="17">
        <v>40024275630</v>
      </c>
      <c r="K108" s="24"/>
      <c r="L108" s="25"/>
      <c r="M108" s="25"/>
      <c r="N108" s="7"/>
      <c r="O108" s="7"/>
      <c r="P108" s="8"/>
      <c r="Q108" s="8"/>
    </row>
    <row r="109" spans="1:17" x14ac:dyDescent="0.2">
      <c r="A109" s="4">
        <v>44455</v>
      </c>
      <c r="B109" s="1">
        <v>0.18916305084745796</v>
      </c>
      <c r="C109" s="16">
        <v>0.32840000000000003</v>
      </c>
      <c r="D109" s="29">
        <f t="shared" si="4"/>
        <v>6.6926575698505575E-2</v>
      </c>
      <c r="E109" s="29">
        <f t="shared" si="5"/>
        <v>0.72606275791026476</v>
      </c>
      <c r="F109" s="17">
        <v>1687965230</v>
      </c>
      <c r="G109" s="29">
        <f t="shared" si="6"/>
        <v>0.21286197961138731</v>
      </c>
      <c r="H109" s="29">
        <f t="shared" si="7"/>
        <v>21.246789635159224</v>
      </c>
      <c r="I109" s="17">
        <v>42701157582</v>
      </c>
      <c r="K109" s="24"/>
      <c r="L109" s="25"/>
      <c r="M109" s="25"/>
      <c r="N109" s="7"/>
      <c r="O109" s="7"/>
      <c r="P109" s="8"/>
      <c r="Q109" s="8"/>
    </row>
    <row r="110" spans="1:17" x14ac:dyDescent="0.2">
      <c r="A110" s="4">
        <v>44456</v>
      </c>
      <c r="B110" s="1">
        <v>0.15902319444444429</v>
      </c>
      <c r="C110" s="16">
        <v>0.33210000000000001</v>
      </c>
      <c r="D110" s="29">
        <f t="shared" si="4"/>
        <v>1.1266747868452942E-2</v>
      </c>
      <c r="E110" s="29">
        <f t="shared" si="5"/>
        <v>0.69876474638410679</v>
      </c>
      <c r="F110" s="17">
        <v>1613812023</v>
      </c>
      <c r="G110" s="29">
        <f t="shared" si="6"/>
        <v>-4.3930529896045289E-2</v>
      </c>
      <c r="H110" s="29">
        <f t="shared" si="7"/>
        <v>21.201864934088313</v>
      </c>
      <c r="I110" s="17">
        <v>43173647089</v>
      </c>
      <c r="K110" s="24"/>
      <c r="L110" s="25"/>
      <c r="M110" s="25"/>
      <c r="N110" s="7"/>
      <c r="O110" s="7"/>
      <c r="P110" s="8"/>
      <c r="Q110" s="8"/>
    </row>
    <row r="111" spans="1:17" x14ac:dyDescent="0.2">
      <c r="A111" s="4">
        <v>44457</v>
      </c>
      <c r="B111" s="1">
        <v>0.15569369894982485</v>
      </c>
      <c r="C111" s="16">
        <v>0.32440000000000002</v>
      </c>
      <c r="D111" s="29">
        <f t="shared" si="4"/>
        <v>-2.3185787413429693E-2</v>
      </c>
      <c r="E111" s="29">
        <f t="shared" si="5"/>
        <v>0.68148656536014995</v>
      </c>
      <c r="F111" s="17">
        <v>1484851447</v>
      </c>
      <c r="G111" s="29">
        <f t="shared" si="6"/>
        <v>-7.9910531190781731E-2</v>
      </c>
      <c r="H111" s="29">
        <f t="shared" si="7"/>
        <v>21.118580569180402</v>
      </c>
      <c r="I111" s="17">
        <v>42172193662</v>
      </c>
      <c r="K111" s="24"/>
      <c r="L111" s="25"/>
      <c r="M111" s="25"/>
      <c r="N111" s="7"/>
      <c r="O111" s="7"/>
      <c r="P111" s="8"/>
      <c r="Q111" s="8"/>
    </row>
    <row r="112" spans="1:17" x14ac:dyDescent="0.2">
      <c r="A112" s="4">
        <v>44458</v>
      </c>
      <c r="B112" s="5"/>
      <c r="C112" s="16">
        <v>0.31209999999999999</v>
      </c>
      <c r="D112" s="29">
        <f t="shared" si="4"/>
        <v>-3.7916152897657263E-2</v>
      </c>
      <c r="E112" s="29">
        <f t="shared" si="5"/>
        <v>0.67400709575620332</v>
      </c>
      <c r="F112" s="17">
        <v>1605633791</v>
      </c>
      <c r="G112" s="29">
        <f t="shared" si="6"/>
        <v>8.1343048992563727E-2</v>
      </c>
      <c r="H112" s="29">
        <f t="shared" si="7"/>
        <v>21.196784401562748</v>
      </c>
      <c r="I112" s="17">
        <v>40569059978</v>
      </c>
      <c r="K112" s="24"/>
      <c r="L112" s="25"/>
      <c r="M112" s="25"/>
      <c r="N112" s="7"/>
      <c r="O112" s="7"/>
      <c r="P112" s="8"/>
      <c r="Q112" s="8"/>
    </row>
    <row r="113" spans="1:17" x14ac:dyDescent="0.2">
      <c r="A113" s="4">
        <v>44459</v>
      </c>
      <c r="B113" s="1">
        <v>0.18856139534883667</v>
      </c>
      <c r="C113" s="16">
        <v>0.31940000000000002</v>
      </c>
      <c r="D113" s="29">
        <f t="shared" si="4"/>
        <v>2.3389939122076431E-2</v>
      </c>
      <c r="E113" s="29">
        <f t="shared" si="5"/>
        <v>0.70477429251381218</v>
      </c>
      <c r="F113" s="17">
        <v>1834446577</v>
      </c>
      <c r="G113" s="29">
        <f t="shared" si="6"/>
        <v>0.14250620987335716</v>
      </c>
      <c r="H113" s="29">
        <f t="shared" si="7"/>
        <v>21.330008680594247</v>
      </c>
      <c r="I113" s="17">
        <v>41510465777</v>
      </c>
      <c r="K113" s="24"/>
      <c r="L113" s="25"/>
      <c r="M113" s="25"/>
      <c r="N113" s="7"/>
      <c r="O113" s="7"/>
      <c r="P113" s="8"/>
      <c r="Q113" s="8"/>
    </row>
    <row r="114" spans="1:17" x14ac:dyDescent="0.2">
      <c r="A114" s="4">
        <v>44460</v>
      </c>
      <c r="B114" s="1">
        <v>0.10472285714285716</v>
      </c>
      <c r="C114" s="16">
        <v>0.32640000000000002</v>
      </c>
      <c r="D114" s="29">
        <f t="shared" si="4"/>
        <v>2.1916092673763377E-2</v>
      </c>
      <c r="E114" s="29">
        <f t="shared" si="5"/>
        <v>0.70404562254326286</v>
      </c>
      <c r="F114" s="17">
        <v>2114010549</v>
      </c>
      <c r="G114" s="29">
        <f t="shared" si="6"/>
        <v>0.15239690024508135</v>
      </c>
      <c r="H114" s="29">
        <f t="shared" si="7"/>
        <v>21.471852714921265</v>
      </c>
      <c r="I114" s="17">
        <v>42414763171</v>
      </c>
      <c r="K114" s="24"/>
      <c r="L114" s="25"/>
      <c r="M114" s="25"/>
      <c r="N114" s="7"/>
      <c r="O114" s="7"/>
      <c r="P114" s="8"/>
      <c r="Q114" s="8"/>
    </row>
    <row r="115" spans="1:17" x14ac:dyDescent="0.2">
      <c r="A115" s="4">
        <v>44461</v>
      </c>
      <c r="B115" s="1">
        <v>0.44531166666667149</v>
      </c>
      <c r="C115" s="16">
        <v>0.34329999999999999</v>
      </c>
      <c r="D115" s="29">
        <f t="shared" si="4"/>
        <v>5.1776960784313708E-2</v>
      </c>
      <c r="E115" s="29">
        <f t="shared" si="5"/>
        <v>0.71870622782605253</v>
      </c>
      <c r="F115" s="17">
        <v>3154332929</v>
      </c>
      <c r="G115" s="29">
        <f t="shared" si="6"/>
        <v>0.49210841473431066</v>
      </c>
      <c r="H115" s="29">
        <f t="shared" si="7"/>
        <v>21.872042877937961</v>
      </c>
      <c r="I115" s="17">
        <v>44616868086</v>
      </c>
      <c r="K115" s="24"/>
      <c r="L115" s="25"/>
      <c r="M115" s="25"/>
      <c r="N115" s="7"/>
      <c r="O115" s="7"/>
      <c r="P115" s="8"/>
      <c r="Q115" s="8"/>
    </row>
    <row r="116" spans="1:17" x14ac:dyDescent="0.2">
      <c r="A116" s="4">
        <v>44462</v>
      </c>
      <c r="B116" s="1">
        <v>0.27347138228941714</v>
      </c>
      <c r="C116" s="16">
        <v>0.32769999999999999</v>
      </c>
      <c r="D116" s="29">
        <f t="shared" si="4"/>
        <v>-4.5441304981066133E-2</v>
      </c>
      <c r="E116" s="29">
        <f t="shared" si="5"/>
        <v>0.67016443650803548</v>
      </c>
      <c r="F116" s="17">
        <v>3918487504</v>
      </c>
      <c r="G116" s="29">
        <f t="shared" si="6"/>
        <v>0.24225552349740576</v>
      </c>
      <c r="H116" s="29">
        <f t="shared" si="7"/>
        <v>22.088971575731936</v>
      </c>
      <c r="I116" s="17">
        <v>42579375329</v>
      </c>
      <c r="K116" s="24"/>
      <c r="L116" s="25"/>
      <c r="M116" s="25"/>
      <c r="N116" s="7"/>
      <c r="O116" s="7"/>
      <c r="P116" s="8"/>
      <c r="Q116" s="8"/>
    </row>
    <row r="117" spans="1:17" x14ac:dyDescent="0.2">
      <c r="A117" s="4">
        <v>44463</v>
      </c>
      <c r="B117" s="1">
        <v>0.19409233226837028</v>
      </c>
      <c r="C117" s="16">
        <v>0.33100000000000002</v>
      </c>
      <c r="D117" s="29">
        <f t="shared" si="4"/>
        <v>1.007018614586519E-2</v>
      </c>
      <c r="E117" s="29">
        <f t="shared" si="5"/>
        <v>0.69816963994187842</v>
      </c>
      <c r="F117" s="17">
        <v>3043974994</v>
      </c>
      <c r="G117" s="29">
        <f t="shared" si="6"/>
        <v>-0.22317603644449446</v>
      </c>
      <c r="H117" s="29">
        <f t="shared" si="7"/>
        <v>21.836430062391742</v>
      </c>
      <c r="I117" s="17">
        <v>43011807788</v>
      </c>
      <c r="K117" s="24"/>
      <c r="L117" s="25"/>
      <c r="M117" s="25"/>
      <c r="N117" s="7"/>
      <c r="O117" s="7"/>
      <c r="P117" s="8"/>
      <c r="Q117" s="8"/>
    </row>
    <row r="118" spans="1:17" x14ac:dyDescent="0.2">
      <c r="A118" s="4">
        <v>44464</v>
      </c>
      <c r="B118" s="1">
        <v>0.19874886363636329</v>
      </c>
      <c r="C118" s="16">
        <v>0.37180000000000002</v>
      </c>
      <c r="D118" s="29">
        <f t="shared" si="4"/>
        <v>0.12326283987915398</v>
      </c>
      <c r="E118" s="29">
        <f t="shared" si="5"/>
        <v>0.75295398093587929</v>
      </c>
      <c r="F118" s="17">
        <v>1836611411</v>
      </c>
      <c r="G118" s="29">
        <f t="shared" si="6"/>
        <v>-0.39664044066716797</v>
      </c>
      <c r="H118" s="29">
        <f t="shared" si="7"/>
        <v>21.33118808678006</v>
      </c>
      <c r="I118" s="17">
        <v>48302113586</v>
      </c>
      <c r="K118" s="24"/>
      <c r="L118" s="25"/>
      <c r="M118" s="25"/>
      <c r="N118" s="7"/>
      <c r="O118" s="7"/>
      <c r="P118" s="8"/>
      <c r="Q118" s="8"/>
    </row>
    <row r="119" spans="1:17" x14ac:dyDescent="0.2">
      <c r="A119" s="4">
        <v>44465</v>
      </c>
      <c r="B119" s="1">
        <v>0.11889029374201766</v>
      </c>
      <c r="C119" s="16">
        <v>0.37219999999999998</v>
      </c>
      <c r="D119" s="29">
        <f t="shared" si="4"/>
        <v>1.0758472296932275E-3</v>
      </c>
      <c r="E119" s="29">
        <f t="shared" si="5"/>
        <v>0.69368495954574816</v>
      </c>
      <c r="F119" s="17">
        <v>3464039041</v>
      </c>
      <c r="G119" s="29">
        <f t="shared" si="6"/>
        <v>0.88610340775019836</v>
      </c>
      <c r="H119" s="29">
        <f t="shared" si="7"/>
        <v>21.965701098368303</v>
      </c>
      <c r="I119" s="17">
        <v>48345164969</v>
      </c>
      <c r="K119" s="24"/>
      <c r="L119" s="25"/>
      <c r="M119" s="25"/>
      <c r="N119" s="7"/>
      <c r="O119" s="7"/>
      <c r="P119" s="8"/>
      <c r="Q119" s="8"/>
    </row>
    <row r="120" spans="1:17" x14ac:dyDescent="0.2">
      <c r="A120" s="4">
        <v>44466</v>
      </c>
      <c r="B120" s="1">
        <v>0.20818235294117657</v>
      </c>
      <c r="C120" s="16">
        <v>0.37630000000000002</v>
      </c>
      <c r="D120" s="29">
        <f t="shared" si="4"/>
        <v>1.1015583019881925E-2</v>
      </c>
      <c r="E120" s="29">
        <f t="shared" si="5"/>
        <v>0.69863985965153264</v>
      </c>
      <c r="F120" s="17">
        <v>5889983048</v>
      </c>
      <c r="G120" s="29">
        <f t="shared" si="6"/>
        <v>0.70032236308158868</v>
      </c>
      <c r="H120" s="29">
        <f t="shared" si="7"/>
        <v>22.496518956677072</v>
      </c>
      <c r="I120" s="17">
        <v>48877461705</v>
      </c>
      <c r="K120" s="24"/>
      <c r="L120" s="25"/>
      <c r="M120" s="25"/>
      <c r="N120" s="7"/>
      <c r="O120" s="7"/>
      <c r="P120" s="8"/>
      <c r="Q120" s="8"/>
    </row>
    <row r="121" spans="1:17" x14ac:dyDescent="0.2">
      <c r="A121" s="4">
        <v>44467</v>
      </c>
      <c r="B121" s="1">
        <v>0.20302073170731669</v>
      </c>
      <c r="C121" s="16">
        <v>0.4</v>
      </c>
      <c r="D121" s="29">
        <f t="shared" si="4"/>
        <v>6.2981663566303414E-2</v>
      </c>
      <c r="E121" s="29">
        <f t="shared" si="5"/>
        <v>0.72415234581224308</v>
      </c>
      <c r="F121" s="17">
        <v>6809900030</v>
      </c>
      <c r="G121" s="29">
        <f t="shared" si="6"/>
        <v>0.15618329874690673</v>
      </c>
      <c r="H121" s="29">
        <f t="shared" si="7"/>
        <v>22.6416432772644</v>
      </c>
      <c r="I121" s="17">
        <v>51942452228</v>
      </c>
      <c r="K121" s="24"/>
      <c r="L121" s="25"/>
      <c r="M121" s="25"/>
      <c r="N121" s="7"/>
      <c r="O121" s="7"/>
      <c r="P121" s="8"/>
      <c r="Q121" s="8"/>
    </row>
    <row r="122" spans="1:17" x14ac:dyDescent="0.2">
      <c r="A122" s="4">
        <v>44468</v>
      </c>
      <c r="B122" s="1">
        <v>0.16182724832214748</v>
      </c>
      <c r="C122" s="16">
        <v>0.4234</v>
      </c>
      <c r="D122" s="29">
        <f t="shared" si="4"/>
        <v>5.8499999999999996E-2</v>
      </c>
      <c r="E122" s="29">
        <f t="shared" si="5"/>
        <v>0.72197756222782228</v>
      </c>
      <c r="F122" s="17">
        <v>11425588479</v>
      </c>
      <c r="G122" s="29">
        <f t="shared" si="6"/>
        <v>0.67779092624947102</v>
      </c>
      <c r="H122" s="29">
        <f t="shared" si="7"/>
        <v>23.159121280496464</v>
      </c>
      <c r="I122" s="17">
        <v>54976914119</v>
      </c>
      <c r="K122" s="24"/>
      <c r="L122" s="25"/>
      <c r="M122" s="25"/>
      <c r="N122" s="7"/>
      <c r="O122" s="7"/>
      <c r="P122" s="8"/>
      <c r="Q122" s="8"/>
    </row>
    <row r="123" spans="1:17" x14ac:dyDescent="0.2">
      <c r="A123" s="4">
        <v>44469</v>
      </c>
      <c r="B123" s="1">
        <v>0.18181313953488351</v>
      </c>
      <c r="C123" s="16">
        <v>0.37009999999999998</v>
      </c>
      <c r="D123" s="29">
        <f t="shared" si="4"/>
        <v>-0.12588568729333971</v>
      </c>
      <c r="E123" s="29">
        <f t="shared" si="5"/>
        <v>0.62813618126569892</v>
      </c>
      <c r="F123" s="17">
        <v>5796031087</v>
      </c>
      <c r="G123" s="29">
        <f t="shared" si="6"/>
        <v>-0.49271487436704131</v>
      </c>
      <c r="H123" s="29">
        <f t="shared" si="7"/>
        <v>22.480439225089565</v>
      </c>
      <c r="I123" s="17">
        <v>48050998401</v>
      </c>
      <c r="K123" s="24"/>
      <c r="L123" s="25"/>
      <c r="M123" s="25"/>
      <c r="N123" s="7"/>
      <c r="O123" s="7"/>
      <c r="P123" s="8"/>
      <c r="Q12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9967E-2054-4181-AF50-A7BD86C212F7}">
  <dimension ref="A1:Q123"/>
  <sheetViews>
    <sheetView workbookViewId="0">
      <selection activeCell="B112" sqref="B112"/>
    </sheetView>
  </sheetViews>
  <sheetFormatPr defaultRowHeight="12.75" x14ac:dyDescent="0.2"/>
  <cols>
    <col min="1" max="1" width="10.85546875" style="1" bestFit="1" customWidth="1"/>
    <col min="2" max="2" width="20.7109375" style="1" bestFit="1" customWidth="1"/>
    <col min="3" max="4" width="9.140625" style="1"/>
    <col min="5" max="5" width="10.85546875" style="1" bestFit="1" customWidth="1"/>
    <col min="6" max="6" width="18" style="1" bestFit="1" customWidth="1"/>
    <col min="7" max="7" width="10.140625" style="1" bestFit="1" customWidth="1"/>
    <col min="8" max="8" width="12.85546875" style="1" bestFit="1" customWidth="1"/>
    <col min="9" max="9" width="19" style="1" bestFit="1" customWidth="1"/>
    <col min="10" max="10" width="9.140625" style="1"/>
    <col min="11" max="11" width="12" style="1" bestFit="1" customWidth="1"/>
    <col min="12" max="15" width="9.28515625" style="1" bestFit="1" customWidth="1"/>
    <col min="16" max="16" width="17.5703125" style="1" bestFit="1" customWidth="1"/>
    <col min="17" max="17" width="18.7109375" style="1" bestFit="1" customWidth="1"/>
    <col min="18" max="16384" width="9.140625" style="1"/>
  </cols>
  <sheetData>
    <row r="1" spans="1:17" ht="15" x14ac:dyDescent="0.25">
      <c r="A1" s="14" t="s">
        <v>15</v>
      </c>
      <c r="B1" s="14" t="s">
        <v>21</v>
      </c>
      <c r="C1" s="14" t="s">
        <v>17</v>
      </c>
      <c r="D1" s="14" t="s">
        <v>19</v>
      </c>
      <c r="E1" s="14" t="s">
        <v>22</v>
      </c>
      <c r="F1" s="14" t="s">
        <v>16</v>
      </c>
      <c r="G1" s="14" t="s">
        <v>20</v>
      </c>
      <c r="H1" s="14" t="s">
        <v>23</v>
      </c>
      <c r="I1" s="14" t="s">
        <v>18</v>
      </c>
      <c r="J1"/>
      <c r="K1" s="13"/>
      <c r="L1" s="13"/>
      <c r="M1" s="13"/>
      <c r="N1" s="13"/>
      <c r="O1" s="13"/>
      <c r="P1" s="13"/>
      <c r="Q1" s="13"/>
    </row>
    <row r="2" spans="1:17" x14ac:dyDescent="0.2">
      <c r="A2" s="4">
        <v>44348</v>
      </c>
      <c r="B2" s="1">
        <v>0.12937705882352935</v>
      </c>
      <c r="C2" s="16">
        <v>22.81</v>
      </c>
      <c r="F2" s="17">
        <v>2230220978</v>
      </c>
      <c r="I2" s="17">
        <v>21534458659</v>
      </c>
      <c r="K2" s="24"/>
      <c r="L2" s="25"/>
      <c r="M2" s="25"/>
      <c r="N2" s="7"/>
      <c r="O2" s="7"/>
      <c r="P2" s="8"/>
      <c r="Q2" s="8"/>
    </row>
    <row r="3" spans="1:17" x14ac:dyDescent="0.2">
      <c r="A3" s="4">
        <v>44349</v>
      </c>
      <c r="B3" s="1">
        <v>0.21627234042553165</v>
      </c>
      <c r="C3" s="16">
        <v>25.96</v>
      </c>
      <c r="D3" s="29">
        <f>C3/C2-1</f>
        <v>0.1380973257343272</v>
      </c>
      <c r="E3" s="29">
        <f>LN(1+C3/C2)</f>
        <v>0.75991633342566467</v>
      </c>
      <c r="F3" s="17">
        <v>2962777621</v>
      </c>
      <c r="G3" s="29">
        <f>F3/F2-1</f>
        <v>0.32846818778331843</v>
      </c>
      <c r="H3" s="29">
        <f>LN(1+F3)</f>
        <v>21.80939305108447</v>
      </c>
      <c r="I3" s="17">
        <v>24511128160</v>
      </c>
      <c r="K3" s="24"/>
      <c r="L3" s="25"/>
      <c r="M3" s="25"/>
      <c r="N3" s="7"/>
      <c r="O3" s="7"/>
      <c r="P3" s="8"/>
      <c r="Q3" s="8"/>
    </row>
    <row r="4" spans="1:17" x14ac:dyDescent="0.2">
      <c r="A4" s="4">
        <v>44350</v>
      </c>
      <c r="B4" s="1">
        <v>0.16638947368421025</v>
      </c>
      <c r="C4" s="16">
        <v>27.01</v>
      </c>
      <c r="D4" s="29">
        <f t="shared" ref="D4:D67" si="0">C4/C3-1</f>
        <v>4.0446841294298874E-2</v>
      </c>
      <c r="E4" s="29">
        <f t="shared" ref="E4:E67" si="1">LN(1+C4/C3)</f>
        <v>0.71316882372054602</v>
      </c>
      <c r="F4" s="17">
        <v>2803059246</v>
      </c>
      <c r="G4" s="29">
        <f t="shared" ref="G4:G67" si="2">F4/F3-1</f>
        <v>-5.3908323685154524E-2</v>
      </c>
      <c r="H4" s="29">
        <f t="shared" ref="H4:H67" si="3">LN(1+F4)</f>
        <v>21.753977245901755</v>
      </c>
      <c r="I4" s="17">
        <v>25520462773</v>
      </c>
      <c r="K4" s="24"/>
      <c r="L4" s="25"/>
      <c r="M4" s="25"/>
      <c r="N4" s="7"/>
      <c r="O4" s="7"/>
      <c r="P4" s="8"/>
      <c r="Q4" s="8"/>
    </row>
    <row r="5" spans="1:17" x14ac:dyDescent="0.2">
      <c r="A5" s="4">
        <v>44351</v>
      </c>
      <c r="B5" s="1">
        <v>0.18636944444444439</v>
      </c>
      <c r="C5" s="16">
        <v>25.01</v>
      </c>
      <c r="D5" s="29">
        <f t="shared" si="0"/>
        <v>-7.4046649389115093E-2</v>
      </c>
      <c r="E5" s="29">
        <f t="shared" si="1"/>
        <v>0.65542109221598133</v>
      </c>
      <c r="F5" s="17">
        <v>2801117143</v>
      </c>
      <c r="G5" s="29">
        <f t="shared" si="2"/>
        <v>-6.9285121346307488E-4</v>
      </c>
      <c r="H5" s="29">
        <f t="shared" si="3"/>
        <v>21.753284154556212</v>
      </c>
      <c r="I5" s="17">
        <v>23633978172</v>
      </c>
      <c r="K5" s="24"/>
      <c r="L5" s="25"/>
      <c r="M5" s="25"/>
      <c r="N5" s="7"/>
      <c r="O5" s="7"/>
      <c r="P5" s="8"/>
      <c r="Q5" s="8"/>
    </row>
    <row r="6" spans="1:17" x14ac:dyDescent="0.2">
      <c r="A6" s="4">
        <v>44352</v>
      </c>
      <c r="B6" s="1">
        <v>0.15831623616236151</v>
      </c>
      <c r="C6" s="16">
        <v>23.82</v>
      </c>
      <c r="D6" s="29">
        <f t="shared" si="0"/>
        <v>-4.7580967612954828E-2</v>
      </c>
      <c r="E6" s="29">
        <f t="shared" si="1"/>
        <v>0.66906913318404115</v>
      </c>
      <c r="F6" s="17">
        <v>2102969701</v>
      </c>
      <c r="G6" s="29">
        <f t="shared" si="2"/>
        <v>-0.24923893088322724</v>
      </c>
      <c r="H6" s="29">
        <f t="shared" si="3"/>
        <v>21.466616326525624</v>
      </c>
      <c r="I6" s="17">
        <v>22512800467</v>
      </c>
      <c r="K6" s="24"/>
      <c r="L6" s="25"/>
      <c r="M6" s="25"/>
      <c r="N6" s="7"/>
      <c r="O6" s="7"/>
      <c r="P6" s="8"/>
      <c r="Q6" s="8"/>
    </row>
    <row r="7" spans="1:17" x14ac:dyDescent="0.2">
      <c r="A7" s="4">
        <v>44353</v>
      </c>
      <c r="B7" s="1">
        <v>0.16335023474178406</v>
      </c>
      <c r="C7" s="16">
        <v>24.2</v>
      </c>
      <c r="D7" s="29">
        <f t="shared" si="0"/>
        <v>1.5952980688497043E-2</v>
      </c>
      <c r="E7" s="29">
        <f t="shared" si="1"/>
        <v>0.70109202686595307</v>
      </c>
      <c r="F7" s="17">
        <v>1187622849</v>
      </c>
      <c r="G7" s="29">
        <f t="shared" si="2"/>
        <v>-0.43526392775166278</v>
      </c>
      <c r="H7" s="29">
        <f t="shared" si="3"/>
        <v>20.895219541153796</v>
      </c>
      <c r="I7" s="17">
        <v>22881676131</v>
      </c>
      <c r="K7" s="24"/>
      <c r="L7" s="25"/>
      <c r="M7" s="25"/>
      <c r="N7" s="7"/>
      <c r="O7" s="7"/>
      <c r="P7" s="8"/>
      <c r="Q7" s="8"/>
    </row>
    <row r="8" spans="1:17" x14ac:dyDescent="0.2">
      <c r="A8" s="4">
        <v>44354</v>
      </c>
      <c r="B8" s="1">
        <v>0.14067327586206899</v>
      </c>
      <c r="C8" s="16">
        <v>21.63</v>
      </c>
      <c r="D8" s="29">
        <f t="shared" si="0"/>
        <v>-0.10619834710743803</v>
      </c>
      <c r="E8" s="29">
        <f t="shared" si="1"/>
        <v>0.63858626535839202</v>
      </c>
      <c r="F8" s="17">
        <v>1861117892</v>
      </c>
      <c r="G8" s="29">
        <f t="shared" si="2"/>
        <v>0.56709505342297439</v>
      </c>
      <c r="H8" s="29">
        <f t="shared" si="3"/>
        <v>21.344443161874629</v>
      </c>
      <c r="I8" s="17">
        <v>20452577185</v>
      </c>
      <c r="K8" s="24"/>
      <c r="L8" s="25"/>
      <c r="M8" s="25"/>
      <c r="N8" s="7"/>
      <c r="O8" s="7"/>
      <c r="P8" s="8"/>
      <c r="Q8" s="8"/>
    </row>
    <row r="9" spans="1:17" x14ac:dyDescent="0.2">
      <c r="A9" s="4">
        <v>44355</v>
      </c>
      <c r="B9" s="1">
        <v>0.1794133027522935</v>
      </c>
      <c r="C9" s="16">
        <v>21.75</v>
      </c>
      <c r="D9" s="29">
        <f t="shared" si="0"/>
        <v>5.5478502080443803E-3</v>
      </c>
      <c r="E9" s="29">
        <f t="shared" si="1"/>
        <v>0.69591726543376087</v>
      </c>
      <c r="F9" s="17">
        <v>2653898124</v>
      </c>
      <c r="G9" s="29">
        <f t="shared" si="2"/>
        <v>0.42596991593480427</v>
      </c>
      <c r="H9" s="29">
        <f t="shared" si="3"/>
        <v>21.699295386663771</v>
      </c>
      <c r="I9" s="17">
        <v>20675304866</v>
      </c>
      <c r="K9" s="24"/>
      <c r="L9" s="25"/>
      <c r="M9" s="25"/>
      <c r="N9" s="7"/>
      <c r="O9" s="7"/>
      <c r="P9" s="8"/>
      <c r="Q9" s="8"/>
    </row>
    <row r="10" spans="1:17" x14ac:dyDescent="0.2">
      <c r="A10" s="4">
        <v>44356</v>
      </c>
      <c r="B10" s="1">
        <v>0.1338052631578947</v>
      </c>
      <c r="C10" s="16">
        <v>23.18</v>
      </c>
      <c r="D10" s="29">
        <f t="shared" si="0"/>
        <v>6.5747126436781489E-2</v>
      </c>
      <c r="E10" s="29">
        <f t="shared" si="1"/>
        <v>0.72549196554737538</v>
      </c>
      <c r="F10" s="17">
        <v>2220005781</v>
      </c>
      <c r="G10" s="29">
        <f t="shared" si="2"/>
        <v>-0.16349246381245042</v>
      </c>
      <c r="H10" s="29">
        <f t="shared" si="3"/>
        <v>21.520775637331713</v>
      </c>
      <c r="I10" s="17">
        <v>22049780789</v>
      </c>
      <c r="K10" s="24"/>
      <c r="L10" s="25"/>
      <c r="M10" s="25"/>
      <c r="N10" s="7"/>
      <c r="O10" s="7"/>
      <c r="P10" s="8"/>
      <c r="Q10" s="8"/>
    </row>
    <row r="11" spans="1:17" x14ac:dyDescent="0.2">
      <c r="A11" s="4">
        <v>44357</v>
      </c>
      <c r="B11" s="1">
        <v>0.14843665338645426</v>
      </c>
      <c r="C11" s="16">
        <v>22.68</v>
      </c>
      <c r="D11" s="29">
        <f t="shared" si="0"/>
        <v>-2.1570319240724722E-2</v>
      </c>
      <c r="E11" s="29">
        <f t="shared" si="1"/>
        <v>0.68230343951815275</v>
      </c>
      <c r="F11" s="17">
        <v>2114395058</v>
      </c>
      <c r="G11" s="29">
        <f t="shared" si="2"/>
        <v>-4.7572273866975157E-2</v>
      </c>
      <c r="H11" s="29">
        <f t="shared" si="3"/>
        <v>21.472034584418481</v>
      </c>
      <c r="I11" s="17">
        <v>21579027447</v>
      </c>
      <c r="K11" s="24"/>
      <c r="L11" s="25"/>
      <c r="M11" s="25"/>
      <c r="N11" s="7"/>
      <c r="O11" s="7"/>
      <c r="P11" s="8"/>
      <c r="Q11" s="8"/>
    </row>
    <row r="12" spans="1:17" x14ac:dyDescent="0.2">
      <c r="A12" s="4">
        <v>44358</v>
      </c>
      <c r="B12" s="1">
        <v>0.15754654731457815</v>
      </c>
      <c r="C12" s="16">
        <v>20.99</v>
      </c>
      <c r="D12" s="29">
        <f t="shared" si="0"/>
        <v>-7.4514991181657941E-2</v>
      </c>
      <c r="E12" s="29">
        <f t="shared" si="1"/>
        <v>0.65517788863791826</v>
      </c>
      <c r="F12" s="17">
        <v>1517304438</v>
      </c>
      <c r="G12" s="29">
        <f t="shared" si="2"/>
        <v>-0.28239312125747507</v>
      </c>
      <c r="H12" s="29">
        <f t="shared" si="3"/>
        <v>21.1402012020827</v>
      </c>
      <c r="I12" s="17">
        <v>19969703628</v>
      </c>
      <c r="K12" s="24"/>
      <c r="L12" s="25"/>
      <c r="M12" s="25"/>
      <c r="N12" s="7"/>
      <c r="O12" s="7"/>
      <c r="P12" s="8"/>
      <c r="Q12" s="8"/>
    </row>
    <row r="13" spans="1:17" x14ac:dyDescent="0.2">
      <c r="A13" s="4">
        <v>44359</v>
      </c>
      <c r="B13" s="1">
        <v>0.17355317073170742</v>
      </c>
      <c r="C13" s="16">
        <v>20.78</v>
      </c>
      <c r="D13" s="29">
        <f t="shared" si="0"/>
        <v>-1.0004764173415781E-2</v>
      </c>
      <c r="E13" s="29">
        <f t="shared" si="1"/>
        <v>0.68813224467654244</v>
      </c>
      <c r="F13" s="17">
        <v>1455506948</v>
      </c>
      <c r="G13" s="29">
        <f t="shared" si="2"/>
        <v>-4.0728471130985988E-2</v>
      </c>
      <c r="H13" s="29">
        <f t="shared" si="3"/>
        <v>21.098620095442918</v>
      </c>
      <c r="I13" s="17">
        <v>19774962202</v>
      </c>
      <c r="K13" s="24"/>
      <c r="L13" s="25"/>
      <c r="M13" s="25"/>
      <c r="N13" s="7"/>
      <c r="O13" s="7"/>
      <c r="P13" s="8"/>
      <c r="Q13" s="8"/>
    </row>
    <row r="14" spans="1:17" x14ac:dyDescent="0.2">
      <c r="A14" s="4">
        <v>44360</v>
      </c>
      <c r="B14" s="1">
        <v>0.1350214285714286</v>
      </c>
      <c r="C14" s="16">
        <v>22.08</v>
      </c>
      <c r="D14" s="29">
        <f t="shared" si="0"/>
        <v>6.2560153994225098E-2</v>
      </c>
      <c r="E14" s="29">
        <f t="shared" si="1"/>
        <v>0.72394800437434947</v>
      </c>
      <c r="F14" s="17">
        <v>1233102638</v>
      </c>
      <c r="G14" s="29">
        <f t="shared" si="2"/>
        <v>-0.15280195694400767</v>
      </c>
      <c r="H14" s="29">
        <f t="shared" si="3"/>
        <v>20.932799300973087</v>
      </c>
      <c r="I14" s="17">
        <v>21016241301</v>
      </c>
      <c r="K14" s="24"/>
      <c r="L14" s="25"/>
      <c r="M14" s="25"/>
      <c r="N14" s="7"/>
      <c r="O14" s="7"/>
      <c r="P14" s="8"/>
      <c r="Q14" s="8"/>
    </row>
    <row r="15" spans="1:17" x14ac:dyDescent="0.2">
      <c r="A15" s="4">
        <v>44361</v>
      </c>
      <c r="B15" s="1">
        <v>0.1123151898734176</v>
      </c>
      <c r="C15" s="16">
        <v>22.21</v>
      </c>
      <c r="D15" s="29">
        <f t="shared" si="0"/>
        <v>5.8876811594203993E-3</v>
      </c>
      <c r="E15" s="29">
        <f t="shared" si="1"/>
        <v>0.69608669652621236</v>
      </c>
      <c r="F15" s="17">
        <v>1232810594</v>
      </c>
      <c r="G15" s="29">
        <f t="shared" si="2"/>
        <v>-2.3683673280727735E-4</v>
      </c>
      <c r="H15" s="29">
        <f t="shared" si="3"/>
        <v>20.932562436190224</v>
      </c>
      <c r="I15" s="17">
        <v>21142757781</v>
      </c>
      <c r="K15" s="24"/>
      <c r="L15" s="25"/>
      <c r="M15" s="25"/>
      <c r="N15" s="7"/>
      <c r="O15" s="7"/>
      <c r="P15" s="8"/>
      <c r="Q15" s="8"/>
    </row>
    <row r="16" spans="1:17" x14ac:dyDescent="0.2">
      <c r="A16" s="4">
        <v>44362</v>
      </c>
      <c r="B16" s="1">
        <v>0.13715461847389535</v>
      </c>
      <c r="C16" s="16">
        <v>24.76</v>
      </c>
      <c r="D16" s="29">
        <f t="shared" si="0"/>
        <v>0.11481314723097702</v>
      </c>
      <c r="E16" s="29">
        <f t="shared" si="1"/>
        <v>0.74896646213256768</v>
      </c>
      <c r="F16" s="17">
        <v>3151346883</v>
      </c>
      <c r="G16" s="29">
        <f t="shared" si="2"/>
        <v>1.5562295605970435</v>
      </c>
      <c r="H16" s="29">
        <f t="shared" si="3"/>
        <v>21.871095780618948</v>
      </c>
      <c r="I16" s="17">
        <v>23583335076</v>
      </c>
      <c r="K16" s="24"/>
      <c r="L16" s="25"/>
      <c r="M16" s="25"/>
      <c r="N16" s="7"/>
      <c r="O16" s="7"/>
      <c r="P16" s="8"/>
      <c r="Q16" s="8"/>
    </row>
    <row r="17" spans="1:17" x14ac:dyDescent="0.2">
      <c r="A17" s="4">
        <v>44363</v>
      </c>
      <c r="B17" s="1">
        <v>4.3963934426229527E-2</v>
      </c>
      <c r="C17" s="16">
        <v>22.97</v>
      </c>
      <c r="D17" s="29">
        <f t="shared" si="0"/>
        <v>-7.2294022617124476E-2</v>
      </c>
      <c r="E17" s="29">
        <f t="shared" si="1"/>
        <v>0.65633068320140975</v>
      </c>
      <c r="F17" s="17">
        <v>1694813679</v>
      </c>
      <c r="G17" s="29">
        <f t="shared" si="2"/>
        <v>-0.46219386759905601</v>
      </c>
      <c r="H17" s="29">
        <f t="shared" si="3"/>
        <v>21.250838648432982</v>
      </c>
      <c r="I17" s="17">
        <v>21884961261</v>
      </c>
      <c r="K17" s="24"/>
      <c r="L17" s="25"/>
      <c r="M17" s="25"/>
      <c r="N17" s="7"/>
      <c r="O17" s="7"/>
      <c r="P17" s="8"/>
      <c r="Q17" s="8"/>
    </row>
    <row r="18" spans="1:17" x14ac:dyDescent="0.2">
      <c r="A18" s="4">
        <v>44364</v>
      </c>
      <c r="B18" s="1">
        <v>0.13632996845425882</v>
      </c>
      <c r="C18" s="16">
        <v>22.51</v>
      </c>
      <c r="D18" s="29">
        <f t="shared" si="0"/>
        <v>-2.0026121027426957E-2</v>
      </c>
      <c r="E18" s="29">
        <f t="shared" si="1"/>
        <v>0.68308365218132849</v>
      </c>
      <c r="F18" s="17">
        <v>1236017502</v>
      </c>
      <c r="G18" s="29">
        <f t="shared" si="2"/>
        <v>-0.27070596767351207</v>
      </c>
      <c r="H18" s="29">
        <f t="shared" si="3"/>
        <v>20.935160356884879</v>
      </c>
      <c r="I18" s="17">
        <v>21451987223</v>
      </c>
      <c r="K18" s="24"/>
      <c r="L18" s="25"/>
      <c r="M18" s="25"/>
      <c r="N18" s="7"/>
      <c r="O18" s="7"/>
      <c r="P18" s="8"/>
      <c r="Q18" s="8"/>
    </row>
    <row r="19" spans="1:17" x14ac:dyDescent="0.2">
      <c r="A19" s="4">
        <v>44365</v>
      </c>
      <c r="B19" s="1">
        <v>0.2181244444444437</v>
      </c>
      <c r="C19" s="16">
        <v>21.4</v>
      </c>
      <c r="D19" s="29">
        <f t="shared" si="0"/>
        <v>-4.9311417147934411E-2</v>
      </c>
      <c r="E19" s="29">
        <f t="shared" si="1"/>
        <v>0.6681824296549852</v>
      </c>
      <c r="F19" s="17">
        <v>1406342364</v>
      </c>
      <c r="G19" s="29">
        <f t="shared" si="2"/>
        <v>0.13780133511410431</v>
      </c>
      <c r="H19" s="29">
        <f t="shared" si="3"/>
        <v>21.064258103537828</v>
      </c>
      <c r="I19" s="17">
        <v>20399261184</v>
      </c>
      <c r="K19" s="24"/>
      <c r="L19" s="25"/>
      <c r="M19" s="25"/>
      <c r="N19" s="7"/>
      <c r="O19" s="7"/>
      <c r="P19" s="8"/>
      <c r="Q19" s="8"/>
    </row>
    <row r="20" spans="1:17" x14ac:dyDescent="0.2">
      <c r="A20" s="4">
        <v>44366</v>
      </c>
      <c r="B20" s="1">
        <v>6.3667117117117117E-2</v>
      </c>
      <c r="C20" s="16">
        <v>20.36</v>
      </c>
      <c r="D20" s="29">
        <f t="shared" si="0"/>
        <v>-4.8598130841121412E-2</v>
      </c>
      <c r="E20" s="29">
        <f t="shared" si="1"/>
        <v>0.66854802154657755</v>
      </c>
      <c r="F20" s="17">
        <v>997553727</v>
      </c>
      <c r="G20" s="29">
        <f t="shared" si="2"/>
        <v>-0.29067505001932803</v>
      </c>
      <c r="H20" s="29">
        <f t="shared" si="3"/>
        <v>20.720816567934392</v>
      </c>
      <c r="I20" s="17">
        <v>19409073661</v>
      </c>
      <c r="K20" s="24"/>
      <c r="L20" s="25"/>
      <c r="M20" s="25"/>
      <c r="N20" s="7"/>
      <c r="O20" s="7"/>
      <c r="P20" s="8"/>
      <c r="Q20" s="8"/>
    </row>
    <row r="21" spans="1:17" x14ac:dyDescent="0.2">
      <c r="A21" s="4">
        <v>44367</v>
      </c>
      <c r="B21" s="1">
        <v>0.15139784482758625</v>
      </c>
      <c r="C21" s="16">
        <v>20.67</v>
      </c>
      <c r="D21" s="29">
        <f t="shared" si="0"/>
        <v>1.5225933202357655E-2</v>
      </c>
      <c r="E21" s="29">
        <f t="shared" si="1"/>
        <v>0.70073131477177275</v>
      </c>
      <c r="F21" s="17">
        <v>1309501356</v>
      </c>
      <c r="G21" s="29">
        <f t="shared" si="2"/>
        <v>0.31271260941316692</v>
      </c>
      <c r="H21" s="29">
        <f t="shared" si="3"/>
        <v>20.992912258184891</v>
      </c>
      <c r="I21" s="17">
        <v>19717389791</v>
      </c>
      <c r="K21" s="24"/>
      <c r="L21" s="25"/>
      <c r="M21" s="25"/>
      <c r="N21" s="7"/>
      <c r="O21" s="7"/>
      <c r="P21" s="8"/>
      <c r="Q21" s="8"/>
    </row>
    <row r="22" spans="1:17" x14ac:dyDescent="0.2">
      <c r="A22" s="4">
        <v>44368</v>
      </c>
      <c r="B22" s="1">
        <v>0.18891153846153846</v>
      </c>
      <c r="C22" s="16">
        <v>15.77</v>
      </c>
      <c r="D22" s="29">
        <f t="shared" si="0"/>
        <v>-0.23705853894533147</v>
      </c>
      <c r="E22" s="29">
        <f t="shared" si="1"/>
        <v>0.56698369869808063</v>
      </c>
      <c r="F22" s="17">
        <v>2426849565</v>
      </c>
      <c r="G22" s="29">
        <f t="shared" si="2"/>
        <v>0.85326235355192703</v>
      </c>
      <c r="H22" s="29">
        <f t="shared" si="3"/>
        <v>21.609859778251071</v>
      </c>
      <c r="I22" s="17">
        <v>15045756872</v>
      </c>
      <c r="K22" s="24"/>
      <c r="L22" s="25"/>
      <c r="M22" s="25"/>
      <c r="N22" s="7"/>
      <c r="O22" s="7"/>
      <c r="P22" s="8"/>
      <c r="Q22" s="8"/>
    </row>
    <row r="23" spans="1:17" x14ac:dyDescent="0.2">
      <c r="A23" s="4">
        <v>44369</v>
      </c>
      <c r="B23" s="1">
        <v>6.4965842696629222E-2</v>
      </c>
      <c r="C23" s="16">
        <v>14.65</v>
      </c>
      <c r="D23" s="29">
        <f t="shared" si="0"/>
        <v>-7.102092580849706E-2</v>
      </c>
      <c r="E23" s="29">
        <f t="shared" si="1"/>
        <v>0.6569908858561998</v>
      </c>
      <c r="F23" s="17">
        <v>3026165113</v>
      </c>
      <c r="G23" s="29">
        <f t="shared" si="2"/>
        <v>0.24695208003138003</v>
      </c>
      <c r="H23" s="29">
        <f t="shared" si="3"/>
        <v>21.8305620159264</v>
      </c>
      <c r="I23" s="17">
        <v>13982696286</v>
      </c>
      <c r="K23" s="24"/>
      <c r="L23" s="25"/>
      <c r="M23" s="25"/>
      <c r="N23" s="7"/>
      <c r="O23" s="7"/>
      <c r="P23" s="8"/>
      <c r="Q23" s="8"/>
    </row>
    <row r="24" spans="1:17" x14ac:dyDescent="0.2">
      <c r="A24" s="4">
        <v>44370</v>
      </c>
      <c r="B24" s="1">
        <v>0.17455085865257636</v>
      </c>
      <c r="C24" s="16">
        <v>16.14</v>
      </c>
      <c r="D24" s="29">
        <f t="shared" si="0"/>
        <v>0.10170648464163823</v>
      </c>
      <c r="E24" s="29">
        <f t="shared" si="1"/>
        <v>0.74274962647333254</v>
      </c>
      <c r="F24" s="17">
        <v>2060945482</v>
      </c>
      <c r="G24" s="29">
        <f t="shared" si="2"/>
        <v>-0.3189580194595284</v>
      </c>
      <c r="H24" s="29">
        <f t="shared" si="3"/>
        <v>21.446430686782417</v>
      </c>
      <c r="I24" s="17">
        <v>15406989340</v>
      </c>
      <c r="K24" s="24"/>
      <c r="L24" s="25"/>
      <c r="M24" s="25"/>
      <c r="N24" s="7"/>
      <c r="O24" s="7"/>
      <c r="P24" s="8"/>
      <c r="Q24" s="8"/>
    </row>
    <row r="25" spans="1:17" x14ac:dyDescent="0.2">
      <c r="A25" s="4">
        <v>44371</v>
      </c>
      <c r="B25" s="1">
        <v>0.11241570996978838</v>
      </c>
      <c r="C25" s="16">
        <v>16.25</v>
      </c>
      <c r="D25" s="29">
        <f t="shared" si="0"/>
        <v>6.8153655514249234E-3</v>
      </c>
      <c r="E25" s="29">
        <f t="shared" si="1"/>
        <v>0.69654907034143521</v>
      </c>
      <c r="F25" s="17">
        <v>1163182954</v>
      </c>
      <c r="G25" s="29">
        <f t="shared" si="2"/>
        <v>-0.43560712102330124</v>
      </c>
      <c r="H25" s="29">
        <f t="shared" si="3"/>
        <v>20.874426011094211</v>
      </c>
      <c r="I25" s="17">
        <v>15518435007</v>
      </c>
      <c r="K25" s="24"/>
      <c r="L25" s="25"/>
      <c r="M25" s="25"/>
      <c r="N25" s="7"/>
      <c r="O25" s="7"/>
      <c r="P25" s="8"/>
      <c r="Q25" s="8"/>
    </row>
    <row r="26" spans="1:17" x14ac:dyDescent="0.2">
      <c r="A26" s="4">
        <v>44372</v>
      </c>
      <c r="B26" s="1">
        <v>0.20315079197465616</v>
      </c>
      <c r="C26" s="16">
        <v>14.47</v>
      </c>
      <c r="D26" s="29">
        <f t="shared" si="0"/>
        <v>-0.10953846153846147</v>
      </c>
      <c r="E26" s="29">
        <f t="shared" si="1"/>
        <v>0.63682099950372506</v>
      </c>
      <c r="F26" s="17">
        <v>1273917013</v>
      </c>
      <c r="G26" s="29">
        <f t="shared" si="2"/>
        <v>9.5199176208010439E-2</v>
      </c>
      <c r="H26" s="29">
        <f t="shared" si="3"/>
        <v>20.965362253827234</v>
      </c>
      <c r="I26" s="17">
        <v>13818635590</v>
      </c>
      <c r="K26" s="24"/>
      <c r="L26" s="25"/>
      <c r="M26" s="25"/>
      <c r="N26" s="7"/>
      <c r="O26" s="7"/>
      <c r="P26" s="8"/>
      <c r="Q26" s="8"/>
    </row>
    <row r="27" spans="1:17" x14ac:dyDescent="0.2">
      <c r="A27" s="4">
        <v>44373</v>
      </c>
      <c r="B27" s="1">
        <v>0.29487008196721315</v>
      </c>
      <c r="C27" s="16">
        <v>14.5</v>
      </c>
      <c r="D27" s="29">
        <f t="shared" si="0"/>
        <v>2.0732550103661485E-3</v>
      </c>
      <c r="E27" s="29">
        <f t="shared" si="1"/>
        <v>0.69418327113786638</v>
      </c>
      <c r="F27" s="17">
        <v>1135392300</v>
      </c>
      <c r="G27" s="29">
        <f t="shared" si="2"/>
        <v>-0.10873919696996781</v>
      </c>
      <c r="H27" s="29">
        <f t="shared" si="3"/>
        <v>20.850244067807733</v>
      </c>
      <c r="I27" s="17">
        <v>13851821554</v>
      </c>
      <c r="K27" s="24"/>
      <c r="L27" s="25"/>
      <c r="M27" s="25"/>
      <c r="N27" s="7"/>
      <c r="O27" s="7"/>
      <c r="P27" s="8"/>
      <c r="Q27" s="8"/>
    </row>
    <row r="28" spans="1:17" x14ac:dyDescent="0.2">
      <c r="A28" s="4">
        <v>44374</v>
      </c>
      <c r="B28" s="1">
        <v>0.35346348408710243</v>
      </c>
      <c r="C28" s="16">
        <v>15.02</v>
      </c>
      <c r="D28" s="29">
        <f t="shared" si="0"/>
        <v>3.5862068965517135E-2</v>
      </c>
      <c r="E28" s="29">
        <f t="shared" si="1"/>
        <v>0.71091935030574294</v>
      </c>
      <c r="F28" s="17">
        <v>982313261</v>
      </c>
      <c r="G28" s="29">
        <f t="shared" si="2"/>
        <v>-0.13482479932266578</v>
      </c>
      <c r="H28" s="29">
        <f t="shared" si="3"/>
        <v>20.70542081952108</v>
      </c>
      <c r="I28" s="17">
        <v>14348288116</v>
      </c>
      <c r="K28" s="24"/>
      <c r="L28" s="25"/>
      <c r="M28" s="25"/>
      <c r="N28" s="7"/>
      <c r="O28" s="7"/>
      <c r="P28" s="8"/>
      <c r="Q28" s="8"/>
    </row>
    <row r="29" spans="1:17" x14ac:dyDescent="0.2">
      <c r="A29" s="4">
        <v>44375</v>
      </c>
      <c r="B29" s="1">
        <v>0.3570774825174825</v>
      </c>
      <c r="C29" s="16">
        <v>15.74</v>
      </c>
      <c r="D29" s="29">
        <f t="shared" si="0"/>
        <v>4.7936085219707048E-2</v>
      </c>
      <c r="E29" s="29">
        <f t="shared" si="1"/>
        <v>0.71683249830145446</v>
      </c>
      <c r="F29" s="17">
        <v>1109200887</v>
      </c>
      <c r="G29" s="29">
        <f t="shared" si="2"/>
        <v>0.12917226208554666</v>
      </c>
      <c r="H29" s="29">
        <f t="shared" si="3"/>
        <v>20.826905672282567</v>
      </c>
      <c r="I29" s="17">
        <v>15045474177</v>
      </c>
      <c r="K29" s="24"/>
      <c r="L29" s="25"/>
      <c r="M29" s="25"/>
      <c r="N29" s="7"/>
      <c r="O29" s="7"/>
      <c r="P29" s="8"/>
      <c r="Q29" s="8"/>
    </row>
    <row r="30" spans="1:17" x14ac:dyDescent="0.2">
      <c r="A30" s="4">
        <v>44376</v>
      </c>
      <c r="B30" s="1">
        <v>0.34128715231788126</v>
      </c>
      <c r="C30" s="16">
        <v>16.25</v>
      </c>
      <c r="D30" s="29">
        <f t="shared" si="0"/>
        <v>3.2401524777636581E-2</v>
      </c>
      <c r="E30" s="29">
        <f t="shared" si="1"/>
        <v>0.70921811097216947</v>
      </c>
      <c r="F30" s="17">
        <v>1342798978</v>
      </c>
      <c r="G30" s="29">
        <f t="shared" si="2"/>
        <v>0.210600346373506</v>
      </c>
      <c r="H30" s="29">
        <f t="shared" si="3"/>
        <v>21.018022062718362</v>
      </c>
      <c r="I30" s="17">
        <v>15539593420</v>
      </c>
      <c r="K30" s="24"/>
      <c r="L30" s="25"/>
      <c r="M30" s="25"/>
      <c r="N30" s="7"/>
      <c r="O30" s="7"/>
      <c r="P30" s="8"/>
      <c r="Q30" s="8"/>
    </row>
    <row r="31" spans="1:17" x14ac:dyDescent="0.2">
      <c r="A31" s="4">
        <v>44377</v>
      </c>
      <c r="B31" s="1">
        <v>0.32514540727902969</v>
      </c>
      <c r="C31" s="16">
        <v>16.399999999999999</v>
      </c>
      <c r="D31" s="29">
        <f t="shared" si="0"/>
        <v>9.2307692307691536E-3</v>
      </c>
      <c r="E31" s="29">
        <f t="shared" si="1"/>
        <v>0.69775194694669362</v>
      </c>
      <c r="F31" s="17">
        <v>1208316036</v>
      </c>
      <c r="G31" s="29">
        <f t="shared" si="2"/>
        <v>-0.10015120967719415</v>
      </c>
      <c r="H31" s="29">
        <f t="shared" si="3"/>
        <v>20.912493522275593</v>
      </c>
      <c r="I31" s="17">
        <v>15685335248</v>
      </c>
      <c r="K31" s="24"/>
      <c r="L31" s="25"/>
      <c r="M31" s="25"/>
      <c r="N31" s="7"/>
      <c r="O31" s="7"/>
      <c r="P31" s="8"/>
      <c r="Q31" s="8"/>
    </row>
    <row r="32" spans="1:17" x14ac:dyDescent="0.2">
      <c r="A32" s="4">
        <v>44378</v>
      </c>
      <c r="B32" s="1">
        <v>0.32405700164744633</v>
      </c>
      <c r="C32" s="16">
        <v>15.28</v>
      </c>
      <c r="D32" s="29">
        <f t="shared" si="0"/>
        <v>-6.8292682926829218E-2</v>
      </c>
      <c r="E32" s="29">
        <f t="shared" si="1"/>
        <v>0.65840423211607235</v>
      </c>
      <c r="F32" s="17">
        <v>883647161</v>
      </c>
      <c r="G32" s="29">
        <f t="shared" si="2"/>
        <v>-0.26869532914152272</v>
      </c>
      <c r="H32" s="29">
        <f t="shared" si="3"/>
        <v>20.599568402916091</v>
      </c>
      <c r="I32" s="17">
        <v>14620685888</v>
      </c>
      <c r="K32" s="24"/>
      <c r="L32" s="25"/>
      <c r="M32" s="25"/>
      <c r="N32" s="7"/>
      <c r="O32" s="7"/>
      <c r="P32" s="8"/>
      <c r="Q32" s="8"/>
    </row>
    <row r="33" spans="1:17" x14ac:dyDescent="0.2">
      <c r="A33" s="4">
        <v>44379</v>
      </c>
      <c r="B33" s="1">
        <v>0.32346493055555547</v>
      </c>
      <c r="C33" s="16">
        <v>15.34</v>
      </c>
      <c r="D33" s="29">
        <f t="shared" si="0"/>
        <v>3.9267015706807573E-3</v>
      </c>
      <c r="E33" s="29">
        <f t="shared" si="1"/>
        <v>0.69510860649116324</v>
      </c>
      <c r="F33" s="17">
        <v>753194773</v>
      </c>
      <c r="G33" s="29">
        <f t="shared" si="2"/>
        <v>-0.14762949937209158</v>
      </c>
      <c r="H33" s="29">
        <f t="shared" si="3"/>
        <v>20.439834416327024</v>
      </c>
      <c r="I33" s="17">
        <v>14683488904</v>
      </c>
      <c r="K33" s="24"/>
      <c r="L33" s="25"/>
      <c r="M33" s="25"/>
      <c r="N33" s="7"/>
      <c r="O33" s="7"/>
      <c r="P33" s="8"/>
      <c r="Q33" s="8"/>
    </row>
    <row r="34" spans="1:17" x14ac:dyDescent="0.2">
      <c r="A34" s="4">
        <v>44380</v>
      </c>
      <c r="B34" s="1">
        <v>0.31182934579439264</v>
      </c>
      <c r="C34" s="16">
        <v>15.55</v>
      </c>
      <c r="D34" s="29">
        <f t="shared" si="0"/>
        <v>1.368970013037818E-2</v>
      </c>
      <c r="E34" s="29">
        <f t="shared" si="1"/>
        <v>0.69996871099138014</v>
      </c>
      <c r="F34" s="17">
        <v>711235057</v>
      </c>
      <c r="G34" s="29">
        <f t="shared" si="2"/>
        <v>-5.5708984586912424E-2</v>
      </c>
      <c r="H34" s="29">
        <f t="shared" si="3"/>
        <v>20.382513535099783</v>
      </c>
      <c r="I34" s="17">
        <v>14890349403</v>
      </c>
      <c r="K34" s="24"/>
      <c r="L34" s="25"/>
      <c r="M34" s="25"/>
      <c r="N34" s="7"/>
      <c r="O34" s="7"/>
      <c r="P34" s="8"/>
      <c r="Q34" s="8"/>
    </row>
    <row r="35" spans="1:17" x14ac:dyDescent="0.2">
      <c r="A35" s="4">
        <v>44381</v>
      </c>
      <c r="B35" s="1">
        <v>0.42201757049891542</v>
      </c>
      <c r="C35" s="16">
        <v>16.010000000000002</v>
      </c>
      <c r="D35" s="29">
        <f t="shared" si="0"/>
        <v>2.9581993569131937E-2</v>
      </c>
      <c r="E35" s="29">
        <f t="shared" si="1"/>
        <v>0.70782985735243054</v>
      </c>
      <c r="F35" s="17">
        <v>752075893</v>
      </c>
      <c r="G35" s="29">
        <f t="shared" si="2"/>
        <v>5.7422416960529521E-2</v>
      </c>
      <c r="H35" s="29">
        <f t="shared" si="3"/>
        <v>20.438347799694085</v>
      </c>
      <c r="I35" s="17">
        <v>15335470066</v>
      </c>
      <c r="K35" s="24"/>
      <c r="L35" s="25"/>
      <c r="M35" s="25"/>
      <c r="N35" s="7"/>
      <c r="O35" s="7"/>
      <c r="P35" s="8"/>
      <c r="Q35" s="8"/>
    </row>
    <row r="36" spans="1:17" x14ac:dyDescent="0.2">
      <c r="A36" s="4">
        <v>44382</v>
      </c>
      <c r="B36" s="1">
        <v>0.35978104693140772</v>
      </c>
      <c r="C36" s="16">
        <v>15.24</v>
      </c>
      <c r="D36" s="29">
        <f t="shared" si="0"/>
        <v>-4.8094940662086305E-2</v>
      </c>
      <c r="E36" s="29">
        <f t="shared" si="1"/>
        <v>0.66880584917378716</v>
      </c>
      <c r="F36" s="17">
        <v>844844586</v>
      </c>
      <c r="G36" s="29">
        <f t="shared" si="2"/>
        <v>0.12335017498027945</v>
      </c>
      <c r="H36" s="29">
        <f t="shared" si="3"/>
        <v>20.554663247695903</v>
      </c>
      <c r="I36" s="17">
        <v>14593231500</v>
      </c>
      <c r="K36" s="24"/>
      <c r="L36" s="25"/>
      <c r="M36" s="25"/>
      <c r="N36" s="7"/>
      <c r="O36" s="7"/>
      <c r="P36" s="8"/>
      <c r="Q36" s="8"/>
    </row>
    <row r="37" spans="1:17" x14ac:dyDescent="0.2">
      <c r="A37" s="4">
        <v>44383</v>
      </c>
      <c r="B37" s="1">
        <v>0.32983867187500021</v>
      </c>
      <c r="C37" s="16">
        <v>16.14</v>
      </c>
      <c r="D37" s="29">
        <f t="shared" si="0"/>
        <v>5.9055118110236338E-2</v>
      </c>
      <c r="E37" s="29">
        <f t="shared" si="1"/>
        <v>0.72224719704638629</v>
      </c>
      <c r="F37" s="17">
        <v>1001573398</v>
      </c>
      <c r="G37" s="29">
        <f t="shared" si="2"/>
        <v>0.1855120037426623</v>
      </c>
      <c r="H37" s="29">
        <f t="shared" si="3"/>
        <v>20.724837999451037</v>
      </c>
      <c r="I37" s="17">
        <v>15467724814</v>
      </c>
      <c r="K37" s="24"/>
      <c r="L37" s="25"/>
      <c r="M37" s="25"/>
      <c r="N37" s="7"/>
      <c r="O37" s="7"/>
      <c r="P37" s="8"/>
      <c r="Q37" s="8"/>
    </row>
    <row r="38" spans="1:17" x14ac:dyDescent="0.2">
      <c r="A38" s="4">
        <v>44384</v>
      </c>
      <c r="B38" s="1">
        <v>0.31864775910364146</v>
      </c>
      <c r="C38" s="16">
        <v>16.86</v>
      </c>
      <c r="D38" s="29">
        <f t="shared" si="0"/>
        <v>4.4609665427509215E-2</v>
      </c>
      <c r="E38" s="29">
        <f t="shared" si="1"/>
        <v>0.71520689862467735</v>
      </c>
      <c r="F38" s="17">
        <v>1424247756</v>
      </c>
      <c r="G38" s="29">
        <f t="shared" si="2"/>
        <v>0.42201036773143219</v>
      </c>
      <c r="H38" s="29">
        <f t="shared" si="3"/>
        <v>21.076909621459574</v>
      </c>
      <c r="I38" s="17">
        <v>16162251359</v>
      </c>
      <c r="K38" s="24"/>
      <c r="L38" s="25"/>
      <c r="M38" s="25"/>
      <c r="N38" s="7"/>
      <c r="O38" s="7"/>
      <c r="P38" s="8"/>
      <c r="Q38" s="8"/>
    </row>
    <row r="39" spans="1:17" x14ac:dyDescent="0.2">
      <c r="A39" s="4">
        <v>44385</v>
      </c>
      <c r="B39" s="1">
        <v>0.29190639147802933</v>
      </c>
      <c r="C39" s="16">
        <v>15.34</v>
      </c>
      <c r="D39" s="29">
        <f t="shared" si="0"/>
        <v>-9.0154211150652364E-2</v>
      </c>
      <c r="E39" s="29">
        <f t="shared" si="1"/>
        <v>0.64702249997665329</v>
      </c>
      <c r="F39" s="17">
        <v>1116757295</v>
      </c>
      <c r="G39" s="29">
        <f t="shared" si="2"/>
        <v>-0.2158967494978451</v>
      </c>
      <c r="H39" s="29">
        <f t="shared" si="3"/>
        <v>20.83369505141895</v>
      </c>
      <c r="I39" s="17">
        <v>14707952104</v>
      </c>
      <c r="K39" s="24"/>
      <c r="L39" s="25"/>
      <c r="M39" s="25"/>
      <c r="N39" s="7"/>
      <c r="O39" s="7"/>
      <c r="P39" s="8"/>
      <c r="Q39" s="8"/>
    </row>
    <row r="40" spans="1:17" x14ac:dyDescent="0.2">
      <c r="A40" s="4">
        <v>44386</v>
      </c>
      <c r="B40" s="1">
        <v>0.28953610738255042</v>
      </c>
      <c r="C40" s="16">
        <v>15.67</v>
      </c>
      <c r="D40" s="29">
        <f t="shared" si="0"/>
        <v>2.1512385919165489E-2</v>
      </c>
      <c r="E40" s="29">
        <f t="shared" si="1"/>
        <v>0.70384593717324739</v>
      </c>
      <c r="F40" s="17">
        <v>822381786</v>
      </c>
      <c r="G40" s="29">
        <f t="shared" si="2"/>
        <v>-0.26359846523321795</v>
      </c>
      <c r="H40" s="29">
        <f t="shared" si="3"/>
        <v>20.527715306262358</v>
      </c>
      <c r="I40" s="17">
        <v>15031111364</v>
      </c>
      <c r="K40" s="24"/>
      <c r="L40" s="25"/>
      <c r="M40" s="25"/>
      <c r="N40" s="7"/>
      <c r="O40" s="7"/>
      <c r="P40" s="8"/>
      <c r="Q40" s="8"/>
    </row>
    <row r="41" spans="1:17" x14ac:dyDescent="0.2">
      <c r="A41" s="4">
        <v>44387</v>
      </c>
      <c r="B41" s="1">
        <v>0.39007989228007184</v>
      </c>
      <c r="C41" s="16">
        <v>15.29</v>
      </c>
      <c r="D41" s="29">
        <f t="shared" si="0"/>
        <v>-2.4250159540523342E-2</v>
      </c>
      <c r="E41" s="29">
        <f t="shared" si="1"/>
        <v>0.68094799235359693</v>
      </c>
      <c r="F41" s="17">
        <v>664082424</v>
      </c>
      <c r="G41" s="29">
        <f t="shared" si="2"/>
        <v>-0.19248889590558127</v>
      </c>
      <c r="H41" s="29">
        <f t="shared" si="3"/>
        <v>20.313916833772861</v>
      </c>
      <c r="I41" s="17">
        <v>14670005645</v>
      </c>
      <c r="K41" s="24"/>
      <c r="L41" s="25"/>
      <c r="M41" s="25"/>
      <c r="N41" s="7"/>
      <c r="O41" s="7"/>
      <c r="P41" s="8"/>
      <c r="Q41" s="8"/>
    </row>
    <row r="42" spans="1:17" x14ac:dyDescent="0.2">
      <c r="A42" s="4">
        <v>44388</v>
      </c>
      <c r="B42" s="1">
        <v>0.37069304174950302</v>
      </c>
      <c r="C42" s="16">
        <v>15.48</v>
      </c>
      <c r="D42" s="29">
        <f t="shared" si="0"/>
        <v>1.2426422498365008E-2</v>
      </c>
      <c r="E42" s="29">
        <f t="shared" si="1"/>
        <v>0.69934116939297941</v>
      </c>
      <c r="F42" s="17">
        <v>543030842</v>
      </c>
      <c r="G42" s="29">
        <f t="shared" si="2"/>
        <v>-0.18228397202694224</v>
      </c>
      <c r="H42" s="29">
        <f t="shared" si="3"/>
        <v>20.112676677390059</v>
      </c>
      <c r="I42" s="17">
        <v>14857096978</v>
      </c>
      <c r="K42" s="24"/>
      <c r="L42" s="25"/>
      <c r="M42" s="25"/>
      <c r="N42" s="7"/>
      <c r="O42" s="7"/>
      <c r="P42" s="8"/>
      <c r="Q42" s="8"/>
    </row>
    <row r="43" spans="1:17" x14ac:dyDescent="0.2">
      <c r="A43" s="4">
        <v>44389</v>
      </c>
      <c r="B43" s="1">
        <v>0.39802706027060314</v>
      </c>
      <c r="C43" s="16">
        <v>14.87</v>
      </c>
      <c r="D43" s="29">
        <f t="shared" si="0"/>
        <v>-3.9405684754521997E-2</v>
      </c>
      <c r="E43" s="29">
        <f t="shared" si="1"/>
        <v>0.67324764934392622</v>
      </c>
      <c r="F43" s="17">
        <v>668145499</v>
      </c>
      <c r="G43" s="29">
        <f t="shared" si="2"/>
        <v>0.23040064637801927</v>
      </c>
      <c r="H43" s="29">
        <f t="shared" si="3"/>
        <v>20.32001652215407</v>
      </c>
      <c r="I43" s="17">
        <v>14498570644</v>
      </c>
      <c r="K43" s="24"/>
      <c r="L43" s="25"/>
      <c r="M43" s="25"/>
      <c r="N43" s="7"/>
      <c r="O43" s="7"/>
      <c r="P43" s="8"/>
      <c r="Q43" s="8"/>
    </row>
    <row r="44" spans="1:17" x14ac:dyDescent="0.2">
      <c r="A44" s="4">
        <v>44390</v>
      </c>
      <c r="B44" s="1">
        <v>0.39968643815201266</v>
      </c>
      <c r="C44" s="16">
        <v>14.19</v>
      </c>
      <c r="D44" s="29">
        <f t="shared" si="0"/>
        <v>-4.5729657027572257E-2</v>
      </c>
      <c r="E44" s="29">
        <f t="shared" si="1"/>
        <v>0.67001689767007311</v>
      </c>
      <c r="F44" s="17">
        <v>607013676</v>
      </c>
      <c r="G44" s="29">
        <f t="shared" si="2"/>
        <v>-9.1494776349604678E-2</v>
      </c>
      <c r="H44" s="29">
        <f t="shared" si="3"/>
        <v>20.224061880895135</v>
      </c>
      <c r="I44" s="17">
        <v>13836156758</v>
      </c>
      <c r="K44" s="24"/>
      <c r="L44" s="25"/>
      <c r="M44" s="25"/>
      <c r="N44" s="7"/>
      <c r="O44" s="7"/>
      <c r="P44" s="8"/>
      <c r="Q44" s="8"/>
    </row>
    <row r="45" spans="1:17" x14ac:dyDescent="0.2">
      <c r="A45" s="4">
        <v>44391</v>
      </c>
      <c r="B45" s="1">
        <v>0.2485408955223882</v>
      </c>
      <c r="C45" s="16">
        <v>13.8</v>
      </c>
      <c r="D45" s="29">
        <f t="shared" si="0"/>
        <v>-2.7484143763213398E-2</v>
      </c>
      <c r="E45" s="29">
        <f t="shared" si="1"/>
        <v>0.67930981235541088</v>
      </c>
      <c r="F45" s="17">
        <v>859077648</v>
      </c>
      <c r="G45" s="29">
        <f t="shared" si="2"/>
        <v>0.41525254202015716</v>
      </c>
      <c r="H45" s="29">
        <f t="shared" si="3"/>
        <v>20.571369870508114</v>
      </c>
      <c r="I45" s="17">
        <v>13459171564</v>
      </c>
      <c r="K45" s="24"/>
      <c r="L45" s="25"/>
      <c r="M45" s="25"/>
      <c r="N45" s="7"/>
      <c r="O45" s="7"/>
      <c r="P45" s="8"/>
      <c r="Q45" s="8"/>
    </row>
    <row r="46" spans="1:17" x14ac:dyDescent="0.2">
      <c r="A46" s="4">
        <v>44392</v>
      </c>
      <c r="B46" s="1">
        <v>0.22970892667375159</v>
      </c>
      <c r="C46" s="16">
        <v>13.08</v>
      </c>
      <c r="D46" s="29">
        <f t="shared" si="0"/>
        <v>-5.2173913043478293E-2</v>
      </c>
      <c r="E46" s="29">
        <f t="shared" si="1"/>
        <v>0.66671392349178971</v>
      </c>
      <c r="F46" s="17">
        <v>766661233</v>
      </c>
      <c r="G46" s="29">
        <f t="shared" si="2"/>
        <v>-0.10757632353158375</v>
      </c>
      <c r="H46" s="29">
        <f t="shared" si="3"/>
        <v>20.457555585101343</v>
      </c>
      <c r="I46" s="17">
        <v>12764879954</v>
      </c>
      <c r="K46" s="24"/>
      <c r="L46" s="25"/>
      <c r="M46" s="25"/>
      <c r="N46" s="7"/>
      <c r="O46" s="7"/>
      <c r="P46" s="8"/>
      <c r="Q46" s="8"/>
    </row>
    <row r="47" spans="1:17" x14ac:dyDescent="0.2">
      <c r="A47" s="4">
        <v>44393</v>
      </c>
      <c r="B47" s="1">
        <v>0.39421170984456022</v>
      </c>
      <c r="C47" s="16">
        <v>12.05</v>
      </c>
      <c r="D47" s="29">
        <f t="shared" si="0"/>
        <v>-7.8746177370030535E-2</v>
      </c>
      <c r="E47" s="29">
        <f t="shared" si="1"/>
        <v>0.65297800552644825</v>
      </c>
      <c r="F47" s="17">
        <v>810693173</v>
      </c>
      <c r="G47" s="29">
        <f t="shared" si="2"/>
        <v>5.7433372270174532E-2</v>
      </c>
      <c r="H47" s="29">
        <f t="shared" si="3"/>
        <v>20.513400210038437</v>
      </c>
      <c r="I47" s="17">
        <v>11763040292</v>
      </c>
      <c r="K47" s="24"/>
      <c r="L47" s="25"/>
      <c r="M47" s="25"/>
      <c r="N47" s="7"/>
      <c r="O47" s="7"/>
      <c r="P47" s="8"/>
      <c r="Q47" s="8"/>
    </row>
    <row r="48" spans="1:17" x14ac:dyDescent="0.2">
      <c r="A48" s="4">
        <v>44394</v>
      </c>
      <c r="B48" s="1">
        <v>0.29976292682926803</v>
      </c>
      <c r="C48" s="16">
        <v>12.29</v>
      </c>
      <c r="D48" s="29">
        <f t="shared" si="0"/>
        <v>1.9917012448132709E-2</v>
      </c>
      <c r="E48" s="29">
        <f t="shared" si="1"/>
        <v>0.70305642762271703</v>
      </c>
      <c r="F48" s="17">
        <v>851659386</v>
      </c>
      <c r="G48" s="29">
        <f t="shared" si="2"/>
        <v>5.0532327598619142E-2</v>
      </c>
      <c r="H48" s="29">
        <f t="shared" si="3"/>
        <v>20.562697224343623</v>
      </c>
      <c r="I48" s="17">
        <v>11998090709</v>
      </c>
      <c r="K48" s="24"/>
      <c r="L48" s="25"/>
      <c r="M48" s="25"/>
      <c r="N48" s="7"/>
      <c r="O48" s="7"/>
      <c r="P48" s="8"/>
      <c r="Q48" s="8"/>
    </row>
    <row r="49" spans="1:17" x14ac:dyDescent="0.2">
      <c r="A49" s="4">
        <v>44395</v>
      </c>
      <c r="B49" s="1">
        <v>0.30211038759689884</v>
      </c>
      <c r="C49" s="16">
        <v>12.68</v>
      </c>
      <c r="D49" s="29">
        <f t="shared" si="0"/>
        <v>3.173311635476006E-2</v>
      </c>
      <c r="E49" s="29">
        <f t="shared" si="1"/>
        <v>0.70888918071373841</v>
      </c>
      <c r="F49" s="17">
        <v>675122783</v>
      </c>
      <c r="G49" s="29">
        <f t="shared" si="2"/>
        <v>-0.20728545461013681</v>
      </c>
      <c r="H49" s="29">
        <f t="shared" si="3"/>
        <v>20.330405134516823</v>
      </c>
      <c r="I49" s="17">
        <v>12381218061</v>
      </c>
      <c r="K49" s="24"/>
      <c r="L49" s="25"/>
      <c r="M49" s="25"/>
      <c r="N49" s="7"/>
      <c r="O49" s="7"/>
      <c r="P49" s="8"/>
      <c r="Q49" s="8"/>
    </row>
    <row r="50" spans="1:17" x14ac:dyDescent="0.2">
      <c r="A50" s="4">
        <v>44396</v>
      </c>
      <c r="B50" s="1">
        <v>0.31730455284552872</v>
      </c>
      <c r="C50" s="16">
        <v>11.43</v>
      </c>
      <c r="D50" s="29">
        <f t="shared" si="0"/>
        <v>-9.8580441640378602E-2</v>
      </c>
      <c r="E50" s="29">
        <f t="shared" si="1"/>
        <v>0.64260074318399973</v>
      </c>
      <c r="F50" s="17">
        <v>870751781</v>
      </c>
      <c r="G50" s="29">
        <f t="shared" si="2"/>
        <v>0.28976802875870367</v>
      </c>
      <c r="H50" s="29">
        <f t="shared" si="3"/>
        <v>20.584867513719917</v>
      </c>
      <c r="I50" s="17">
        <v>11159601952</v>
      </c>
      <c r="K50" s="24"/>
      <c r="L50" s="25"/>
      <c r="M50" s="25"/>
      <c r="N50" s="7"/>
      <c r="O50" s="7"/>
      <c r="P50" s="8"/>
      <c r="Q50" s="8"/>
    </row>
    <row r="51" spans="1:17" x14ac:dyDescent="0.2">
      <c r="A51" s="4">
        <v>44397</v>
      </c>
      <c r="B51" s="1">
        <v>0.27669168797953964</v>
      </c>
      <c r="C51" s="16">
        <v>10.98</v>
      </c>
      <c r="D51" s="29">
        <f t="shared" si="0"/>
        <v>-3.937007874015741E-2</v>
      </c>
      <c r="E51" s="29">
        <f t="shared" si="1"/>
        <v>0.67326581000611641</v>
      </c>
      <c r="F51" s="17">
        <v>940409268</v>
      </c>
      <c r="G51" s="29">
        <f t="shared" si="2"/>
        <v>7.9996950359381369E-2</v>
      </c>
      <c r="H51" s="29">
        <f t="shared" si="3"/>
        <v>20.661825731025679</v>
      </c>
      <c r="I51" s="17">
        <v>10729927136</v>
      </c>
      <c r="K51" s="24"/>
      <c r="L51" s="25"/>
      <c r="M51" s="25"/>
      <c r="N51" s="7"/>
      <c r="O51" s="7"/>
      <c r="P51" s="8"/>
      <c r="Q51" s="8"/>
    </row>
    <row r="52" spans="1:17" x14ac:dyDescent="0.2">
      <c r="A52" s="4">
        <v>44398</v>
      </c>
      <c r="B52" s="1">
        <v>0.22090240384615417</v>
      </c>
      <c r="C52" s="16">
        <v>12.31</v>
      </c>
      <c r="D52" s="29">
        <f t="shared" si="0"/>
        <v>0.12112932604735893</v>
      </c>
      <c r="E52" s="29">
        <f t="shared" si="1"/>
        <v>0.75194864781486503</v>
      </c>
      <c r="F52" s="17">
        <v>1230601624</v>
      </c>
      <c r="G52" s="29">
        <f t="shared" si="2"/>
        <v>0.3085809188345856</v>
      </c>
      <c r="H52" s="29">
        <f t="shared" si="3"/>
        <v>20.930769012763861</v>
      </c>
      <c r="I52" s="17">
        <v>12027225308</v>
      </c>
      <c r="K52" s="24"/>
      <c r="L52" s="25"/>
      <c r="M52" s="25"/>
      <c r="N52" s="7"/>
      <c r="O52" s="7"/>
      <c r="P52" s="8"/>
      <c r="Q52" s="8"/>
    </row>
    <row r="53" spans="1:17" x14ac:dyDescent="0.2">
      <c r="A53" s="4">
        <v>44399</v>
      </c>
      <c r="B53" s="1">
        <v>0.20192158469945329</v>
      </c>
      <c r="C53" s="16">
        <v>13.16</v>
      </c>
      <c r="D53" s="29">
        <f t="shared" si="0"/>
        <v>6.9049553208773373E-2</v>
      </c>
      <c r="E53" s="29">
        <f t="shared" si="1"/>
        <v>0.72708934879500364</v>
      </c>
      <c r="F53" s="17">
        <v>1044329360</v>
      </c>
      <c r="G53" s="29">
        <f t="shared" si="2"/>
        <v>-0.15136682771028098</v>
      </c>
      <c r="H53" s="29">
        <f t="shared" si="3"/>
        <v>20.7666407565386</v>
      </c>
      <c r="I53" s="17">
        <v>12866359135</v>
      </c>
      <c r="K53" s="24"/>
      <c r="L53" s="25"/>
      <c r="M53" s="25"/>
      <c r="N53" s="7"/>
      <c r="O53" s="7"/>
      <c r="P53" s="8"/>
      <c r="Q53" s="8"/>
    </row>
    <row r="54" spans="1:17" x14ac:dyDescent="0.2">
      <c r="A54" s="4">
        <v>44400</v>
      </c>
      <c r="B54" s="1">
        <v>0.1397285714285714</v>
      </c>
      <c r="C54" s="16">
        <v>13.4</v>
      </c>
      <c r="D54" s="29">
        <f t="shared" si="0"/>
        <v>1.8237082066869359E-2</v>
      </c>
      <c r="E54" s="29">
        <f t="shared" si="1"/>
        <v>0.70222439871106201</v>
      </c>
      <c r="F54" s="17">
        <v>955080499</v>
      </c>
      <c r="G54" s="29">
        <f t="shared" si="2"/>
        <v>-8.54604537786815E-2</v>
      </c>
      <c r="H54" s="29">
        <f t="shared" si="3"/>
        <v>20.677306188086249</v>
      </c>
      <c r="I54" s="17">
        <v>13101084439</v>
      </c>
      <c r="K54" s="24"/>
      <c r="L54" s="25"/>
      <c r="M54" s="25"/>
      <c r="N54" s="7"/>
      <c r="O54" s="7"/>
      <c r="P54" s="8"/>
      <c r="Q54" s="8"/>
    </row>
    <row r="55" spans="1:17" x14ac:dyDescent="0.2">
      <c r="A55" s="4">
        <v>44401</v>
      </c>
      <c r="B55" s="1">
        <v>0.1161230303030303</v>
      </c>
      <c r="C55" s="16">
        <v>13.81</v>
      </c>
      <c r="D55" s="29">
        <f t="shared" si="0"/>
        <v>3.0597014925373145E-2</v>
      </c>
      <c r="E55" s="29">
        <f t="shared" si="1"/>
        <v>0.70832984583828928</v>
      </c>
      <c r="F55" s="17">
        <v>886579432</v>
      </c>
      <c r="G55" s="29">
        <f t="shared" si="2"/>
        <v>-7.1722820298103507E-2</v>
      </c>
      <c r="H55" s="29">
        <f t="shared" si="3"/>
        <v>20.602881282397316</v>
      </c>
      <c r="I55" s="17">
        <v>13502601229</v>
      </c>
      <c r="K55" s="24"/>
      <c r="L55" s="25"/>
      <c r="M55" s="25"/>
      <c r="N55" s="7"/>
      <c r="O55" s="7"/>
      <c r="P55" s="8"/>
      <c r="Q55" s="8"/>
    </row>
    <row r="56" spans="1:17" x14ac:dyDescent="0.2">
      <c r="A56" s="4">
        <v>44402</v>
      </c>
      <c r="B56" s="1">
        <v>0.18594460784313727</v>
      </c>
      <c r="C56" s="16">
        <v>13.71</v>
      </c>
      <c r="D56" s="29">
        <f t="shared" si="0"/>
        <v>-7.2411296162201433E-3</v>
      </c>
      <c r="E56" s="29">
        <f t="shared" si="1"/>
        <v>0.6895200456439422</v>
      </c>
      <c r="F56" s="17">
        <v>777347324</v>
      </c>
      <c r="G56" s="29">
        <f t="shared" si="2"/>
        <v>-0.1232062284070673</v>
      </c>
      <c r="H56" s="29">
        <f t="shared" si="3"/>
        <v>20.471397816175742</v>
      </c>
      <c r="I56" s="17">
        <v>13414861393</v>
      </c>
      <c r="K56" s="24"/>
      <c r="L56" s="25"/>
      <c r="M56" s="25"/>
      <c r="N56" s="7"/>
      <c r="O56" s="7"/>
      <c r="P56" s="8"/>
      <c r="Q56" s="8"/>
    </row>
    <row r="57" spans="1:17" x14ac:dyDescent="0.2">
      <c r="A57" s="4">
        <v>44403</v>
      </c>
      <c r="B57" s="1">
        <v>0.22536419753086384</v>
      </c>
      <c r="C57" s="16">
        <v>13.95</v>
      </c>
      <c r="D57" s="29">
        <f t="shared" si="0"/>
        <v>1.7505470459518557E-2</v>
      </c>
      <c r="E57" s="29">
        <f t="shared" si="1"/>
        <v>0.701861832662389</v>
      </c>
      <c r="F57" s="17">
        <v>1793449168</v>
      </c>
      <c r="G57" s="29">
        <f t="shared" si="2"/>
        <v>1.3071400809247526</v>
      </c>
      <c r="H57" s="29">
        <f t="shared" si="3"/>
        <v>21.307406512745178</v>
      </c>
      <c r="I57" s="17">
        <v>13653247606</v>
      </c>
      <c r="K57" s="24"/>
      <c r="L57" s="25"/>
      <c r="M57" s="25"/>
      <c r="N57" s="7"/>
      <c r="O57" s="7"/>
      <c r="P57" s="8"/>
      <c r="Q57" s="8"/>
    </row>
    <row r="58" spans="1:17" x14ac:dyDescent="0.2">
      <c r="A58" s="4">
        <v>44404</v>
      </c>
      <c r="B58" s="1">
        <v>0.25095347985347971</v>
      </c>
      <c r="C58" s="16">
        <v>14.38</v>
      </c>
      <c r="D58" s="29">
        <f t="shared" si="0"/>
        <v>3.0824372759856722E-2</v>
      </c>
      <c r="E58" s="29">
        <f t="shared" si="1"/>
        <v>0.70844180557505054</v>
      </c>
      <c r="F58" s="17">
        <v>1125369355</v>
      </c>
      <c r="G58" s="29">
        <f t="shared" si="2"/>
        <v>-0.37251115053627215</v>
      </c>
      <c r="H58" s="29">
        <f t="shared" si="3"/>
        <v>20.841377135163189</v>
      </c>
      <c r="I58" s="17">
        <v>14072265523</v>
      </c>
      <c r="K58" s="24"/>
      <c r="L58" s="25"/>
      <c r="M58" s="25"/>
      <c r="N58" s="7"/>
      <c r="O58" s="7"/>
      <c r="P58" s="8"/>
      <c r="Q58" s="8"/>
    </row>
    <row r="59" spans="1:17" x14ac:dyDescent="0.2">
      <c r="A59" s="4">
        <v>44405</v>
      </c>
      <c r="B59" s="1">
        <v>0.16663317307692299</v>
      </c>
      <c r="C59" s="16">
        <v>14.54</v>
      </c>
      <c r="D59" s="29">
        <f t="shared" si="0"/>
        <v>1.1126564673157091E-2</v>
      </c>
      <c r="E59" s="29">
        <f t="shared" si="1"/>
        <v>0.69869504499766322</v>
      </c>
      <c r="F59" s="17">
        <v>1108934437</v>
      </c>
      <c r="G59" s="29">
        <f t="shared" si="2"/>
        <v>-1.4604021272642487E-2</v>
      </c>
      <c r="H59" s="29">
        <f t="shared" si="3"/>
        <v>20.826665425442659</v>
      </c>
      <c r="I59" s="17">
        <v>14234561488</v>
      </c>
      <c r="K59" s="24"/>
      <c r="L59" s="25"/>
      <c r="M59" s="25"/>
      <c r="N59" s="7"/>
      <c r="O59" s="7"/>
      <c r="P59" s="8"/>
      <c r="Q59" s="8"/>
    </row>
    <row r="60" spans="1:17" x14ac:dyDescent="0.2">
      <c r="A60" s="4">
        <v>44406</v>
      </c>
      <c r="B60" s="1">
        <v>0.16766082089552234</v>
      </c>
      <c r="C60" s="16">
        <v>15.24</v>
      </c>
      <c r="D60" s="29">
        <f t="shared" si="0"/>
        <v>4.8143053645117062E-2</v>
      </c>
      <c r="E60" s="29">
        <f t="shared" si="1"/>
        <v>0.71693355515048984</v>
      </c>
      <c r="F60" s="17">
        <v>1062263753</v>
      </c>
      <c r="G60" s="29">
        <f t="shared" si="2"/>
        <v>-4.2086062478371766E-2</v>
      </c>
      <c r="H60" s="29">
        <f t="shared" si="3"/>
        <v>20.783668084863134</v>
      </c>
      <c r="I60" s="17">
        <v>14922418708</v>
      </c>
      <c r="K60" s="24"/>
      <c r="L60" s="25"/>
      <c r="M60" s="25"/>
      <c r="N60" s="7"/>
      <c r="O60" s="7"/>
      <c r="P60" s="8"/>
      <c r="Q60" s="8"/>
    </row>
    <row r="61" spans="1:17" x14ac:dyDescent="0.2">
      <c r="A61" s="4">
        <v>44407</v>
      </c>
      <c r="B61" s="1">
        <v>0.14929234234234237</v>
      </c>
      <c r="C61" s="16">
        <v>15.84</v>
      </c>
      <c r="D61" s="29">
        <f t="shared" si="0"/>
        <v>3.937007874015741E-2</v>
      </c>
      <c r="E61" s="29">
        <f t="shared" si="1"/>
        <v>0.71264097524094649</v>
      </c>
      <c r="F61" s="17">
        <v>1137541991</v>
      </c>
      <c r="G61" s="29">
        <f t="shared" si="2"/>
        <v>7.0865863386002204E-2</v>
      </c>
      <c r="H61" s="29">
        <f t="shared" si="3"/>
        <v>20.852135624151956</v>
      </c>
      <c r="I61" s="17">
        <v>15515350364</v>
      </c>
      <c r="K61" s="24"/>
      <c r="L61" s="25"/>
      <c r="M61" s="25"/>
      <c r="N61" s="7"/>
      <c r="O61" s="7"/>
      <c r="P61" s="8"/>
      <c r="Q61" s="8"/>
    </row>
    <row r="62" spans="1:17" x14ac:dyDescent="0.2">
      <c r="A62" s="4">
        <v>44408</v>
      </c>
      <c r="B62" s="1">
        <v>0.14050146520146517</v>
      </c>
      <c r="C62" s="16">
        <v>16.850000000000001</v>
      </c>
      <c r="D62" s="29">
        <f t="shared" si="0"/>
        <v>6.3762626262626299E-2</v>
      </c>
      <c r="E62" s="29">
        <f t="shared" si="1"/>
        <v>0.72453083434983945</v>
      </c>
      <c r="F62" s="17">
        <v>1264877872</v>
      </c>
      <c r="G62" s="29">
        <f t="shared" si="2"/>
        <v>0.11193949938328029</v>
      </c>
      <c r="H62" s="29">
        <f t="shared" si="3"/>
        <v>20.958241411382307</v>
      </c>
      <c r="I62" s="17">
        <v>16510914749</v>
      </c>
      <c r="K62" s="24"/>
      <c r="L62" s="25"/>
      <c r="M62" s="25"/>
      <c r="N62" s="7"/>
      <c r="O62" s="7"/>
      <c r="P62" s="8"/>
      <c r="Q62" s="8"/>
    </row>
    <row r="63" spans="1:17" x14ac:dyDescent="0.2">
      <c r="A63" s="4">
        <v>44409</v>
      </c>
      <c r="B63" s="1">
        <v>0.14004496402877695</v>
      </c>
      <c r="C63" s="16">
        <v>18.41</v>
      </c>
      <c r="D63" s="29">
        <f t="shared" si="0"/>
        <v>9.258160237388724E-2</v>
      </c>
      <c r="E63" s="29">
        <f t="shared" si="1"/>
        <v>0.73839852017135343</v>
      </c>
      <c r="F63" s="17">
        <v>2765314958</v>
      </c>
      <c r="G63" s="29">
        <f t="shared" si="2"/>
        <v>1.1862307968337991</v>
      </c>
      <c r="H63" s="29">
        <f t="shared" si="3"/>
        <v>21.740420374655969</v>
      </c>
      <c r="I63" s="17">
        <v>18050367645</v>
      </c>
      <c r="K63" s="24"/>
      <c r="L63" s="25"/>
      <c r="M63" s="25"/>
      <c r="N63" s="7"/>
      <c r="O63" s="7"/>
      <c r="P63" s="8"/>
      <c r="Q63" s="8"/>
    </row>
    <row r="64" spans="1:17" x14ac:dyDescent="0.2">
      <c r="A64" s="4">
        <v>44410</v>
      </c>
      <c r="B64" s="1">
        <v>0.17306781115879818</v>
      </c>
      <c r="C64" s="16">
        <v>18.02</v>
      </c>
      <c r="D64" s="29">
        <f t="shared" si="0"/>
        <v>-2.1184139054861495E-2</v>
      </c>
      <c r="E64" s="29">
        <f t="shared" si="1"/>
        <v>0.68249861577548598</v>
      </c>
      <c r="F64" s="17">
        <v>1663229216</v>
      </c>
      <c r="G64" s="29">
        <f t="shared" si="2"/>
        <v>-0.39853895803502903</v>
      </c>
      <c r="H64" s="29">
        <f t="shared" si="3"/>
        <v>21.232026861092599</v>
      </c>
      <c r="I64" s="17">
        <v>17668053414</v>
      </c>
      <c r="K64" s="24"/>
      <c r="L64" s="25"/>
      <c r="M64" s="25"/>
      <c r="N64" s="7"/>
      <c r="O64" s="7"/>
      <c r="P64" s="8"/>
      <c r="Q64" s="8"/>
    </row>
    <row r="65" spans="1:17" x14ac:dyDescent="0.2">
      <c r="A65" s="4">
        <v>44411</v>
      </c>
      <c r="B65" s="1">
        <v>0.11021291512915135</v>
      </c>
      <c r="C65" s="16">
        <v>17.34</v>
      </c>
      <c r="D65" s="29">
        <f t="shared" si="0"/>
        <v>-3.7735849056603765E-2</v>
      </c>
      <c r="E65" s="29">
        <f t="shared" si="1"/>
        <v>0.67409898558925085</v>
      </c>
      <c r="F65" s="17">
        <v>1323763207</v>
      </c>
      <c r="G65" s="29">
        <f t="shared" si="2"/>
        <v>-0.20410055675693473</v>
      </c>
      <c r="H65" s="29">
        <f t="shared" si="3"/>
        <v>21.003744432544938</v>
      </c>
      <c r="I65" s="17">
        <v>17001294556</v>
      </c>
      <c r="K65" s="24"/>
      <c r="L65" s="25"/>
      <c r="M65" s="25"/>
      <c r="N65" s="7"/>
      <c r="O65" s="7"/>
      <c r="P65" s="8"/>
      <c r="Q65" s="8"/>
    </row>
    <row r="66" spans="1:17" x14ac:dyDescent="0.2">
      <c r="A66" s="4">
        <v>44412</v>
      </c>
      <c r="B66" s="1">
        <v>0.13322125984251965</v>
      </c>
      <c r="C66" s="16">
        <v>19.16</v>
      </c>
      <c r="D66" s="29">
        <f t="shared" si="0"/>
        <v>0.10495963091118798</v>
      </c>
      <c r="E66" s="29">
        <f t="shared" si="1"/>
        <v>0.74429628923605007</v>
      </c>
      <c r="F66" s="17">
        <v>1596864082</v>
      </c>
      <c r="G66" s="29">
        <f t="shared" si="2"/>
        <v>0.20630644027259182</v>
      </c>
      <c r="H66" s="29">
        <f t="shared" si="3"/>
        <v>21.191307594855481</v>
      </c>
      <c r="I66" s="17">
        <v>18797200556</v>
      </c>
      <c r="K66" s="24"/>
      <c r="L66" s="25"/>
      <c r="M66" s="25"/>
      <c r="N66" s="7"/>
      <c r="O66" s="7"/>
      <c r="P66" s="8"/>
      <c r="Q66" s="8"/>
    </row>
    <row r="67" spans="1:17" x14ac:dyDescent="0.2">
      <c r="A67" s="4">
        <v>44413</v>
      </c>
      <c r="B67" s="1">
        <v>0.25975744680851071</v>
      </c>
      <c r="C67" s="16">
        <v>19.13</v>
      </c>
      <c r="D67" s="29">
        <f t="shared" si="0"/>
        <v>-1.5657620041754639E-3</v>
      </c>
      <c r="E67" s="29">
        <f t="shared" si="1"/>
        <v>0.69236399294648854</v>
      </c>
      <c r="F67" s="17">
        <v>1640748887</v>
      </c>
      <c r="G67" s="29">
        <f t="shared" si="2"/>
        <v>2.7481866174255964E-2</v>
      </c>
      <c r="H67" s="29">
        <f t="shared" si="3"/>
        <v>21.218418613579036</v>
      </c>
      <c r="I67" s="17">
        <v>18771856342</v>
      </c>
      <c r="K67" s="24"/>
      <c r="L67" s="25"/>
      <c r="M67" s="25"/>
      <c r="N67" s="7"/>
      <c r="O67" s="7"/>
      <c r="P67" s="8"/>
      <c r="Q67" s="8"/>
    </row>
    <row r="68" spans="1:17" x14ac:dyDescent="0.2">
      <c r="A68" s="4">
        <v>44414</v>
      </c>
      <c r="B68" s="1">
        <v>0.19804999999999989</v>
      </c>
      <c r="C68" s="16">
        <v>20.399999999999999</v>
      </c>
      <c r="D68" s="29">
        <f t="shared" ref="D68:D123" si="4">C68/C67-1</f>
        <v>6.6387872451646679E-2</v>
      </c>
      <c r="E68" s="29">
        <f t="shared" ref="E68:E123" si="5">LN(1+C68/C67)</f>
        <v>0.72580209385643268</v>
      </c>
      <c r="F68" s="17">
        <v>1714827721</v>
      </c>
      <c r="G68" s="29">
        <f t="shared" ref="G68:G123" si="6">F68/F67-1</f>
        <v>4.5149403779543684E-2</v>
      </c>
      <c r="H68" s="29">
        <f t="shared" ref="H68:H123" si="7">LN(1+F68)</f>
        <v>21.262578458874195</v>
      </c>
      <c r="I68" s="17">
        <v>20022520893</v>
      </c>
      <c r="K68" s="24"/>
      <c r="L68" s="25"/>
      <c r="M68" s="25"/>
      <c r="N68" s="7"/>
      <c r="O68" s="7"/>
      <c r="P68" s="8"/>
      <c r="Q68" s="8"/>
    </row>
    <row r="69" spans="1:17" x14ac:dyDescent="0.2">
      <c r="A69" s="4">
        <v>44415</v>
      </c>
      <c r="B69" s="1">
        <v>0.31239482071713109</v>
      </c>
      <c r="C69" s="16">
        <v>20.97</v>
      </c>
      <c r="D69" s="29">
        <f t="shared" si="4"/>
        <v>2.7941176470588358E-2</v>
      </c>
      <c r="E69" s="29">
        <f t="shared" si="5"/>
        <v>0.70702107962314964</v>
      </c>
      <c r="F69" s="17">
        <v>1715197695</v>
      </c>
      <c r="G69" s="29">
        <f t="shared" si="6"/>
        <v>2.1574995287831911E-4</v>
      </c>
      <c r="H69" s="29">
        <f t="shared" si="7"/>
        <v>21.262794185556274</v>
      </c>
      <c r="I69" s="17">
        <v>20589958157</v>
      </c>
      <c r="K69" s="24"/>
      <c r="L69" s="25"/>
      <c r="M69" s="25"/>
      <c r="N69" s="7"/>
      <c r="O69" s="7"/>
      <c r="P69" s="8"/>
      <c r="Q69" s="8"/>
    </row>
    <row r="70" spans="1:17" x14ac:dyDescent="0.2">
      <c r="A70" s="4">
        <v>44416</v>
      </c>
      <c r="B70" s="1">
        <v>0.12657692307692317</v>
      </c>
      <c r="C70" s="16">
        <v>19.68</v>
      </c>
      <c r="D70" s="29">
        <f t="shared" si="4"/>
        <v>-6.1516452074391936E-2</v>
      </c>
      <c r="E70" s="29">
        <f t="shared" si="5"/>
        <v>0.66190599107999115</v>
      </c>
      <c r="F70" s="17">
        <v>1319824174</v>
      </c>
      <c r="G70" s="29">
        <f t="shared" si="6"/>
        <v>-0.23051192416626931</v>
      </c>
      <c r="H70" s="29">
        <f t="shared" si="7"/>
        <v>21.000764363915106</v>
      </c>
      <c r="I70" s="17">
        <v>19326877060</v>
      </c>
      <c r="K70" s="24"/>
      <c r="L70" s="25"/>
      <c r="M70" s="25"/>
      <c r="N70" s="7"/>
      <c r="O70" s="7"/>
      <c r="P70" s="8"/>
      <c r="Q70" s="8"/>
    </row>
    <row r="71" spans="1:17" x14ac:dyDescent="0.2">
      <c r="A71" s="4">
        <v>44417</v>
      </c>
      <c r="B71" s="1">
        <v>7.6246236559139799E-2</v>
      </c>
      <c r="C71" s="16">
        <v>20.62</v>
      </c>
      <c r="D71" s="29">
        <f t="shared" si="4"/>
        <v>4.7764227642276502E-2</v>
      </c>
      <c r="E71" s="29">
        <f t="shared" si="5"/>
        <v>0.71674857732852992</v>
      </c>
      <c r="F71" s="17">
        <v>1388957425</v>
      </c>
      <c r="G71" s="29">
        <f t="shared" si="6"/>
        <v>5.2380652182235199E-2</v>
      </c>
      <c r="H71" s="29">
        <f t="shared" si="7"/>
        <v>21.051819249420937</v>
      </c>
      <c r="I71" s="17">
        <v>20261260623</v>
      </c>
      <c r="K71" s="24"/>
      <c r="L71" s="25"/>
      <c r="M71" s="25"/>
      <c r="N71" s="7"/>
      <c r="O71" s="7"/>
      <c r="P71" s="8"/>
      <c r="Q71" s="8"/>
    </row>
    <row r="72" spans="1:17" x14ac:dyDescent="0.2">
      <c r="A72" s="4">
        <v>44418</v>
      </c>
      <c r="B72" s="1">
        <v>0.14947999999999997</v>
      </c>
      <c r="C72" s="16">
        <v>20.61</v>
      </c>
      <c r="D72" s="29">
        <f t="shared" si="4"/>
        <v>-4.8496605237635659E-4</v>
      </c>
      <c r="E72" s="29">
        <f t="shared" si="5"/>
        <v>0.69290466812999474</v>
      </c>
      <c r="F72" s="17">
        <v>1436590205</v>
      </c>
      <c r="G72" s="29">
        <f t="shared" si="6"/>
        <v>3.4293909332750117E-2</v>
      </c>
      <c r="H72" s="29">
        <f t="shared" si="7"/>
        <v>21.085538230096006</v>
      </c>
      <c r="I72" s="17">
        <v>20302281119</v>
      </c>
      <c r="K72" s="24"/>
      <c r="L72" s="25"/>
      <c r="M72" s="25"/>
      <c r="N72" s="7"/>
      <c r="O72" s="7"/>
      <c r="P72" s="8"/>
      <c r="Q72" s="8"/>
    </row>
    <row r="73" spans="1:17" x14ac:dyDescent="0.2">
      <c r="A73" s="4">
        <v>44419</v>
      </c>
      <c r="B73" s="1">
        <v>0.14833615819209039</v>
      </c>
      <c r="C73" s="16">
        <v>21.4</v>
      </c>
      <c r="D73" s="29">
        <f t="shared" si="4"/>
        <v>3.8330907326540542E-2</v>
      </c>
      <c r="E73" s="29">
        <f t="shared" si="5"/>
        <v>0.71213129027892297</v>
      </c>
      <c r="F73" s="17">
        <v>1858448703</v>
      </c>
      <c r="G73" s="29">
        <f t="shared" si="6"/>
        <v>0.29365263422494237</v>
      </c>
      <c r="H73" s="29">
        <f t="shared" si="7"/>
        <v>21.343007946567379</v>
      </c>
      <c r="I73" s="17">
        <v>21090422606</v>
      </c>
      <c r="K73" s="24"/>
      <c r="L73" s="25"/>
      <c r="M73" s="25"/>
      <c r="N73" s="7"/>
      <c r="O73" s="7"/>
      <c r="P73" s="8"/>
      <c r="Q73" s="8"/>
    </row>
    <row r="74" spans="1:17" x14ac:dyDescent="0.2">
      <c r="A74" s="4">
        <v>44420</v>
      </c>
      <c r="B74" s="1">
        <v>0.24077782101167289</v>
      </c>
      <c r="C74" s="16">
        <v>20.75</v>
      </c>
      <c r="D74" s="29">
        <f t="shared" si="4"/>
        <v>-3.0373831775700855E-2</v>
      </c>
      <c r="E74" s="29">
        <f t="shared" si="5"/>
        <v>0.67784376242005873</v>
      </c>
      <c r="F74" s="17">
        <v>1646177585</v>
      </c>
      <c r="G74" s="29">
        <f t="shared" si="6"/>
        <v>-0.11421951956884335</v>
      </c>
      <c r="H74" s="29">
        <f t="shared" si="7"/>
        <v>21.221721822810562</v>
      </c>
      <c r="I74" s="17">
        <v>20457691348</v>
      </c>
      <c r="K74" s="24"/>
      <c r="L74" s="25"/>
      <c r="M74" s="25"/>
      <c r="N74" s="7"/>
      <c r="O74" s="7"/>
      <c r="P74" s="8"/>
      <c r="Q74" s="8"/>
    </row>
    <row r="75" spans="1:17" x14ac:dyDescent="0.2">
      <c r="A75" s="4">
        <v>44421</v>
      </c>
      <c r="B75" s="1">
        <v>0.18363598484848484</v>
      </c>
      <c r="C75" s="16">
        <v>22.71</v>
      </c>
      <c r="D75" s="29">
        <f t="shared" si="4"/>
        <v>9.4457831325301278E-2</v>
      </c>
      <c r="E75" s="29">
        <f t="shared" si="5"/>
        <v>0.73929472815157626</v>
      </c>
      <c r="F75" s="17">
        <v>1463855800</v>
      </c>
      <c r="G75" s="29">
        <f t="shared" si="6"/>
        <v>-0.11075462736300101</v>
      </c>
      <c r="H75" s="29">
        <f t="shared" si="7"/>
        <v>21.104339751049725</v>
      </c>
      <c r="I75" s="17">
        <v>22394248037</v>
      </c>
      <c r="K75" s="24"/>
      <c r="L75" s="25"/>
      <c r="M75" s="25"/>
      <c r="N75" s="7"/>
      <c r="O75" s="7"/>
      <c r="P75" s="8"/>
      <c r="Q75" s="8"/>
    </row>
    <row r="76" spans="1:17" x14ac:dyDescent="0.2">
      <c r="A76" s="4">
        <v>44422</v>
      </c>
      <c r="B76" s="1">
        <v>0.15943636363636352</v>
      </c>
      <c r="C76" s="16">
        <v>22.86</v>
      </c>
      <c r="D76" s="29">
        <f t="shared" si="4"/>
        <v>6.6050198150593431E-3</v>
      </c>
      <c r="E76" s="29">
        <f t="shared" si="5"/>
        <v>0.69644424915832404</v>
      </c>
      <c r="F76" s="17">
        <v>1618443546</v>
      </c>
      <c r="G76" s="29">
        <f t="shared" si="6"/>
        <v>0.10560312429680563</v>
      </c>
      <c r="H76" s="29">
        <f t="shared" si="7"/>
        <v>21.204730750895258</v>
      </c>
      <c r="I76" s="17">
        <v>22543643241</v>
      </c>
      <c r="K76" s="24"/>
      <c r="L76" s="25"/>
      <c r="M76" s="25"/>
      <c r="N76" s="7"/>
      <c r="O76" s="7"/>
      <c r="P76" s="8"/>
      <c r="Q76" s="8"/>
    </row>
    <row r="77" spans="1:17" x14ac:dyDescent="0.2">
      <c r="A77" s="4">
        <v>44423</v>
      </c>
      <c r="B77" s="1">
        <v>0.12694968553459121</v>
      </c>
      <c r="C77" s="16">
        <v>23.17</v>
      </c>
      <c r="D77" s="29">
        <f t="shared" si="4"/>
        <v>1.3560804899387602E-2</v>
      </c>
      <c r="E77" s="29">
        <f t="shared" si="5"/>
        <v>0.69990469946248546</v>
      </c>
      <c r="F77" s="17">
        <v>1302613173</v>
      </c>
      <c r="G77" s="29">
        <f t="shared" si="6"/>
        <v>-0.19514451015642653</v>
      </c>
      <c r="H77" s="29">
        <f t="shared" si="7"/>
        <v>20.987638217644349</v>
      </c>
      <c r="I77" s="17">
        <v>22861284471</v>
      </c>
      <c r="K77" s="24"/>
      <c r="L77" s="25"/>
      <c r="M77" s="25"/>
      <c r="N77" s="7"/>
      <c r="O77" s="7"/>
      <c r="P77" s="8"/>
      <c r="Q77" s="8"/>
    </row>
    <row r="78" spans="1:17" x14ac:dyDescent="0.2">
      <c r="A78" s="4">
        <v>44424</v>
      </c>
      <c r="B78" s="1">
        <v>0.12821466666666678</v>
      </c>
      <c r="C78" s="16">
        <v>24.54</v>
      </c>
      <c r="D78" s="29">
        <f t="shared" si="4"/>
        <v>5.9128182995252354E-2</v>
      </c>
      <c r="E78" s="29">
        <f t="shared" si="5"/>
        <v>0.72228268108373062</v>
      </c>
      <c r="F78" s="17">
        <v>2668518584</v>
      </c>
      <c r="G78" s="29">
        <f t="shared" si="6"/>
        <v>1.0485886672359026</v>
      </c>
      <c r="H78" s="29">
        <f t="shared" si="7"/>
        <v>21.704789318300868</v>
      </c>
      <c r="I78" s="17">
        <v>24212138384</v>
      </c>
      <c r="K78" s="24"/>
      <c r="L78" s="25"/>
      <c r="M78" s="25"/>
      <c r="N78" s="7"/>
      <c r="O78" s="7"/>
      <c r="P78" s="8"/>
      <c r="Q78" s="8"/>
    </row>
    <row r="79" spans="1:17" x14ac:dyDescent="0.2">
      <c r="A79" s="4">
        <v>44425</v>
      </c>
      <c r="B79" s="1">
        <v>0.15931811846689894</v>
      </c>
      <c r="C79" s="16">
        <v>23.53</v>
      </c>
      <c r="D79" s="29">
        <f t="shared" si="4"/>
        <v>-4.1157294213528872E-2</v>
      </c>
      <c r="E79" s="29">
        <f t="shared" si="5"/>
        <v>0.67235384262310405</v>
      </c>
      <c r="F79" s="17">
        <v>3257290651</v>
      </c>
      <c r="G79" s="29">
        <f t="shared" si="6"/>
        <v>0.22063630005433765</v>
      </c>
      <c r="H79" s="29">
        <f t="shared" si="7"/>
        <v>21.904161598436087</v>
      </c>
      <c r="I79" s="17">
        <v>23229294876</v>
      </c>
      <c r="K79" s="24"/>
      <c r="L79" s="25"/>
      <c r="M79" s="25"/>
      <c r="N79" s="7"/>
      <c r="O79" s="7"/>
      <c r="P79" s="8"/>
      <c r="Q79" s="8"/>
    </row>
    <row r="80" spans="1:17" x14ac:dyDescent="0.2">
      <c r="A80" s="4">
        <v>44426</v>
      </c>
      <c r="B80" s="1">
        <v>0.14743275109170306</v>
      </c>
      <c r="C80" s="16">
        <v>23.95</v>
      </c>
      <c r="D80" s="29">
        <f t="shared" si="4"/>
        <v>1.7849553761155823E-2</v>
      </c>
      <c r="E80" s="29">
        <f t="shared" si="5"/>
        <v>0.70203236700219618</v>
      </c>
      <c r="F80" s="17">
        <v>2397153468</v>
      </c>
      <c r="G80" s="29">
        <f t="shared" si="6"/>
        <v>-0.26406522326643922</v>
      </c>
      <c r="H80" s="29">
        <f t="shared" si="7"/>
        <v>21.597547815797594</v>
      </c>
      <c r="I80" s="17">
        <v>23643268473</v>
      </c>
      <c r="K80" s="24"/>
      <c r="L80" s="25"/>
      <c r="M80" s="25"/>
      <c r="N80" s="7"/>
      <c r="O80" s="7"/>
      <c r="P80" s="8"/>
      <c r="Q80" s="8"/>
    </row>
    <row r="81" spans="1:17" x14ac:dyDescent="0.2">
      <c r="A81" s="4">
        <v>44427</v>
      </c>
      <c r="B81" s="1">
        <v>0.11071622641509432</v>
      </c>
      <c r="C81" s="16">
        <v>26.55</v>
      </c>
      <c r="D81" s="29">
        <f t="shared" si="4"/>
        <v>0.10855949895615868</v>
      </c>
      <c r="E81" s="29">
        <f t="shared" si="5"/>
        <v>0.74600501242438988</v>
      </c>
      <c r="F81" s="17">
        <v>2276827143</v>
      </c>
      <c r="G81" s="29">
        <f t="shared" si="6"/>
        <v>-5.0195503377758688E-2</v>
      </c>
      <c r="H81" s="29">
        <f t="shared" si="7"/>
        <v>21.546048707224578</v>
      </c>
      <c r="I81" s="17">
        <v>26218252225</v>
      </c>
      <c r="K81" s="24"/>
      <c r="L81" s="25"/>
      <c r="M81" s="25"/>
      <c r="N81" s="7"/>
      <c r="O81" s="7"/>
      <c r="P81" s="8"/>
      <c r="Q81" s="8"/>
    </row>
    <row r="82" spans="1:17" x14ac:dyDescent="0.2">
      <c r="A82" s="4">
        <v>44428</v>
      </c>
      <c r="B82" s="1">
        <v>7.4615104166666682E-2</v>
      </c>
      <c r="C82" s="16">
        <v>28.15</v>
      </c>
      <c r="D82" s="29">
        <f t="shared" si="4"/>
        <v>6.026365348399243E-2</v>
      </c>
      <c r="E82" s="29">
        <f t="shared" si="5"/>
        <v>0.7228339617399876</v>
      </c>
      <c r="F82" s="17">
        <v>2387493287</v>
      </c>
      <c r="G82" s="29">
        <f t="shared" si="6"/>
        <v>4.860542195319395E-2</v>
      </c>
      <c r="H82" s="29">
        <f t="shared" si="7"/>
        <v>21.593509819006307</v>
      </c>
      <c r="I82" s="17">
        <v>27797349624</v>
      </c>
      <c r="K82" s="24"/>
      <c r="L82" s="25"/>
      <c r="M82" s="25"/>
      <c r="N82" s="7"/>
      <c r="O82" s="7"/>
      <c r="P82" s="8"/>
      <c r="Q82" s="8"/>
    </row>
    <row r="83" spans="1:17" x14ac:dyDescent="0.2">
      <c r="A83" s="4">
        <v>44429</v>
      </c>
      <c r="B83" s="1">
        <v>0.15604592145015114</v>
      </c>
      <c r="C83" s="16">
        <v>27.87</v>
      </c>
      <c r="D83" s="29">
        <f t="shared" si="4"/>
        <v>-9.9467140319714487E-3</v>
      </c>
      <c r="E83" s="29">
        <f t="shared" si="5"/>
        <v>0.68816141524626306</v>
      </c>
      <c r="F83" s="17">
        <v>2047070057</v>
      </c>
      <c r="G83" s="29">
        <f t="shared" si="6"/>
        <v>-0.14258604698644328</v>
      </c>
      <c r="H83" s="29">
        <f t="shared" si="7"/>
        <v>21.439675367759012</v>
      </c>
      <c r="I83" s="17">
        <v>27527130273</v>
      </c>
      <c r="K83" s="24"/>
      <c r="L83" s="25"/>
      <c r="M83" s="25"/>
      <c r="N83" s="7"/>
      <c r="O83" s="7"/>
      <c r="P83" s="8"/>
      <c r="Q83" s="8"/>
    </row>
    <row r="84" spans="1:17" x14ac:dyDescent="0.2">
      <c r="A84" s="4">
        <v>44430</v>
      </c>
      <c r="B84" s="1">
        <v>0.17456159420289874</v>
      </c>
      <c r="C84" s="16">
        <v>27.74</v>
      </c>
      <c r="D84" s="29">
        <f t="shared" si="4"/>
        <v>-4.6645138141371278E-3</v>
      </c>
      <c r="E84" s="29">
        <f t="shared" si="5"/>
        <v>0.6908121997056158</v>
      </c>
      <c r="F84" s="17">
        <v>1752533688</v>
      </c>
      <c r="G84" s="29">
        <f t="shared" si="6"/>
        <v>-0.14388191942568185</v>
      </c>
      <c r="H84" s="29">
        <f t="shared" si="7"/>
        <v>21.284328400083403</v>
      </c>
      <c r="I84" s="17">
        <v>27392362947</v>
      </c>
      <c r="K84" s="24"/>
      <c r="L84" s="25"/>
      <c r="M84" s="25"/>
      <c r="N84" s="7"/>
      <c r="O84" s="7"/>
      <c r="P84" s="8"/>
      <c r="Q84" s="8"/>
    </row>
    <row r="85" spans="1:17" x14ac:dyDescent="0.2">
      <c r="A85" s="4">
        <v>44431</v>
      </c>
      <c r="B85" s="1">
        <v>0.16397396226415084</v>
      </c>
      <c r="C85" s="16">
        <v>27.89</v>
      </c>
      <c r="D85" s="29">
        <f t="shared" si="4"/>
        <v>5.4073540014420995E-3</v>
      </c>
      <c r="E85" s="29">
        <f t="shared" si="5"/>
        <v>0.69584720920051646</v>
      </c>
      <c r="F85" s="17">
        <v>1729002173</v>
      </c>
      <c r="G85" s="29">
        <f t="shared" si="6"/>
        <v>-1.3427139895298867E-2</v>
      </c>
      <c r="H85" s="29">
        <f t="shared" si="7"/>
        <v>21.27081030102098</v>
      </c>
      <c r="I85" s="17">
        <v>27544879796</v>
      </c>
      <c r="K85" s="24"/>
      <c r="L85" s="25"/>
      <c r="M85" s="25"/>
      <c r="N85" s="7"/>
      <c r="O85" s="7"/>
      <c r="P85" s="8"/>
      <c r="Q85" s="8"/>
    </row>
    <row r="86" spans="1:17" x14ac:dyDescent="0.2">
      <c r="A86" s="4">
        <v>44432</v>
      </c>
      <c r="B86" s="1">
        <v>0.14998940397350982</v>
      </c>
      <c r="C86" s="16">
        <v>25.08</v>
      </c>
      <c r="D86" s="29">
        <f t="shared" si="4"/>
        <v>-0.10075295804948015</v>
      </c>
      <c r="E86" s="29">
        <f t="shared" si="5"/>
        <v>0.64145751391703765</v>
      </c>
      <c r="F86" s="17">
        <v>2018934382</v>
      </c>
      <c r="G86" s="29">
        <f t="shared" si="6"/>
        <v>0.16768759087036722</v>
      </c>
      <c r="H86" s="29">
        <f t="shared" si="7"/>
        <v>21.42583567599663</v>
      </c>
      <c r="I86" s="17">
        <v>24769917525</v>
      </c>
      <c r="K86" s="24"/>
      <c r="L86" s="25"/>
      <c r="M86" s="25"/>
      <c r="N86" s="7"/>
      <c r="O86" s="7"/>
      <c r="P86" s="8"/>
      <c r="Q86" s="8"/>
    </row>
    <row r="87" spans="1:17" x14ac:dyDescent="0.2">
      <c r="A87" s="4">
        <v>44433</v>
      </c>
      <c r="B87" s="1">
        <v>0.20020627177700345</v>
      </c>
      <c r="C87" s="16">
        <v>25.94</v>
      </c>
      <c r="D87" s="29">
        <f t="shared" si="4"/>
        <v>3.4290271132376482E-2</v>
      </c>
      <c r="E87" s="29">
        <f t="shared" si="5"/>
        <v>0.71014699694894545</v>
      </c>
      <c r="F87" s="17">
        <v>1846569890</v>
      </c>
      <c r="G87" s="29">
        <f t="shared" si="6"/>
        <v>-8.5373994091502925E-2</v>
      </c>
      <c r="H87" s="29">
        <f t="shared" si="7"/>
        <v>21.336595642068605</v>
      </c>
      <c r="I87" s="17">
        <v>25613238124</v>
      </c>
      <c r="K87" s="24"/>
      <c r="L87" s="25"/>
      <c r="M87" s="25"/>
      <c r="N87" s="7"/>
      <c r="O87" s="7"/>
      <c r="P87" s="8"/>
      <c r="Q87" s="8"/>
    </row>
    <row r="88" spans="1:17" x14ac:dyDescent="0.2">
      <c r="A88" s="4">
        <v>44434</v>
      </c>
      <c r="B88" s="1">
        <v>0.18811035856573707</v>
      </c>
      <c r="C88" s="16">
        <v>23.98</v>
      </c>
      <c r="D88" s="29">
        <f t="shared" si="4"/>
        <v>-7.5558982266769492E-2</v>
      </c>
      <c r="E88" s="29">
        <f t="shared" si="5"/>
        <v>0.65463554517287437</v>
      </c>
      <c r="F88" s="17">
        <v>1685733118</v>
      </c>
      <c r="G88" s="29">
        <f t="shared" si="6"/>
        <v>-8.7100289499467576E-2</v>
      </c>
      <c r="H88" s="29">
        <f t="shared" si="7"/>
        <v>21.245466391588444</v>
      </c>
      <c r="I88" s="17">
        <v>23683627114</v>
      </c>
      <c r="K88" s="24"/>
      <c r="L88" s="25"/>
      <c r="M88" s="25"/>
      <c r="N88" s="7"/>
      <c r="O88" s="7"/>
      <c r="P88" s="8"/>
      <c r="Q88" s="8"/>
    </row>
    <row r="89" spans="1:17" x14ac:dyDescent="0.2">
      <c r="A89" s="4">
        <v>44435</v>
      </c>
      <c r="B89" s="1">
        <v>0.14575714285714286</v>
      </c>
      <c r="C89" s="16">
        <v>26.57</v>
      </c>
      <c r="D89" s="29">
        <f t="shared" si="4"/>
        <v>0.10800667222685578</v>
      </c>
      <c r="E89" s="29">
        <f t="shared" si="5"/>
        <v>0.74574279586711234</v>
      </c>
      <c r="F89" s="17">
        <v>1736385099</v>
      </c>
      <c r="G89" s="29">
        <f t="shared" si="6"/>
        <v>3.0047449658042513E-2</v>
      </c>
      <c r="H89" s="29">
        <f t="shared" si="7"/>
        <v>21.27507126038077</v>
      </c>
      <c r="I89" s="17">
        <v>26239739783</v>
      </c>
      <c r="K89" s="24"/>
      <c r="L89" s="25"/>
      <c r="M89" s="25"/>
      <c r="N89" s="7"/>
      <c r="O89" s="7"/>
      <c r="P89" s="8"/>
      <c r="Q89" s="8"/>
    </row>
    <row r="90" spans="1:17" x14ac:dyDescent="0.2">
      <c r="A90" s="4">
        <v>44436</v>
      </c>
      <c r="B90" s="1">
        <v>5.8315869565217386E-2</v>
      </c>
      <c r="C90" s="16">
        <v>25.97</v>
      </c>
      <c r="D90" s="29">
        <f t="shared" si="4"/>
        <v>-2.2581859239744095E-2</v>
      </c>
      <c r="E90" s="29">
        <f t="shared" si="5"/>
        <v>0.68179202448567167</v>
      </c>
      <c r="F90" s="17">
        <v>1084058904</v>
      </c>
      <c r="G90" s="29">
        <f t="shared" si="6"/>
        <v>-0.37568059952580835</v>
      </c>
      <c r="H90" s="29">
        <f t="shared" si="7"/>
        <v>20.803978078893383</v>
      </c>
      <c r="I90" s="17">
        <v>25644216561</v>
      </c>
      <c r="K90" s="24"/>
      <c r="L90" s="25"/>
      <c r="M90" s="25"/>
      <c r="N90" s="7"/>
      <c r="O90" s="7"/>
      <c r="P90" s="8"/>
      <c r="Q90" s="8"/>
    </row>
    <row r="91" spans="1:17" x14ac:dyDescent="0.2">
      <c r="A91" s="4">
        <v>44437</v>
      </c>
      <c r="B91" s="1">
        <v>6.5725278810408932E-2</v>
      </c>
      <c r="C91" s="16">
        <v>25.73</v>
      </c>
      <c r="D91" s="29">
        <f t="shared" si="4"/>
        <v>-9.241432422025353E-3</v>
      </c>
      <c r="E91" s="29">
        <f t="shared" si="5"/>
        <v>0.68851575583972635</v>
      </c>
      <c r="F91" s="17">
        <v>1004630100</v>
      </c>
      <c r="G91" s="29">
        <f t="shared" si="6"/>
        <v>-7.3269822983714872E-2</v>
      </c>
      <c r="H91" s="29">
        <f t="shared" si="7"/>
        <v>20.727885252000753</v>
      </c>
      <c r="I91" s="17">
        <v>25413296861</v>
      </c>
      <c r="K91" s="24"/>
      <c r="L91" s="25"/>
      <c r="M91" s="25"/>
      <c r="N91" s="7"/>
      <c r="O91" s="7"/>
      <c r="P91" s="8"/>
      <c r="Q91" s="8"/>
    </row>
    <row r="92" spans="1:17" x14ac:dyDescent="0.2">
      <c r="A92" s="4">
        <v>44438</v>
      </c>
      <c r="B92" s="1">
        <v>0.12968023715415011</v>
      </c>
      <c r="C92" s="16">
        <v>26.04</v>
      </c>
      <c r="D92" s="29">
        <f t="shared" si="4"/>
        <v>1.2048192771084265E-2</v>
      </c>
      <c r="E92" s="29">
        <f t="shared" si="5"/>
        <v>0.69915320462015729</v>
      </c>
      <c r="F92" s="17">
        <v>1847373258</v>
      </c>
      <c r="G92" s="29">
        <f t="shared" si="6"/>
        <v>0.83885915622078211</v>
      </c>
      <c r="H92" s="29">
        <f t="shared" si="7"/>
        <v>21.337030607080269</v>
      </c>
      <c r="I92" s="17">
        <v>25721225333</v>
      </c>
      <c r="K92" s="24"/>
      <c r="L92" s="25"/>
      <c r="M92" s="25"/>
      <c r="N92" s="7"/>
      <c r="O92" s="7"/>
      <c r="P92" s="8"/>
      <c r="Q92" s="8"/>
    </row>
    <row r="93" spans="1:17" x14ac:dyDescent="0.2">
      <c r="A93" s="4">
        <v>44439</v>
      </c>
      <c r="B93" s="1">
        <v>-7.106793478260885E-3</v>
      </c>
      <c r="C93" s="16">
        <v>31.47</v>
      </c>
      <c r="D93" s="29">
        <f t="shared" si="4"/>
        <v>0.20852534562211988</v>
      </c>
      <c r="E93" s="29">
        <f t="shared" si="5"/>
        <v>0.79232502838529451</v>
      </c>
      <c r="F93" s="17">
        <v>5433775562</v>
      </c>
      <c r="G93" s="29">
        <f t="shared" si="6"/>
        <v>1.941352289511165</v>
      </c>
      <c r="H93" s="29">
        <f t="shared" si="7"/>
        <v>22.415900044742063</v>
      </c>
      <c r="I93" s="17">
        <v>31079140407</v>
      </c>
      <c r="K93" s="24"/>
      <c r="L93" s="25"/>
      <c r="M93" s="25"/>
      <c r="N93" s="7"/>
      <c r="O93" s="7"/>
      <c r="P93" s="8"/>
      <c r="Q93" s="8"/>
    </row>
    <row r="94" spans="1:17" x14ac:dyDescent="0.2">
      <c r="A94" s="4">
        <v>44440</v>
      </c>
      <c r="B94" s="1">
        <v>0.16408457583547539</v>
      </c>
      <c r="C94" s="16">
        <v>33.14</v>
      </c>
      <c r="D94" s="29">
        <f t="shared" si="4"/>
        <v>5.306641245630761E-2</v>
      </c>
      <c r="E94" s="29">
        <f t="shared" si="5"/>
        <v>0.71933448649375864</v>
      </c>
      <c r="F94" s="17">
        <v>3610653475</v>
      </c>
      <c r="G94" s="29">
        <f t="shared" si="6"/>
        <v>-0.3355166340968575</v>
      </c>
      <c r="H94" s="29">
        <f t="shared" si="7"/>
        <v>22.007154611191918</v>
      </c>
      <c r="I94" s="17">
        <v>32727865352</v>
      </c>
      <c r="K94" s="24"/>
      <c r="L94" s="25"/>
      <c r="M94" s="25"/>
      <c r="N94" s="7"/>
      <c r="O94" s="7"/>
      <c r="P94" s="8"/>
      <c r="Q94" s="8"/>
    </row>
    <row r="95" spans="1:17" x14ac:dyDescent="0.2">
      <c r="A95" s="4">
        <v>44441</v>
      </c>
      <c r="B95" s="1">
        <v>9.1508620689655082E-2</v>
      </c>
      <c r="C95" s="16">
        <v>31.81</v>
      </c>
      <c r="D95" s="29">
        <f t="shared" si="4"/>
        <v>-4.0132770066385048E-2</v>
      </c>
      <c r="E95" s="29">
        <f t="shared" si="5"/>
        <v>0.67287673111819157</v>
      </c>
      <c r="F95" s="17">
        <v>2159617235</v>
      </c>
      <c r="G95" s="29">
        <f t="shared" si="6"/>
        <v>-0.40187635009754019</v>
      </c>
      <c r="H95" s="29">
        <f t="shared" si="7"/>
        <v>21.493196837384168</v>
      </c>
      <c r="I95" s="17">
        <v>31419551546</v>
      </c>
      <c r="K95" s="24"/>
      <c r="L95" s="25"/>
      <c r="M95" s="25"/>
      <c r="N95" s="7"/>
      <c r="O95" s="7"/>
      <c r="P95" s="8"/>
      <c r="Q95" s="8"/>
    </row>
    <row r="96" spans="1:17" x14ac:dyDescent="0.2">
      <c r="A96" s="4">
        <v>44442</v>
      </c>
      <c r="B96" s="1">
        <v>0.1293095975232198</v>
      </c>
      <c r="C96" s="16">
        <v>33.67</v>
      </c>
      <c r="D96" s="29">
        <f t="shared" si="4"/>
        <v>5.8472178560201371E-2</v>
      </c>
      <c r="E96" s="29">
        <f t="shared" si="5"/>
        <v>0.72196404674188153</v>
      </c>
      <c r="F96" s="17">
        <v>2402724194</v>
      </c>
      <c r="G96" s="29">
        <f t="shared" si="6"/>
        <v>0.11256946604243967</v>
      </c>
      <c r="H96" s="29">
        <f t="shared" si="7"/>
        <v>21.599869011832659</v>
      </c>
      <c r="I96" s="17">
        <v>33256018167</v>
      </c>
      <c r="K96" s="24"/>
      <c r="L96" s="25"/>
      <c r="M96" s="25"/>
      <c r="N96" s="7"/>
      <c r="O96" s="7"/>
      <c r="P96" s="8"/>
      <c r="Q96" s="8"/>
    </row>
    <row r="97" spans="1:17" x14ac:dyDescent="0.2">
      <c r="A97" s="4">
        <v>44443</v>
      </c>
      <c r="B97" s="1">
        <v>0.16621417322834645</v>
      </c>
      <c r="C97" s="16">
        <v>32.42</v>
      </c>
      <c r="D97" s="29">
        <f t="shared" si="4"/>
        <v>-3.7125037125037119E-2</v>
      </c>
      <c r="E97" s="29">
        <f t="shared" si="5"/>
        <v>0.67441021630937836</v>
      </c>
      <c r="F97" s="17">
        <v>1508568851</v>
      </c>
      <c r="G97" s="29">
        <f t="shared" si="6"/>
        <v>-0.37214231464137826</v>
      </c>
      <c r="H97" s="29">
        <f t="shared" si="7"/>
        <v>21.134427258213208</v>
      </c>
      <c r="I97" s="17">
        <v>32014866194</v>
      </c>
      <c r="K97" s="24"/>
      <c r="L97" s="25"/>
      <c r="M97" s="25"/>
      <c r="N97" s="7"/>
      <c r="O97" s="7"/>
      <c r="P97" s="8"/>
      <c r="Q97" s="8"/>
    </row>
    <row r="98" spans="1:17" x14ac:dyDescent="0.2">
      <c r="A98" s="4">
        <v>44444</v>
      </c>
      <c r="B98" s="1">
        <v>0.15461018766756043</v>
      </c>
      <c r="C98" s="16">
        <v>34.409999999999997</v>
      </c>
      <c r="D98" s="29">
        <f t="shared" si="4"/>
        <v>6.1381863047501373E-2</v>
      </c>
      <c r="E98" s="29">
        <f t="shared" si="5"/>
        <v>0.72337656521544869</v>
      </c>
      <c r="F98" s="17">
        <v>1731805767</v>
      </c>
      <c r="G98" s="29">
        <f t="shared" si="6"/>
        <v>0.14797926912783654</v>
      </c>
      <c r="H98" s="29">
        <f t="shared" si="7"/>
        <v>21.272430497611069</v>
      </c>
      <c r="I98" s="17">
        <v>33981408465</v>
      </c>
      <c r="K98" s="24"/>
      <c r="L98" s="25"/>
      <c r="M98" s="25"/>
      <c r="N98" s="7"/>
      <c r="O98" s="7"/>
      <c r="P98" s="8"/>
      <c r="Q98" s="8"/>
    </row>
    <row r="99" spans="1:17" x14ac:dyDescent="0.2">
      <c r="A99" s="4">
        <v>44445</v>
      </c>
      <c r="B99" s="1">
        <v>0.15503539325842697</v>
      </c>
      <c r="C99" s="16">
        <v>34.31</v>
      </c>
      <c r="D99" s="29">
        <f t="shared" si="4"/>
        <v>-2.9061319383898443E-3</v>
      </c>
      <c r="E99" s="29">
        <f t="shared" si="5"/>
        <v>0.69169305786661095</v>
      </c>
      <c r="F99" s="17">
        <v>2185610406</v>
      </c>
      <c r="G99" s="29">
        <f t="shared" si="6"/>
        <v>0.2620413025798638</v>
      </c>
      <c r="H99" s="29">
        <f t="shared" si="7"/>
        <v>21.50516098895093</v>
      </c>
      <c r="I99" s="17">
        <v>33885035194</v>
      </c>
      <c r="K99" s="24"/>
      <c r="L99" s="25"/>
      <c r="M99" s="25"/>
      <c r="N99" s="7"/>
      <c r="O99" s="7"/>
      <c r="P99" s="8"/>
      <c r="Q99" s="8"/>
    </row>
    <row r="100" spans="1:17" x14ac:dyDescent="0.2">
      <c r="A100" s="4">
        <v>44446</v>
      </c>
      <c r="B100" s="1">
        <v>0.20562913907284697</v>
      </c>
      <c r="C100" s="16">
        <v>27.83</v>
      </c>
      <c r="D100" s="29">
        <f t="shared" si="4"/>
        <v>-0.18886621976100271</v>
      </c>
      <c r="E100" s="29">
        <f t="shared" si="5"/>
        <v>0.593953047094543</v>
      </c>
      <c r="F100" s="17">
        <v>5554694141</v>
      </c>
      <c r="G100" s="29">
        <f t="shared" si="6"/>
        <v>1.5414841207523056</v>
      </c>
      <c r="H100" s="29">
        <f t="shared" si="7"/>
        <v>22.437909198576154</v>
      </c>
      <c r="I100" s="17">
        <v>27480130277</v>
      </c>
      <c r="K100" s="24"/>
      <c r="L100" s="25"/>
      <c r="M100" s="25"/>
      <c r="N100" s="7"/>
      <c r="O100" s="7"/>
      <c r="P100" s="8"/>
      <c r="Q100" s="8"/>
    </row>
    <row r="101" spans="1:17" x14ac:dyDescent="0.2">
      <c r="A101" s="4">
        <v>44447</v>
      </c>
      <c r="B101" s="1">
        <v>0.13937818181818173</v>
      </c>
      <c r="C101" s="16">
        <v>27.71</v>
      </c>
      <c r="D101" s="29">
        <f t="shared" si="4"/>
        <v>-4.3118936399567653E-3</v>
      </c>
      <c r="E101" s="29">
        <f t="shared" si="5"/>
        <v>0.69098890634085419</v>
      </c>
      <c r="F101" s="17">
        <v>3210808968</v>
      </c>
      <c r="G101" s="29">
        <f t="shared" si="6"/>
        <v>-0.42196475872531758</v>
      </c>
      <c r="H101" s="29">
        <f t="shared" si="7"/>
        <v>21.88978875760262</v>
      </c>
      <c r="I101" s="17">
        <v>27364631229</v>
      </c>
      <c r="K101" s="24"/>
      <c r="L101" s="25"/>
      <c r="M101" s="25"/>
      <c r="N101" s="7"/>
      <c r="O101" s="7"/>
      <c r="P101" s="8"/>
      <c r="Q101" s="8"/>
    </row>
    <row r="102" spans="1:17" x14ac:dyDescent="0.2">
      <c r="A102" s="4">
        <v>44448</v>
      </c>
      <c r="B102" s="1">
        <v>0.10984216867469883</v>
      </c>
      <c r="C102" s="16">
        <v>29.84</v>
      </c>
      <c r="D102" s="29">
        <f t="shared" si="4"/>
        <v>7.6867556838686291E-2</v>
      </c>
      <c r="E102" s="29">
        <f t="shared" si="5"/>
        <v>0.7308607762930045</v>
      </c>
      <c r="F102" s="17">
        <v>3007862034</v>
      </c>
      <c r="G102" s="29">
        <f t="shared" si="6"/>
        <v>-6.3207414711568766E-2</v>
      </c>
      <c r="H102" s="29">
        <f t="shared" si="7"/>
        <v>21.82449537595819</v>
      </c>
      <c r="I102" s="17">
        <v>29464990900</v>
      </c>
      <c r="K102" s="24"/>
      <c r="L102" s="25"/>
      <c r="M102" s="25"/>
      <c r="N102" s="7"/>
      <c r="O102" s="7"/>
      <c r="P102" s="8"/>
      <c r="Q102" s="8"/>
    </row>
    <row r="103" spans="1:17" x14ac:dyDescent="0.2">
      <c r="A103" s="4">
        <v>44449</v>
      </c>
      <c r="B103" s="1">
        <v>0.1019550561797752</v>
      </c>
      <c r="C103" s="16">
        <v>29.22</v>
      </c>
      <c r="D103" s="29">
        <f t="shared" si="4"/>
        <v>-2.0777479892761463E-2</v>
      </c>
      <c r="E103" s="29">
        <f t="shared" si="5"/>
        <v>0.6827041009802165</v>
      </c>
      <c r="F103" s="17">
        <v>3735477033</v>
      </c>
      <c r="G103" s="29">
        <f t="shared" si="6"/>
        <v>0.24190437951450261</v>
      </c>
      <c r="H103" s="29">
        <f t="shared" si="7"/>
        <v>22.041141367322147</v>
      </c>
      <c r="I103" s="17">
        <v>28852482175</v>
      </c>
      <c r="K103" s="24"/>
      <c r="L103" s="25"/>
      <c r="M103" s="25"/>
      <c r="N103" s="7"/>
      <c r="O103" s="7"/>
      <c r="P103" s="8"/>
      <c r="Q103" s="8"/>
    </row>
    <row r="104" spans="1:17" x14ac:dyDescent="0.2">
      <c r="A104" s="4">
        <v>44450</v>
      </c>
      <c r="B104" s="1">
        <v>0.10354105263157892</v>
      </c>
      <c r="C104" s="16">
        <v>31.59</v>
      </c>
      <c r="D104" s="29">
        <f t="shared" si="4"/>
        <v>8.110882956878851E-2</v>
      </c>
      <c r="E104" s="29">
        <f t="shared" si="5"/>
        <v>0.73290084280946488</v>
      </c>
      <c r="F104" s="17">
        <v>2273035757</v>
      </c>
      <c r="G104" s="29">
        <f t="shared" si="6"/>
        <v>-0.39150054011321234</v>
      </c>
      <c r="H104" s="29">
        <f t="shared" si="7"/>
        <v>21.54438211332528</v>
      </c>
      <c r="I104" s="17">
        <v>31202175781</v>
      </c>
      <c r="K104" s="24"/>
      <c r="L104" s="25"/>
      <c r="M104" s="25"/>
      <c r="N104" s="7"/>
      <c r="O104" s="7"/>
      <c r="P104" s="8"/>
      <c r="Q104" s="8"/>
    </row>
    <row r="105" spans="1:17" x14ac:dyDescent="0.2">
      <c r="A105" s="4">
        <v>44451</v>
      </c>
      <c r="B105" s="1">
        <v>9.0684045584045678E-2</v>
      </c>
      <c r="C105" s="16">
        <v>35.770000000000003</v>
      </c>
      <c r="D105" s="29">
        <f t="shared" si="4"/>
        <v>0.13232035454257685</v>
      </c>
      <c r="E105" s="29">
        <f t="shared" si="5"/>
        <v>0.75721075512007741</v>
      </c>
      <c r="F105" s="17">
        <v>4160379169</v>
      </c>
      <c r="G105" s="29">
        <f t="shared" si="6"/>
        <v>0.83031839960624088</v>
      </c>
      <c r="H105" s="29">
        <f t="shared" si="7"/>
        <v>22.148872053700597</v>
      </c>
      <c r="I105" s="17">
        <v>35329994514</v>
      </c>
      <c r="K105" s="24"/>
      <c r="L105" s="25"/>
      <c r="M105" s="25"/>
      <c r="N105" s="7"/>
      <c r="O105" s="7"/>
      <c r="P105" s="8"/>
      <c r="Q105" s="8"/>
    </row>
    <row r="106" spans="1:17" x14ac:dyDescent="0.2">
      <c r="A106" s="4">
        <v>44452</v>
      </c>
      <c r="B106" s="1">
        <v>0.12199724576271191</v>
      </c>
      <c r="C106" s="16">
        <v>34.770000000000003</v>
      </c>
      <c r="D106" s="29">
        <f t="shared" si="4"/>
        <v>-2.7956388034665935E-2</v>
      </c>
      <c r="E106" s="29">
        <f t="shared" si="5"/>
        <v>0.67907037153697958</v>
      </c>
      <c r="F106" s="17">
        <v>7156687508</v>
      </c>
      <c r="G106" s="29">
        <f t="shared" si="6"/>
        <v>0.72020078393965248</v>
      </c>
      <c r="H106" s="29">
        <f t="shared" si="7"/>
        <v>22.691313072460979</v>
      </c>
      <c r="I106" s="17">
        <v>34336146320</v>
      </c>
      <c r="K106" s="24"/>
      <c r="L106" s="25"/>
      <c r="M106" s="25"/>
      <c r="N106" s="7"/>
      <c r="O106" s="7"/>
      <c r="P106" s="8"/>
      <c r="Q106" s="8"/>
    </row>
    <row r="107" spans="1:17" x14ac:dyDescent="0.2">
      <c r="A107" s="4">
        <v>44453</v>
      </c>
      <c r="B107" s="1">
        <v>0.11648809523809529</v>
      </c>
      <c r="C107" s="16">
        <v>37.380000000000003</v>
      </c>
      <c r="D107" s="29">
        <f t="shared" si="4"/>
        <v>7.5064710957722047E-2</v>
      </c>
      <c r="E107" s="29">
        <f t="shared" si="5"/>
        <v>0.72999233920010986</v>
      </c>
      <c r="F107" s="17">
        <v>3761631381</v>
      </c>
      <c r="G107" s="29">
        <f t="shared" si="6"/>
        <v>-0.47438932092604091</v>
      </c>
      <c r="H107" s="29">
        <f t="shared" si="7"/>
        <v>22.048118578441777</v>
      </c>
      <c r="I107" s="17">
        <v>36911568244</v>
      </c>
      <c r="K107" s="24"/>
      <c r="L107" s="25"/>
      <c r="M107" s="25"/>
      <c r="N107" s="7"/>
      <c r="O107" s="7"/>
      <c r="P107" s="8"/>
      <c r="Q107" s="8"/>
    </row>
    <row r="108" spans="1:17" x14ac:dyDescent="0.2">
      <c r="A108" s="4">
        <v>44454</v>
      </c>
      <c r="B108" s="1">
        <v>0.52548492688413717</v>
      </c>
      <c r="C108" s="16">
        <v>36.46</v>
      </c>
      <c r="D108" s="29">
        <f t="shared" si="4"/>
        <v>-2.4612092027822441E-2</v>
      </c>
      <c r="E108" s="29">
        <f t="shared" si="5"/>
        <v>0.68076478816717989</v>
      </c>
      <c r="F108" s="17">
        <v>2154595131</v>
      </c>
      <c r="G108" s="29">
        <f t="shared" si="6"/>
        <v>-0.42721789756357842</v>
      </c>
      <c r="H108" s="29">
        <f t="shared" si="7"/>
        <v>21.49086866906973</v>
      </c>
      <c r="I108" s="17">
        <v>36010492842</v>
      </c>
      <c r="K108" s="24"/>
      <c r="L108" s="25"/>
      <c r="M108" s="25"/>
      <c r="N108" s="7"/>
      <c r="O108" s="7"/>
      <c r="P108" s="8"/>
      <c r="Q108" s="8"/>
    </row>
    <row r="109" spans="1:17" x14ac:dyDescent="0.2">
      <c r="A109" s="4">
        <v>44455</v>
      </c>
      <c r="B109" s="1">
        <v>0.44436040061633364</v>
      </c>
      <c r="C109" s="16">
        <v>35.549999999999997</v>
      </c>
      <c r="D109" s="29">
        <f t="shared" si="4"/>
        <v>-2.4958859023587632E-2</v>
      </c>
      <c r="E109" s="29">
        <f t="shared" si="5"/>
        <v>0.68058922901025842</v>
      </c>
      <c r="F109" s="17">
        <v>2430072000</v>
      </c>
      <c r="G109" s="29">
        <f t="shared" si="6"/>
        <v>0.12785551449387356</v>
      </c>
      <c r="H109" s="29">
        <f t="shared" si="7"/>
        <v>21.61118672390106</v>
      </c>
      <c r="I109" s="17">
        <v>35106026009</v>
      </c>
      <c r="K109" s="24"/>
      <c r="L109" s="25"/>
      <c r="M109" s="25"/>
      <c r="N109" s="7"/>
      <c r="O109" s="7"/>
      <c r="P109" s="8"/>
      <c r="Q109" s="8"/>
    </row>
    <row r="110" spans="1:17" x14ac:dyDescent="0.2">
      <c r="A110" s="4">
        <v>44456</v>
      </c>
      <c r="B110" s="1">
        <v>0.11822381974248929</v>
      </c>
      <c r="C110" s="16">
        <v>33.020000000000003</v>
      </c>
      <c r="D110" s="29">
        <f t="shared" si="4"/>
        <v>-7.1167369901546929E-2</v>
      </c>
      <c r="E110" s="29">
        <f t="shared" si="5"/>
        <v>0.65691496504702329</v>
      </c>
      <c r="F110" s="17">
        <v>2365641231</v>
      </c>
      <c r="G110" s="29">
        <f t="shared" si="6"/>
        <v>-2.6513934155037333E-2</v>
      </c>
      <c r="H110" s="29">
        <f t="shared" si="7"/>
        <v>21.584314956178172</v>
      </c>
      <c r="I110" s="17">
        <v>32611237718</v>
      </c>
      <c r="K110" s="24"/>
      <c r="L110" s="25"/>
      <c r="M110" s="25"/>
      <c r="N110" s="7"/>
      <c r="O110" s="7"/>
      <c r="P110" s="8"/>
      <c r="Q110" s="8"/>
    </row>
    <row r="111" spans="1:17" x14ac:dyDescent="0.2">
      <c r="A111" s="4">
        <v>44457</v>
      </c>
      <c r="B111" s="1">
        <v>0.13004868035190612</v>
      </c>
      <c r="C111" s="16">
        <v>34.9</v>
      </c>
      <c r="D111" s="29">
        <f t="shared" si="4"/>
        <v>5.6935190793458323E-2</v>
      </c>
      <c r="E111" s="29">
        <f t="shared" si="5"/>
        <v>0.7212171035111099</v>
      </c>
      <c r="F111" s="17">
        <v>1805117461</v>
      </c>
      <c r="G111" s="29">
        <f t="shared" si="6"/>
        <v>-0.23694369317491826</v>
      </c>
      <c r="H111" s="29">
        <f t="shared" si="7"/>
        <v>21.313891502514188</v>
      </c>
      <c r="I111" s="17">
        <v>34465398414</v>
      </c>
      <c r="K111" s="24"/>
      <c r="L111" s="25"/>
      <c r="M111" s="25"/>
      <c r="N111" s="7"/>
      <c r="O111" s="7"/>
      <c r="P111" s="8"/>
      <c r="Q111" s="8"/>
    </row>
    <row r="112" spans="1:17" x14ac:dyDescent="0.2">
      <c r="A112" s="4">
        <v>44458</v>
      </c>
      <c r="B112" s="5"/>
      <c r="C112" s="16">
        <v>33.799999999999997</v>
      </c>
      <c r="D112" s="29">
        <f t="shared" si="4"/>
        <v>-3.1518624641833859E-2</v>
      </c>
      <c r="E112" s="29">
        <f t="shared" si="5"/>
        <v>0.67726237001992207</v>
      </c>
      <c r="F112" s="17">
        <v>1453929289</v>
      </c>
      <c r="G112" s="29">
        <f t="shared" si="6"/>
        <v>-0.19455142370926304</v>
      </c>
      <c r="H112" s="29">
        <f t="shared" si="7"/>
        <v>21.097535583513434</v>
      </c>
      <c r="I112" s="17">
        <v>33381499815</v>
      </c>
      <c r="K112" s="24"/>
      <c r="L112" s="25"/>
      <c r="M112" s="25"/>
      <c r="N112" s="7"/>
      <c r="O112" s="7"/>
      <c r="P112" s="8"/>
      <c r="Q112" s="8"/>
    </row>
    <row r="113" spans="1:17" x14ac:dyDescent="0.2">
      <c r="A113" s="4">
        <v>44459</v>
      </c>
      <c r="B113" s="1">
        <v>0.12228844086021491</v>
      </c>
      <c r="C113" s="16">
        <v>28.05</v>
      </c>
      <c r="D113" s="29">
        <f t="shared" si="4"/>
        <v>-0.1701183431952662</v>
      </c>
      <c r="E113" s="29">
        <f t="shared" si="5"/>
        <v>0.6042512963495239</v>
      </c>
      <c r="F113" s="17">
        <v>3954630278</v>
      </c>
      <c r="G113" s="29">
        <f t="shared" si="6"/>
        <v>1.7199605289745286</v>
      </c>
      <c r="H113" s="29">
        <f t="shared" si="7"/>
        <v>22.098152951874702</v>
      </c>
      <c r="I113" s="17">
        <v>27703407745</v>
      </c>
      <c r="K113" s="24"/>
      <c r="L113" s="25"/>
      <c r="M113" s="25"/>
      <c r="N113" s="7"/>
      <c r="O113" s="7"/>
      <c r="P113" s="8"/>
      <c r="Q113" s="8"/>
    </row>
    <row r="114" spans="1:17" x14ac:dyDescent="0.2">
      <c r="A114" s="4">
        <v>44460</v>
      </c>
      <c r="B114" s="1">
        <v>0.19506177884615397</v>
      </c>
      <c r="C114" s="16">
        <v>26.32</v>
      </c>
      <c r="D114" s="29">
        <f t="shared" si="4"/>
        <v>-6.1675579322638119E-2</v>
      </c>
      <c r="E114" s="29">
        <f t="shared" si="5"/>
        <v>0.6618238991891241</v>
      </c>
      <c r="F114" s="17">
        <v>3325097631</v>
      </c>
      <c r="G114" s="29">
        <f t="shared" si="6"/>
        <v>-0.1591887490727395</v>
      </c>
      <c r="H114" s="29">
        <f t="shared" si="7"/>
        <v>21.924764873630664</v>
      </c>
      <c r="I114" s="17">
        <v>25989631601</v>
      </c>
      <c r="K114" s="24"/>
      <c r="L114" s="25"/>
      <c r="M114" s="25"/>
      <c r="N114" s="7"/>
      <c r="O114" s="7"/>
      <c r="P114" s="8"/>
      <c r="Q114" s="8"/>
    </row>
    <row r="115" spans="1:17" x14ac:dyDescent="0.2">
      <c r="A115" s="4">
        <v>44461</v>
      </c>
      <c r="B115" s="1">
        <v>0.11704340909090916</v>
      </c>
      <c r="C115" s="16">
        <v>31.61</v>
      </c>
      <c r="D115" s="29">
        <f t="shared" si="4"/>
        <v>0.20098784194528863</v>
      </c>
      <c r="E115" s="29">
        <f t="shared" si="5"/>
        <v>0.78890627865141627</v>
      </c>
      <c r="F115" s="17">
        <v>2905928191</v>
      </c>
      <c r="G115" s="29">
        <f t="shared" si="6"/>
        <v>-0.12606229546226522</v>
      </c>
      <c r="H115" s="29">
        <f t="shared" si="7"/>
        <v>21.790018691534552</v>
      </c>
      <c r="I115" s="17">
        <v>31219133373</v>
      </c>
      <c r="K115" s="24"/>
      <c r="L115" s="25"/>
      <c r="M115" s="25"/>
      <c r="N115" s="7"/>
      <c r="O115" s="7"/>
      <c r="P115" s="8"/>
      <c r="Q115" s="8"/>
    </row>
    <row r="116" spans="1:17" x14ac:dyDescent="0.2">
      <c r="A116" s="4">
        <v>44462</v>
      </c>
      <c r="B116" s="1">
        <v>0.12033510101010098</v>
      </c>
      <c r="C116" s="16">
        <v>33.54</v>
      </c>
      <c r="D116" s="29">
        <f t="shared" si="4"/>
        <v>6.1056627649477946E-2</v>
      </c>
      <c r="E116" s="29">
        <f t="shared" si="5"/>
        <v>0.72321877734332773</v>
      </c>
      <c r="F116" s="17">
        <v>2239422860</v>
      </c>
      <c r="G116" s="29">
        <f t="shared" si="6"/>
        <v>-0.22936056474631583</v>
      </c>
      <c r="H116" s="29">
        <f t="shared" si="7"/>
        <v>21.529484018276264</v>
      </c>
      <c r="I116" s="17">
        <v>33128088095</v>
      </c>
      <c r="K116" s="24"/>
      <c r="L116" s="25"/>
      <c r="M116" s="25"/>
      <c r="N116" s="7"/>
      <c r="O116" s="7"/>
      <c r="P116" s="8"/>
      <c r="Q116" s="8"/>
    </row>
    <row r="117" spans="1:17" x14ac:dyDescent="0.2">
      <c r="A117" s="4">
        <v>44463</v>
      </c>
      <c r="B117" s="1">
        <v>0.20591944444444416</v>
      </c>
      <c r="C117" s="16">
        <v>30.84</v>
      </c>
      <c r="D117" s="29">
        <f t="shared" si="4"/>
        <v>-8.0500894454382799E-2</v>
      </c>
      <c r="E117" s="29">
        <f t="shared" si="5"/>
        <v>0.65206426947559937</v>
      </c>
      <c r="F117" s="17">
        <v>3844864517</v>
      </c>
      <c r="G117" s="29">
        <f t="shared" si="6"/>
        <v>0.71689973594357248</v>
      </c>
      <c r="H117" s="29">
        <f t="shared" si="7"/>
        <v>22.070004203392454</v>
      </c>
      <c r="I117" s="17">
        <v>30459262325</v>
      </c>
      <c r="K117" s="24"/>
      <c r="L117" s="25"/>
      <c r="M117" s="25"/>
      <c r="N117" s="7"/>
      <c r="O117" s="7"/>
      <c r="P117" s="8"/>
      <c r="Q117" s="8"/>
    </row>
    <row r="118" spans="1:17" x14ac:dyDescent="0.2">
      <c r="A118" s="4">
        <v>44464</v>
      </c>
      <c r="B118" s="1">
        <v>6.8899107142857116E-2</v>
      </c>
      <c r="C118" s="16">
        <v>29.84</v>
      </c>
      <c r="D118" s="29">
        <f t="shared" si="4"/>
        <v>-3.2425421530479892E-2</v>
      </c>
      <c r="E118" s="29">
        <f t="shared" si="5"/>
        <v>0.67680160578520276</v>
      </c>
      <c r="F118" s="17">
        <v>2036495249</v>
      </c>
      <c r="G118" s="29">
        <f t="shared" si="6"/>
        <v>-0.47033367755985356</v>
      </c>
      <c r="H118" s="29">
        <f t="shared" si="7"/>
        <v>21.434496152616926</v>
      </c>
      <c r="I118" s="17">
        <v>29472512109</v>
      </c>
      <c r="K118" s="24"/>
      <c r="L118" s="25"/>
      <c r="M118" s="25"/>
      <c r="N118" s="7"/>
      <c r="O118" s="7"/>
      <c r="P118" s="8"/>
      <c r="Q118" s="8"/>
    </row>
    <row r="119" spans="1:17" x14ac:dyDescent="0.2">
      <c r="A119" s="4">
        <v>44465</v>
      </c>
      <c r="B119" s="1">
        <v>0.1144662857142858</v>
      </c>
      <c r="C119" s="16">
        <v>28.83</v>
      </c>
      <c r="D119" s="29">
        <f t="shared" si="4"/>
        <v>-3.3847184986595225E-2</v>
      </c>
      <c r="E119" s="29">
        <f t="shared" si="5"/>
        <v>0.67607874760220843</v>
      </c>
      <c r="F119" s="17">
        <v>2609528913</v>
      </c>
      <c r="G119" s="29">
        <f t="shared" si="6"/>
        <v>0.28138227392447024</v>
      </c>
      <c r="H119" s="29">
        <f t="shared" si="7"/>
        <v>21.682435549269936</v>
      </c>
      <c r="I119" s="17">
        <v>28470590053</v>
      </c>
      <c r="K119" s="24"/>
      <c r="L119" s="25"/>
      <c r="M119" s="25"/>
      <c r="N119" s="7"/>
      <c r="O119" s="7"/>
      <c r="P119" s="8"/>
      <c r="Q119" s="8"/>
    </row>
    <row r="120" spans="1:17" x14ac:dyDescent="0.2">
      <c r="A120" s="4">
        <v>44466</v>
      </c>
      <c r="B120" s="1">
        <v>0.17018507462686527</v>
      </c>
      <c r="C120" s="16">
        <v>27.77</v>
      </c>
      <c r="D120" s="29">
        <f t="shared" si="4"/>
        <v>-3.6767256330211495E-2</v>
      </c>
      <c r="E120" s="29">
        <f t="shared" si="5"/>
        <v>0.67459247355882646</v>
      </c>
      <c r="F120" s="17">
        <v>1672382041</v>
      </c>
      <c r="G120" s="29">
        <f t="shared" si="6"/>
        <v>-0.35912492378657923</v>
      </c>
      <c r="H120" s="29">
        <f t="shared" si="7"/>
        <v>21.237514819527277</v>
      </c>
      <c r="I120" s="17">
        <v>27427155375</v>
      </c>
      <c r="K120" s="24"/>
      <c r="L120" s="25"/>
      <c r="M120" s="25"/>
      <c r="N120" s="7"/>
      <c r="O120" s="7"/>
      <c r="P120" s="8"/>
      <c r="Q120" s="8"/>
    </row>
    <row r="121" spans="1:17" x14ac:dyDescent="0.2">
      <c r="A121" s="4">
        <v>44467</v>
      </c>
      <c r="B121" s="1">
        <v>0.21797139107611477</v>
      </c>
      <c r="C121" s="16">
        <v>26.33</v>
      </c>
      <c r="D121" s="29">
        <f t="shared" si="4"/>
        <v>-5.1854519265394305E-2</v>
      </c>
      <c r="E121" s="29">
        <f t="shared" si="5"/>
        <v>0.66687788453372765</v>
      </c>
      <c r="F121" s="17">
        <v>1505382459</v>
      </c>
      <c r="G121" s="29">
        <f t="shared" si="6"/>
        <v>-9.9857316035361521E-2</v>
      </c>
      <c r="H121" s="29">
        <f t="shared" si="7"/>
        <v>21.132312829108493</v>
      </c>
      <c r="I121" s="17">
        <v>26006743668</v>
      </c>
      <c r="K121" s="24"/>
      <c r="L121" s="25"/>
      <c r="M121" s="25"/>
      <c r="N121" s="7"/>
      <c r="O121" s="7"/>
      <c r="P121" s="8"/>
      <c r="Q121" s="8"/>
    </row>
    <row r="122" spans="1:17" x14ac:dyDescent="0.2">
      <c r="A122" s="4">
        <v>44468</v>
      </c>
      <c r="B122" s="1">
        <v>0.20005993883792045</v>
      </c>
      <c r="C122" s="16">
        <v>27.27</v>
      </c>
      <c r="D122" s="29">
        <f t="shared" si="4"/>
        <v>3.5700721610330444E-2</v>
      </c>
      <c r="E122" s="29">
        <f t="shared" si="5"/>
        <v>0.71084009456853825</v>
      </c>
      <c r="F122" s="17">
        <v>1537170123</v>
      </c>
      <c r="G122" s="29">
        <f t="shared" si="6"/>
        <v>2.1116005311444974E-2</v>
      </c>
      <c r="H122" s="29">
        <f t="shared" si="7"/>
        <v>21.153208981129119</v>
      </c>
      <c r="I122" s="17">
        <v>26935490134</v>
      </c>
      <c r="K122" s="24"/>
      <c r="L122" s="25"/>
      <c r="M122" s="25"/>
      <c r="N122" s="7"/>
      <c r="O122" s="7"/>
      <c r="P122" s="8"/>
      <c r="Q122" s="8"/>
    </row>
    <row r="123" spans="1:17" x14ac:dyDescent="0.2">
      <c r="A123" s="4">
        <v>44469</v>
      </c>
      <c r="B123" s="1">
        <v>0.16893529411764718</v>
      </c>
      <c r="C123" s="16">
        <v>28.58</v>
      </c>
      <c r="D123" s="29">
        <f t="shared" si="4"/>
        <v>4.8038137147047966E-2</v>
      </c>
      <c r="E123" s="29">
        <f t="shared" si="5"/>
        <v>0.71688232865771251</v>
      </c>
      <c r="F123" s="17">
        <v>1239805621</v>
      </c>
      <c r="G123" s="29">
        <f t="shared" si="6"/>
        <v>-0.19344931153075762</v>
      </c>
      <c r="H123" s="29">
        <f t="shared" si="7"/>
        <v>20.938220447824168</v>
      </c>
      <c r="I123" s="17">
        <v>28225628136</v>
      </c>
      <c r="K123" s="24"/>
      <c r="L123" s="25"/>
      <c r="M123" s="25"/>
      <c r="N123" s="7"/>
      <c r="O123" s="7"/>
      <c r="P123" s="8"/>
      <c r="Q12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CF4B2-3F91-4933-967D-A78C3115AA50}">
  <dimension ref="A1:Q123"/>
  <sheetViews>
    <sheetView topLeftCell="A97" workbookViewId="0">
      <selection activeCell="F19" sqref="F19"/>
    </sheetView>
  </sheetViews>
  <sheetFormatPr defaultRowHeight="15" x14ac:dyDescent="0.25"/>
  <cols>
    <col min="1" max="1" width="11.5703125" bestFit="1" customWidth="1"/>
    <col min="2" max="2" width="15.140625" bestFit="1" customWidth="1"/>
    <col min="3" max="3" width="8" bestFit="1" customWidth="1"/>
    <col min="4" max="4" width="8.140625" bestFit="1" customWidth="1"/>
    <col min="5" max="5" width="10.85546875" bestFit="1" customWidth="1"/>
    <col min="6" max="6" width="16.28515625" bestFit="1" customWidth="1"/>
    <col min="7" max="7" width="10.140625" bestFit="1" customWidth="1"/>
    <col min="8" max="8" width="12.85546875" bestFit="1" customWidth="1"/>
    <col min="9" max="9" width="17.42578125" bestFit="1" customWidth="1"/>
    <col min="11" max="11" width="12" bestFit="1" customWidth="1"/>
    <col min="12" max="15" width="12.140625" bestFit="1" customWidth="1"/>
    <col min="16" max="16" width="18.7109375" bestFit="1" customWidth="1"/>
    <col min="17" max="17" width="19.85546875" bestFit="1" customWidth="1"/>
  </cols>
  <sheetData>
    <row r="1" spans="1:17" x14ac:dyDescent="0.25">
      <c r="A1" s="14" t="s">
        <v>15</v>
      </c>
      <c r="B1" s="14" t="s">
        <v>21</v>
      </c>
      <c r="C1" s="14" t="s">
        <v>17</v>
      </c>
      <c r="D1" s="14" t="s">
        <v>19</v>
      </c>
      <c r="E1" s="14" t="s">
        <v>22</v>
      </c>
      <c r="F1" s="14" t="s">
        <v>16</v>
      </c>
      <c r="G1" s="14" t="s">
        <v>20</v>
      </c>
      <c r="H1" s="14" t="s">
        <v>23</v>
      </c>
      <c r="I1" s="14" t="s">
        <v>18</v>
      </c>
      <c r="K1" s="13"/>
      <c r="L1" s="13"/>
      <c r="M1" s="13"/>
      <c r="N1" s="13"/>
      <c r="O1" s="13"/>
      <c r="P1" s="13"/>
      <c r="Q1" s="13"/>
    </row>
    <row r="2" spans="1:17" x14ac:dyDescent="0.25">
      <c r="A2" s="4">
        <v>44348</v>
      </c>
      <c r="B2" s="1">
        <v>0.24611316146540005</v>
      </c>
      <c r="C2" s="17">
        <v>2633.52</v>
      </c>
      <c r="F2" s="17">
        <v>27363223090</v>
      </c>
      <c r="I2" s="17">
        <v>305798597367</v>
      </c>
      <c r="K2" s="24"/>
      <c r="L2" s="25"/>
      <c r="M2" s="25"/>
      <c r="N2" s="7"/>
      <c r="O2" s="7"/>
      <c r="P2" s="8"/>
      <c r="Q2" s="8"/>
    </row>
    <row r="3" spans="1:17" x14ac:dyDescent="0.25">
      <c r="A3" s="4">
        <v>44349</v>
      </c>
      <c r="B3" s="1">
        <v>0.18186092715231769</v>
      </c>
      <c r="C3" s="17">
        <v>2706.12</v>
      </c>
      <c r="D3" s="15">
        <f>C3/C2-1</f>
        <v>2.7567666089492349E-2</v>
      </c>
      <c r="E3" s="15">
        <f>LN(1+C3/C2)</f>
        <v>0.7068368806007076</v>
      </c>
      <c r="F3" s="17">
        <v>27723267359</v>
      </c>
      <c r="G3" s="15">
        <f>F3/F2-1</f>
        <v>1.3157962708405524E-2</v>
      </c>
      <c r="H3" s="15">
        <f>LN(1+F3)</f>
        <v>24.045537874451846</v>
      </c>
      <c r="I3" s="17">
        <v>314266256163</v>
      </c>
      <c r="K3" s="24"/>
      <c r="L3" s="25"/>
      <c r="M3" s="25"/>
      <c r="N3" s="7"/>
      <c r="O3" s="7"/>
      <c r="P3" s="8"/>
      <c r="Q3" s="8"/>
    </row>
    <row r="4" spans="1:17" x14ac:dyDescent="0.25">
      <c r="A4" s="4">
        <v>44350</v>
      </c>
      <c r="B4" s="1">
        <v>0.26018536009445181</v>
      </c>
      <c r="C4" s="17">
        <v>2855.13</v>
      </c>
      <c r="D4" s="15">
        <f t="shared" ref="D4:D67" si="0">C4/C3-1</f>
        <v>5.5064076981065302E-2</v>
      </c>
      <c r="E4" s="15">
        <f t="shared" ref="E4:E67" si="1">LN(1+C4/C3)</f>
        <v>0.72030702847476413</v>
      </c>
      <c r="F4" s="17">
        <v>30038207402</v>
      </c>
      <c r="G4" s="15">
        <f t="shared" ref="G4:G67" si="2">F4/F3-1</f>
        <v>8.3501703209181155E-2</v>
      </c>
      <c r="H4" s="15">
        <f t="shared" ref="H4:H67" si="3">LN(1+F4)</f>
        <v>24.125735988393359</v>
      </c>
      <c r="I4" s="17">
        <v>331608133101</v>
      </c>
      <c r="K4" s="24"/>
      <c r="L4" s="25"/>
      <c r="M4" s="25"/>
      <c r="N4" s="7"/>
      <c r="O4" s="7"/>
      <c r="P4" s="8"/>
      <c r="Q4" s="8"/>
    </row>
    <row r="5" spans="1:17" x14ac:dyDescent="0.25">
      <c r="A5" s="4">
        <v>44351</v>
      </c>
      <c r="B5" s="1">
        <v>0.16058168224299055</v>
      </c>
      <c r="C5" s="17">
        <v>2688.19</v>
      </c>
      <c r="D5" s="15">
        <f t="shared" si="0"/>
        <v>-5.8470192250440478E-2</v>
      </c>
      <c r="E5" s="15">
        <f t="shared" si="1"/>
        <v>0.66347622302025377</v>
      </c>
      <c r="F5" s="17">
        <v>34173841611</v>
      </c>
      <c r="G5" s="15">
        <f t="shared" si="2"/>
        <v>0.13767912824001072</v>
      </c>
      <c r="H5" s="15">
        <f t="shared" si="3"/>
        <v>24.254726323210186</v>
      </c>
      <c r="I5" s="17">
        <v>312256566095</v>
      </c>
      <c r="K5" s="24"/>
      <c r="L5" s="25"/>
      <c r="M5" s="25"/>
      <c r="N5" s="7"/>
      <c r="O5" s="7"/>
      <c r="P5" s="8"/>
      <c r="Q5" s="8"/>
    </row>
    <row r="6" spans="1:17" x14ac:dyDescent="0.25">
      <c r="A6" s="4">
        <v>44352</v>
      </c>
      <c r="B6" s="1">
        <v>0.20398967136150187</v>
      </c>
      <c r="C6" s="17">
        <v>2630.58</v>
      </c>
      <c r="D6" s="15">
        <f t="shared" si="0"/>
        <v>-2.1430776842410793E-2</v>
      </c>
      <c r="E6" s="15">
        <f t="shared" si="1"/>
        <v>0.68237396892781899</v>
      </c>
      <c r="F6" s="17">
        <v>30496672724</v>
      </c>
      <c r="G6" s="15">
        <f t="shared" si="2"/>
        <v>-0.10760185901418762</v>
      </c>
      <c r="H6" s="15">
        <f t="shared" si="3"/>
        <v>24.140883423625315</v>
      </c>
      <c r="I6" s="17">
        <v>305598725249</v>
      </c>
      <c r="K6" s="24"/>
      <c r="L6" s="25"/>
      <c r="M6" s="25"/>
      <c r="N6" s="7"/>
      <c r="O6" s="7"/>
      <c r="P6" s="8"/>
      <c r="Q6" s="8"/>
    </row>
    <row r="7" spans="1:17" x14ac:dyDescent="0.25">
      <c r="A7" s="4">
        <v>44353</v>
      </c>
      <c r="B7" s="1">
        <v>0.26588189081224994</v>
      </c>
      <c r="C7" s="17">
        <v>2715.09</v>
      </c>
      <c r="D7" s="15">
        <f t="shared" si="0"/>
        <v>3.2125995027712628E-2</v>
      </c>
      <c r="E7" s="15">
        <f t="shared" si="1"/>
        <v>0.70908253322100223</v>
      </c>
      <c r="F7" s="17">
        <v>25311639414</v>
      </c>
      <c r="G7" s="15">
        <f t="shared" si="2"/>
        <v>-0.17001963974645429</v>
      </c>
      <c r="H7" s="15">
        <f t="shared" si="3"/>
        <v>23.954530182815457</v>
      </c>
      <c r="I7" s="17">
        <v>315453931558</v>
      </c>
      <c r="K7" s="24"/>
      <c r="L7" s="25"/>
      <c r="M7" s="25"/>
      <c r="N7" s="7"/>
      <c r="O7" s="7"/>
      <c r="P7" s="8"/>
      <c r="Q7" s="8"/>
    </row>
    <row r="8" spans="1:17" x14ac:dyDescent="0.25">
      <c r="A8" s="4">
        <v>44354</v>
      </c>
      <c r="B8" s="1">
        <v>0.12417566204287502</v>
      </c>
      <c r="C8" s="17">
        <v>2590.2600000000002</v>
      </c>
      <c r="D8" s="15">
        <f t="shared" si="0"/>
        <v>-4.5976376473708003E-2</v>
      </c>
      <c r="E8" s="15">
        <f t="shared" si="1"/>
        <v>0.66989064337672766</v>
      </c>
      <c r="F8" s="17">
        <v>30600111277</v>
      </c>
      <c r="G8" s="15">
        <f t="shared" si="2"/>
        <v>0.20893438692378496</v>
      </c>
      <c r="H8" s="15">
        <f t="shared" si="3"/>
        <v>24.144269482434083</v>
      </c>
      <c r="I8" s="17">
        <v>300985400826</v>
      </c>
      <c r="K8" s="24"/>
      <c r="L8" s="25"/>
      <c r="M8" s="25"/>
      <c r="N8" s="7"/>
      <c r="O8" s="7"/>
      <c r="P8" s="8"/>
      <c r="Q8" s="8"/>
    </row>
    <row r="9" spans="1:17" x14ac:dyDescent="0.25">
      <c r="A9" s="4">
        <v>44355</v>
      </c>
      <c r="B9" s="1">
        <v>0.25686293622142015</v>
      </c>
      <c r="C9" s="17">
        <v>2517.44</v>
      </c>
      <c r="D9" s="15">
        <f t="shared" si="0"/>
        <v>-2.8113007960590908E-2</v>
      </c>
      <c r="E9" s="15">
        <f t="shared" si="1"/>
        <v>0.67899094827032869</v>
      </c>
      <c r="F9" s="17">
        <v>41909736778</v>
      </c>
      <c r="G9" s="15">
        <f t="shared" si="2"/>
        <v>0.36959426057710676</v>
      </c>
      <c r="H9" s="15">
        <f t="shared" si="3"/>
        <v>24.458784018238518</v>
      </c>
      <c r="I9" s="17">
        <v>292557075207</v>
      </c>
      <c r="K9" s="24"/>
      <c r="L9" s="25"/>
      <c r="M9" s="25"/>
      <c r="N9" s="7"/>
      <c r="O9" s="7"/>
      <c r="P9" s="8"/>
      <c r="Q9" s="8"/>
    </row>
    <row r="10" spans="1:17" x14ac:dyDescent="0.25">
      <c r="A10" s="4">
        <v>44356</v>
      </c>
      <c r="B10" s="1">
        <v>0.17848946731234863</v>
      </c>
      <c r="C10" s="17">
        <v>2608.27</v>
      </c>
      <c r="D10" s="15">
        <f t="shared" si="0"/>
        <v>3.6080303800686275E-2</v>
      </c>
      <c r="E10" s="15">
        <f t="shared" si="1"/>
        <v>0.71102653985579034</v>
      </c>
      <c r="F10" s="17">
        <v>36075832186</v>
      </c>
      <c r="G10" s="15">
        <f t="shared" si="2"/>
        <v>-0.13920165194314549</v>
      </c>
      <c r="H10" s="15">
        <f t="shared" si="3"/>
        <v>24.308889009586984</v>
      </c>
      <c r="I10" s="17">
        <v>303147462062</v>
      </c>
      <c r="K10" s="24"/>
      <c r="L10" s="25"/>
      <c r="M10" s="25"/>
      <c r="N10" s="7"/>
      <c r="O10" s="7"/>
      <c r="P10" s="8"/>
      <c r="Q10" s="8"/>
    </row>
    <row r="11" spans="1:17" x14ac:dyDescent="0.25">
      <c r="A11" s="4">
        <v>44357</v>
      </c>
      <c r="B11" s="1">
        <v>0.19375774336283214</v>
      </c>
      <c r="C11" s="17">
        <v>2471.52</v>
      </c>
      <c r="D11" s="15">
        <f t="shared" si="0"/>
        <v>-5.2429388061818738E-2</v>
      </c>
      <c r="E11" s="15">
        <f t="shared" si="1"/>
        <v>0.66658275584009508</v>
      </c>
      <c r="F11" s="17">
        <v>28753626390</v>
      </c>
      <c r="G11" s="15">
        <f t="shared" si="2"/>
        <v>-0.20296706554815214</v>
      </c>
      <c r="H11" s="15">
        <f t="shared" si="3"/>
        <v>24.082029731574508</v>
      </c>
      <c r="I11" s="17">
        <v>287286991033</v>
      </c>
      <c r="K11" s="24"/>
      <c r="L11" s="25"/>
      <c r="M11" s="25"/>
      <c r="N11" s="7"/>
      <c r="O11" s="7"/>
      <c r="P11" s="8"/>
      <c r="Q11" s="8"/>
    </row>
    <row r="12" spans="1:17" x14ac:dyDescent="0.25">
      <c r="A12" s="4">
        <v>44358</v>
      </c>
      <c r="B12" s="1">
        <v>0.15246503856041088</v>
      </c>
      <c r="C12" s="17">
        <v>2353.77</v>
      </c>
      <c r="D12" s="15">
        <f t="shared" si="0"/>
        <v>-4.7642746164303751E-2</v>
      </c>
      <c r="E12" s="15">
        <f t="shared" si="1"/>
        <v>0.66903749062793771</v>
      </c>
      <c r="F12" s="17">
        <v>24832564195</v>
      </c>
      <c r="G12" s="15">
        <f t="shared" si="2"/>
        <v>-0.13636757123489907</v>
      </c>
      <c r="H12" s="15">
        <f t="shared" si="3"/>
        <v>23.93542170121102</v>
      </c>
      <c r="I12" s="17">
        <v>273631367135</v>
      </c>
      <c r="K12" s="24"/>
      <c r="L12" s="25"/>
      <c r="M12" s="25"/>
      <c r="N12" s="7"/>
      <c r="O12" s="7"/>
      <c r="P12" s="8"/>
      <c r="Q12" s="8"/>
    </row>
    <row r="13" spans="1:17" x14ac:dyDescent="0.25">
      <c r="A13" s="4">
        <v>44359</v>
      </c>
      <c r="B13" s="1">
        <v>0.17463925233644848</v>
      </c>
      <c r="C13" s="17">
        <v>2372.48</v>
      </c>
      <c r="D13" s="15">
        <f t="shared" si="0"/>
        <v>7.9489499823688359E-3</v>
      </c>
      <c r="E13" s="15">
        <f t="shared" si="1"/>
        <v>0.69711377819075149</v>
      </c>
      <c r="F13" s="17">
        <v>25724364410</v>
      </c>
      <c r="G13" s="15">
        <f t="shared" si="2"/>
        <v>3.5912530337062876E-2</v>
      </c>
      <c r="H13" s="15">
        <f t="shared" si="3"/>
        <v>23.970704411305906</v>
      </c>
      <c r="I13" s="17">
        <v>275838937027</v>
      </c>
      <c r="K13" s="24"/>
      <c r="L13" s="25"/>
      <c r="M13" s="25"/>
      <c r="N13" s="7"/>
      <c r="O13" s="7"/>
      <c r="P13" s="8"/>
      <c r="Q13" s="8"/>
    </row>
    <row r="14" spans="1:17" x14ac:dyDescent="0.25">
      <c r="A14" s="4">
        <v>44360</v>
      </c>
      <c r="B14" s="1">
        <v>0.14131906779661021</v>
      </c>
      <c r="C14" s="17">
        <v>2508.39</v>
      </c>
      <c r="D14" s="15">
        <f t="shared" si="0"/>
        <v>5.728604666846504E-2</v>
      </c>
      <c r="E14" s="15">
        <f t="shared" si="1"/>
        <v>0.72138766112364783</v>
      </c>
      <c r="F14" s="17">
        <v>27092945370</v>
      </c>
      <c r="G14" s="15">
        <f t="shared" si="2"/>
        <v>5.3201740505121276E-2</v>
      </c>
      <c r="H14" s="15">
        <f t="shared" si="3"/>
        <v>24.022539212530063</v>
      </c>
      <c r="I14" s="17">
        <v>291673894435</v>
      </c>
      <c r="K14" s="24"/>
      <c r="L14" s="25"/>
      <c r="M14" s="25"/>
      <c r="N14" s="7"/>
      <c r="O14" s="7"/>
      <c r="P14" s="8"/>
      <c r="Q14" s="8"/>
    </row>
    <row r="15" spans="1:17" x14ac:dyDescent="0.25">
      <c r="A15" s="4">
        <v>44361</v>
      </c>
      <c r="B15" s="1">
        <v>0.2962557083906468</v>
      </c>
      <c r="C15" s="17">
        <v>2537.89</v>
      </c>
      <c r="D15" s="15">
        <f t="shared" si="0"/>
        <v>1.1760531655763184E-2</v>
      </c>
      <c r="E15" s="15">
        <f t="shared" si="1"/>
        <v>0.69901022510223676</v>
      </c>
      <c r="F15" s="17">
        <v>26964576331</v>
      </c>
      <c r="G15" s="15">
        <f t="shared" si="2"/>
        <v>-4.7380983221610995E-3</v>
      </c>
      <c r="H15" s="15">
        <f t="shared" si="3"/>
        <v>24.017789853837648</v>
      </c>
      <c r="I15" s="17">
        <v>295112636978</v>
      </c>
      <c r="K15" s="24"/>
      <c r="L15" s="25"/>
      <c r="M15" s="25"/>
      <c r="N15" s="7"/>
      <c r="O15" s="7"/>
      <c r="P15" s="8"/>
      <c r="Q15" s="8"/>
    </row>
    <row r="16" spans="1:17" x14ac:dyDescent="0.25">
      <c r="A16" s="4">
        <v>44362</v>
      </c>
      <c r="B16" s="1">
        <v>0.30239311981020212</v>
      </c>
      <c r="C16" s="17">
        <v>2610.94</v>
      </c>
      <c r="D16" s="15">
        <f t="shared" si="0"/>
        <v>2.8783753432970016E-2</v>
      </c>
      <c r="E16" s="15">
        <f t="shared" si="1"/>
        <v>0.70743647725994097</v>
      </c>
      <c r="F16" s="17">
        <v>29005279219</v>
      </c>
      <c r="G16" s="15">
        <f t="shared" si="2"/>
        <v>7.5680880832304842E-2</v>
      </c>
      <c r="H16" s="15">
        <f t="shared" si="3"/>
        <v>24.090743692434202</v>
      </c>
      <c r="I16" s="17">
        <v>303650794388</v>
      </c>
      <c r="K16" s="24"/>
      <c r="L16" s="25"/>
      <c r="M16" s="25"/>
      <c r="N16" s="7"/>
      <c r="O16" s="7"/>
      <c r="P16" s="8"/>
      <c r="Q16" s="8"/>
    </row>
    <row r="17" spans="1:17" x14ac:dyDescent="0.25">
      <c r="A17" s="4">
        <v>44363</v>
      </c>
      <c r="B17" s="1">
        <v>0.28301687979539297</v>
      </c>
      <c r="C17" s="17">
        <v>2367.66</v>
      </c>
      <c r="D17" s="15">
        <f t="shared" si="0"/>
        <v>-9.3177169908155721E-2</v>
      </c>
      <c r="E17" s="15">
        <f t="shared" si="1"/>
        <v>0.64543841726397988</v>
      </c>
      <c r="F17" s="17">
        <v>24101926180</v>
      </c>
      <c r="G17" s="15">
        <f t="shared" si="2"/>
        <v>-0.1690503650034868</v>
      </c>
      <c r="H17" s="15">
        <f t="shared" si="3"/>
        <v>23.905557598772049</v>
      </c>
      <c r="I17" s="17">
        <v>275405856979</v>
      </c>
      <c r="K17" s="24"/>
      <c r="L17" s="25"/>
      <c r="M17" s="25"/>
      <c r="N17" s="7"/>
      <c r="O17" s="7"/>
      <c r="P17" s="8"/>
      <c r="Q17" s="8"/>
    </row>
    <row r="18" spans="1:17" x14ac:dyDescent="0.25">
      <c r="A18" s="4">
        <v>44364</v>
      </c>
      <c r="B18" s="1">
        <v>0.48316629032258057</v>
      </c>
      <c r="C18" s="17">
        <v>2372</v>
      </c>
      <c r="D18" s="15">
        <f t="shared" si="0"/>
        <v>1.833033459196054E-3</v>
      </c>
      <c r="E18" s="15">
        <f t="shared" si="1"/>
        <v>0.69406327754453467</v>
      </c>
      <c r="F18" s="17">
        <v>21871633186</v>
      </c>
      <c r="G18" s="15">
        <f t="shared" si="2"/>
        <v>-9.2535881876972925E-2</v>
      </c>
      <c r="H18" s="15">
        <f t="shared" si="3"/>
        <v>23.808456345893077</v>
      </c>
      <c r="I18" s="17">
        <v>275942664677</v>
      </c>
      <c r="K18" s="24"/>
      <c r="L18" s="25"/>
      <c r="M18" s="25"/>
      <c r="N18" s="7"/>
      <c r="O18" s="7"/>
      <c r="P18" s="8"/>
      <c r="Q18" s="8"/>
    </row>
    <row r="19" spans="1:17" x14ac:dyDescent="0.25">
      <c r="A19" s="4">
        <v>44365</v>
      </c>
      <c r="B19" s="1">
        <v>0.33090052493438343</v>
      </c>
      <c r="C19" s="17">
        <v>2231.73</v>
      </c>
      <c r="D19" s="15">
        <f t="shared" si="0"/>
        <v>-5.9135750421585143E-2</v>
      </c>
      <c r="E19" s="15">
        <f t="shared" si="1"/>
        <v>0.66313336334767192</v>
      </c>
      <c r="F19" s="17">
        <v>22752818388</v>
      </c>
      <c r="G19" s="15">
        <f t="shared" si="2"/>
        <v>4.0288953024506968E-2</v>
      </c>
      <c r="H19" s="15">
        <f t="shared" si="3"/>
        <v>23.847954859900998</v>
      </c>
      <c r="I19" s="17">
        <v>259654503060</v>
      </c>
      <c r="K19" s="24"/>
      <c r="L19" s="25"/>
      <c r="M19" s="25"/>
      <c r="N19" s="7"/>
      <c r="O19" s="7"/>
      <c r="P19" s="8"/>
      <c r="Q19" s="8"/>
    </row>
    <row r="20" spans="1:17" x14ac:dyDescent="0.25">
      <c r="A20" s="4">
        <v>44366</v>
      </c>
      <c r="B20" s="1">
        <v>0.27497168037602748</v>
      </c>
      <c r="C20" s="17">
        <v>2178.5</v>
      </c>
      <c r="D20" s="15">
        <f t="shared" si="0"/>
        <v>-2.385145156448143E-2</v>
      </c>
      <c r="E20" s="15">
        <f t="shared" si="1"/>
        <v>0.68114977283384159</v>
      </c>
      <c r="F20" s="17">
        <v>18765854896</v>
      </c>
      <c r="G20" s="15">
        <f t="shared" si="2"/>
        <v>-0.1752294341743067</v>
      </c>
      <c r="H20" s="15">
        <f t="shared" si="3"/>
        <v>23.655304826555877</v>
      </c>
      <c r="I20" s="17">
        <v>253490067194</v>
      </c>
      <c r="K20" s="24"/>
      <c r="L20" s="25"/>
      <c r="M20" s="25"/>
      <c r="N20" s="7"/>
      <c r="O20" s="7"/>
      <c r="P20" s="8"/>
      <c r="Q20" s="8"/>
    </row>
    <row r="21" spans="1:17" x14ac:dyDescent="0.25">
      <c r="A21" s="4">
        <v>44367</v>
      </c>
      <c r="B21" s="1">
        <v>0.25270846824408483</v>
      </c>
      <c r="C21" s="17">
        <v>2246.36</v>
      </c>
      <c r="D21" s="15">
        <f t="shared" si="0"/>
        <v>3.1149873766353142E-2</v>
      </c>
      <c r="E21" s="15">
        <f t="shared" si="1"/>
        <v>0.70860207296594879</v>
      </c>
      <c r="F21" s="17">
        <v>22535930423</v>
      </c>
      <c r="G21" s="15">
        <f t="shared" si="2"/>
        <v>0.20090081415921013</v>
      </c>
      <c r="H21" s="15">
        <f t="shared" si="3"/>
        <v>23.838376780188774</v>
      </c>
      <c r="I21" s="17">
        <v>261416943134</v>
      </c>
      <c r="K21" s="24"/>
      <c r="L21" s="25"/>
      <c r="M21" s="25"/>
      <c r="N21" s="7"/>
      <c r="O21" s="7"/>
      <c r="P21" s="8"/>
      <c r="Q21" s="8"/>
    </row>
    <row r="22" spans="1:17" x14ac:dyDescent="0.25">
      <c r="A22" s="4">
        <v>44368</v>
      </c>
      <c r="B22" s="1">
        <v>0.28559494204425678</v>
      </c>
      <c r="C22" s="17">
        <v>1888.45</v>
      </c>
      <c r="D22" s="15">
        <f t="shared" si="0"/>
        <v>-0.15932886981605798</v>
      </c>
      <c r="E22" s="15">
        <f t="shared" si="1"/>
        <v>0.61013024978291541</v>
      </c>
      <c r="F22" s="17">
        <v>33745173825</v>
      </c>
      <c r="G22" s="15">
        <f t="shared" si="2"/>
        <v>0.4973943028578014</v>
      </c>
      <c r="H22" s="15">
        <f t="shared" si="3"/>
        <v>24.242103246291649</v>
      </c>
      <c r="I22" s="17">
        <v>219790202020</v>
      </c>
      <c r="K22" s="24"/>
      <c r="L22" s="25"/>
      <c r="M22" s="25"/>
      <c r="N22" s="7"/>
      <c r="O22" s="7"/>
      <c r="P22" s="8"/>
      <c r="Q22" s="8"/>
    </row>
    <row r="23" spans="1:17" x14ac:dyDescent="0.25">
      <c r="A23" s="4">
        <v>44369</v>
      </c>
      <c r="B23" s="1">
        <v>0.324321576763485</v>
      </c>
      <c r="C23" s="17">
        <v>1874.95</v>
      </c>
      <c r="D23" s="15">
        <f t="shared" si="0"/>
        <v>-7.148719849612073E-3</v>
      </c>
      <c r="E23" s="15">
        <f t="shared" si="1"/>
        <v>0.68956641734771362</v>
      </c>
      <c r="F23" s="17">
        <v>35547251725</v>
      </c>
      <c r="G23" s="15">
        <f t="shared" si="2"/>
        <v>5.3402537184885857E-2</v>
      </c>
      <c r="H23" s="15">
        <f t="shared" si="3"/>
        <v>24.294128682921784</v>
      </c>
      <c r="I23" s="17">
        <v>218244605870</v>
      </c>
      <c r="K23" s="24"/>
      <c r="L23" s="25"/>
      <c r="M23" s="25"/>
      <c r="N23" s="7"/>
      <c r="O23" s="7"/>
      <c r="P23" s="8"/>
      <c r="Q23" s="8"/>
    </row>
    <row r="24" spans="1:17" x14ac:dyDescent="0.25">
      <c r="A24" s="4">
        <v>44370</v>
      </c>
      <c r="B24" s="1">
        <v>0.14143203592814352</v>
      </c>
      <c r="C24" s="17">
        <v>1989.74</v>
      </c>
      <c r="D24" s="15">
        <f t="shared" si="0"/>
        <v>6.1222965945758601E-2</v>
      </c>
      <c r="E24" s="15">
        <f t="shared" si="1"/>
        <v>0.7232994794367178</v>
      </c>
      <c r="F24" s="17">
        <v>28408659206</v>
      </c>
      <c r="G24" s="15">
        <f t="shared" si="2"/>
        <v>-0.20081981510766145</v>
      </c>
      <c r="H24" s="15">
        <f t="shared" si="3"/>
        <v>24.069959837295439</v>
      </c>
      <c r="I24" s="17">
        <v>231625292667</v>
      </c>
      <c r="K24" s="24"/>
      <c r="L24" s="25"/>
      <c r="M24" s="25"/>
      <c r="N24" s="7"/>
      <c r="O24" s="7"/>
      <c r="P24" s="8"/>
      <c r="Q24" s="8"/>
    </row>
    <row r="25" spans="1:17" x14ac:dyDescent="0.25">
      <c r="A25" s="4">
        <v>44371</v>
      </c>
      <c r="B25" s="1">
        <v>0.23749911392405054</v>
      </c>
      <c r="C25" s="17">
        <v>1988.46</v>
      </c>
      <c r="D25" s="15">
        <f t="shared" si="0"/>
        <v>-6.433001296651808E-4</v>
      </c>
      <c r="E25" s="15">
        <f t="shared" si="1"/>
        <v>0.6928254787546354</v>
      </c>
      <c r="F25" s="17">
        <v>20272845769</v>
      </c>
      <c r="G25" s="15">
        <f t="shared" si="2"/>
        <v>-0.28638498487396724</v>
      </c>
      <c r="H25" s="15">
        <f t="shared" si="3"/>
        <v>23.732548180748026</v>
      </c>
      <c r="I25" s="17">
        <v>231509317649</v>
      </c>
      <c r="K25" s="24"/>
      <c r="L25" s="25"/>
      <c r="M25" s="25"/>
      <c r="N25" s="7"/>
      <c r="O25" s="7"/>
      <c r="P25" s="8"/>
      <c r="Q25" s="8"/>
    </row>
    <row r="26" spans="1:17" x14ac:dyDescent="0.25">
      <c r="A26" s="4">
        <v>44372</v>
      </c>
      <c r="B26" s="1">
        <v>0.23524407530454045</v>
      </c>
      <c r="C26" s="17">
        <v>1813.22</v>
      </c>
      <c r="D26" s="15">
        <f t="shared" si="0"/>
        <v>-8.8128501453386021E-2</v>
      </c>
      <c r="E26" s="15">
        <f t="shared" si="1"/>
        <v>0.6480826044975494</v>
      </c>
      <c r="F26" s="17">
        <v>22774334998</v>
      </c>
      <c r="G26" s="15">
        <f t="shared" si="2"/>
        <v>0.12339112414228115</v>
      </c>
      <c r="H26" s="15">
        <f t="shared" si="3"/>
        <v>23.848900080939469</v>
      </c>
      <c r="I26" s="17">
        <v>211131091602</v>
      </c>
      <c r="K26" s="24"/>
      <c r="L26" s="25"/>
      <c r="M26" s="25"/>
      <c r="N26" s="7"/>
      <c r="O26" s="7"/>
      <c r="P26" s="8"/>
      <c r="Q26" s="8"/>
    </row>
    <row r="27" spans="1:17" x14ac:dyDescent="0.25">
      <c r="A27" s="4">
        <v>44373</v>
      </c>
      <c r="B27" s="1">
        <v>0.3761870032223395</v>
      </c>
      <c r="C27" s="17">
        <v>1829.24</v>
      </c>
      <c r="D27" s="15">
        <f t="shared" si="0"/>
        <v>8.8351110179680781E-3</v>
      </c>
      <c r="E27" s="15">
        <f t="shared" si="1"/>
        <v>0.69755500731161946</v>
      </c>
      <c r="F27" s="17">
        <v>20637542361</v>
      </c>
      <c r="G27" s="15">
        <f t="shared" si="2"/>
        <v>-9.3824589705370109E-2</v>
      </c>
      <c r="H27" s="15">
        <f t="shared" si="3"/>
        <v>23.750377698861659</v>
      </c>
      <c r="I27" s="17">
        <v>213021180909</v>
      </c>
      <c r="K27" s="24"/>
      <c r="L27" s="25"/>
      <c r="M27" s="25"/>
      <c r="N27" s="7"/>
      <c r="O27" s="7"/>
      <c r="P27" s="8"/>
      <c r="Q27" s="8"/>
    </row>
    <row r="28" spans="1:17" x14ac:dyDescent="0.25">
      <c r="A28" s="4">
        <v>44374</v>
      </c>
      <c r="B28" s="1">
        <v>0.20000303030303038</v>
      </c>
      <c r="C28" s="17">
        <v>1978.89</v>
      </c>
      <c r="D28" s="15">
        <f t="shared" si="0"/>
        <v>8.180993199361497E-2</v>
      </c>
      <c r="E28" s="15">
        <f t="shared" si="1"/>
        <v>0.73323767495614467</v>
      </c>
      <c r="F28" s="17">
        <v>19885474742</v>
      </c>
      <c r="G28" s="15">
        <f t="shared" si="2"/>
        <v>-3.6441723817910998E-2</v>
      </c>
      <c r="H28" s="15">
        <f t="shared" si="3"/>
        <v>23.713255389749037</v>
      </c>
      <c r="I28" s="17">
        <v>230473556118</v>
      </c>
      <c r="K28" s="24"/>
      <c r="L28" s="25"/>
      <c r="M28" s="25"/>
      <c r="N28" s="7"/>
      <c r="O28" s="7"/>
      <c r="P28" s="8"/>
      <c r="Q28" s="8"/>
    </row>
    <row r="29" spans="1:17" x14ac:dyDescent="0.25">
      <c r="A29" s="4">
        <v>44375</v>
      </c>
      <c r="B29" s="1">
        <v>0.33844395480226097</v>
      </c>
      <c r="C29" s="17">
        <v>2079.66</v>
      </c>
      <c r="D29" s="15">
        <f t="shared" si="0"/>
        <v>5.092248684868772E-2</v>
      </c>
      <c r="E29" s="15">
        <f t="shared" si="1"/>
        <v>0.71828968551829275</v>
      </c>
      <c r="F29" s="17">
        <v>25514602841</v>
      </c>
      <c r="G29" s="15">
        <f t="shared" si="2"/>
        <v>0.28307738045150876</v>
      </c>
      <c r="H29" s="15">
        <f t="shared" si="3"/>
        <v>23.962516785673944</v>
      </c>
      <c r="I29" s="17">
        <v>242239400958</v>
      </c>
      <c r="K29" s="24"/>
      <c r="L29" s="25"/>
      <c r="M29" s="25"/>
      <c r="N29" s="7"/>
      <c r="O29" s="7"/>
      <c r="P29" s="8"/>
      <c r="Q29" s="8"/>
    </row>
    <row r="30" spans="1:17" x14ac:dyDescent="0.25">
      <c r="A30" s="4">
        <v>44376</v>
      </c>
      <c r="B30" s="1">
        <v>0.24332549019607846</v>
      </c>
      <c r="C30" s="17">
        <v>2160.77</v>
      </c>
      <c r="D30" s="15">
        <f t="shared" si="0"/>
        <v>3.9001567563928807E-2</v>
      </c>
      <c r="E30" s="15">
        <f t="shared" si="1"/>
        <v>0.71246026038257138</v>
      </c>
      <c r="F30" s="17">
        <v>24815124419</v>
      </c>
      <c r="G30" s="15">
        <f t="shared" si="2"/>
        <v>-2.7414826966304595E-2</v>
      </c>
      <c r="H30" s="15">
        <f t="shared" si="3"/>
        <v>23.934719159876128</v>
      </c>
      <c r="I30" s="17">
        <v>251715870101</v>
      </c>
      <c r="K30" s="24"/>
      <c r="L30" s="25"/>
      <c r="M30" s="25"/>
      <c r="N30" s="7"/>
      <c r="O30" s="7"/>
      <c r="P30" s="8"/>
      <c r="Q30" s="8"/>
    </row>
    <row r="31" spans="1:17" x14ac:dyDescent="0.25">
      <c r="A31" s="4">
        <v>44377</v>
      </c>
      <c r="B31" s="1">
        <v>0.20742098061573522</v>
      </c>
      <c r="C31" s="17">
        <v>2274.5500000000002</v>
      </c>
      <c r="D31" s="15">
        <f t="shared" si="0"/>
        <v>5.2657154625434632E-2</v>
      </c>
      <c r="E31" s="15">
        <f t="shared" si="1"/>
        <v>0.71913512683130609</v>
      </c>
      <c r="F31" s="17">
        <v>25828056268</v>
      </c>
      <c r="G31" s="15">
        <f t="shared" si="2"/>
        <v>4.0819132392680535E-2</v>
      </c>
      <c r="H31" s="15">
        <f t="shared" si="3"/>
        <v>23.974727190312873</v>
      </c>
      <c r="I31" s="17">
        <v>265001225921</v>
      </c>
      <c r="K31" s="24"/>
      <c r="L31" s="25"/>
      <c r="M31" s="25"/>
      <c r="N31" s="7"/>
      <c r="O31" s="7"/>
      <c r="P31" s="8"/>
      <c r="Q31" s="8"/>
    </row>
    <row r="32" spans="1:17" x14ac:dyDescent="0.25">
      <c r="A32" s="4">
        <v>44378</v>
      </c>
      <c r="B32" s="1">
        <v>0.18975373291272349</v>
      </c>
      <c r="C32" s="17">
        <v>2113.61</v>
      </c>
      <c r="D32" s="15">
        <f t="shared" si="0"/>
        <v>-7.0756853003890896E-2</v>
      </c>
      <c r="E32" s="15">
        <f t="shared" si="1"/>
        <v>0.6571277741896755</v>
      </c>
      <c r="F32" s="17">
        <v>29061701793</v>
      </c>
      <c r="G32" s="15">
        <f t="shared" si="2"/>
        <v>0.12519894998859704</v>
      </c>
      <c r="H32" s="15">
        <f t="shared" si="3"/>
        <v>24.092687054764124</v>
      </c>
      <c r="I32" s="17">
        <v>246278235669</v>
      </c>
      <c r="K32" s="24"/>
      <c r="L32" s="25"/>
      <c r="M32" s="25"/>
      <c r="N32" s="7"/>
      <c r="O32" s="7"/>
      <c r="P32" s="8"/>
      <c r="Q32" s="8"/>
    </row>
    <row r="33" spans="1:17" x14ac:dyDescent="0.25">
      <c r="A33" s="4">
        <v>44379</v>
      </c>
      <c r="B33" s="1">
        <v>0.2782051633298227</v>
      </c>
      <c r="C33" s="17">
        <v>2150.04</v>
      </c>
      <c r="D33" s="15">
        <f t="shared" si="0"/>
        <v>1.7235913910323974E-2</v>
      </c>
      <c r="E33" s="15">
        <f t="shared" si="1"/>
        <v>0.70172821490406634</v>
      </c>
      <c r="F33" s="17">
        <v>31796212554</v>
      </c>
      <c r="G33" s="15">
        <f t="shared" si="2"/>
        <v>9.4093277141074072E-2</v>
      </c>
      <c r="H33" s="15">
        <f t="shared" si="3"/>
        <v>24.182613017595305</v>
      </c>
      <c r="I33" s="17">
        <v>250552745326</v>
      </c>
      <c r="K33" s="24"/>
      <c r="L33" s="25"/>
      <c r="M33" s="25"/>
      <c r="N33" s="7"/>
      <c r="O33" s="7"/>
      <c r="P33" s="8"/>
      <c r="Q33" s="8"/>
    </row>
    <row r="34" spans="1:17" x14ac:dyDescent="0.25">
      <c r="A34" s="4">
        <v>44380</v>
      </c>
      <c r="B34" s="1">
        <v>0.20770266940451815</v>
      </c>
      <c r="C34" s="17">
        <v>2226.11</v>
      </c>
      <c r="D34" s="15">
        <f t="shared" si="0"/>
        <v>3.5380737102565618E-2</v>
      </c>
      <c r="E34" s="15">
        <f t="shared" si="1"/>
        <v>0.71068289579387911</v>
      </c>
      <c r="F34" s="17">
        <v>17433361641</v>
      </c>
      <c r="G34" s="15">
        <f t="shared" si="2"/>
        <v>-0.45171577868299084</v>
      </c>
      <c r="H34" s="15">
        <f t="shared" si="3"/>
        <v>23.581651543171951</v>
      </c>
      <c r="I34" s="17">
        <v>259447545608</v>
      </c>
      <c r="K34" s="24"/>
      <c r="L34" s="25"/>
      <c r="M34" s="25"/>
      <c r="N34" s="7"/>
      <c r="O34" s="7"/>
      <c r="P34" s="8"/>
      <c r="Q34" s="8"/>
    </row>
    <row r="35" spans="1:17" x14ac:dyDescent="0.25">
      <c r="A35" s="4">
        <v>44381</v>
      </c>
      <c r="B35" s="1">
        <v>0.30042032786885342</v>
      </c>
      <c r="C35" s="17">
        <v>2321.7199999999998</v>
      </c>
      <c r="D35" s="15">
        <f t="shared" si="0"/>
        <v>4.2949360094514555E-2</v>
      </c>
      <c r="E35" s="15">
        <f t="shared" si="1"/>
        <v>0.71439452849671725</v>
      </c>
      <c r="F35" s="17">
        <v>18787107473</v>
      </c>
      <c r="G35" s="15">
        <f t="shared" si="2"/>
        <v>7.7652598499204251E-2</v>
      </c>
      <c r="H35" s="15">
        <f t="shared" si="3"/>
        <v>23.656436698873112</v>
      </c>
      <c r="I35" s="17">
        <v>270621669241</v>
      </c>
      <c r="K35" s="24"/>
      <c r="L35" s="25"/>
      <c r="M35" s="25"/>
      <c r="N35" s="7"/>
      <c r="O35" s="7"/>
      <c r="P35" s="8"/>
      <c r="Q35" s="8"/>
    </row>
    <row r="36" spans="1:17" x14ac:dyDescent="0.25">
      <c r="A36" s="4">
        <v>44382</v>
      </c>
      <c r="B36" s="1">
        <v>0.39204803921568554</v>
      </c>
      <c r="C36" s="17">
        <v>2198.58</v>
      </c>
      <c r="D36" s="15">
        <f t="shared" si="0"/>
        <v>-5.3038264734765583E-2</v>
      </c>
      <c r="E36" s="15">
        <f t="shared" si="1"/>
        <v>0.66627007302037478</v>
      </c>
      <c r="F36" s="17">
        <v>20103794829</v>
      </c>
      <c r="G36" s="15">
        <f t="shared" si="2"/>
        <v>7.0084623611819108E-2</v>
      </c>
      <c r="H36" s="15">
        <f t="shared" si="3"/>
        <v>23.724174431703872</v>
      </c>
      <c r="I36" s="17">
        <v>256297846064</v>
      </c>
      <c r="K36" s="24"/>
      <c r="L36" s="25"/>
      <c r="M36" s="25"/>
      <c r="N36" s="7"/>
      <c r="O36" s="7"/>
      <c r="P36" s="8"/>
      <c r="Q36" s="8"/>
    </row>
    <row r="37" spans="1:17" x14ac:dyDescent="0.25">
      <c r="A37" s="4">
        <v>44383</v>
      </c>
      <c r="B37" s="1">
        <v>0.32892967942088974</v>
      </c>
      <c r="C37" s="17">
        <v>2324.6799999999998</v>
      </c>
      <c r="D37" s="15">
        <f t="shared" si="0"/>
        <v>5.7355201994014227E-2</v>
      </c>
      <c r="E37" s="15">
        <f t="shared" si="1"/>
        <v>0.72142127539102929</v>
      </c>
      <c r="F37" s="17">
        <v>20891861314</v>
      </c>
      <c r="G37" s="15">
        <f t="shared" si="2"/>
        <v>3.9199886971747366E-2</v>
      </c>
      <c r="H37" s="15">
        <f t="shared" si="3"/>
        <v>23.762625509311565</v>
      </c>
      <c r="I37" s="17">
        <v>271028619181</v>
      </c>
      <c r="K37" s="24"/>
      <c r="L37" s="25"/>
      <c r="M37" s="25"/>
      <c r="N37" s="7"/>
      <c r="O37" s="7"/>
      <c r="P37" s="8"/>
      <c r="Q37" s="8"/>
    </row>
    <row r="38" spans="1:17" x14ac:dyDescent="0.25">
      <c r="A38" s="4">
        <v>44384</v>
      </c>
      <c r="B38" s="1">
        <v>0.28920337837837784</v>
      </c>
      <c r="C38" s="17">
        <v>2315.16</v>
      </c>
      <c r="D38" s="15">
        <f t="shared" si="0"/>
        <v>-4.0951872945953482E-3</v>
      </c>
      <c r="E38" s="15">
        <f t="shared" si="1"/>
        <v>0.69109748772676616</v>
      </c>
      <c r="F38" s="17">
        <v>22398345285</v>
      </c>
      <c r="G38" s="15">
        <f t="shared" si="2"/>
        <v>7.2108652664206518E-2</v>
      </c>
      <c r="H38" s="15">
        <f t="shared" si="3"/>
        <v>23.832252921918084</v>
      </c>
      <c r="I38" s="17">
        <v>269950094549</v>
      </c>
      <c r="K38" s="24"/>
      <c r="L38" s="25"/>
      <c r="M38" s="25"/>
      <c r="N38" s="7"/>
      <c r="O38" s="7"/>
      <c r="P38" s="8"/>
      <c r="Q38" s="8"/>
    </row>
    <row r="39" spans="1:17" x14ac:dyDescent="0.25">
      <c r="A39" s="4">
        <v>44385</v>
      </c>
      <c r="B39" s="1">
        <v>0.27581595159515926</v>
      </c>
      <c r="C39" s="17">
        <v>2120.0300000000002</v>
      </c>
      <c r="D39" s="15">
        <f t="shared" si="0"/>
        <v>-8.4283591630815891E-2</v>
      </c>
      <c r="E39" s="15">
        <f t="shared" si="1"/>
        <v>0.65009165626035115</v>
      </c>
      <c r="F39" s="17">
        <v>23188123689</v>
      </c>
      <c r="G39" s="15">
        <f t="shared" si="2"/>
        <v>3.5260569205034509E-2</v>
      </c>
      <c r="H39" s="15">
        <f t="shared" si="3"/>
        <v>23.866906074634269</v>
      </c>
      <c r="I39" s="17">
        <v>247225603542</v>
      </c>
      <c r="K39" s="24"/>
      <c r="L39" s="25"/>
      <c r="M39" s="25"/>
      <c r="N39" s="7"/>
      <c r="O39" s="7"/>
      <c r="P39" s="8"/>
      <c r="Q39" s="8"/>
    </row>
    <row r="40" spans="1:17" x14ac:dyDescent="0.25">
      <c r="A40" s="4">
        <v>44386</v>
      </c>
      <c r="B40" s="1">
        <v>0.31626556016597468</v>
      </c>
      <c r="C40" s="17">
        <v>2146.69</v>
      </c>
      <c r="D40" s="15">
        <f t="shared" si="0"/>
        <v>1.2575293745843208E-2</v>
      </c>
      <c r="E40" s="15">
        <f t="shared" si="1"/>
        <v>0.69941514265214377</v>
      </c>
      <c r="F40" s="17">
        <v>23029574602</v>
      </c>
      <c r="G40" s="15">
        <f t="shared" si="2"/>
        <v>-6.8375125614502652E-3</v>
      </c>
      <c r="H40" s="15">
        <f t="shared" si="3"/>
        <v>23.860045079179834</v>
      </c>
      <c r="I40" s="17">
        <v>250363856991</v>
      </c>
      <c r="K40" s="24"/>
      <c r="L40" s="25"/>
      <c r="M40" s="25"/>
      <c r="N40" s="7"/>
      <c r="O40" s="7"/>
      <c r="P40" s="8"/>
      <c r="Q40" s="8"/>
    </row>
    <row r="41" spans="1:17" x14ac:dyDescent="0.25">
      <c r="A41" s="4">
        <v>44387</v>
      </c>
      <c r="B41" s="1">
        <v>0.23913442622950845</v>
      </c>
      <c r="C41" s="17">
        <v>2111.4</v>
      </c>
      <c r="D41" s="15">
        <f t="shared" si="0"/>
        <v>-1.6439262306155E-2</v>
      </c>
      <c r="E41" s="15">
        <f t="shared" si="1"/>
        <v>0.68489358197750361</v>
      </c>
      <c r="F41" s="17">
        <v>17581542471</v>
      </c>
      <c r="G41" s="15">
        <f t="shared" si="2"/>
        <v>-0.23656677229838485</v>
      </c>
      <c r="H41" s="15">
        <f t="shared" si="3"/>
        <v>23.590115465513772</v>
      </c>
      <c r="I41" s="17">
        <v>246276605890</v>
      </c>
      <c r="K41" s="24"/>
      <c r="L41" s="25"/>
      <c r="M41" s="25"/>
      <c r="N41" s="7"/>
      <c r="O41" s="7"/>
      <c r="P41" s="8"/>
      <c r="Q41" s="8"/>
    </row>
    <row r="42" spans="1:17" x14ac:dyDescent="0.25">
      <c r="A42" s="4">
        <v>44388</v>
      </c>
      <c r="B42" s="1">
        <v>0.28815915948275816</v>
      </c>
      <c r="C42" s="17">
        <v>2139.66</v>
      </c>
      <c r="D42" s="15">
        <f t="shared" si="0"/>
        <v>1.3384484228473825E-2</v>
      </c>
      <c r="E42" s="15">
        <f t="shared" si="1"/>
        <v>0.69981712902963022</v>
      </c>
      <c r="F42" s="17">
        <v>14705386138</v>
      </c>
      <c r="G42" s="15">
        <f t="shared" si="2"/>
        <v>-0.16358953361140505</v>
      </c>
      <c r="H42" s="15">
        <f t="shared" si="3"/>
        <v>23.411479667635149</v>
      </c>
      <c r="I42" s="17">
        <v>249601597225</v>
      </c>
      <c r="K42" s="24"/>
      <c r="L42" s="25"/>
      <c r="M42" s="25"/>
      <c r="N42" s="7"/>
      <c r="O42" s="7"/>
      <c r="P42" s="8"/>
      <c r="Q42" s="8"/>
    </row>
    <row r="43" spans="1:17" x14ac:dyDescent="0.25">
      <c r="A43" s="4">
        <v>44389</v>
      </c>
      <c r="B43" s="1">
        <v>0.26719818840579679</v>
      </c>
      <c r="C43" s="17">
        <v>2036.72</v>
      </c>
      <c r="D43" s="15">
        <f t="shared" si="0"/>
        <v>-4.8110447454268401E-2</v>
      </c>
      <c r="E43" s="15">
        <f t="shared" si="1"/>
        <v>0.66879790470245915</v>
      </c>
      <c r="F43" s="17">
        <v>17768129077</v>
      </c>
      <c r="G43" s="15">
        <f t="shared" si="2"/>
        <v>0.20827354754633776</v>
      </c>
      <c r="H43" s="15">
        <f t="shared" si="3"/>
        <v>23.600672188145197</v>
      </c>
      <c r="I43" s="17">
        <v>237619933340</v>
      </c>
      <c r="K43" s="24"/>
      <c r="L43" s="25"/>
      <c r="M43" s="25"/>
      <c r="N43" s="7"/>
      <c r="O43" s="7"/>
      <c r="P43" s="8"/>
      <c r="Q43" s="8"/>
    </row>
    <row r="44" spans="1:17" x14ac:dyDescent="0.25">
      <c r="A44" s="4">
        <v>44390</v>
      </c>
      <c r="B44" s="1">
        <v>0.1842552380952375</v>
      </c>
      <c r="C44" s="17">
        <v>1940.08</v>
      </c>
      <c r="D44" s="15">
        <f t="shared" si="0"/>
        <v>-4.7448839310263558E-2</v>
      </c>
      <c r="E44" s="15">
        <f t="shared" si="1"/>
        <v>0.66913680504641593</v>
      </c>
      <c r="F44" s="17">
        <v>16621628658</v>
      </c>
      <c r="G44" s="15">
        <f t="shared" si="2"/>
        <v>-6.4525669192942225E-2</v>
      </c>
      <c r="H44" s="15">
        <f t="shared" si="3"/>
        <v>23.533970615495608</v>
      </c>
      <c r="I44" s="17">
        <v>226371110382</v>
      </c>
      <c r="K44" s="24"/>
      <c r="L44" s="25"/>
      <c r="M44" s="25"/>
      <c r="N44" s="7"/>
      <c r="O44" s="7"/>
      <c r="P44" s="8"/>
      <c r="Q44" s="8"/>
    </row>
    <row r="45" spans="1:17" x14ac:dyDescent="0.25">
      <c r="A45" s="4">
        <v>44391</v>
      </c>
      <c r="B45" s="1">
        <v>0.28302940490081591</v>
      </c>
      <c r="C45" s="17">
        <v>1994.33</v>
      </c>
      <c r="D45" s="15">
        <f t="shared" si="0"/>
        <v>2.7962764422085673E-2</v>
      </c>
      <c r="E45" s="15">
        <f t="shared" si="1"/>
        <v>0.7070317248217598</v>
      </c>
      <c r="F45" s="17">
        <v>17342819679</v>
      </c>
      <c r="G45" s="15">
        <f t="shared" si="2"/>
        <v>4.3388709725078023E-2</v>
      </c>
      <c r="H45" s="15">
        <f t="shared" si="3"/>
        <v>23.576444406382368</v>
      </c>
      <c r="I45" s="17">
        <v>232727182406</v>
      </c>
      <c r="K45" s="24"/>
      <c r="L45" s="25"/>
      <c r="M45" s="25"/>
      <c r="N45" s="7"/>
      <c r="O45" s="7"/>
      <c r="P45" s="8"/>
      <c r="Q45" s="8"/>
    </row>
    <row r="46" spans="1:17" x14ac:dyDescent="0.25">
      <c r="A46" s="4">
        <v>44392</v>
      </c>
      <c r="B46" s="1">
        <v>0.224712540192926</v>
      </c>
      <c r="C46" s="17">
        <v>1911.18</v>
      </c>
      <c r="D46" s="15">
        <f t="shared" si="0"/>
        <v>-4.1693200222631122E-2</v>
      </c>
      <c r="E46" s="15">
        <f t="shared" si="1"/>
        <v>0.67208022222046959</v>
      </c>
      <c r="F46" s="17">
        <v>15688092552</v>
      </c>
      <c r="G46" s="15">
        <f t="shared" si="2"/>
        <v>-9.541280816081299E-2</v>
      </c>
      <c r="H46" s="15">
        <f t="shared" si="3"/>
        <v>23.476167825427847</v>
      </c>
      <c r="I46" s="17">
        <v>223049018143</v>
      </c>
      <c r="K46" s="24"/>
      <c r="L46" s="25"/>
      <c r="M46" s="25"/>
      <c r="N46" s="7"/>
      <c r="O46" s="7"/>
      <c r="P46" s="8"/>
      <c r="Q46" s="8"/>
    </row>
    <row r="47" spans="1:17" x14ac:dyDescent="0.25">
      <c r="A47" s="4">
        <v>44393</v>
      </c>
      <c r="B47" s="1">
        <v>0.24656163655685423</v>
      </c>
      <c r="C47" s="17">
        <v>1880.38</v>
      </c>
      <c r="D47" s="15">
        <f t="shared" si="0"/>
        <v>-1.6115698155066527E-2</v>
      </c>
      <c r="E47" s="15">
        <f t="shared" si="1"/>
        <v>0.68505669155990812</v>
      </c>
      <c r="F47" s="17">
        <v>14884569147</v>
      </c>
      <c r="G47" s="15">
        <f t="shared" si="2"/>
        <v>-5.1218680813912121E-2</v>
      </c>
      <c r="H47" s="15">
        <f t="shared" si="3"/>
        <v>23.423590885613969</v>
      </c>
      <c r="I47" s="17">
        <v>219480196483</v>
      </c>
      <c r="K47" s="24"/>
      <c r="L47" s="25"/>
      <c r="M47" s="25"/>
      <c r="N47" s="7"/>
      <c r="O47" s="7"/>
      <c r="P47" s="8"/>
      <c r="Q47" s="8"/>
    </row>
    <row r="48" spans="1:17" x14ac:dyDescent="0.25">
      <c r="A48" s="4">
        <v>44394</v>
      </c>
      <c r="B48" s="1">
        <v>0.13529460625674181</v>
      </c>
      <c r="C48" s="17">
        <v>1898.83</v>
      </c>
      <c r="D48" s="15">
        <f t="shared" si="0"/>
        <v>9.8118465416563438E-3</v>
      </c>
      <c r="E48" s="15">
        <f t="shared" si="1"/>
        <v>0.69804110900367478</v>
      </c>
      <c r="F48" s="17">
        <v>13364282076</v>
      </c>
      <c r="G48" s="15">
        <f t="shared" si="2"/>
        <v>-0.10213846675611804</v>
      </c>
      <c r="H48" s="15">
        <f t="shared" si="3"/>
        <v>23.315851468446542</v>
      </c>
      <c r="I48" s="17">
        <v>221657905577</v>
      </c>
      <c r="K48" s="24"/>
      <c r="L48" s="25"/>
      <c r="M48" s="25"/>
      <c r="N48" s="7"/>
      <c r="O48" s="7"/>
      <c r="P48" s="8"/>
      <c r="Q48" s="8"/>
    </row>
    <row r="49" spans="1:17" x14ac:dyDescent="0.25">
      <c r="A49" s="4">
        <v>44395</v>
      </c>
      <c r="B49" s="1">
        <v>0.2081454545454543</v>
      </c>
      <c r="C49" s="17">
        <v>1895.55</v>
      </c>
      <c r="D49" s="15">
        <f t="shared" si="0"/>
        <v>-1.7273794915816376E-3</v>
      </c>
      <c r="E49" s="15">
        <f t="shared" si="1"/>
        <v>0.69228311761926753</v>
      </c>
      <c r="F49" s="17">
        <v>13791868728</v>
      </c>
      <c r="G49" s="15">
        <f t="shared" si="2"/>
        <v>3.1994734140479819E-2</v>
      </c>
      <c r="H49" s="15">
        <f t="shared" si="3"/>
        <v>23.34734503291352</v>
      </c>
      <c r="I49" s="17">
        <v>221300983041</v>
      </c>
      <c r="K49" s="24"/>
      <c r="L49" s="25"/>
      <c r="M49" s="25"/>
      <c r="N49" s="7"/>
      <c r="O49" s="7"/>
      <c r="P49" s="8"/>
      <c r="Q49" s="8"/>
    </row>
    <row r="50" spans="1:17" x14ac:dyDescent="0.25">
      <c r="A50" s="4">
        <v>44396</v>
      </c>
      <c r="B50" s="1">
        <v>0.27071012311901516</v>
      </c>
      <c r="C50" s="17">
        <v>1817.3</v>
      </c>
      <c r="D50" s="15">
        <f t="shared" si="0"/>
        <v>-4.128089472712404E-2</v>
      </c>
      <c r="E50" s="15">
        <f t="shared" si="1"/>
        <v>0.67229074188872007</v>
      </c>
      <c r="F50" s="17">
        <v>14157735481</v>
      </c>
      <c r="G50" s="15">
        <f t="shared" si="2"/>
        <v>2.6527714279735326E-2</v>
      </c>
      <c r="H50" s="15">
        <f t="shared" si="3"/>
        <v>23.373526988835273</v>
      </c>
      <c r="I50" s="17">
        <v>212189036787</v>
      </c>
      <c r="K50" s="24"/>
      <c r="L50" s="25"/>
      <c r="M50" s="25"/>
      <c r="N50" s="7"/>
      <c r="O50" s="7"/>
      <c r="P50" s="8"/>
      <c r="Q50" s="8"/>
    </row>
    <row r="51" spans="1:17" x14ac:dyDescent="0.25">
      <c r="A51" s="4">
        <v>44397</v>
      </c>
      <c r="B51" s="1">
        <v>0.25578962371721758</v>
      </c>
      <c r="C51" s="17">
        <v>1787.51</v>
      </c>
      <c r="D51" s="15">
        <f t="shared" si="0"/>
        <v>-1.6392450338414077E-2</v>
      </c>
      <c r="E51" s="15">
        <f t="shared" si="1"/>
        <v>0.68491718166592241</v>
      </c>
      <c r="F51" s="17">
        <v>17368597636</v>
      </c>
      <c r="G51" s="15">
        <f t="shared" si="2"/>
        <v>0.22679207132447488</v>
      </c>
      <c r="H51" s="15">
        <f t="shared" si="3"/>
        <v>23.5779296791676</v>
      </c>
      <c r="I51" s="17">
        <v>208735078074</v>
      </c>
      <c r="K51" s="24"/>
      <c r="L51" s="25"/>
      <c r="M51" s="25"/>
      <c r="N51" s="7"/>
      <c r="O51" s="7"/>
      <c r="P51" s="8"/>
      <c r="Q51" s="8"/>
    </row>
    <row r="52" spans="1:17" x14ac:dyDescent="0.25">
      <c r="A52" s="4">
        <v>44398</v>
      </c>
      <c r="B52" s="1">
        <v>0.28793046218487373</v>
      </c>
      <c r="C52" s="17">
        <v>1990.97</v>
      </c>
      <c r="D52" s="15">
        <f t="shared" si="0"/>
        <v>0.11382313945096811</v>
      </c>
      <c r="E52" s="15">
        <f t="shared" si="1"/>
        <v>0.74849822238292774</v>
      </c>
      <c r="F52" s="17">
        <v>21253359756</v>
      </c>
      <c r="G52" s="15">
        <f t="shared" si="2"/>
        <v>0.22366584806755085</v>
      </c>
      <c r="H52" s="15">
        <f t="shared" si="3"/>
        <v>23.779780826031132</v>
      </c>
      <c r="I52" s="17">
        <v>232520574470</v>
      </c>
      <c r="K52" s="24"/>
      <c r="L52" s="25"/>
      <c r="M52" s="25"/>
      <c r="N52" s="7"/>
      <c r="O52" s="7"/>
      <c r="P52" s="8"/>
      <c r="Q52" s="8"/>
    </row>
    <row r="53" spans="1:17" x14ac:dyDescent="0.25">
      <c r="A53" s="4">
        <v>44399</v>
      </c>
      <c r="B53" s="1">
        <v>0.24290313725490192</v>
      </c>
      <c r="C53" s="17">
        <v>2025.2</v>
      </c>
      <c r="D53" s="15">
        <f t="shared" si="0"/>
        <v>1.7192624700522963E-2</v>
      </c>
      <c r="E53" s="15">
        <f t="shared" si="1"/>
        <v>0.70170675500738544</v>
      </c>
      <c r="F53" s="17">
        <v>17495480331</v>
      </c>
      <c r="G53" s="15">
        <f t="shared" si="2"/>
        <v>-0.1768134294126894</v>
      </c>
      <c r="H53" s="15">
        <f t="shared" si="3"/>
        <v>23.585208417776425</v>
      </c>
      <c r="I53" s="17">
        <v>236545322693</v>
      </c>
      <c r="K53" s="24"/>
      <c r="L53" s="25"/>
      <c r="M53" s="25"/>
      <c r="N53" s="7"/>
      <c r="O53" s="7"/>
      <c r="P53" s="8"/>
      <c r="Q53" s="8"/>
    </row>
    <row r="54" spans="1:17" x14ac:dyDescent="0.25">
      <c r="A54" s="4">
        <v>44400</v>
      </c>
      <c r="B54" s="1">
        <v>0.25878657243816267</v>
      </c>
      <c r="C54" s="17">
        <v>2124.7800000000002</v>
      </c>
      <c r="D54" s="15">
        <f t="shared" si="0"/>
        <v>4.9170452301007472E-2</v>
      </c>
      <c r="E54" s="15">
        <f t="shared" si="1"/>
        <v>0.71743505384026873</v>
      </c>
      <c r="F54" s="17">
        <v>16200392492</v>
      </c>
      <c r="G54" s="15">
        <f t="shared" si="2"/>
        <v>-7.4024137348504326E-2</v>
      </c>
      <c r="H54" s="15">
        <f t="shared" si="3"/>
        <v>23.508301306854221</v>
      </c>
      <c r="I54" s="17">
        <v>248204064165</v>
      </c>
      <c r="K54" s="24"/>
      <c r="L54" s="25"/>
      <c r="M54" s="25"/>
      <c r="N54" s="7"/>
      <c r="O54" s="7"/>
      <c r="P54" s="8"/>
      <c r="Q54" s="8"/>
    </row>
    <row r="55" spans="1:17" x14ac:dyDescent="0.25">
      <c r="A55" s="4">
        <v>44401</v>
      </c>
      <c r="B55" s="1">
        <v>0.25485109409190349</v>
      </c>
      <c r="C55" s="17">
        <v>2189.2199999999998</v>
      </c>
      <c r="D55" s="15">
        <f t="shared" si="0"/>
        <v>3.032784570637892E-2</v>
      </c>
      <c r="E55" s="15">
        <f t="shared" si="1"/>
        <v>0.70819728036188856</v>
      </c>
      <c r="F55" s="17">
        <v>16057446601</v>
      </c>
      <c r="G55" s="15">
        <f t="shared" si="2"/>
        <v>-8.8236066546282244E-3</v>
      </c>
      <c r="H55" s="15">
        <f t="shared" si="3"/>
        <v>23.499438541666436</v>
      </c>
      <c r="I55" s="17">
        <v>255761140995</v>
      </c>
      <c r="K55" s="24"/>
      <c r="L55" s="25"/>
      <c r="M55" s="25"/>
      <c r="N55" s="7"/>
      <c r="O55" s="7"/>
      <c r="P55" s="8"/>
      <c r="Q55" s="8"/>
    </row>
    <row r="56" spans="1:17" x14ac:dyDescent="0.25">
      <c r="A56" s="4">
        <v>44402</v>
      </c>
      <c r="B56" s="1">
        <v>0.33414175152749392</v>
      </c>
      <c r="C56" s="17">
        <v>2191.37</v>
      </c>
      <c r="D56" s="15">
        <f t="shared" si="0"/>
        <v>9.820849434958312E-4</v>
      </c>
      <c r="E56" s="15">
        <f t="shared" si="1"/>
        <v>0.6936381025097913</v>
      </c>
      <c r="F56" s="17">
        <v>14566483636</v>
      </c>
      <c r="G56" s="15">
        <f t="shared" si="2"/>
        <v>-9.2851809010976116E-2</v>
      </c>
      <c r="H56" s="15">
        <f t="shared" si="3"/>
        <v>23.401989085335231</v>
      </c>
      <c r="I56" s="17">
        <v>256042010286</v>
      </c>
      <c r="K56" s="24"/>
      <c r="L56" s="25"/>
      <c r="M56" s="25"/>
      <c r="N56" s="7"/>
      <c r="O56" s="7"/>
      <c r="P56" s="8"/>
      <c r="Q56" s="8"/>
    </row>
    <row r="57" spans="1:17" x14ac:dyDescent="0.25">
      <c r="A57" s="4">
        <v>44403</v>
      </c>
      <c r="B57" s="1">
        <v>0.42719688442211445</v>
      </c>
      <c r="C57" s="17">
        <v>2233.37</v>
      </c>
      <c r="D57" s="15">
        <f t="shared" si="0"/>
        <v>1.9166092444452554E-2</v>
      </c>
      <c r="E57" s="15">
        <f t="shared" si="1"/>
        <v>0.70268460065464977</v>
      </c>
      <c r="F57" s="17">
        <v>29614324233</v>
      </c>
      <c r="G57" s="15">
        <f t="shared" si="2"/>
        <v>1.0330455155155196</v>
      </c>
      <c r="H57" s="15">
        <f t="shared" si="3"/>
        <v>24.111524008045926</v>
      </c>
      <c r="I57" s="17">
        <v>260978030148</v>
      </c>
      <c r="K57" s="24"/>
      <c r="L57" s="25"/>
      <c r="M57" s="25"/>
      <c r="N57" s="7"/>
      <c r="O57" s="7"/>
      <c r="P57" s="8"/>
      <c r="Q57" s="8"/>
    </row>
    <row r="58" spans="1:17" x14ac:dyDescent="0.25">
      <c r="A58" s="4">
        <v>44404</v>
      </c>
      <c r="B58" s="1">
        <v>6.5519539078156136E-2</v>
      </c>
      <c r="C58" s="17">
        <v>2298.33</v>
      </c>
      <c r="D58" s="15">
        <f t="shared" si="0"/>
        <v>2.9086089631364276E-2</v>
      </c>
      <c r="E58" s="15">
        <f t="shared" si="1"/>
        <v>0.70758548953024347</v>
      </c>
      <c r="F58" s="17">
        <v>23067480378</v>
      </c>
      <c r="G58" s="15">
        <f t="shared" si="2"/>
        <v>-0.22107017548300778</v>
      </c>
      <c r="H58" s="15">
        <f t="shared" si="3"/>
        <v>23.861689686825965</v>
      </c>
      <c r="I58" s="17">
        <v>268599779831</v>
      </c>
      <c r="K58" s="24"/>
      <c r="L58" s="25"/>
      <c r="M58" s="25"/>
      <c r="N58" s="7"/>
      <c r="O58" s="7"/>
      <c r="P58" s="8"/>
      <c r="Q58" s="8"/>
    </row>
    <row r="59" spans="1:17" x14ac:dyDescent="0.25">
      <c r="A59" s="4">
        <v>44405</v>
      </c>
      <c r="B59" s="1">
        <v>0.22444341563786013</v>
      </c>
      <c r="C59" s="17">
        <v>2296.5500000000002</v>
      </c>
      <c r="D59" s="15">
        <f t="shared" si="0"/>
        <v>-7.7447537994967952E-4</v>
      </c>
      <c r="E59" s="15">
        <f t="shared" si="1"/>
        <v>0.69275986787409471</v>
      </c>
      <c r="F59" s="17">
        <v>18991302378</v>
      </c>
      <c r="G59" s="15">
        <f t="shared" si="2"/>
        <v>-0.17670668548124346</v>
      </c>
      <c r="H59" s="15">
        <f t="shared" si="3"/>
        <v>23.667246941778078</v>
      </c>
      <c r="I59" s="17">
        <v>268421055914</v>
      </c>
      <c r="K59" s="24"/>
      <c r="L59" s="25"/>
      <c r="M59" s="25"/>
      <c r="N59" s="7"/>
      <c r="O59" s="7"/>
      <c r="P59" s="8"/>
      <c r="Q59" s="8"/>
    </row>
    <row r="60" spans="1:17" x14ac:dyDescent="0.25">
      <c r="A60" s="4">
        <v>44406</v>
      </c>
      <c r="B60" s="1">
        <v>6.4520299145298431E-3</v>
      </c>
      <c r="C60" s="17">
        <v>2380.96</v>
      </c>
      <c r="D60" s="15">
        <f t="shared" si="0"/>
        <v>3.6755132699048509E-2</v>
      </c>
      <c r="E60" s="15">
        <f t="shared" si="1"/>
        <v>0.71135792024915967</v>
      </c>
      <c r="F60" s="17">
        <v>16313373113</v>
      </c>
      <c r="G60" s="15">
        <f t="shared" si="2"/>
        <v>-0.14100819478827209</v>
      </c>
      <c r="H60" s="15">
        <f t="shared" si="3"/>
        <v>23.515251044826837</v>
      </c>
      <c r="I60" s="17">
        <v>278318371381</v>
      </c>
      <c r="K60" s="24"/>
      <c r="L60" s="25"/>
      <c r="M60" s="25"/>
      <c r="N60" s="7"/>
      <c r="O60" s="7"/>
      <c r="P60" s="8"/>
      <c r="Q60" s="8"/>
    </row>
    <row r="61" spans="1:17" x14ac:dyDescent="0.25">
      <c r="A61" s="4">
        <v>44407</v>
      </c>
      <c r="B61" s="1">
        <v>0.18483050483351218</v>
      </c>
      <c r="C61" s="17">
        <v>2466.96</v>
      </c>
      <c r="D61" s="15">
        <f t="shared" si="0"/>
        <v>3.611988441636993E-2</v>
      </c>
      <c r="E61" s="15">
        <f t="shared" si="1"/>
        <v>0.71104597928109148</v>
      </c>
      <c r="F61" s="17">
        <v>20212848934</v>
      </c>
      <c r="G61" s="15">
        <f t="shared" si="2"/>
        <v>0.23903553201345829</v>
      </c>
      <c r="H61" s="15">
        <f t="shared" si="3"/>
        <v>23.729584325027776</v>
      </c>
      <c r="I61" s="17">
        <v>288404129264</v>
      </c>
      <c r="K61" s="24"/>
      <c r="L61" s="25"/>
      <c r="M61" s="25"/>
      <c r="N61" s="7"/>
      <c r="O61" s="7"/>
      <c r="P61" s="8"/>
      <c r="Q61" s="8"/>
    </row>
    <row r="62" spans="1:17" x14ac:dyDescent="0.25">
      <c r="A62" s="4">
        <v>44408</v>
      </c>
      <c r="B62" s="1">
        <v>0.16643309438470727</v>
      </c>
      <c r="C62" s="17">
        <v>2536.21</v>
      </c>
      <c r="D62" s="15">
        <f t="shared" si="0"/>
        <v>2.8070986152997968E-2</v>
      </c>
      <c r="E62" s="15">
        <f t="shared" si="1"/>
        <v>0.70708508815036752</v>
      </c>
      <c r="F62" s="17">
        <v>18001710283</v>
      </c>
      <c r="G62" s="15">
        <f t="shared" si="2"/>
        <v>-0.10939272629107955</v>
      </c>
      <c r="H62" s="15">
        <f t="shared" si="3"/>
        <v>23.613732606106641</v>
      </c>
      <c r="I62" s="17">
        <v>296532997873</v>
      </c>
      <c r="K62" s="24"/>
      <c r="L62" s="25"/>
      <c r="M62" s="25"/>
      <c r="N62" s="7"/>
      <c r="O62" s="7"/>
      <c r="P62" s="8"/>
      <c r="Q62" s="8"/>
    </row>
    <row r="63" spans="1:17" x14ac:dyDescent="0.25">
      <c r="A63" s="4">
        <v>44409</v>
      </c>
      <c r="B63" s="1">
        <v>0.37510419977298343</v>
      </c>
      <c r="C63" s="17">
        <v>2561.85</v>
      </c>
      <c r="D63" s="15">
        <f t="shared" si="0"/>
        <v>1.010957294545789E-2</v>
      </c>
      <c r="E63" s="15">
        <f t="shared" si="1"/>
        <v>0.69818923448836856</v>
      </c>
      <c r="F63" s="17">
        <v>22697987055</v>
      </c>
      <c r="G63" s="15">
        <f t="shared" si="2"/>
        <v>0.26087947745914741</v>
      </c>
      <c r="H63" s="15">
        <f t="shared" si="3"/>
        <v>23.845542081554687</v>
      </c>
      <c r="I63" s="17">
        <v>299564961374</v>
      </c>
      <c r="K63" s="24"/>
      <c r="L63" s="25"/>
      <c r="M63" s="25"/>
      <c r="N63" s="7"/>
      <c r="O63" s="7"/>
      <c r="P63" s="8"/>
      <c r="Q63" s="8"/>
    </row>
    <row r="64" spans="1:17" x14ac:dyDescent="0.25">
      <c r="A64" s="4">
        <v>44410</v>
      </c>
      <c r="B64" s="1">
        <v>0.25137741935483798</v>
      </c>
      <c r="C64" s="17">
        <v>2610.15</v>
      </c>
      <c r="D64" s="15">
        <f t="shared" si="0"/>
        <v>1.8853562854968198E-2</v>
      </c>
      <c r="E64" s="15">
        <f t="shared" si="1"/>
        <v>0.70252980715843782</v>
      </c>
      <c r="F64" s="17">
        <v>22162754104</v>
      </c>
      <c r="G64" s="15">
        <f t="shared" si="2"/>
        <v>-2.3580635133109595E-2</v>
      </c>
      <c r="H64" s="15">
        <f t="shared" si="3"/>
        <v>23.821678973819644</v>
      </c>
      <c r="I64" s="17">
        <v>305247273085</v>
      </c>
      <c r="K64" s="24"/>
      <c r="L64" s="25"/>
      <c r="M64" s="25"/>
      <c r="N64" s="7"/>
      <c r="O64" s="7"/>
      <c r="P64" s="8"/>
      <c r="Q64" s="8"/>
    </row>
    <row r="65" spans="1:17" x14ac:dyDescent="0.25">
      <c r="A65" s="4">
        <v>44411</v>
      </c>
      <c r="B65" s="1">
        <v>0.17784126455906765</v>
      </c>
      <c r="C65" s="17">
        <v>2502.35</v>
      </c>
      <c r="D65" s="15">
        <f t="shared" si="0"/>
        <v>-4.1300308411394093E-2</v>
      </c>
      <c r="E65" s="15">
        <f t="shared" si="1"/>
        <v>0.67228083042136011</v>
      </c>
      <c r="F65" s="17">
        <v>22696753413</v>
      </c>
      <c r="G65" s="15">
        <f t="shared" si="2"/>
        <v>2.4094447219608961E-2</v>
      </c>
      <c r="H65" s="15">
        <f t="shared" si="3"/>
        <v>23.84548772979554</v>
      </c>
      <c r="I65" s="17">
        <v>292673137937</v>
      </c>
      <c r="K65" s="24"/>
      <c r="L65" s="25"/>
      <c r="M65" s="25"/>
      <c r="N65" s="7"/>
      <c r="O65" s="7"/>
      <c r="P65" s="8"/>
      <c r="Q65" s="8"/>
    </row>
    <row r="66" spans="1:17" x14ac:dyDescent="0.25">
      <c r="A66" s="4">
        <v>44412</v>
      </c>
      <c r="B66" s="1">
        <v>0.1401465147453082</v>
      </c>
      <c r="C66" s="17">
        <v>2724.62</v>
      </c>
      <c r="D66" s="15">
        <f t="shared" si="0"/>
        <v>8.8824504965332673E-2</v>
      </c>
      <c r="E66" s="15">
        <f t="shared" si="1"/>
        <v>0.73660146993360953</v>
      </c>
      <c r="F66" s="17">
        <v>25038698173</v>
      </c>
      <c r="G66" s="15">
        <f t="shared" si="2"/>
        <v>0.10318413023153372</v>
      </c>
      <c r="H66" s="15">
        <f t="shared" si="3"/>
        <v>23.943688391970561</v>
      </c>
      <c r="I66" s="17">
        <v>318705809705</v>
      </c>
      <c r="K66" s="24"/>
      <c r="L66" s="25"/>
      <c r="M66" s="25"/>
      <c r="N66" s="7"/>
      <c r="O66" s="7"/>
      <c r="P66" s="8"/>
      <c r="Q66" s="8"/>
    </row>
    <row r="67" spans="1:17" x14ac:dyDescent="0.25">
      <c r="A67" s="4">
        <v>44413</v>
      </c>
      <c r="B67" s="1">
        <v>0.36027148981779172</v>
      </c>
      <c r="C67" s="17">
        <v>2827.33</v>
      </c>
      <c r="D67" s="15">
        <f t="shared" si="0"/>
        <v>3.769699994861675E-2</v>
      </c>
      <c r="E67" s="15">
        <f t="shared" si="1"/>
        <v>0.71182024855033077</v>
      </c>
      <c r="F67" s="17">
        <v>31057928075</v>
      </c>
      <c r="G67" s="15">
        <f t="shared" si="2"/>
        <v>0.24039707896997298</v>
      </c>
      <c r="H67" s="15">
        <f t="shared" si="3"/>
        <v>24.159119945294474</v>
      </c>
      <c r="I67" s="17">
        <v>330757177808</v>
      </c>
      <c r="K67" s="24"/>
      <c r="L67" s="25"/>
      <c r="M67" s="25"/>
      <c r="N67" s="7"/>
      <c r="O67" s="7"/>
      <c r="P67" s="8"/>
      <c r="Q67" s="8"/>
    </row>
    <row r="68" spans="1:17" x14ac:dyDescent="0.25">
      <c r="A68" s="4">
        <v>44414</v>
      </c>
      <c r="B68" s="1">
        <v>0.23271883886255973</v>
      </c>
      <c r="C68" s="17">
        <v>2890.94</v>
      </c>
      <c r="D68" s="15">
        <f t="shared" ref="D68:D123" si="4">C68/C67-1</f>
        <v>2.2498258073871957E-2</v>
      </c>
      <c r="E68" s="15">
        <f t="shared" ref="E68:E123" si="5">LN(1+C68/C67)</f>
        <v>0.70433350867640443</v>
      </c>
      <c r="F68" s="17">
        <v>26528577879</v>
      </c>
      <c r="G68" s="15">
        <f t="shared" ref="G68:G123" si="6">F68/F67-1</f>
        <v>-0.14583555558060191</v>
      </c>
      <c r="H68" s="15">
        <f t="shared" ref="H68:H123" si="7">LN(1+F68)</f>
        <v>24.001488399437665</v>
      </c>
      <c r="I68" s="17">
        <v>338237757600</v>
      </c>
      <c r="K68" s="24"/>
      <c r="L68" s="25"/>
      <c r="M68" s="25"/>
      <c r="N68" s="7"/>
      <c r="O68" s="7"/>
      <c r="P68" s="8"/>
      <c r="Q68" s="8"/>
    </row>
    <row r="69" spans="1:17" x14ac:dyDescent="0.25">
      <c r="A69" s="4">
        <v>44415</v>
      </c>
      <c r="B69" s="1">
        <v>0.58381615819209232</v>
      </c>
      <c r="C69" s="17">
        <v>3157.24</v>
      </c>
      <c r="D69" s="15">
        <f t="shared" si="4"/>
        <v>9.2115367319971941E-2</v>
      </c>
      <c r="E69" s="15">
        <f t="shared" si="5"/>
        <v>0.73817569158461416</v>
      </c>
      <c r="F69" s="17">
        <v>33081467129</v>
      </c>
      <c r="G69" s="15">
        <f t="shared" si="6"/>
        <v>0.24701245878646438</v>
      </c>
      <c r="H69" s="15">
        <f t="shared" si="7"/>
        <v>24.22223905708578</v>
      </c>
      <c r="I69" s="17">
        <v>369437242138</v>
      </c>
      <c r="K69" s="24"/>
      <c r="L69" s="25"/>
      <c r="M69" s="25"/>
      <c r="N69" s="7"/>
      <c r="O69" s="7"/>
      <c r="P69" s="8"/>
      <c r="Q69" s="8"/>
    </row>
    <row r="70" spans="1:17" x14ac:dyDescent="0.25">
      <c r="A70" s="4">
        <v>44416</v>
      </c>
      <c r="B70" s="1">
        <v>0.13567334083239571</v>
      </c>
      <c r="C70" s="17">
        <v>3013.73</v>
      </c>
      <c r="D70" s="15">
        <f t="shared" si="4"/>
        <v>-4.545425751605825E-2</v>
      </c>
      <c r="E70" s="15">
        <f t="shared" si="5"/>
        <v>0.6701578096526013</v>
      </c>
      <c r="F70" s="17">
        <v>28433638008</v>
      </c>
      <c r="G70" s="15">
        <f t="shared" si="6"/>
        <v>-0.14049646295540508</v>
      </c>
      <c r="H70" s="15">
        <f t="shared" si="7"/>
        <v>24.07083871815815</v>
      </c>
      <c r="I70" s="17">
        <v>352685939542</v>
      </c>
      <c r="K70" s="24"/>
      <c r="L70" s="25"/>
      <c r="M70" s="25"/>
      <c r="N70" s="7"/>
      <c r="O70" s="7"/>
      <c r="P70" s="8"/>
      <c r="Q70" s="8"/>
    </row>
    <row r="71" spans="1:17" x14ac:dyDescent="0.25">
      <c r="A71" s="4">
        <v>44417</v>
      </c>
      <c r="B71" s="1">
        <v>5.8462444771723118E-2</v>
      </c>
      <c r="C71" s="17">
        <v>3167.86</v>
      </c>
      <c r="D71" s="15">
        <f t="shared" si="4"/>
        <v>5.1142604015621984E-2</v>
      </c>
      <c r="E71" s="15">
        <f t="shared" si="5"/>
        <v>0.71839700569106912</v>
      </c>
      <c r="F71" s="17">
        <v>31983260936</v>
      </c>
      <c r="G71" s="15">
        <f t="shared" si="6"/>
        <v>0.12483885906549452</v>
      </c>
      <c r="H71" s="15">
        <f t="shared" si="7"/>
        <v>24.188478507165094</v>
      </c>
      <c r="I71" s="17">
        <v>370765447257</v>
      </c>
      <c r="K71" s="24"/>
      <c r="L71" s="25"/>
      <c r="M71" s="25"/>
      <c r="N71" s="7"/>
      <c r="O71" s="7"/>
      <c r="P71" s="8"/>
      <c r="Q71" s="8"/>
    </row>
    <row r="72" spans="1:17" x14ac:dyDescent="0.25">
      <c r="A72" s="4">
        <v>44418</v>
      </c>
      <c r="B72" s="1">
        <v>0.35588269230769215</v>
      </c>
      <c r="C72" s="17">
        <v>3141.69</v>
      </c>
      <c r="D72" s="15">
        <f t="shared" si="4"/>
        <v>-8.2610973969809987E-3</v>
      </c>
      <c r="E72" s="15">
        <f t="shared" si="5"/>
        <v>0.68900807758113913</v>
      </c>
      <c r="F72" s="17">
        <v>27605221710</v>
      </c>
      <c r="G72" s="15">
        <f t="shared" si="6"/>
        <v>-0.13688532994683256</v>
      </c>
      <c r="H72" s="15">
        <f t="shared" si="7"/>
        <v>24.041270784202421</v>
      </c>
      <c r="I72" s="17">
        <v>367745684864</v>
      </c>
      <c r="K72" s="24"/>
      <c r="L72" s="25"/>
      <c r="M72" s="25"/>
      <c r="N72" s="7"/>
      <c r="O72" s="7"/>
      <c r="P72" s="8"/>
      <c r="Q72" s="8"/>
    </row>
    <row r="73" spans="1:17" x14ac:dyDescent="0.25">
      <c r="A73" s="4">
        <v>44419</v>
      </c>
      <c r="B73" s="1">
        <v>0.39999779326364449</v>
      </c>
      <c r="C73" s="17">
        <v>3164.25</v>
      </c>
      <c r="D73" s="15">
        <f t="shared" si="4"/>
        <v>7.1808485242019771E-3</v>
      </c>
      <c r="E73" s="15">
        <f t="shared" si="5"/>
        <v>0.69673117463565715</v>
      </c>
      <c r="F73" s="17">
        <v>26729035052</v>
      </c>
      <c r="G73" s="15">
        <f t="shared" si="6"/>
        <v>-3.1739888460399546E-2</v>
      </c>
      <c r="H73" s="15">
        <f t="shared" si="7"/>
        <v>24.009016266670095</v>
      </c>
      <c r="I73" s="17">
        <v>370427827541</v>
      </c>
      <c r="K73" s="24"/>
      <c r="L73" s="25"/>
      <c r="M73" s="25"/>
      <c r="N73" s="7"/>
      <c r="O73" s="7"/>
      <c r="P73" s="8"/>
      <c r="Q73" s="8"/>
    </row>
    <row r="74" spans="1:17" x14ac:dyDescent="0.25">
      <c r="A74" s="4">
        <v>44420</v>
      </c>
      <c r="B74" s="1">
        <v>0.15118724832214761</v>
      </c>
      <c r="C74" s="17">
        <v>3043.41</v>
      </c>
      <c r="D74" s="15">
        <f t="shared" si="4"/>
        <v>-3.8189144347001713E-2</v>
      </c>
      <c r="E74" s="15">
        <f t="shared" si="5"/>
        <v>0.67386795264943589</v>
      </c>
      <c r="F74" s="17">
        <v>25403699845</v>
      </c>
      <c r="G74" s="15">
        <f t="shared" si="6"/>
        <v>-4.9584102247672845E-2</v>
      </c>
      <c r="H74" s="15">
        <f t="shared" si="7"/>
        <v>23.958160663591389</v>
      </c>
      <c r="I74" s="17">
        <v>356323695446</v>
      </c>
      <c r="K74" s="24"/>
      <c r="L74" s="25"/>
      <c r="M74" s="25"/>
      <c r="N74" s="7"/>
      <c r="O74" s="7"/>
      <c r="P74" s="8"/>
      <c r="Q74" s="8"/>
    </row>
    <row r="75" spans="1:17" x14ac:dyDescent="0.25">
      <c r="A75" s="4">
        <v>44421</v>
      </c>
      <c r="B75" s="1">
        <v>0.30272891156462739</v>
      </c>
      <c r="C75" s="17">
        <v>3322.21</v>
      </c>
      <c r="D75" s="15">
        <f t="shared" si="4"/>
        <v>9.1607768917102872E-2</v>
      </c>
      <c r="E75" s="15">
        <f t="shared" si="5"/>
        <v>0.73793303766664198</v>
      </c>
      <c r="F75" s="17">
        <v>23868866254</v>
      </c>
      <c r="G75" s="15">
        <f t="shared" si="6"/>
        <v>-6.0417718693133171E-2</v>
      </c>
      <c r="H75" s="15">
        <f t="shared" si="7"/>
        <v>23.895840779520636</v>
      </c>
      <c r="I75" s="17">
        <v>389010223400</v>
      </c>
      <c r="K75" s="24"/>
      <c r="L75" s="25"/>
      <c r="M75" s="25"/>
      <c r="N75" s="7"/>
      <c r="O75" s="7"/>
      <c r="P75" s="8"/>
      <c r="Q75" s="8"/>
    </row>
    <row r="76" spans="1:17" x14ac:dyDescent="0.25">
      <c r="A76" s="4">
        <v>44422</v>
      </c>
      <c r="B76" s="1">
        <v>0.33440831408776078</v>
      </c>
      <c r="C76" s="17">
        <v>3265.44</v>
      </c>
      <c r="D76" s="15">
        <f t="shared" si="4"/>
        <v>-1.7088022731856167E-2</v>
      </c>
      <c r="E76" s="15">
        <f t="shared" si="5"/>
        <v>0.68456645988283293</v>
      </c>
      <c r="F76" s="17">
        <v>19860862133</v>
      </c>
      <c r="G76" s="15">
        <f t="shared" si="6"/>
        <v>-0.16791765802149605</v>
      </c>
      <c r="H76" s="15">
        <f t="shared" si="7"/>
        <v>23.712016905195245</v>
      </c>
      <c r="I76" s="17">
        <v>382406961576</v>
      </c>
      <c r="K76" s="24"/>
      <c r="L76" s="25"/>
      <c r="M76" s="25"/>
      <c r="N76" s="7"/>
      <c r="O76" s="7"/>
      <c r="P76" s="8"/>
      <c r="Q76" s="8"/>
    </row>
    <row r="77" spans="1:17" x14ac:dyDescent="0.25">
      <c r="A77" s="4">
        <v>44423</v>
      </c>
      <c r="B77" s="1">
        <v>0.15053949579831941</v>
      </c>
      <c r="C77" s="17">
        <v>3310.5</v>
      </c>
      <c r="D77" s="15">
        <f t="shared" si="4"/>
        <v>1.3799059238571276E-2</v>
      </c>
      <c r="E77" s="15">
        <f t="shared" si="5"/>
        <v>0.70002301734193939</v>
      </c>
      <c r="F77" s="17">
        <v>22166205051</v>
      </c>
      <c r="G77" s="15">
        <f t="shared" si="6"/>
        <v>0.11607466496479701</v>
      </c>
      <c r="H77" s="15">
        <f t="shared" si="7"/>
        <v>23.821834671001469</v>
      </c>
      <c r="I77" s="17">
        <v>387728432650</v>
      </c>
      <c r="K77" s="24"/>
      <c r="L77" s="25"/>
      <c r="M77" s="25"/>
      <c r="N77" s="7"/>
      <c r="O77" s="7"/>
      <c r="P77" s="8"/>
      <c r="Q77" s="8"/>
    </row>
    <row r="78" spans="1:17" x14ac:dyDescent="0.25">
      <c r="A78" s="4">
        <v>44424</v>
      </c>
      <c r="B78" s="1">
        <v>0.23734573894282535</v>
      </c>
      <c r="C78" s="17">
        <v>3156.51</v>
      </c>
      <c r="D78" s="15">
        <f t="shared" si="4"/>
        <v>-4.6515632079746183E-2</v>
      </c>
      <c r="E78" s="15">
        <f t="shared" si="5"/>
        <v>0.66961463339254224</v>
      </c>
      <c r="F78" s="17">
        <v>23080039949</v>
      </c>
      <c r="G78" s="15">
        <f t="shared" si="6"/>
        <v>4.1226493028348798E-2</v>
      </c>
      <c r="H78" s="15">
        <f t="shared" si="7"/>
        <v>23.862234009520687</v>
      </c>
      <c r="I78" s="17">
        <v>369734989544</v>
      </c>
      <c r="K78" s="24"/>
      <c r="L78" s="25"/>
      <c r="M78" s="25"/>
      <c r="N78" s="7"/>
      <c r="O78" s="7"/>
      <c r="P78" s="8"/>
      <c r="Q78" s="8"/>
    </row>
    <row r="79" spans="1:17" x14ac:dyDescent="0.25">
      <c r="A79" s="4">
        <v>44425</v>
      </c>
      <c r="B79" s="1">
        <v>0.30602534435261713</v>
      </c>
      <c r="C79" s="17">
        <v>3014.85</v>
      </c>
      <c r="D79" s="15">
        <f t="shared" si="4"/>
        <v>-4.4878679300873525E-2</v>
      </c>
      <c r="E79" s="15">
        <f t="shared" si="5"/>
        <v>0.67045224813549054</v>
      </c>
      <c r="F79" s="17">
        <v>25509056745</v>
      </c>
      <c r="G79" s="15">
        <f t="shared" si="6"/>
        <v>0.10524317988042498</v>
      </c>
      <c r="H79" s="15">
        <f t="shared" si="7"/>
        <v>23.962299392563899</v>
      </c>
      <c r="I79" s="17">
        <v>353182540849</v>
      </c>
      <c r="K79" s="24"/>
      <c r="L79" s="25"/>
      <c r="M79" s="25"/>
      <c r="N79" s="7"/>
      <c r="O79" s="7"/>
      <c r="P79" s="8"/>
      <c r="Q79" s="8"/>
    </row>
    <row r="80" spans="1:17" x14ac:dyDescent="0.25">
      <c r="A80" s="4">
        <v>44426</v>
      </c>
      <c r="B80" s="1">
        <v>0.38363403068340352</v>
      </c>
      <c r="C80" s="17">
        <v>3020.09</v>
      </c>
      <c r="D80" s="15">
        <f t="shared" si="4"/>
        <v>1.738063253561517E-3</v>
      </c>
      <c r="E80" s="15">
        <f t="shared" si="5"/>
        <v>0.69401583479736828</v>
      </c>
      <c r="F80" s="17">
        <v>21539248425</v>
      </c>
      <c r="G80" s="15">
        <f t="shared" si="6"/>
        <v>-0.15562348540300763</v>
      </c>
      <c r="H80" s="15">
        <f t="shared" si="7"/>
        <v>23.793142616051057</v>
      </c>
      <c r="I80" s="17">
        <v>353837223420</v>
      </c>
      <c r="K80" s="24"/>
      <c r="L80" s="25"/>
      <c r="M80" s="25"/>
      <c r="N80" s="7"/>
      <c r="O80" s="7"/>
      <c r="P80" s="8"/>
      <c r="Q80" s="8"/>
    </row>
    <row r="81" spans="1:17" x14ac:dyDescent="0.25">
      <c r="A81" s="4">
        <v>44427</v>
      </c>
      <c r="B81" s="1">
        <v>0.54733031026253143</v>
      </c>
      <c r="C81" s="17">
        <v>3182.7</v>
      </c>
      <c r="D81" s="15">
        <f t="shared" si="4"/>
        <v>5.3842766275177034E-2</v>
      </c>
      <c r="E81" s="15">
        <f t="shared" si="5"/>
        <v>0.71971255856417959</v>
      </c>
      <c r="F81" s="17">
        <v>19546290360</v>
      </c>
      <c r="G81" s="15">
        <f t="shared" si="6"/>
        <v>-9.2526815498670256E-2</v>
      </c>
      <c r="H81" s="15">
        <f t="shared" si="7"/>
        <v>23.696051354017222</v>
      </c>
      <c r="I81" s="17">
        <v>372932559773</v>
      </c>
      <c r="K81" s="24"/>
      <c r="L81" s="25"/>
      <c r="M81" s="25"/>
      <c r="N81" s="7"/>
      <c r="O81" s="7"/>
      <c r="P81" s="8"/>
      <c r="Q81" s="8"/>
    </row>
    <row r="82" spans="1:17" x14ac:dyDescent="0.25">
      <c r="A82" s="4">
        <v>44428</v>
      </c>
      <c r="B82" s="1">
        <v>0.18763555194805198</v>
      </c>
      <c r="C82" s="17">
        <v>3286.94</v>
      </c>
      <c r="D82" s="15">
        <f t="shared" si="4"/>
        <v>3.2752065856034296E-2</v>
      </c>
      <c r="E82" s="15">
        <f t="shared" si="5"/>
        <v>0.70939057239162195</v>
      </c>
      <c r="F82" s="17">
        <v>20885619828</v>
      </c>
      <c r="G82" s="15">
        <f t="shared" si="6"/>
        <v>6.8520903114221321E-2</v>
      </c>
      <c r="H82" s="15">
        <f t="shared" si="7"/>
        <v>23.762326712645251</v>
      </c>
      <c r="I82" s="17">
        <v>385190199131</v>
      </c>
      <c r="K82" s="24"/>
      <c r="L82" s="25"/>
      <c r="M82" s="25"/>
      <c r="N82" s="7"/>
      <c r="O82" s="7"/>
      <c r="P82" s="8"/>
      <c r="Q82" s="8"/>
    </row>
    <row r="83" spans="1:17" x14ac:dyDescent="0.25">
      <c r="A83" s="4">
        <v>44429</v>
      </c>
      <c r="B83" s="1">
        <v>0.24034966887417158</v>
      </c>
      <c r="C83" s="17">
        <v>3226.08</v>
      </c>
      <c r="D83" s="15">
        <f t="shared" si="4"/>
        <v>-1.8515701533949547E-2</v>
      </c>
      <c r="E83" s="15">
        <f t="shared" si="5"/>
        <v>0.68384620955238506</v>
      </c>
      <c r="F83" s="17">
        <v>18113977628</v>
      </c>
      <c r="G83" s="15">
        <f t="shared" si="6"/>
        <v>-0.13270576706965809</v>
      </c>
      <c r="H83" s="15">
        <f t="shared" si="7"/>
        <v>23.619949721886812</v>
      </c>
      <c r="I83" s="17">
        <v>378102594336</v>
      </c>
      <c r="K83" s="24"/>
      <c r="L83" s="25"/>
      <c r="M83" s="25"/>
      <c r="N83" s="7"/>
      <c r="O83" s="7"/>
      <c r="P83" s="8"/>
      <c r="Q83" s="8"/>
    </row>
    <row r="84" spans="1:17" x14ac:dyDescent="0.25">
      <c r="A84" s="4">
        <v>44430</v>
      </c>
      <c r="B84" s="1">
        <v>0.26732408450704198</v>
      </c>
      <c r="C84" s="17">
        <v>3242.12</v>
      </c>
      <c r="D84" s="15">
        <f t="shared" si="4"/>
        <v>4.9719783762336434E-3</v>
      </c>
      <c r="E84" s="15">
        <f t="shared" si="5"/>
        <v>0.69563008478866639</v>
      </c>
      <c r="F84" s="17">
        <v>15983278460</v>
      </c>
      <c r="G84" s="15">
        <f t="shared" si="6"/>
        <v>-0.11762734898747107</v>
      </c>
      <c r="H84" s="15">
        <f t="shared" si="7"/>
        <v>23.49480891650488</v>
      </c>
      <c r="I84" s="17">
        <v>380025418317</v>
      </c>
      <c r="K84" s="24"/>
      <c r="L84" s="25"/>
      <c r="M84" s="25"/>
      <c r="N84" s="7"/>
      <c r="O84" s="7"/>
      <c r="P84" s="8"/>
      <c r="Q84" s="8"/>
    </row>
    <row r="85" spans="1:17" x14ac:dyDescent="0.25">
      <c r="A85" s="4">
        <v>44431</v>
      </c>
      <c r="B85" s="1">
        <v>0.22449356725146211</v>
      </c>
      <c r="C85" s="17">
        <v>3319.26</v>
      </c>
      <c r="D85" s="15">
        <f t="shared" si="4"/>
        <v>2.3793073667847109E-2</v>
      </c>
      <c r="E85" s="15">
        <f t="shared" si="5"/>
        <v>0.70497350986861429</v>
      </c>
      <c r="F85" s="17">
        <v>20511110509</v>
      </c>
      <c r="G85" s="15">
        <f t="shared" si="6"/>
        <v>0.28328556374284686</v>
      </c>
      <c r="H85" s="15">
        <f t="shared" si="7"/>
        <v>23.744232552372335</v>
      </c>
      <c r="I85" s="17">
        <v>389112198985</v>
      </c>
      <c r="K85" s="24"/>
      <c r="L85" s="25"/>
      <c r="M85" s="25"/>
      <c r="N85" s="7"/>
      <c r="O85" s="7"/>
      <c r="P85" s="8"/>
      <c r="Q85" s="8"/>
    </row>
    <row r="86" spans="1:17" x14ac:dyDescent="0.25">
      <c r="A86" s="4">
        <v>44432</v>
      </c>
      <c r="B86" s="1">
        <v>0.53429223404254889</v>
      </c>
      <c r="C86" s="17">
        <v>3172.46</v>
      </c>
      <c r="D86" s="15">
        <f t="shared" si="4"/>
        <v>-4.422672523393778E-2</v>
      </c>
      <c r="E86" s="15">
        <f t="shared" si="5"/>
        <v>0.67078565219794262</v>
      </c>
      <c r="F86" s="17">
        <v>20131028906</v>
      </c>
      <c r="G86" s="15">
        <f t="shared" si="6"/>
        <v>-1.8530522900416568E-2</v>
      </c>
      <c r="H86" s="15">
        <f t="shared" si="7"/>
        <v>23.725528188406635</v>
      </c>
      <c r="I86" s="17">
        <v>371945926397</v>
      </c>
      <c r="K86" s="24"/>
      <c r="L86" s="25"/>
      <c r="M86" s="25"/>
      <c r="N86" s="7"/>
      <c r="O86" s="7"/>
      <c r="P86" s="8"/>
      <c r="Q86" s="8"/>
    </row>
    <row r="87" spans="1:17" x14ac:dyDescent="0.25">
      <c r="A87" s="4">
        <v>44433</v>
      </c>
      <c r="B87" s="1">
        <v>0.2631427795874059</v>
      </c>
      <c r="C87" s="17">
        <v>3224.92</v>
      </c>
      <c r="D87" s="15">
        <f t="shared" si="4"/>
        <v>1.6536063496466413E-2</v>
      </c>
      <c r="E87" s="15">
        <f t="shared" si="5"/>
        <v>0.70138121937491915</v>
      </c>
      <c r="F87" s="17">
        <v>18902728235</v>
      </c>
      <c r="G87" s="15">
        <f t="shared" si="6"/>
        <v>-6.1015295181157336E-2</v>
      </c>
      <c r="H87" s="15">
        <f t="shared" si="7"/>
        <v>23.6625720997055</v>
      </c>
      <c r="I87" s="17">
        <v>378139623273</v>
      </c>
      <c r="K87" s="24"/>
      <c r="L87" s="25"/>
      <c r="M87" s="25"/>
      <c r="N87" s="7"/>
      <c r="O87" s="7"/>
      <c r="P87" s="8"/>
      <c r="Q87" s="8"/>
    </row>
    <row r="88" spans="1:17" x14ac:dyDescent="0.25">
      <c r="A88" s="4">
        <v>44434</v>
      </c>
      <c r="B88" s="1">
        <v>0.35444650912996634</v>
      </c>
      <c r="C88" s="17">
        <v>3100.33</v>
      </c>
      <c r="D88" s="15">
        <f t="shared" si="4"/>
        <v>-3.8633516490331532E-2</v>
      </c>
      <c r="E88" s="15">
        <f t="shared" si="5"/>
        <v>0.6736414157856575</v>
      </c>
      <c r="F88" s="17">
        <v>17405668117</v>
      </c>
      <c r="G88" s="15">
        <f t="shared" si="6"/>
        <v>-7.9198097723696126E-2</v>
      </c>
      <c r="H88" s="15">
        <f t="shared" si="7"/>
        <v>23.580061744028654</v>
      </c>
      <c r="I88" s="17">
        <v>363573005236</v>
      </c>
      <c r="K88" s="24"/>
      <c r="L88" s="25"/>
      <c r="M88" s="25"/>
      <c r="N88" s="7"/>
      <c r="O88" s="7"/>
      <c r="P88" s="8"/>
      <c r="Q88" s="8"/>
    </row>
    <row r="89" spans="1:17" x14ac:dyDescent="0.25">
      <c r="A89" s="4">
        <v>44435</v>
      </c>
      <c r="B89" s="1">
        <v>0.18799371657753983</v>
      </c>
      <c r="C89" s="17">
        <v>3270.6</v>
      </c>
      <c r="D89" s="15">
        <f t="shared" si="4"/>
        <v>5.4919960133276158E-2</v>
      </c>
      <c r="E89" s="15">
        <f t="shared" si="5"/>
        <v>0.72023689834941718</v>
      </c>
      <c r="F89" s="17">
        <v>18489602004</v>
      </c>
      <c r="G89" s="15">
        <f t="shared" si="6"/>
        <v>6.2274764732606291E-2</v>
      </c>
      <c r="H89" s="15">
        <f t="shared" si="7"/>
        <v>23.640474357235469</v>
      </c>
      <c r="I89" s="17">
        <v>383584756115</v>
      </c>
      <c r="K89" s="24"/>
      <c r="L89" s="25"/>
      <c r="M89" s="25"/>
      <c r="N89" s="7"/>
      <c r="O89" s="7"/>
      <c r="P89" s="8"/>
      <c r="Q89" s="8"/>
    </row>
    <row r="90" spans="1:17" x14ac:dyDescent="0.25">
      <c r="A90" s="4">
        <v>44436</v>
      </c>
      <c r="B90" s="1">
        <v>0.29498154050464748</v>
      </c>
      <c r="C90" s="17">
        <v>3244.4</v>
      </c>
      <c r="D90" s="15">
        <f t="shared" si="4"/>
        <v>-8.0107625512138014E-3</v>
      </c>
      <c r="E90" s="15">
        <f t="shared" si="5"/>
        <v>0.68913375626065532</v>
      </c>
      <c r="F90" s="17">
        <v>13709633698</v>
      </c>
      <c r="G90" s="15">
        <f t="shared" si="6"/>
        <v>-0.25852196845372399</v>
      </c>
      <c r="H90" s="15">
        <f t="shared" si="7"/>
        <v>23.34136461236648</v>
      </c>
      <c r="I90" s="17">
        <v>380556000846</v>
      </c>
      <c r="K90" s="24"/>
      <c r="L90" s="25"/>
      <c r="M90" s="25"/>
      <c r="N90" s="7"/>
      <c r="O90" s="7"/>
      <c r="P90" s="8"/>
      <c r="Q90" s="8"/>
    </row>
    <row r="91" spans="1:17" x14ac:dyDescent="0.25">
      <c r="A91" s="4">
        <v>44437</v>
      </c>
      <c r="B91" s="1">
        <v>0.27002311320754679</v>
      </c>
      <c r="C91" s="17">
        <v>3227</v>
      </c>
      <c r="D91" s="15">
        <f t="shared" si="4"/>
        <v>-5.3630871655776513E-3</v>
      </c>
      <c r="E91" s="15">
        <f t="shared" si="5"/>
        <v>0.69046203519883864</v>
      </c>
      <c r="F91" s="17">
        <v>13296586731</v>
      </c>
      <c r="G91" s="15">
        <f t="shared" si="6"/>
        <v>-3.0128227792129647E-2</v>
      </c>
      <c r="H91" s="15">
        <f t="shared" si="7"/>
        <v>23.310773202545558</v>
      </c>
      <c r="I91" s="17">
        <v>378558550046</v>
      </c>
      <c r="K91" s="24"/>
      <c r="L91" s="25"/>
      <c r="M91" s="25"/>
      <c r="N91" s="7"/>
      <c r="O91" s="7"/>
      <c r="P91" s="8"/>
      <c r="Q91" s="8"/>
    </row>
    <row r="92" spans="1:17" x14ac:dyDescent="0.25">
      <c r="A92" s="4">
        <v>44438</v>
      </c>
      <c r="B92" s="1">
        <v>0.26238146453089267</v>
      </c>
      <c r="C92" s="17">
        <v>3224.37</v>
      </c>
      <c r="D92" s="15">
        <f t="shared" si="4"/>
        <v>-8.1499845057331211E-4</v>
      </c>
      <c r="E92" s="15">
        <f t="shared" si="5"/>
        <v>0.69273959828428655</v>
      </c>
      <c r="F92" s="17">
        <v>19306924485</v>
      </c>
      <c r="G92" s="15">
        <f t="shared" si="6"/>
        <v>0.45202109951927327</v>
      </c>
      <c r="H92" s="15">
        <f t="shared" si="7"/>
        <v>23.683729650168534</v>
      </c>
      <c r="I92" s="17">
        <v>378293803192</v>
      </c>
      <c r="K92" s="24"/>
      <c r="L92" s="25"/>
      <c r="M92" s="25"/>
      <c r="N92" s="7"/>
      <c r="O92" s="7"/>
      <c r="P92" s="8"/>
      <c r="Q92" s="8"/>
    </row>
    <row r="93" spans="1:17" x14ac:dyDescent="0.25">
      <c r="A93" s="4">
        <v>44439</v>
      </c>
      <c r="B93" s="1">
        <v>0.28126163265306081</v>
      </c>
      <c r="C93" s="17">
        <v>3433.73</v>
      </c>
      <c r="D93" s="15">
        <f t="shared" si="4"/>
        <v>6.4930513557687197E-2</v>
      </c>
      <c r="E93" s="15">
        <f t="shared" si="5"/>
        <v>0.72509657623796719</v>
      </c>
      <c r="F93" s="17">
        <v>27280502987</v>
      </c>
      <c r="G93" s="15">
        <f t="shared" si="6"/>
        <v>0.4129906090529778</v>
      </c>
      <c r="H93" s="15">
        <f t="shared" si="7"/>
        <v>24.029438107728236</v>
      </c>
      <c r="I93" s="17">
        <v>402902770210</v>
      </c>
      <c r="K93" s="24"/>
      <c r="L93" s="25"/>
      <c r="M93" s="25"/>
      <c r="N93" s="7"/>
      <c r="O93" s="7"/>
      <c r="P93" s="8"/>
      <c r="Q93" s="8"/>
    </row>
    <row r="94" spans="1:17" x14ac:dyDescent="0.25">
      <c r="A94" s="4">
        <v>44440</v>
      </c>
      <c r="B94" s="1">
        <v>0.17892159533073906</v>
      </c>
      <c r="C94" s="17">
        <v>3834.83</v>
      </c>
      <c r="D94" s="15">
        <f t="shared" si="4"/>
        <v>0.11681174699233776</v>
      </c>
      <c r="E94" s="15">
        <f t="shared" si="5"/>
        <v>0.74991106377374661</v>
      </c>
      <c r="F94" s="17">
        <v>30070890104</v>
      </c>
      <c r="G94" s="15">
        <f t="shared" si="6"/>
        <v>0.10228503185332416</v>
      </c>
      <c r="H94" s="15">
        <f t="shared" si="7"/>
        <v>24.126823434606184</v>
      </c>
      <c r="I94" s="17">
        <v>450017458312</v>
      </c>
      <c r="K94" s="24"/>
      <c r="L94" s="25"/>
      <c r="M94" s="25"/>
      <c r="N94" s="7"/>
      <c r="O94" s="7"/>
      <c r="P94" s="8"/>
      <c r="Q94" s="8"/>
    </row>
    <row r="95" spans="1:17" x14ac:dyDescent="0.25">
      <c r="A95" s="4">
        <v>44441</v>
      </c>
      <c r="B95" s="1">
        <v>0.24178365019011339</v>
      </c>
      <c r="C95" s="17">
        <v>3790.99</v>
      </c>
      <c r="D95" s="15">
        <f t="shared" si="4"/>
        <v>-1.1432058265946621E-2</v>
      </c>
      <c r="E95" s="15">
        <f t="shared" si="5"/>
        <v>0.68741475241108774</v>
      </c>
      <c r="F95" s="17">
        <v>24387397330</v>
      </c>
      <c r="G95" s="15">
        <f t="shared" si="6"/>
        <v>-0.18900314404873531</v>
      </c>
      <c r="H95" s="15">
        <f t="shared" si="7"/>
        <v>23.917332332984166</v>
      </c>
      <c r="I95" s="17">
        <v>444924932307</v>
      </c>
      <c r="K95" s="24"/>
      <c r="L95" s="25"/>
      <c r="M95" s="25"/>
      <c r="N95" s="7"/>
      <c r="O95" s="7"/>
      <c r="P95" s="8"/>
      <c r="Q95" s="8"/>
    </row>
    <row r="96" spans="1:17" x14ac:dyDescent="0.25">
      <c r="A96" s="4">
        <v>44442</v>
      </c>
      <c r="B96" s="1">
        <v>0.20411353383458639</v>
      </c>
      <c r="C96" s="17">
        <v>3940.61</v>
      </c>
      <c r="D96" s="15">
        <f t="shared" si="4"/>
        <v>3.9467263168723843E-2</v>
      </c>
      <c r="E96" s="15">
        <f t="shared" si="5"/>
        <v>0.71268862824617241</v>
      </c>
      <c r="F96" s="17">
        <v>26207765094</v>
      </c>
      <c r="G96" s="15">
        <f t="shared" si="6"/>
        <v>7.4643789961165163E-2</v>
      </c>
      <c r="H96" s="15">
        <f t="shared" si="7"/>
        <v>23.98932158147403</v>
      </c>
      <c r="I96" s="17">
        <v>462538485147</v>
      </c>
      <c r="K96" s="24"/>
      <c r="L96" s="25"/>
      <c r="M96" s="25"/>
      <c r="N96" s="7"/>
      <c r="O96" s="7"/>
      <c r="P96" s="8"/>
      <c r="Q96" s="8"/>
    </row>
    <row r="97" spans="1:17" x14ac:dyDescent="0.25">
      <c r="A97" s="4">
        <v>44443</v>
      </c>
      <c r="B97" s="1">
        <v>2.2906888888888893E-2</v>
      </c>
      <c r="C97" s="17">
        <v>3887.83</v>
      </c>
      <c r="D97" s="15">
        <f t="shared" si="4"/>
        <v>-1.3393865416775674E-2</v>
      </c>
      <c r="E97" s="15">
        <f t="shared" si="5"/>
        <v>0.68642772277543607</v>
      </c>
      <c r="F97" s="17">
        <v>20806963328</v>
      </c>
      <c r="G97" s="15">
        <f t="shared" si="6"/>
        <v>-0.20607639555028134</v>
      </c>
      <c r="H97" s="15">
        <f t="shared" si="7"/>
        <v>23.758553543061584</v>
      </c>
      <c r="I97" s="17">
        <v>456394981337</v>
      </c>
      <c r="K97" s="24"/>
      <c r="L97" s="25"/>
      <c r="M97" s="25"/>
      <c r="N97" s="7"/>
      <c r="O97" s="7"/>
      <c r="P97" s="8"/>
      <c r="Q97" s="8"/>
    </row>
    <row r="98" spans="1:17" x14ac:dyDescent="0.25">
      <c r="A98" s="4">
        <v>44444</v>
      </c>
      <c r="B98" s="1">
        <v>0.31817802547770641</v>
      </c>
      <c r="C98" s="17">
        <v>3952.13</v>
      </c>
      <c r="D98" s="15">
        <f t="shared" si="4"/>
        <v>1.653878899025929E-2</v>
      </c>
      <c r="E98" s="15">
        <f t="shared" si="5"/>
        <v>0.70138257094606171</v>
      </c>
      <c r="F98" s="17">
        <v>18371468576</v>
      </c>
      <c r="G98" s="15">
        <f t="shared" si="6"/>
        <v>-0.11705190774871732</v>
      </c>
      <c r="H98" s="15">
        <f t="shared" si="7"/>
        <v>23.634064677289448</v>
      </c>
      <c r="I98" s="17">
        <v>463997267858</v>
      </c>
      <c r="K98" s="24"/>
      <c r="L98" s="25"/>
      <c r="M98" s="25"/>
      <c r="N98" s="7"/>
      <c r="O98" s="7"/>
      <c r="P98" s="8"/>
      <c r="Q98" s="8"/>
    </row>
    <row r="99" spans="1:17" x14ac:dyDescent="0.25">
      <c r="A99" s="4">
        <v>44445</v>
      </c>
      <c r="B99" s="1">
        <v>0.2551219565217388</v>
      </c>
      <c r="C99" s="17">
        <v>3928.38</v>
      </c>
      <c r="D99" s="15">
        <f t="shared" si="4"/>
        <v>-6.0094177064013987E-3</v>
      </c>
      <c r="E99" s="15">
        <f t="shared" si="5"/>
        <v>0.69013794850622556</v>
      </c>
      <c r="F99" s="17">
        <v>18674691198</v>
      </c>
      <c r="G99" s="15">
        <f t="shared" si="6"/>
        <v>1.6505083452942992E-2</v>
      </c>
      <c r="H99" s="15">
        <f t="shared" si="7"/>
        <v>23.650435032299796</v>
      </c>
      <c r="I99" s="17">
        <v>461261434464</v>
      </c>
      <c r="K99" s="24"/>
      <c r="L99" s="25"/>
      <c r="M99" s="25"/>
      <c r="N99" s="7"/>
      <c r="O99" s="7"/>
      <c r="P99" s="8"/>
      <c r="Q99" s="8"/>
    </row>
    <row r="100" spans="1:17" x14ac:dyDescent="0.25">
      <c r="A100" s="4">
        <v>44446</v>
      </c>
      <c r="B100" s="1">
        <v>0.18577341040462397</v>
      </c>
      <c r="C100" s="17">
        <v>3426.39</v>
      </c>
      <c r="D100" s="15">
        <f t="shared" si="4"/>
        <v>-0.12778549936615102</v>
      </c>
      <c r="E100" s="15">
        <f t="shared" si="5"/>
        <v>0.62712195516312075</v>
      </c>
      <c r="F100" s="17">
        <v>39131346397</v>
      </c>
      <c r="G100" s="15">
        <f t="shared" si="6"/>
        <v>1.0954213369370649</v>
      </c>
      <c r="H100" s="15">
        <f t="shared" si="7"/>
        <v>24.390189680907984</v>
      </c>
      <c r="I100" s="17">
        <v>402365928843</v>
      </c>
      <c r="K100" s="24"/>
      <c r="L100" s="25"/>
      <c r="M100" s="25"/>
      <c r="N100" s="7"/>
      <c r="O100" s="7"/>
      <c r="P100" s="8"/>
      <c r="Q100" s="8"/>
    </row>
    <row r="101" spans="1:17" x14ac:dyDescent="0.25">
      <c r="A101" s="4">
        <v>44447</v>
      </c>
      <c r="B101" s="1">
        <v>0.18769548306148001</v>
      </c>
      <c r="C101" s="17">
        <v>3497.32</v>
      </c>
      <c r="D101" s="15">
        <f t="shared" si="4"/>
        <v>2.0701087733737245E-2</v>
      </c>
      <c r="E101" s="15">
        <f t="shared" si="5"/>
        <v>0.70344452433267879</v>
      </c>
      <c r="F101" s="17">
        <v>31738430771</v>
      </c>
      <c r="G101" s="15">
        <f t="shared" si="6"/>
        <v>-0.18892566463204485</v>
      </c>
      <c r="H101" s="15">
        <f t="shared" si="7"/>
        <v>24.180794110746859</v>
      </c>
      <c r="I101" s="17">
        <v>410741599782</v>
      </c>
      <c r="K101" s="24"/>
      <c r="L101" s="25"/>
      <c r="M101" s="25"/>
      <c r="N101" s="7"/>
      <c r="O101" s="7"/>
      <c r="P101" s="8"/>
      <c r="Q101" s="8"/>
    </row>
    <row r="102" spans="1:17" x14ac:dyDescent="0.25">
      <c r="A102" s="4">
        <v>44448</v>
      </c>
      <c r="B102" s="1">
        <v>0.25110795892169435</v>
      </c>
      <c r="C102" s="17">
        <v>3427.34</v>
      </c>
      <c r="D102" s="15">
        <f t="shared" si="4"/>
        <v>-2.0009607356490156E-2</v>
      </c>
      <c r="E102" s="15">
        <f t="shared" si="5"/>
        <v>0.68309199249442432</v>
      </c>
      <c r="F102" s="17">
        <v>24118055831</v>
      </c>
      <c r="G102" s="15">
        <f t="shared" si="6"/>
        <v>-0.24009929775617256</v>
      </c>
      <c r="H102" s="15">
        <f t="shared" si="7"/>
        <v>23.90622660157662</v>
      </c>
      <c r="I102" s="17">
        <v>402569602098</v>
      </c>
      <c r="K102" s="24"/>
      <c r="L102" s="25"/>
      <c r="M102" s="25"/>
      <c r="N102" s="7"/>
      <c r="O102" s="7"/>
      <c r="P102" s="8"/>
      <c r="Q102" s="8"/>
    </row>
    <row r="103" spans="1:17" x14ac:dyDescent="0.25">
      <c r="A103" s="4">
        <v>44449</v>
      </c>
      <c r="B103" s="1">
        <v>0.2792657817109146</v>
      </c>
      <c r="C103" s="17">
        <v>3211.51</v>
      </c>
      <c r="D103" s="15">
        <f t="shared" si="4"/>
        <v>-6.2973034481551227E-2</v>
      </c>
      <c r="E103" s="15">
        <f t="shared" si="5"/>
        <v>0.66115430560748822</v>
      </c>
      <c r="F103" s="17">
        <v>22355974097</v>
      </c>
      <c r="G103" s="15">
        <f t="shared" si="6"/>
        <v>-7.3060687243916234E-2</v>
      </c>
      <c r="H103" s="15">
        <f t="shared" si="7"/>
        <v>23.830359419738055</v>
      </c>
      <c r="I103" s="17">
        <v>377261165406</v>
      </c>
      <c r="K103" s="24"/>
      <c r="L103" s="25"/>
      <c r="M103" s="25"/>
      <c r="N103" s="7"/>
      <c r="O103" s="7"/>
      <c r="P103" s="8"/>
      <c r="Q103" s="8"/>
    </row>
    <row r="104" spans="1:17" x14ac:dyDescent="0.25">
      <c r="A104" s="4">
        <v>44450</v>
      </c>
      <c r="B104" s="1">
        <v>0.26178653198653196</v>
      </c>
      <c r="C104" s="17">
        <v>3270.28</v>
      </c>
      <c r="D104" s="15">
        <f t="shared" si="4"/>
        <v>1.8299802896456718E-2</v>
      </c>
      <c r="E104" s="15">
        <f t="shared" si="5"/>
        <v>0.7022554752657324</v>
      </c>
      <c r="F104" s="17">
        <v>18627122934</v>
      </c>
      <c r="G104" s="15">
        <f t="shared" si="6"/>
        <v>-0.16679439450148514</v>
      </c>
      <c r="H104" s="15">
        <f t="shared" si="7"/>
        <v>23.647884577803705</v>
      </c>
      <c r="I104" s="17">
        <v>384209314701</v>
      </c>
      <c r="K104" s="24"/>
      <c r="L104" s="25"/>
      <c r="M104" s="25"/>
      <c r="N104" s="7"/>
      <c r="O104" s="7"/>
      <c r="P104" s="8"/>
      <c r="Q104" s="8"/>
    </row>
    <row r="105" spans="1:17" x14ac:dyDescent="0.25">
      <c r="A105" s="4">
        <v>44451</v>
      </c>
      <c r="B105" s="1">
        <v>0.30398309859154954</v>
      </c>
      <c r="C105" s="17">
        <v>3410.13</v>
      </c>
      <c r="D105" s="15">
        <f t="shared" si="4"/>
        <v>4.2763922355272266E-2</v>
      </c>
      <c r="E105" s="15">
        <f t="shared" si="5"/>
        <v>0.71430375475585484</v>
      </c>
      <c r="F105" s="17">
        <v>16810411424</v>
      </c>
      <c r="G105" s="15">
        <f t="shared" si="6"/>
        <v>-9.7530440768389681E-2</v>
      </c>
      <c r="H105" s="15">
        <f t="shared" si="7"/>
        <v>23.545264259082298</v>
      </c>
      <c r="I105" s="17">
        <v>400686506367</v>
      </c>
      <c r="K105" s="24"/>
      <c r="L105" s="25"/>
      <c r="M105" s="25"/>
      <c r="N105" s="7"/>
      <c r="O105" s="7"/>
      <c r="P105" s="8"/>
      <c r="Q105" s="8"/>
    </row>
    <row r="106" spans="1:17" x14ac:dyDescent="0.25">
      <c r="A106" s="4">
        <v>44452</v>
      </c>
      <c r="B106" s="1">
        <v>0.24476202531645555</v>
      </c>
      <c r="C106" s="17">
        <v>3285.51</v>
      </c>
      <c r="D106" s="15">
        <f t="shared" si="4"/>
        <v>-3.6544061370094361E-2</v>
      </c>
      <c r="E106" s="15">
        <f t="shared" si="5"/>
        <v>0.67470615456509697</v>
      </c>
      <c r="F106" s="17">
        <v>22721552948</v>
      </c>
      <c r="G106" s="15">
        <f t="shared" si="6"/>
        <v>0.35163574376060436</v>
      </c>
      <c r="H106" s="15">
        <f t="shared" si="7"/>
        <v>23.846579780092018</v>
      </c>
      <c r="I106" s="17">
        <v>386087569776</v>
      </c>
      <c r="K106" s="24"/>
      <c r="L106" s="25"/>
      <c r="M106" s="25"/>
      <c r="N106" s="7"/>
      <c r="O106" s="7"/>
      <c r="P106" s="8"/>
      <c r="Q106" s="8"/>
    </row>
    <row r="107" spans="1:17" x14ac:dyDescent="0.25">
      <c r="A107" s="4">
        <v>44453</v>
      </c>
      <c r="B107" s="1">
        <v>0.23293094777562884</v>
      </c>
      <c r="C107" s="17">
        <v>3429.17</v>
      </c>
      <c r="D107" s="15">
        <f t="shared" si="4"/>
        <v>4.3725327270347725E-2</v>
      </c>
      <c r="E107" s="15">
        <f t="shared" si="5"/>
        <v>0.71477428330693404</v>
      </c>
      <c r="F107" s="17">
        <v>19125420848</v>
      </c>
      <c r="G107" s="15">
        <f t="shared" si="6"/>
        <v>-0.15826964416692912</v>
      </c>
      <c r="H107" s="15">
        <f t="shared" si="7"/>
        <v>23.674284221593371</v>
      </c>
      <c r="I107" s="17">
        <v>403015177032</v>
      </c>
      <c r="K107" s="24"/>
      <c r="L107" s="25"/>
      <c r="M107" s="25"/>
      <c r="N107" s="7"/>
      <c r="O107" s="7"/>
      <c r="P107" s="8"/>
      <c r="Q107" s="8"/>
    </row>
    <row r="108" spans="1:17" x14ac:dyDescent="0.25">
      <c r="A108" s="4">
        <v>44454</v>
      </c>
      <c r="B108" s="1">
        <v>0.20662912621359231</v>
      </c>
      <c r="C108" s="17">
        <v>3615.28</v>
      </c>
      <c r="D108" s="15">
        <f t="shared" si="4"/>
        <v>5.4272608240478082E-2</v>
      </c>
      <c r="E108" s="15">
        <f t="shared" si="5"/>
        <v>0.71992182336211408</v>
      </c>
      <c r="F108" s="17">
        <v>17548551804</v>
      </c>
      <c r="G108" s="15">
        <f t="shared" si="6"/>
        <v>-8.2448854670034488E-2</v>
      </c>
      <c r="H108" s="15">
        <f t="shared" si="7"/>
        <v>23.588237265219853</v>
      </c>
      <c r="I108" s="17">
        <v>424937147897</v>
      </c>
      <c r="K108" s="24"/>
      <c r="L108" s="25"/>
      <c r="M108" s="25"/>
      <c r="N108" s="7"/>
      <c r="O108" s="7"/>
      <c r="P108" s="8"/>
      <c r="Q108" s="8"/>
    </row>
    <row r="109" spans="1:17" x14ac:dyDescent="0.25">
      <c r="A109" s="4">
        <v>44455</v>
      </c>
      <c r="B109" s="1">
        <v>0.29024903969270172</v>
      </c>
      <c r="C109" s="17">
        <v>3571.29</v>
      </c>
      <c r="D109" s="15">
        <f t="shared" si="4"/>
        <v>-1.2167798898010784E-2</v>
      </c>
      <c r="E109" s="15">
        <f t="shared" si="5"/>
        <v>0.68704469878769403</v>
      </c>
      <c r="F109" s="17">
        <v>20093903064</v>
      </c>
      <c r="G109" s="15">
        <f t="shared" si="6"/>
        <v>0.14504622879591778</v>
      </c>
      <c r="H109" s="15">
        <f t="shared" si="7"/>
        <v>23.72368227589806</v>
      </c>
      <c r="I109" s="17">
        <v>419815044704</v>
      </c>
      <c r="K109" s="24"/>
      <c r="L109" s="25"/>
      <c r="M109" s="25"/>
      <c r="N109" s="7"/>
      <c r="O109" s="7"/>
      <c r="P109" s="8"/>
      <c r="Q109" s="8"/>
    </row>
    <row r="110" spans="1:17" x14ac:dyDescent="0.25">
      <c r="A110" s="4">
        <v>44456</v>
      </c>
      <c r="B110" s="1">
        <v>0.28996756066411278</v>
      </c>
      <c r="C110" s="17">
        <v>3398.54</v>
      </c>
      <c r="D110" s="15">
        <f t="shared" si="4"/>
        <v>-4.8371876828820937E-2</v>
      </c>
      <c r="E110" s="15">
        <f t="shared" si="5"/>
        <v>0.66866395917093524</v>
      </c>
      <c r="F110" s="17">
        <v>17722363229</v>
      </c>
      <c r="G110" s="15">
        <f t="shared" si="6"/>
        <v>-0.11802285635829624</v>
      </c>
      <c r="H110" s="15">
        <f t="shared" si="7"/>
        <v>23.598093138355161</v>
      </c>
      <c r="I110" s="17">
        <v>399552923890</v>
      </c>
      <c r="K110" s="24"/>
      <c r="L110" s="25"/>
      <c r="M110" s="25"/>
      <c r="N110" s="7"/>
      <c r="O110" s="7"/>
      <c r="P110" s="8"/>
      <c r="Q110" s="8"/>
    </row>
    <row r="111" spans="1:17" x14ac:dyDescent="0.25">
      <c r="A111" s="4">
        <v>44457</v>
      </c>
      <c r="B111" s="1">
        <v>0.18982550761421343</v>
      </c>
      <c r="C111" s="17">
        <v>3432.02</v>
      </c>
      <c r="D111" s="15">
        <f t="shared" si="4"/>
        <v>9.8512890829591804E-3</v>
      </c>
      <c r="E111" s="15">
        <f t="shared" si="5"/>
        <v>0.69806073380305389</v>
      </c>
      <c r="F111" s="17">
        <v>15995220233</v>
      </c>
      <c r="G111" s="15">
        <f t="shared" si="6"/>
        <v>-9.7455569197102854E-2</v>
      </c>
      <c r="H111" s="15">
        <f t="shared" si="7"/>
        <v>23.49555577918089</v>
      </c>
      <c r="I111" s="17">
        <v>403535591621</v>
      </c>
      <c r="K111" s="24"/>
      <c r="L111" s="25"/>
      <c r="M111" s="25"/>
      <c r="N111" s="7"/>
      <c r="O111" s="7"/>
      <c r="P111" s="8"/>
      <c r="Q111" s="8"/>
    </row>
    <row r="112" spans="1:17" x14ac:dyDescent="0.25">
      <c r="A112" s="4">
        <v>44458</v>
      </c>
      <c r="B112" s="1">
        <v>0.14576616541353357</v>
      </c>
      <c r="C112" s="17">
        <v>3329.45</v>
      </c>
      <c r="D112" s="15">
        <f t="shared" si="4"/>
        <v>-2.9886189474420344E-2</v>
      </c>
      <c r="E112" s="15">
        <f t="shared" si="5"/>
        <v>0.67809131292156433</v>
      </c>
      <c r="F112" s="17">
        <v>14257609743</v>
      </c>
      <c r="G112" s="15">
        <f t="shared" si="6"/>
        <v>-0.10863310818410032</v>
      </c>
      <c r="H112" s="15">
        <f t="shared" si="7"/>
        <v>23.380556618247475</v>
      </c>
      <c r="I112" s="17">
        <v>391520172702</v>
      </c>
      <c r="K112" s="24"/>
      <c r="L112" s="25"/>
      <c r="M112" s="25"/>
      <c r="N112" s="7"/>
      <c r="O112" s="7"/>
      <c r="P112" s="8"/>
      <c r="Q112" s="8"/>
    </row>
    <row r="113" spans="1:17" x14ac:dyDescent="0.25">
      <c r="A113" s="4">
        <v>44459</v>
      </c>
      <c r="B113" s="1">
        <v>0.14066257668711621</v>
      </c>
      <c r="C113" s="17">
        <v>2958.99</v>
      </c>
      <c r="D113" s="15">
        <f t="shared" si="4"/>
        <v>-0.11126762678520474</v>
      </c>
      <c r="E113" s="15">
        <f t="shared" si="5"/>
        <v>0.63590590204758846</v>
      </c>
      <c r="F113" s="17">
        <v>27371684581</v>
      </c>
      <c r="G113" s="15">
        <f t="shared" si="6"/>
        <v>0.91979476745311839</v>
      </c>
      <c r="H113" s="15">
        <f t="shared" si="7"/>
        <v>24.03277490658871</v>
      </c>
      <c r="I113" s="17">
        <v>347997332693</v>
      </c>
      <c r="K113" s="24"/>
      <c r="L113" s="25"/>
      <c r="M113" s="25"/>
      <c r="N113" s="7"/>
      <c r="O113" s="7"/>
      <c r="P113" s="8"/>
      <c r="Q113" s="8"/>
    </row>
    <row r="114" spans="1:17" x14ac:dyDescent="0.25">
      <c r="A114" s="4">
        <v>44460</v>
      </c>
      <c r="B114" s="1">
        <v>0.21928885135135137</v>
      </c>
      <c r="C114" s="17">
        <v>2764.43</v>
      </c>
      <c r="D114" s="15">
        <f t="shared" si="4"/>
        <v>-6.5752165434827425E-2</v>
      </c>
      <c r="E114" s="15">
        <f t="shared" si="5"/>
        <v>0.6597185349251109</v>
      </c>
      <c r="F114" s="17">
        <v>30405062665</v>
      </c>
      <c r="G114" s="15">
        <f t="shared" si="6"/>
        <v>0.11082175359077517</v>
      </c>
      <c r="H114" s="15">
        <f t="shared" si="7"/>
        <v>24.13787496655895</v>
      </c>
      <c r="I114" s="17">
        <v>325153006769</v>
      </c>
      <c r="K114" s="24"/>
      <c r="L114" s="25"/>
      <c r="M114" s="25"/>
      <c r="N114" s="7"/>
      <c r="O114" s="7"/>
      <c r="P114" s="8"/>
      <c r="Q114" s="8"/>
    </row>
    <row r="115" spans="1:17" x14ac:dyDescent="0.25">
      <c r="A115" s="4">
        <v>44461</v>
      </c>
      <c r="B115" s="1">
        <v>0.22228809106830075</v>
      </c>
      <c r="C115" s="17">
        <v>3077.87</v>
      </c>
      <c r="D115" s="15">
        <f t="shared" si="4"/>
        <v>0.11338322909243503</v>
      </c>
      <c r="E115" s="15">
        <f t="shared" si="5"/>
        <v>0.74829008948296116</v>
      </c>
      <c r="F115" s="17">
        <v>23742102645</v>
      </c>
      <c r="G115" s="15">
        <f t="shared" si="6"/>
        <v>-0.21913982198990478</v>
      </c>
      <c r="H115" s="15">
        <f t="shared" si="7"/>
        <v>23.890515791961551</v>
      </c>
      <c r="I115" s="17">
        <v>362060838609</v>
      </c>
      <c r="K115" s="24"/>
      <c r="L115" s="25"/>
      <c r="M115" s="25"/>
      <c r="N115" s="7"/>
      <c r="O115" s="7"/>
      <c r="P115" s="8"/>
      <c r="Q115" s="8"/>
    </row>
    <row r="116" spans="1:17" x14ac:dyDescent="0.25">
      <c r="A116" s="4">
        <v>44462</v>
      </c>
      <c r="B116" s="1">
        <v>0.22754205298013244</v>
      </c>
      <c r="C116" s="17">
        <v>3155.52</v>
      </c>
      <c r="D116" s="15">
        <f t="shared" si="4"/>
        <v>2.5228485933453948E-2</v>
      </c>
      <c r="E116" s="15">
        <f t="shared" si="5"/>
        <v>0.70568252675311827</v>
      </c>
      <c r="F116" s="17">
        <v>18516291047</v>
      </c>
      <c r="G116" s="15">
        <f t="shared" si="6"/>
        <v>-0.22010736269394982</v>
      </c>
      <c r="H116" s="15">
        <f t="shared" si="7"/>
        <v>23.641916778721644</v>
      </c>
      <c r="I116" s="17">
        <v>371237859101</v>
      </c>
      <c r="K116" s="24"/>
      <c r="L116" s="25"/>
      <c r="M116" s="25"/>
      <c r="N116" s="7"/>
      <c r="O116" s="7"/>
      <c r="P116" s="8"/>
      <c r="Q116" s="8"/>
    </row>
    <row r="117" spans="1:17" x14ac:dyDescent="0.25">
      <c r="A117" s="4">
        <v>44463</v>
      </c>
      <c r="B117" s="1">
        <v>0.1607216981132073</v>
      </c>
      <c r="C117" s="17">
        <v>2931.67</v>
      </c>
      <c r="D117" s="15">
        <f t="shared" si="4"/>
        <v>-7.0939179596389845E-2</v>
      </c>
      <c r="E117" s="15">
        <f t="shared" si="5"/>
        <v>0.65703326292556807</v>
      </c>
      <c r="F117" s="17">
        <v>25595422789</v>
      </c>
      <c r="G117" s="15">
        <f t="shared" si="6"/>
        <v>0.38231910073302489</v>
      </c>
      <c r="H117" s="15">
        <f t="shared" si="7"/>
        <v>23.965679375180166</v>
      </c>
      <c r="I117" s="17">
        <v>344941570042</v>
      </c>
      <c r="K117" s="24"/>
      <c r="L117" s="25"/>
      <c r="M117" s="25"/>
      <c r="N117" s="7"/>
      <c r="O117" s="7"/>
      <c r="P117" s="8"/>
      <c r="Q117" s="8"/>
    </row>
    <row r="118" spans="1:17" x14ac:dyDescent="0.25">
      <c r="A118" s="4">
        <v>44464</v>
      </c>
      <c r="B118" s="1">
        <v>0.14375869565217378</v>
      </c>
      <c r="C118" s="17">
        <v>2925.57</v>
      </c>
      <c r="D118" s="15">
        <f t="shared" si="4"/>
        <v>-2.0807253203805054E-3</v>
      </c>
      <c r="E118" s="15">
        <f t="shared" si="5"/>
        <v>0.69210627634688249</v>
      </c>
      <c r="F118" s="17">
        <v>18932786754</v>
      </c>
      <c r="G118" s="15">
        <f t="shared" si="6"/>
        <v>-0.26030576208584311</v>
      </c>
      <c r="H118" s="15">
        <f t="shared" si="7"/>
        <v>23.664161005014758</v>
      </c>
      <c r="I118" s="17">
        <v>344263323578</v>
      </c>
      <c r="K118" s="24"/>
      <c r="L118" s="25"/>
      <c r="M118" s="25"/>
      <c r="N118" s="7"/>
      <c r="O118" s="7"/>
      <c r="P118" s="8"/>
      <c r="Q118" s="8"/>
    </row>
    <row r="119" spans="1:17" x14ac:dyDescent="0.25">
      <c r="A119" s="4">
        <v>44465</v>
      </c>
      <c r="B119" s="1">
        <v>0.14989377085650718</v>
      </c>
      <c r="C119" s="17">
        <v>3062.27</v>
      </c>
      <c r="D119" s="15">
        <f t="shared" si="4"/>
        <v>4.6725937167799714E-2</v>
      </c>
      <c r="E119" s="15">
        <f t="shared" si="5"/>
        <v>0.71624141259986329</v>
      </c>
      <c r="F119" s="17">
        <v>21172766310</v>
      </c>
      <c r="G119" s="15">
        <f t="shared" si="6"/>
        <v>0.11831219487679223</v>
      </c>
      <c r="H119" s="15">
        <f t="shared" si="7"/>
        <v>23.775981584836551</v>
      </c>
      <c r="I119" s="17">
        <v>360390447457</v>
      </c>
      <c r="K119" s="24"/>
      <c r="L119" s="25"/>
      <c r="M119" s="25"/>
      <c r="N119" s="7"/>
      <c r="O119" s="7"/>
      <c r="P119" s="8"/>
      <c r="Q119" s="8"/>
    </row>
    <row r="120" spans="1:17" x14ac:dyDescent="0.25">
      <c r="A120" s="4">
        <v>44466</v>
      </c>
      <c r="B120" s="1">
        <v>0.10044407407407398</v>
      </c>
      <c r="C120" s="17">
        <v>2934.14</v>
      </c>
      <c r="D120" s="15">
        <f t="shared" si="4"/>
        <v>-4.1841509729710347E-2</v>
      </c>
      <c r="E120" s="15">
        <f t="shared" si="5"/>
        <v>0.67200448581216954</v>
      </c>
      <c r="F120" s="17">
        <v>19164053681</v>
      </c>
      <c r="G120" s="15">
        <f t="shared" si="6"/>
        <v>-9.4872469642820145E-2</v>
      </c>
      <c r="H120" s="15">
        <f t="shared" si="7"/>
        <v>23.676302157153096</v>
      </c>
      <c r="I120" s="17">
        <v>345350983222</v>
      </c>
      <c r="K120" s="24"/>
      <c r="L120" s="25"/>
      <c r="M120" s="25"/>
      <c r="N120" s="7"/>
      <c r="O120" s="7"/>
      <c r="P120" s="8"/>
      <c r="Q120" s="8"/>
    </row>
    <row r="121" spans="1:17" x14ac:dyDescent="0.25">
      <c r="A121" s="4">
        <v>44467</v>
      </c>
      <c r="B121" s="1">
        <v>0.14321891566265033</v>
      </c>
      <c r="C121" s="17">
        <v>2807.3</v>
      </c>
      <c r="D121" s="15">
        <f t="shared" si="4"/>
        <v>-4.3229021110103738E-2</v>
      </c>
      <c r="E121" s="15">
        <f t="shared" si="5"/>
        <v>0.67129565493824506</v>
      </c>
      <c r="F121" s="17">
        <v>16895079070</v>
      </c>
      <c r="G121" s="15">
        <f t="shared" si="6"/>
        <v>-0.1183974251360792</v>
      </c>
      <c r="H121" s="15">
        <f t="shared" si="7"/>
        <v>23.550288237243766</v>
      </c>
      <c r="I121" s="17">
        <v>330459005352</v>
      </c>
      <c r="K121" s="24"/>
      <c r="L121" s="25"/>
      <c r="M121" s="25"/>
      <c r="N121" s="7"/>
      <c r="O121" s="7"/>
      <c r="P121" s="8"/>
      <c r="Q121" s="8"/>
    </row>
    <row r="122" spans="1:17" x14ac:dyDescent="0.25">
      <c r="A122" s="4">
        <v>44468</v>
      </c>
      <c r="B122" s="1">
        <v>0.18559074285714233</v>
      </c>
      <c r="C122" s="17">
        <v>2853.14</v>
      </c>
      <c r="D122" s="15">
        <f t="shared" si="4"/>
        <v>1.6328856908773393E-2</v>
      </c>
      <c r="E122" s="15">
        <f t="shared" si="5"/>
        <v>0.70127846037258967</v>
      </c>
      <c r="F122" s="17">
        <v>15763456158</v>
      </c>
      <c r="G122" s="15">
        <f t="shared" si="6"/>
        <v>-6.6979438646687539E-2</v>
      </c>
      <c r="H122" s="15">
        <f t="shared" si="7"/>
        <v>23.480960196762474</v>
      </c>
      <c r="I122" s="17">
        <v>335894451616</v>
      </c>
      <c r="K122" s="24"/>
      <c r="L122" s="25"/>
      <c r="M122" s="25"/>
      <c r="N122" s="7"/>
      <c r="O122" s="7"/>
      <c r="P122" s="8"/>
      <c r="Q122" s="8"/>
    </row>
    <row r="123" spans="1:17" x14ac:dyDescent="0.25">
      <c r="A123" s="4">
        <v>44469</v>
      </c>
      <c r="B123" s="1">
        <v>0.21974151351351393</v>
      </c>
      <c r="C123" s="17">
        <v>3001.68</v>
      </c>
      <c r="D123" s="15">
        <f t="shared" si="4"/>
        <v>5.2061938776225558E-2</v>
      </c>
      <c r="E123" s="15">
        <f t="shared" si="5"/>
        <v>0.71884511144178154</v>
      </c>
      <c r="F123" s="17">
        <v>17661065099</v>
      </c>
      <c r="G123" s="15">
        <f t="shared" si="6"/>
        <v>0.12038025937839514</v>
      </c>
      <c r="H123" s="15">
        <f t="shared" si="7"/>
        <v>23.594628341741842</v>
      </c>
      <c r="I123" s="17">
        <v>353421264860</v>
      </c>
      <c r="K123" s="24"/>
      <c r="L123" s="25"/>
      <c r="M123" s="25"/>
      <c r="N123" s="7"/>
      <c r="O123" s="7"/>
      <c r="P123" s="8"/>
      <c r="Q12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15840-47A2-43D3-9036-A144ECEC5E88}">
  <dimension ref="A1:Q123"/>
  <sheetViews>
    <sheetView zoomScaleNormal="100" workbookViewId="0">
      <selection activeCell="B112" sqref="B112"/>
    </sheetView>
  </sheetViews>
  <sheetFormatPr defaultRowHeight="12.75" x14ac:dyDescent="0.2"/>
  <cols>
    <col min="1" max="1" width="12.85546875" style="1" customWidth="1"/>
    <col min="2" max="2" width="14.42578125" style="1" customWidth="1"/>
    <col min="3" max="5" width="12.85546875" style="1" customWidth="1"/>
    <col min="6" max="6" width="18" style="1" bestFit="1" customWidth="1"/>
    <col min="7" max="8" width="12.85546875" style="1" customWidth="1"/>
    <col min="9" max="9" width="16.28515625" style="1" bestFit="1" customWidth="1"/>
    <col min="10" max="10" width="9.140625" style="1"/>
    <col min="11" max="11" width="12" style="1" bestFit="1" customWidth="1"/>
    <col min="12" max="15" width="9.28515625" style="1" bestFit="1" customWidth="1"/>
    <col min="16" max="16" width="17.5703125" style="1" bestFit="1" customWidth="1"/>
    <col min="17" max="17" width="18.7109375" style="1" bestFit="1" customWidth="1"/>
    <col min="18" max="16384" width="9.140625" style="1"/>
  </cols>
  <sheetData>
    <row r="1" spans="1:17" x14ac:dyDescent="0.2">
      <c r="A1" s="14" t="s">
        <v>15</v>
      </c>
      <c r="B1" s="14" t="s">
        <v>21</v>
      </c>
      <c r="C1" s="14" t="s">
        <v>17</v>
      </c>
      <c r="D1" s="14" t="s">
        <v>19</v>
      </c>
      <c r="E1" s="14" t="s">
        <v>22</v>
      </c>
      <c r="F1" s="14" t="s">
        <v>16</v>
      </c>
      <c r="G1" s="14" t="s">
        <v>20</v>
      </c>
      <c r="H1" s="14" t="s">
        <v>23</v>
      </c>
      <c r="I1" s="14" t="s">
        <v>18</v>
      </c>
      <c r="J1" s="13"/>
      <c r="K1" s="13"/>
      <c r="L1" s="13"/>
      <c r="M1" s="13"/>
      <c r="N1" s="13"/>
      <c r="O1" s="13"/>
      <c r="P1" s="13"/>
      <c r="Q1" s="13"/>
    </row>
    <row r="2" spans="1:17" x14ac:dyDescent="0.2">
      <c r="A2" s="4">
        <v>44348</v>
      </c>
      <c r="B2" s="1">
        <v>0.23527685664939546</v>
      </c>
      <c r="C2" s="16">
        <v>30.7</v>
      </c>
      <c r="F2" s="17">
        <v>1987644783</v>
      </c>
      <c r="I2" s="17">
        <v>13185519244</v>
      </c>
      <c r="K2" s="24"/>
      <c r="L2" s="25"/>
      <c r="M2" s="25"/>
      <c r="N2" s="7"/>
      <c r="O2" s="7"/>
      <c r="P2" s="8"/>
      <c r="Q2" s="8"/>
    </row>
    <row r="3" spans="1:17" x14ac:dyDescent="0.2">
      <c r="A3" s="4">
        <f>A2+1</f>
        <v>44349</v>
      </c>
      <c r="B3" s="1">
        <v>0.16381956989247312</v>
      </c>
      <c r="C3" s="16">
        <v>30.66</v>
      </c>
      <c r="D3" s="29">
        <f>C3/C2-1</f>
        <v>-1.3029315960911836E-3</v>
      </c>
      <c r="E3" s="29">
        <f>LN(1+C3/C2)</f>
        <v>0.69249550246584923</v>
      </c>
      <c r="F3" s="17">
        <v>1436895951</v>
      </c>
      <c r="G3" s="29">
        <f>F3/F2-1</f>
        <v>-0.2770861457290883</v>
      </c>
      <c r="H3" s="29">
        <f>LN(1+F3)</f>
        <v>21.085751035019602</v>
      </c>
      <c r="I3" s="17">
        <v>13167174494</v>
      </c>
      <c r="K3" s="24"/>
      <c r="L3" s="25"/>
      <c r="M3" s="25"/>
      <c r="N3" s="7"/>
      <c r="O3" s="7"/>
      <c r="P3" s="8"/>
      <c r="Q3" s="8"/>
    </row>
    <row r="4" spans="1:17" x14ac:dyDescent="0.2">
      <c r="A4" s="4">
        <f t="shared" ref="A4:A67" si="0">A3+1</f>
        <v>44350</v>
      </c>
      <c r="B4" s="1">
        <v>0.25452172995780542</v>
      </c>
      <c r="C4" s="16">
        <v>32.19</v>
      </c>
      <c r="D4" s="29">
        <f t="shared" ref="D4:D67" si="1">C4/C3-1</f>
        <v>4.9902152641878583E-2</v>
      </c>
      <c r="E4" s="29">
        <f t="shared" ref="E4:E67" si="2">LN(1+C4/C3)</f>
        <v>0.71779206159258835</v>
      </c>
      <c r="F4" s="17">
        <v>1438073374</v>
      </c>
      <c r="G4" s="29">
        <f t="shared" ref="G4:G67" si="3">F4/F3-1</f>
        <v>8.1942119690747717E-4</v>
      </c>
      <c r="H4" s="29">
        <f t="shared" ref="H4:H67" si="4">LN(1+F4)</f>
        <v>21.086570120673677</v>
      </c>
      <c r="I4" s="17">
        <v>13826152329</v>
      </c>
      <c r="K4" s="24"/>
      <c r="L4" s="25"/>
      <c r="M4" s="25"/>
      <c r="N4" s="7"/>
      <c r="O4" s="7"/>
      <c r="P4" s="8"/>
      <c r="Q4" s="8"/>
    </row>
    <row r="5" spans="1:17" x14ac:dyDescent="0.2">
      <c r="A5" s="4">
        <f t="shared" si="0"/>
        <v>44351</v>
      </c>
      <c r="B5" s="1">
        <v>0.22633754789271923</v>
      </c>
      <c r="C5" s="16">
        <v>28.88</v>
      </c>
      <c r="D5" s="29">
        <f t="shared" si="1"/>
        <v>-0.10282696489593035</v>
      </c>
      <c r="E5" s="29">
        <f t="shared" si="2"/>
        <v>0.6403649019243266</v>
      </c>
      <c r="F5" s="17">
        <v>2066403597</v>
      </c>
      <c r="G5" s="29">
        <f t="shared" si="3"/>
        <v>0.43692500978048154</v>
      </c>
      <c r="H5" s="29">
        <f t="shared" si="4"/>
        <v>21.4490755409368</v>
      </c>
      <c r="I5" s="17">
        <v>12445725529</v>
      </c>
      <c r="K5" s="24"/>
      <c r="L5" s="25"/>
      <c r="M5" s="25"/>
      <c r="N5" s="7"/>
      <c r="O5" s="7"/>
      <c r="P5" s="8"/>
      <c r="Q5" s="8"/>
    </row>
    <row r="6" spans="1:17" x14ac:dyDescent="0.2">
      <c r="A6" s="4">
        <f t="shared" si="0"/>
        <v>44352</v>
      </c>
      <c r="B6" s="1">
        <v>0.18203763676148801</v>
      </c>
      <c r="C6" s="16">
        <v>27.13</v>
      </c>
      <c r="D6" s="29">
        <f t="shared" si="1"/>
        <v>-6.0595567867036015E-2</v>
      </c>
      <c r="E6" s="29">
        <f t="shared" si="2"/>
        <v>0.66238093219711547</v>
      </c>
      <c r="F6" s="17">
        <v>1471383889</v>
      </c>
      <c r="G6" s="29">
        <f t="shared" si="3"/>
        <v>-0.28794941552746434</v>
      </c>
      <c r="H6" s="29">
        <f t="shared" si="4"/>
        <v>21.109469216646215</v>
      </c>
      <c r="I6" s="17">
        <v>11691908710</v>
      </c>
      <c r="K6" s="24"/>
      <c r="L6" s="25"/>
      <c r="M6" s="25"/>
      <c r="N6" s="7"/>
      <c r="O6" s="7"/>
      <c r="P6" s="8"/>
      <c r="Q6" s="8"/>
    </row>
    <row r="7" spans="1:17" x14ac:dyDescent="0.2">
      <c r="A7" s="4">
        <f t="shared" si="0"/>
        <v>44353</v>
      </c>
      <c r="B7" s="1">
        <v>0.24266242661448148</v>
      </c>
      <c r="C7" s="16">
        <v>27.55</v>
      </c>
      <c r="D7" s="29">
        <f t="shared" si="1"/>
        <v>1.5481017323995649E-2</v>
      </c>
      <c r="E7" s="29">
        <f t="shared" si="2"/>
        <v>0.70085788518490855</v>
      </c>
      <c r="F7" s="17">
        <v>844390913</v>
      </c>
      <c r="G7" s="29">
        <f t="shared" si="3"/>
        <v>-0.426124671261777</v>
      </c>
      <c r="H7" s="29">
        <f t="shared" si="4"/>
        <v>20.554126113577372</v>
      </c>
      <c r="I7" s="17">
        <v>11874992856</v>
      </c>
      <c r="K7" s="24"/>
      <c r="L7" s="25"/>
      <c r="M7" s="25"/>
      <c r="N7" s="7"/>
      <c r="O7" s="7"/>
      <c r="P7" s="8"/>
      <c r="Q7" s="8"/>
    </row>
    <row r="8" spans="1:17" x14ac:dyDescent="0.2">
      <c r="A8" s="4">
        <f t="shared" si="0"/>
        <v>44354</v>
      </c>
      <c r="B8" s="1">
        <v>0.2979780851063823</v>
      </c>
      <c r="C8" s="16">
        <v>24.53</v>
      </c>
      <c r="D8" s="29">
        <f t="shared" si="1"/>
        <v>-0.1096188747731397</v>
      </c>
      <c r="E8" s="29">
        <f t="shared" si="2"/>
        <v>0.63677846230139035</v>
      </c>
      <c r="F8" s="17">
        <v>1350784356</v>
      </c>
      <c r="G8" s="29">
        <f t="shared" si="3"/>
        <v>0.59971446305699416</v>
      </c>
      <c r="H8" s="29">
        <f t="shared" si="4"/>
        <v>21.023951265863769</v>
      </c>
      <c r="I8" s="17">
        <v>10571461679</v>
      </c>
      <c r="K8" s="24"/>
      <c r="L8" s="25"/>
      <c r="M8" s="25"/>
      <c r="N8" s="7"/>
      <c r="O8" s="7"/>
      <c r="P8" s="8"/>
      <c r="Q8" s="8"/>
    </row>
    <row r="9" spans="1:17" x14ac:dyDescent="0.2">
      <c r="A9" s="4">
        <f t="shared" si="0"/>
        <v>44355</v>
      </c>
      <c r="B9" s="1">
        <v>0.1121564053537282</v>
      </c>
      <c r="C9" s="16">
        <v>24.17</v>
      </c>
      <c r="D9" s="29">
        <f t="shared" si="1"/>
        <v>-1.4675907052588588E-2</v>
      </c>
      <c r="E9" s="29">
        <f t="shared" si="2"/>
        <v>0.68578217181814616</v>
      </c>
      <c r="F9" s="17">
        <v>1934263191</v>
      </c>
      <c r="G9" s="29">
        <f t="shared" si="3"/>
        <v>0.43195557633479131</v>
      </c>
      <c r="H9" s="29">
        <f t="shared" si="4"/>
        <v>21.382992311585134</v>
      </c>
      <c r="I9" s="17">
        <v>10419611988</v>
      </c>
      <c r="K9" s="24"/>
      <c r="L9" s="25"/>
      <c r="M9" s="25"/>
      <c r="N9" s="7"/>
      <c r="O9" s="7"/>
      <c r="P9" s="8"/>
      <c r="Q9" s="8"/>
    </row>
    <row r="10" spans="1:17" x14ac:dyDescent="0.2">
      <c r="A10" s="4">
        <f t="shared" si="0"/>
        <v>44356</v>
      </c>
      <c r="B10" s="1">
        <v>9.5603790849673145E-2</v>
      </c>
      <c r="C10" s="16">
        <v>25.57</v>
      </c>
      <c r="D10" s="29">
        <f t="shared" si="1"/>
        <v>5.7923045097227899E-2</v>
      </c>
      <c r="E10" s="29">
        <f t="shared" si="2"/>
        <v>0.72169724365986698</v>
      </c>
      <c r="F10" s="17">
        <v>1648653604</v>
      </c>
      <c r="G10" s="29">
        <f t="shared" si="3"/>
        <v>-0.14765807896718641</v>
      </c>
      <c r="H10" s="29">
        <f t="shared" si="4"/>
        <v>21.223224794782453</v>
      </c>
      <c r="I10" s="17">
        <v>11020630669</v>
      </c>
      <c r="K10" s="24"/>
      <c r="L10" s="25"/>
      <c r="M10" s="25"/>
      <c r="N10" s="7"/>
      <c r="O10" s="7"/>
      <c r="P10" s="8"/>
      <c r="Q10" s="8"/>
    </row>
    <row r="11" spans="1:17" x14ac:dyDescent="0.2">
      <c r="A11" s="4">
        <f t="shared" si="0"/>
        <v>44357</v>
      </c>
      <c r="B11" s="1">
        <v>0.23587842907385803</v>
      </c>
      <c r="C11" s="16">
        <v>23.1</v>
      </c>
      <c r="D11" s="29">
        <f t="shared" si="1"/>
        <v>-9.6597575283535297E-2</v>
      </c>
      <c r="E11" s="29">
        <f t="shared" si="2"/>
        <v>0.64364303454226779</v>
      </c>
      <c r="F11" s="17">
        <v>1193159733</v>
      </c>
      <c r="G11" s="29">
        <f t="shared" si="3"/>
        <v>-0.27628233723255791</v>
      </c>
      <c r="H11" s="29">
        <f t="shared" si="4"/>
        <v>20.899870863806822</v>
      </c>
      <c r="I11" s="17">
        <v>9956613392</v>
      </c>
      <c r="K11" s="24"/>
      <c r="L11" s="25"/>
      <c r="M11" s="25"/>
      <c r="N11" s="7"/>
      <c r="O11" s="7"/>
      <c r="P11" s="8"/>
      <c r="Q11" s="8"/>
    </row>
    <row r="12" spans="1:17" x14ac:dyDescent="0.2">
      <c r="A12" s="4">
        <f t="shared" si="0"/>
        <v>44358</v>
      </c>
      <c r="B12" s="1">
        <v>0.2092883369330453</v>
      </c>
      <c r="C12" s="16">
        <v>21.48</v>
      </c>
      <c r="D12" s="29">
        <f t="shared" si="1"/>
        <v>-7.0129870129870153E-2</v>
      </c>
      <c r="E12" s="29">
        <f t="shared" si="2"/>
        <v>0.657452710429975</v>
      </c>
      <c r="F12" s="17">
        <v>1088965649</v>
      </c>
      <c r="G12" s="29">
        <f t="shared" si="3"/>
        <v>-8.7326182000813435E-2</v>
      </c>
      <c r="H12" s="29">
        <f t="shared" si="4"/>
        <v>20.808494137700027</v>
      </c>
      <c r="I12" s="17">
        <v>9289858865</v>
      </c>
      <c r="K12" s="24"/>
      <c r="L12" s="25"/>
      <c r="M12" s="25"/>
      <c r="N12" s="7"/>
      <c r="O12" s="7"/>
      <c r="P12" s="8"/>
      <c r="Q12" s="8"/>
    </row>
    <row r="13" spans="1:17" x14ac:dyDescent="0.2">
      <c r="A13" s="4">
        <f t="shared" si="0"/>
        <v>44359</v>
      </c>
      <c r="B13" s="1">
        <v>0.2679196480938415</v>
      </c>
      <c r="C13" s="16">
        <v>21.69</v>
      </c>
      <c r="D13" s="29">
        <f t="shared" si="1"/>
        <v>9.7765363128492488E-3</v>
      </c>
      <c r="E13" s="29">
        <f t="shared" si="2"/>
        <v>0.69802353992672228</v>
      </c>
      <c r="F13" s="17">
        <v>1247246126</v>
      </c>
      <c r="G13" s="29">
        <f t="shared" si="3"/>
        <v>0.14534937547878513</v>
      </c>
      <c r="H13" s="29">
        <f t="shared" si="4"/>
        <v>20.944203859469091</v>
      </c>
      <c r="I13" s="17">
        <v>9379638268</v>
      </c>
      <c r="K13" s="24"/>
      <c r="L13" s="25"/>
      <c r="M13" s="25"/>
      <c r="N13" s="7"/>
      <c r="O13" s="7"/>
      <c r="P13" s="8"/>
      <c r="Q13" s="8"/>
    </row>
    <row r="14" spans="1:17" x14ac:dyDescent="0.2">
      <c r="A14" s="4">
        <f t="shared" si="0"/>
        <v>44360</v>
      </c>
      <c r="B14" s="1">
        <v>0.14378155737704898</v>
      </c>
      <c r="C14" s="16">
        <v>23.34</v>
      </c>
      <c r="D14" s="29">
        <f t="shared" si="1"/>
        <v>7.6071922544951542E-2</v>
      </c>
      <c r="E14" s="29">
        <f t="shared" si="2"/>
        <v>0.73047760947469709</v>
      </c>
      <c r="F14" s="17">
        <v>1327698302</v>
      </c>
      <c r="G14" s="29">
        <f t="shared" si="3"/>
        <v>6.4503849178522144E-2</v>
      </c>
      <c r="H14" s="29">
        <f t="shared" si="4"/>
        <v>21.006712680715129</v>
      </c>
      <c r="I14" s="17">
        <v>10093735517</v>
      </c>
      <c r="K14" s="24"/>
      <c r="L14" s="25"/>
      <c r="M14" s="25"/>
      <c r="N14" s="7"/>
      <c r="O14" s="7"/>
      <c r="P14" s="8"/>
      <c r="Q14" s="8"/>
    </row>
    <row r="15" spans="1:17" x14ac:dyDescent="0.2">
      <c r="A15" s="4">
        <f t="shared" si="0"/>
        <v>44361</v>
      </c>
      <c r="B15" s="1">
        <v>0.25904267100977185</v>
      </c>
      <c r="C15" s="16">
        <v>23.86</v>
      </c>
      <c r="D15" s="29">
        <f t="shared" si="1"/>
        <v>2.227934875749793E-2</v>
      </c>
      <c r="E15" s="29">
        <f t="shared" si="2"/>
        <v>0.70422526573309974</v>
      </c>
      <c r="F15" s="17">
        <v>1329108017</v>
      </c>
      <c r="G15" s="29">
        <f t="shared" si="3"/>
        <v>1.0617735956102159E-3</v>
      </c>
      <c r="H15" s="29">
        <f t="shared" si="4"/>
        <v>21.007773891027039</v>
      </c>
      <c r="I15" s="17">
        <v>10320066992</v>
      </c>
      <c r="K15" s="24"/>
      <c r="L15" s="25"/>
      <c r="M15" s="25"/>
      <c r="N15" s="7"/>
      <c r="O15" s="7"/>
      <c r="P15" s="8"/>
      <c r="Q15" s="8"/>
    </row>
    <row r="16" spans="1:17" x14ac:dyDescent="0.2">
      <c r="A16" s="4">
        <f t="shared" si="0"/>
        <v>44362</v>
      </c>
      <c r="B16" s="1">
        <v>0.31601592039800919</v>
      </c>
      <c r="C16" s="16">
        <v>26.08</v>
      </c>
      <c r="D16" s="29">
        <f t="shared" si="1"/>
        <v>9.3042749371332834E-2</v>
      </c>
      <c r="E16" s="29">
        <f t="shared" si="2"/>
        <v>0.73861886818185707</v>
      </c>
      <c r="F16" s="17">
        <v>1606249957</v>
      </c>
      <c r="G16" s="29">
        <f t="shared" si="3"/>
        <v>0.2085172434860123</v>
      </c>
      <c r="H16" s="29">
        <f t="shared" si="4"/>
        <v>21.197168080459942</v>
      </c>
      <c r="I16" s="17">
        <v>11281677477</v>
      </c>
      <c r="K16" s="24"/>
      <c r="L16" s="25"/>
      <c r="M16" s="25"/>
      <c r="N16" s="7"/>
      <c r="O16" s="7"/>
      <c r="P16" s="8"/>
      <c r="Q16" s="8"/>
    </row>
    <row r="17" spans="1:17" x14ac:dyDescent="0.2">
      <c r="A17" s="4">
        <f t="shared" si="0"/>
        <v>44363</v>
      </c>
      <c r="B17" s="1">
        <v>0.20889733688415499</v>
      </c>
      <c r="C17" s="16">
        <v>23.02</v>
      </c>
      <c r="D17" s="29">
        <f t="shared" si="1"/>
        <v>-0.11733128834355822</v>
      </c>
      <c r="E17" s="29">
        <f t="shared" si="2"/>
        <v>0.63269029774202268</v>
      </c>
      <c r="F17" s="17">
        <v>1151075162</v>
      </c>
      <c r="G17" s="29">
        <f t="shared" si="3"/>
        <v>-0.28337731186628756</v>
      </c>
      <c r="H17" s="29">
        <f t="shared" si="4"/>
        <v>20.863962266899836</v>
      </c>
      <c r="I17" s="17">
        <v>9954240971</v>
      </c>
      <c r="K17" s="24"/>
      <c r="L17" s="25"/>
      <c r="M17" s="25"/>
      <c r="N17" s="7"/>
      <c r="O17" s="7"/>
      <c r="P17" s="8"/>
      <c r="Q17" s="8"/>
    </row>
    <row r="18" spans="1:17" x14ac:dyDescent="0.2">
      <c r="A18" s="4">
        <f t="shared" si="0"/>
        <v>44364</v>
      </c>
      <c r="B18" s="1">
        <v>0.18855495495495461</v>
      </c>
      <c r="C18" s="16">
        <v>23.36</v>
      </c>
      <c r="D18" s="29">
        <f t="shared" si="1"/>
        <v>1.476976542137276E-2</v>
      </c>
      <c r="E18" s="29">
        <f t="shared" si="2"/>
        <v>0.70050492853364899</v>
      </c>
      <c r="F18" s="17">
        <v>863470684</v>
      </c>
      <c r="G18" s="29">
        <f t="shared" si="3"/>
        <v>-0.24985725302271788</v>
      </c>
      <c r="H18" s="29">
        <f t="shared" si="4"/>
        <v>20.576470505930139</v>
      </c>
      <c r="I18" s="17">
        <v>10102035423</v>
      </c>
      <c r="K18" s="24"/>
      <c r="L18" s="25"/>
      <c r="M18" s="25"/>
      <c r="N18" s="7"/>
      <c r="O18" s="7"/>
      <c r="P18" s="8"/>
      <c r="Q18" s="8"/>
    </row>
    <row r="19" spans="1:17" x14ac:dyDescent="0.2">
      <c r="A19" s="4">
        <f t="shared" si="0"/>
        <v>44365</v>
      </c>
      <c r="B19" s="1">
        <v>0.228360091743119</v>
      </c>
      <c r="C19" s="16">
        <v>21.21</v>
      </c>
      <c r="D19" s="29">
        <f t="shared" si="1"/>
        <v>-9.203767123287665E-2</v>
      </c>
      <c r="E19" s="29">
        <f t="shared" si="2"/>
        <v>0.64603582899843814</v>
      </c>
      <c r="F19" s="17">
        <v>1115868666</v>
      </c>
      <c r="G19" s="29">
        <f t="shared" si="3"/>
        <v>0.29230637087848144</v>
      </c>
      <c r="H19" s="29">
        <f t="shared" si="4"/>
        <v>20.83289901208083</v>
      </c>
      <c r="I19" s="17">
        <v>9205842394</v>
      </c>
      <c r="K19" s="24"/>
      <c r="L19" s="25"/>
      <c r="M19" s="25"/>
      <c r="N19" s="7"/>
      <c r="O19" s="7"/>
      <c r="P19" s="8"/>
      <c r="Q19" s="8"/>
    </row>
    <row r="20" spans="1:17" x14ac:dyDescent="0.2">
      <c r="A20" s="4">
        <f t="shared" si="0"/>
        <v>44366</v>
      </c>
      <c r="B20" s="1">
        <v>0.27430501043841349</v>
      </c>
      <c r="C20" s="16">
        <v>20.420000000000002</v>
      </c>
      <c r="D20" s="29">
        <f t="shared" si="1"/>
        <v>-3.7246581801037237E-2</v>
      </c>
      <c r="E20" s="29">
        <f t="shared" si="2"/>
        <v>0.67434829263029294</v>
      </c>
      <c r="F20" s="17">
        <v>800704738</v>
      </c>
      <c r="G20" s="29">
        <f t="shared" si="3"/>
        <v>-0.28243819152100824</v>
      </c>
      <c r="H20" s="29">
        <f t="shared" si="4"/>
        <v>20.501002821596597</v>
      </c>
      <c r="I20" s="17">
        <v>8864203640</v>
      </c>
      <c r="K20" s="24"/>
      <c r="L20" s="25"/>
      <c r="M20" s="25"/>
      <c r="N20" s="7"/>
      <c r="O20" s="7"/>
      <c r="P20" s="8"/>
      <c r="Q20" s="8"/>
    </row>
    <row r="21" spans="1:17" x14ac:dyDescent="0.2">
      <c r="A21" s="4">
        <f t="shared" si="0"/>
        <v>44367</v>
      </c>
      <c r="B21" s="1">
        <v>0.24065905511810937</v>
      </c>
      <c r="C21" s="16">
        <v>21.74</v>
      </c>
      <c r="D21" s="29">
        <f t="shared" si="1"/>
        <v>6.4642507345739286E-2</v>
      </c>
      <c r="E21" s="29">
        <f t="shared" si="2"/>
        <v>0.72495709149658727</v>
      </c>
      <c r="F21" s="17">
        <v>1081292352</v>
      </c>
      <c r="G21" s="29">
        <f t="shared" si="3"/>
        <v>0.3504258195110117</v>
      </c>
      <c r="H21" s="29">
        <f t="shared" si="4"/>
        <v>20.801422785847848</v>
      </c>
      <c r="I21" s="17">
        <v>9433378390</v>
      </c>
      <c r="K21" s="24"/>
      <c r="L21" s="25"/>
      <c r="M21" s="25"/>
      <c r="N21" s="7"/>
      <c r="O21" s="7"/>
      <c r="P21" s="8"/>
      <c r="Q21" s="8"/>
    </row>
    <row r="22" spans="1:17" x14ac:dyDescent="0.2">
      <c r="A22" s="4">
        <f t="shared" si="0"/>
        <v>44368</v>
      </c>
      <c r="B22" s="1">
        <v>0.25477386934673324</v>
      </c>
      <c r="C22" s="16">
        <v>17.420000000000002</v>
      </c>
      <c r="D22" s="29">
        <f t="shared" si="1"/>
        <v>-0.19871205151793914</v>
      </c>
      <c r="E22" s="29">
        <f t="shared" si="2"/>
        <v>0.58850193596924627</v>
      </c>
      <c r="F22" s="17">
        <v>1950854619</v>
      </c>
      <c r="G22" s="29">
        <f t="shared" si="3"/>
        <v>0.80418793806469102</v>
      </c>
      <c r="H22" s="29">
        <f t="shared" si="4"/>
        <v>21.39153338017795</v>
      </c>
      <c r="I22" s="17">
        <v>7562224685</v>
      </c>
      <c r="K22" s="24"/>
      <c r="L22" s="25"/>
      <c r="M22" s="25"/>
      <c r="N22" s="7"/>
      <c r="O22" s="7"/>
      <c r="P22" s="8"/>
      <c r="Q22" s="8"/>
    </row>
    <row r="23" spans="1:17" x14ac:dyDescent="0.2">
      <c r="A23" s="4">
        <f t="shared" si="0"/>
        <v>44369</v>
      </c>
      <c r="B23" s="1">
        <v>0.12736608391608389</v>
      </c>
      <c r="C23" s="16">
        <v>16.809999999999999</v>
      </c>
      <c r="D23" s="29">
        <f t="shared" si="1"/>
        <v>-3.5017221584385916E-2</v>
      </c>
      <c r="E23" s="29">
        <f t="shared" si="2"/>
        <v>0.67548348111773715</v>
      </c>
      <c r="F23" s="17">
        <v>2148014388</v>
      </c>
      <c r="G23" s="29">
        <f t="shared" si="3"/>
        <v>0.10106328123059383</v>
      </c>
      <c r="H23" s="29">
        <f t="shared" si="4"/>
        <v>21.487809712360164</v>
      </c>
      <c r="I23" s="17">
        <v>7294178052</v>
      </c>
      <c r="K23" s="24"/>
      <c r="L23" s="25"/>
      <c r="M23" s="25"/>
      <c r="N23" s="7"/>
      <c r="O23" s="7"/>
      <c r="P23" s="8"/>
      <c r="Q23" s="8"/>
    </row>
    <row r="24" spans="1:17" x14ac:dyDescent="0.2">
      <c r="A24" s="4">
        <f t="shared" si="0"/>
        <v>44370</v>
      </c>
      <c r="B24" s="1">
        <v>0.16984004065040625</v>
      </c>
      <c r="C24" s="16">
        <v>18.39</v>
      </c>
      <c r="D24" s="29">
        <f t="shared" si="1"/>
        <v>9.3991671624033435E-2</v>
      </c>
      <c r="E24" s="29">
        <f t="shared" si="2"/>
        <v>0.73907213518352732</v>
      </c>
      <c r="F24" s="17">
        <v>1526785668</v>
      </c>
      <c r="G24" s="29">
        <f t="shared" si="3"/>
        <v>-0.28921068847142195</v>
      </c>
      <c r="H24" s="29">
        <f t="shared" si="4"/>
        <v>21.146430492493156</v>
      </c>
      <c r="I24" s="17">
        <v>7952641500</v>
      </c>
      <c r="K24" s="24"/>
      <c r="L24" s="25"/>
      <c r="M24" s="25"/>
      <c r="N24" s="7"/>
      <c r="O24" s="7"/>
      <c r="P24" s="8"/>
      <c r="Q24" s="8"/>
    </row>
    <row r="25" spans="1:17" x14ac:dyDescent="0.2">
      <c r="A25" s="4">
        <f t="shared" si="0"/>
        <v>44371</v>
      </c>
      <c r="B25" s="1">
        <v>0.24878605664487979</v>
      </c>
      <c r="C25" s="16">
        <v>19.04</v>
      </c>
      <c r="D25" s="29">
        <f t="shared" si="1"/>
        <v>3.5345296356715572E-2</v>
      </c>
      <c r="E25" s="29">
        <f t="shared" si="2"/>
        <v>0.71066548330010781</v>
      </c>
      <c r="F25" s="17">
        <v>905107228</v>
      </c>
      <c r="G25" s="29">
        <f t="shared" si="3"/>
        <v>-0.40718121281185615</v>
      </c>
      <c r="H25" s="29">
        <f t="shared" si="4"/>
        <v>20.623563979728271</v>
      </c>
      <c r="I25" s="17">
        <v>8233839333</v>
      </c>
      <c r="K25" s="24"/>
      <c r="L25" s="25"/>
      <c r="M25" s="25"/>
      <c r="N25" s="7"/>
      <c r="O25" s="7"/>
      <c r="P25" s="8"/>
      <c r="Q25" s="8"/>
    </row>
    <row r="26" spans="1:17" x14ac:dyDescent="0.2">
      <c r="A26" s="4">
        <f t="shared" si="0"/>
        <v>44372</v>
      </c>
      <c r="B26" s="1">
        <v>-0.28314293721973366</v>
      </c>
      <c r="C26" s="16">
        <v>16.93</v>
      </c>
      <c r="D26" s="29">
        <f t="shared" si="1"/>
        <v>-0.11081932773109238</v>
      </c>
      <c r="E26" s="29">
        <f t="shared" si="2"/>
        <v>0.63614322834431336</v>
      </c>
      <c r="F26" s="17">
        <v>1099374748</v>
      </c>
      <c r="G26" s="29">
        <f t="shared" si="3"/>
        <v>0.21463481230756454</v>
      </c>
      <c r="H26" s="29">
        <f t="shared" si="4"/>
        <v>20.818007445144531</v>
      </c>
      <c r="I26" s="17">
        <v>7373597992</v>
      </c>
      <c r="K26" s="24"/>
      <c r="L26" s="25"/>
      <c r="M26" s="25"/>
      <c r="N26" s="7"/>
      <c r="O26" s="7"/>
      <c r="P26" s="8"/>
      <c r="Q26" s="8"/>
    </row>
    <row r="27" spans="1:17" x14ac:dyDescent="0.2">
      <c r="A27" s="4">
        <f t="shared" si="0"/>
        <v>44373</v>
      </c>
      <c r="B27" s="1">
        <v>-0.22062549019607955</v>
      </c>
      <c r="C27" s="16">
        <v>16.96</v>
      </c>
      <c r="D27" s="29">
        <f t="shared" si="1"/>
        <v>1.7720023626699444E-3</v>
      </c>
      <c r="E27" s="29">
        <f t="shared" si="2"/>
        <v>0.69403278947391611</v>
      </c>
      <c r="F27" s="17">
        <v>956999857</v>
      </c>
      <c r="G27" s="29">
        <f t="shared" si="3"/>
        <v>-0.12950533133402475</v>
      </c>
      <c r="H27" s="29">
        <f t="shared" si="4"/>
        <v>20.679313801036862</v>
      </c>
      <c r="I27" s="17">
        <v>7384160881</v>
      </c>
      <c r="K27" s="24"/>
      <c r="L27" s="25"/>
      <c r="M27" s="25"/>
      <c r="N27" s="7"/>
      <c r="O27" s="7"/>
      <c r="P27" s="8"/>
      <c r="Q27" s="8"/>
    </row>
    <row r="28" spans="1:17" x14ac:dyDescent="0.2">
      <c r="A28" s="4">
        <f t="shared" si="0"/>
        <v>44374</v>
      </c>
      <c r="B28" s="1">
        <v>-6.3762545454545516E-2</v>
      </c>
      <c r="C28" s="16">
        <v>18.34</v>
      </c>
      <c r="D28" s="29">
        <f t="shared" si="1"/>
        <v>8.1367924528301883E-2</v>
      </c>
      <c r="E28" s="29">
        <f t="shared" si="2"/>
        <v>0.73302533357549415</v>
      </c>
      <c r="F28" s="17">
        <v>805522371</v>
      </c>
      <c r="G28" s="29">
        <f t="shared" si="3"/>
        <v>-0.15828370808210057</v>
      </c>
      <c r="H28" s="29">
        <f t="shared" si="4"/>
        <v>20.507001534248996</v>
      </c>
      <c r="I28" s="17">
        <v>7989048358</v>
      </c>
      <c r="K28" s="24"/>
      <c r="L28" s="25"/>
      <c r="M28" s="25"/>
      <c r="N28" s="7"/>
      <c r="O28" s="7"/>
      <c r="P28" s="8"/>
      <c r="Q28" s="8"/>
    </row>
    <row r="29" spans="1:17" x14ac:dyDescent="0.2">
      <c r="A29" s="4">
        <f t="shared" si="0"/>
        <v>44375</v>
      </c>
      <c r="B29" s="1">
        <v>7.3295483870967612E-2</v>
      </c>
      <c r="C29" s="16">
        <v>18.77</v>
      </c>
      <c r="D29" s="29">
        <f t="shared" si="1"/>
        <v>2.3446019629225656E-2</v>
      </c>
      <c r="E29" s="29">
        <f t="shared" si="2"/>
        <v>0.70480200824418737</v>
      </c>
      <c r="F29" s="17">
        <v>925374430</v>
      </c>
      <c r="G29" s="29">
        <f t="shared" si="3"/>
        <v>0.14878799560986988</v>
      </c>
      <c r="H29" s="29">
        <f t="shared" si="4"/>
        <v>20.645709003841489</v>
      </c>
      <c r="I29" s="17">
        <v>8176251200</v>
      </c>
      <c r="K29" s="24"/>
      <c r="L29" s="25"/>
      <c r="M29" s="25"/>
      <c r="N29" s="7"/>
      <c r="O29" s="7"/>
      <c r="P29" s="8"/>
      <c r="Q29" s="8"/>
    </row>
    <row r="30" spans="1:17" x14ac:dyDescent="0.2">
      <c r="A30" s="4">
        <f t="shared" si="0"/>
        <v>44376</v>
      </c>
      <c r="B30" s="1">
        <v>-1.6199647266314017E-2</v>
      </c>
      <c r="C30" s="16">
        <v>19.46</v>
      </c>
      <c r="D30" s="29">
        <f t="shared" si="1"/>
        <v>3.6760788492274932E-2</v>
      </c>
      <c r="E30" s="29">
        <f t="shared" si="2"/>
        <v>0.71136069710990413</v>
      </c>
      <c r="F30" s="17">
        <v>957886998</v>
      </c>
      <c r="G30" s="29">
        <f t="shared" si="3"/>
        <v>3.5134500096355659E-2</v>
      </c>
      <c r="H30" s="29">
        <f t="shared" si="4"/>
        <v>20.680240373863061</v>
      </c>
      <c r="I30" s="17">
        <v>8475020674</v>
      </c>
      <c r="K30" s="24"/>
      <c r="L30" s="25"/>
      <c r="M30" s="25"/>
      <c r="N30" s="7"/>
      <c r="O30" s="7"/>
      <c r="P30" s="8"/>
      <c r="Q30" s="8"/>
    </row>
    <row r="31" spans="1:17" x14ac:dyDescent="0.2">
      <c r="A31" s="4">
        <f t="shared" si="0"/>
        <v>44377</v>
      </c>
      <c r="B31" s="1">
        <v>1.4249227600411944E-2</v>
      </c>
      <c r="C31" s="16">
        <v>19.5</v>
      </c>
      <c r="D31" s="29">
        <f t="shared" si="1"/>
        <v>2.0554984583760483E-3</v>
      </c>
      <c r="E31" s="29">
        <f t="shared" si="2"/>
        <v>0.6941744020164754</v>
      </c>
      <c r="F31" s="17">
        <v>941628359</v>
      </c>
      <c r="G31" s="29">
        <f t="shared" si="3"/>
        <v>-1.6973441579170467E-2</v>
      </c>
      <c r="H31" s="29">
        <f t="shared" si="4"/>
        <v>20.663121232403249</v>
      </c>
      <c r="I31" s="17">
        <v>8491232801</v>
      </c>
      <c r="K31" s="24"/>
      <c r="L31" s="25"/>
      <c r="M31" s="25"/>
      <c r="N31" s="7"/>
      <c r="O31" s="7"/>
      <c r="P31" s="8"/>
      <c r="Q31" s="8"/>
    </row>
    <row r="32" spans="1:17" x14ac:dyDescent="0.2">
      <c r="A32" s="4">
        <f t="shared" si="0"/>
        <v>44378</v>
      </c>
      <c r="B32" s="1">
        <v>4.3240192539109483E-2</v>
      </c>
      <c r="C32" s="16">
        <v>18.27</v>
      </c>
      <c r="D32" s="29">
        <f t="shared" si="1"/>
        <v>-6.3076923076923141E-2</v>
      </c>
      <c r="E32" s="29">
        <f t="shared" si="2"/>
        <v>0.66110067115466442</v>
      </c>
      <c r="F32" s="17">
        <v>779093195</v>
      </c>
      <c r="G32" s="29">
        <f t="shared" si="3"/>
        <v>-0.17261073590923992</v>
      </c>
      <c r="H32" s="29">
        <f t="shared" si="4"/>
        <v>20.473641232109312</v>
      </c>
      <c r="I32" s="17">
        <v>7958193564</v>
      </c>
      <c r="K32" s="24"/>
      <c r="L32" s="25"/>
      <c r="M32" s="25"/>
      <c r="N32" s="7"/>
      <c r="O32" s="7"/>
      <c r="P32" s="8"/>
      <c r="Q32" s="8"/>
    </row>
    <row r="33" spans="1:17" x14ac:dyDescent="0.2">
      <c r="A33" s="4">
        <f t="shared" si="0"/>
        <v>44379</v>
      </c>
      <c r="B33" s="1">
        <v>0.11301666666666665</v>
      </c>
      <c r="C33" s="16">
        <v>18.28</v>
      </c>
      <c r="D33" s="29">
        <f t="shared" si="1"/>
        <v>5.4734537493161817E-4</v>
      </c>
      <c r="E33" s="29">
        <f t="shared" si="2"/>
        <v>0.69342081580587211</v>
      </c>
      <c r="F33" s="17">
        <v>686541946</v>
      </c>
      <c r="G33" s="29">
        <f t="shared" si="3"/>
        <v>-0.11879355331809827</v>
      </c>
      <c r="H33" s="29">
        <f t="shared" si="4"/>
        <v>20.347177884000434</v>
      </c>
      <c r="I33" s="17">
        <v>7990090706</v>
      </c>
      <c r="K33" s="24"/>
      <c r="L33" s="25"/>
      <c r="M33" s="25"/>
      <c r="N33" s="7"/>
      <c r="O33" s="7"/>
      <c r="P33" s="8"/>
      <c r="Q33" s="8"/>
    </row>
    <row r="34" spans="1:17" x14ac:dyDescent="0.2">
      <c r="A34" s="4">
        <f t="shared" si="0"/>
        <v>44380</v>
      </c>
      <c r="B34" s="1">
        <v>-7.8514726507714541E-3</v>
      </c>
      <c r="C34" s="16">
        <v>18.54</v>
      </c>
      <c r="D34" s="29">
        <f t="shared" si="1"/>
        <v>1.4223194748358647E-2</v>
      </c>
      <c r="E34" s="29">
        <f t="shared" si="2"/>
        <v>0.70023360977892779</v>
      </c>
      <c r="F34" s="17">
        <v>509076297</v>
      </c>
      <c r="G34" s="29">
        <f t="shared" si="3"/>
        <v>-0.25849207034467203</v>
      </c>
      <c r="H34" s="29">
        <f t="shared" si="4"/>
        <v>20.048108461120137</v>
      </c>
      <c r="I34" s="17">
        <v>8101640621</v>
      </c>
      <c r="K34" s="24"/>
      <c r="L34" s="25"/>
      <c r="M34" s="25"/>
      <c r="N34" s="7"/>
      <c r="O34" s="7"/>
      <c r="P34" s="8"/>
      <c r="Q34" s="8"/>
    </row>
    <row r="35" spans="1:17" x14ac:dyDescent="0.2">
      <c r="A35" s="4">
        <f t="shared" si="0"/>
        <v>44381</v>
      </c>
      <c r="B35" s="1">
        <v>8.3278216374269201E-2</v>
      </c>
      <c r="C35" s="16">
        <v>19.260000000000002</v>
      </c>
      <c r="D35" s="29">
        <f t="shared" si="1"/>
        <v>3.8834951456310884E-2</v>
      </c>
      <c r="E35" s="29">
        <f t="shared" si="2"/>
        <v>0.71237854248783294</v>
      </c>
      <c r="F35" s="17">
        <v>680268075</v>
      </c>
      <c r="G35" s="29">
        <f t="shared" si="3"/>
        <v>0.33627921592271659</v>
      </c>
      <c r="H35" s="29">
        <f t="shared" si="4"/>
        <v>20.337997507858194</v>
      </c>
      <c r="I35" s="17">
        <v>8418044028</v>
      </c>
      <c r="K35" s="24"/>
      <c r="L35" s="25"/>
      <c r="M35" s="25"/>
      <c r="N35" s="7"/>
      <c r="O35" s="7"/>
      <c r="P35" s="8"/>
      <c r="Q35" s="8"/>
    </row>
    <row r="36" spans="1:17" x14ac:dyDescent="0.2">
      <c r="A36" s="4">
        <f t="shared" si="0"/>
        <v>44382</v>
      </c>
      <c r="B36" s="1">
        <v>0.16318486352357256</v>
      </c>
      <c r="C36" s="16">
        <v>18.37</v>
      </c>
      <c r="D36" s="29">
        <f t="shared" si="1"/>
        <v>-4.6209761163032215E-2</v>
      </c>
      <c r="E36" s="29">
        <f t="shared" si="2"/>
        <v>0.66977119823536635</v>
      </c>
      <c r="F36" s="17">
        <v>698619085</v>
      </c>
      <c r="G36" s="29">
        <f t="shared" si="3"/>
        <v>2.6976144661793766E-2</v>
      </c>
      <c r="H36" s="29">
        <f t="shared" si="4"/>
        <v>20.364616210318808</v>
      </c>
      <c r="I36" s="17">
        <v>8028559994</v>
      </c>
      <c r="K36" s="24"/>
      <c r="L36" s="25"/>
      <c r="M36" s="25"/>
      <c r="N36" s="7"/>
      <c r="O36" s="7"/>
      <c r="P36" s="8"/>
      <c r="Q36" s="8"/>
    </row>
    <row r="37" spans="1:17" x14ac:dyDescent="0.2">
      <c r="A37" s="4">
        <f t="shared" si="0"/>
        <v>44383</v>
      </c>
      <c r="B37" s="1">
        <v>0.13775480464625112</v>
      </c>
      <c r="C37" s="16">
        <v>20.079999999999998</v>
      </c>
      <c r="D37" s="29">
        <f t="shared" si="1"/>
        <v>9.3086554164398372E-2</v>
      </c>
      <c r="E37" s="29">
        <f t="shared" si="2"/>
        <v>0.73863979672461866</v>
      </c>
      <c r="F37" s="17">
        <v>1156986405</v>
      </c>
      <c r="G37" s="29">
        <f t="shared" si="3"/>
        <v>0.6561047784716616</v>
      </c>
      <c r="H37" s="29">
        <f t="shared" si="4"/>
        <v>20.869084535737155</v>
      </c>
      <c r="I37" s="17">
        <v>8775355705</v>
      </c>
      <c r="K37" s="24"/>
      <c r="L37" s="25"/>
      <c r="M37" s="25"/>
      <c r="N37" s="7"/>
      <c r="O37" s="7"/>
      <c r="P37" s="8"/>
      <c r="Q37" s="8"/>
    </row>
    <row r="38" spans="1:17" x14ac:dyDescent="0.2">
      <c r="A38" s="4">
        <f t="shared" si="0"/>
        <v>44384</v>
      </c>
      <c r="B38" s="1">
        <v>0.11225022883295184</v>
      </c>
      <c r="C38" s="16">
        <v>19.760000000000002</v>
      </c>
      <c r="D38" s="29">
        <f t="shared" si="1"/>
        <v>-1.5936254980079556E-2</v>
      </c>
      <c r="E38" s="29">
        <f t="shared" si="2"/>
        <v>0.68514713789286907</v>
      </c>
      <c r="F38" s="17">
        <v>1110848445</v>
      </c>
      <c r="G38" s="29">
        <f t="shared" si="3"/>
        <v>-3.9877702798072234E-2</v>
      </c>
      <c r="H38" s="29">
        <f t="shared" si="4"/>
        <v>20.828389926057685</v>
      </c>
      <c r="I38" s="17">
        <v>8637112664</v>
      </c>
      <c r="K38" s="24"/>
      <c r="L38" s="25"/>
      <c r="M38" s="25"/>
      <c r="N38" s="7"/>
      <c r="O38" s="7"/>
      <c r="P38" s="8"/>
      <c r="Q38" s="8"/>
    </row>
    <row r="39" spans="1:17" x14ac:dyDescent="0.2">
      <c r="A39" s="4">
        <f t="shared" si="0"/>
        <v>44385</v>
      </c>
      <c r="B39" s="1">
        <v>0.23888152958152989</v>
      </c>
      <c r="C39" s="16">
        <v>18.420000000000002</v>
      </c>
      <c r="D39" s="29">
        <f t="shared" si="1"/>
        <v>-6.7813765182186181E-2</v>
      </c>
      <c r="E39" s="29">
        <f t="shared" si="2"/>
        <v>0.65865212597787981</v>
      </c>
      <c r="F39" s="17">
        <v>1058203545</v>
      </c>
      <c r="G39" s="29">
        <f t="shared" si="3"/>
        <v>-4.7391613353701012E-2</v>
      </c>
      <c r="H39" s="29">
        <f t="shared" si="4"/>
        <v>20.779838539402043</v>
      </c>
      <c r="I39" s="17">
        <v>8050611945</v>
      </c>
      <c r="K39" s="24"/>
      <c r="L39" s="25"/>
      <c r="M39" s="25"/>
      <c r="N39" s="7"/>
      <c r="O39" s="7"/>
      <c r="P39" s="8"/>
      <c r="Q39" s="8"/>
    </row>
    <row r="40" spans="1:17" x14ac:dyDescent="0.2">
      <c r="A40" s="4">
        <f t="shared" si="0"/>
        <v>44386</v>
      </c>
      <c r="B40" s="1">
        <v>0.21838820960698777</v>
      </c>
      <c r="C40" s="16">
        <v>18.63</v>
      </c>
      <c r="D40" s="29">
        <f t="shared" si="1"/>
        <v>1.1400651465797829E-2</v>
      </c>
      <c r="E40" s="29">
        <f t="shared" si="2"/>
        <v>0.69883132091493505</v>
      </c>
      <c r="F40" s="17">
        <v>816330237</v>
      </c>
      <c r="G40" s="29">
        <f t="shared" si="3"/>
        <v>-0.22856973891539933</v>
      </c>
      <c r="H40" s="29">
        <f t="shared" si="4"/>
        <v>20.520329534489409</v>
      </c>
      <c r="I40" s="17">
        <v>8169601647</v>
      </c>
      <c r="K40" s="24"/>
      <c r="L40" s="25"/>
      <c r="M40" s="25"/>
      <c r="N40" s="7"/>
      <c r="O40" s="7"/>
      <c r="P40" s="8"/>
      <c r="Q40" s="8"/>
    </row>
    <row r="41" spans="1:17" x14ac:dyDescent="0.2">
      <c r="A41" s="4">
        <f t="shared" si="0"/>
        <v>44387</v>
      </c>
      <c r="B41" s="1">
        <v>0.1846264325323472</v>
      </c>
      <c r="C41" s="16">
        <v>18.21</v>
      </c>
      <c r="D41" s="29">
        <f t="shared" si="1"/>
        <v>-2.2544283413848509E-2</v>
      </c>
      <c r="E41" s="29">
        <f t="shared" si="2"/>
        <v>0.68181102677360905</v>
      </c>
      <c r="F41" s="17">
        <v>661114024</v>
      </c>
      <c r="G41" s="29">
        <f t="shared" si="3"/>
        <v>-0.19013899763215558</v>
      </c>
      <c r="H41" s="29">
        <f t="shared" si="4"/>
        <v>20.309436886721041</v>
      </c>
      <c r="I41" s="17">
        <v>7984288917</v>
      </c>
      <c r="K41" s="24"/>
      <c r="L41" s="25"/>
      <c r="M41" s="25"/>
      <c r="N41" s="7"/>
      <c r="O41" s="7"/>
      <c r="P41" s="8"/>
      <c r="Q41" s="8"/>
    </row>
    <row r="42" spans="1:17" x14ac:dyDescent="0.2">
      <c r="A42" s="4">
        <f t="shared" si="0"/>
        <v>44388</v>
      </c>
      <c r="B42" s="1">
        <v>4.0255345911948889E-3</v>
      </c>
      <c r="C42" s="16">
        <v>18.36</v>
      </c>
      <c r="D42" s="29">
        <f t="shared" si="1"/>
        <v>8.2372322899504358E-3</v>
      </c>
      <c r="E42" s="29">
        <f t="shared" si="2"/>
        <v>0.69725733842177307</v>
      </c>
      <c r="F42" s="17">
        <v>497212243</v>
      </c>
      <c r="G42" s="29">
        <f t="shared" si="3"/>
        <v>-0.2479175679988298</v>
      </c>
      <c r="H42" s="29">
        <f t="shared" si="4"/>
        <v>20.024527543202687</v>
      </c>
      <c r="I42" s="17">
        <v>8052775502</v>
      </c>
      <c r="K42" s="24"/>
      <c r="L42" s="25"/>
      <c r="M42" s="25"/>
      <c r="N42" s="7"/>
      <c r="O42" s="7"/>
      <c r="P42" s="8"/>
      <c r="Q42" s="8"/>
    </row>
    <row r="43" spans="1:17" x14ac:dyDescent="0.2">
      <c r="A43" s="4">
        <f t="shared" si="0"/>
        <v>44389</v>
      </c>
      <c r="B43" s="1">
        <v>-3.5157499999998311E-3</v>
      </c>
      <c r="C43" s="16">
        <v>17.55</v>
      </c>
      <c r="D43" s="29">
        <f t="shared" si="1"/>
        <v>-4.4117647058823484E-2</v>
      </c>
      <c r="E43" s="29">
        <f t="shared" si="2"/>
        <v>0.6708414230456472</v>
      </c>
      <c r="F43" s="17">
        <v>594714863</v>
      </c>
      <c r="G43" s="29">
        <f t="shared" si="3"/>
        <v>0.19609859043635813</v>
      </c>
      <c r="H43" s="29">
        <f t="shared" si="4"/>
        <v>20.203592628479154</v>
      </c>
      <c r="I43" s="17">
        <v>7695997793</v>
      </c>
      <c r="K43" s="24"/>
      <c r="L43" s="25"/>
      <c r="M43" s="25"/>
      <c r="N43" s="7"/>
      <c r="O43" s="7"/>
      <c r="P43" s="8"/>
      <c r="Q43" s="8"/>
    </row>
    <row r="44" spans="1:17" x14ac:dyDescent="0.2">
      <c r="A44" s="4">
        <f t="shared" si="0"/>
        <v>44390</v>
      </c>
      <c r="B44" s="1">
        <v>7.4050683229813549E-2</v>
      </c>
      <c r="C44" s="16">
        <v>16.87</v>
      </c>
      <c r="D44" s="29">
        <f t="shared" si="1"/>
        <v>-3.8746438746438683E-2</v>
      </c>
      <c r="E44" s="29">
        <f t="shared" si="2"/>
        <v>0.67358384087151857</v>
      </c>
      <c r="F44" s="17">
        <v>538263708</v>
      </c>
      <c r="G44" s="29">
        <f t="shared" si="3"/>
        <v>-9.4921379155106123E-2</v>
      </c>
      <c r="H44" s="29">
        <f t="shared" si="4"/>
        <v>20.103859163461735</v>
      </c>
      <c r="I44" s="17">
        <v>7395972652</v>
      </c>
      <c r="K44" s="24"/>
      <c r="L44" s="25"/>
      <c r="M44" s="25"/>
      <c r="N44" s="7"/>
      <c r="O44" s="7"/>
      <c r="P44" s="8"/>
      <c r="Q44" s="8"/>
    </row>
    <row r="45" spans="1:17" x14ac:dyDescent="0.2">
      <c r="A45" s="4">
        <f t="shared" si="0"/>
        <v>44391</v>
      </c>
      <c r="B45" s="1">
        <v>0.20863977011494222</v>
      </c>
      <c r="C45" s="16">
        <v>16.95</v>
      </c>
      <c r="D45" s="29">
        <f t="shared" si="1"/>
        <v>4.7421458209839784E-3</v>
      </c>
      <c r="E45" s="29">
        <f t="shared" si="2"/>
        <v>0.69551544691255729</v>
      </c>
      <c r="F45" s="17">
        <v>681837334</v>
      </c>
      <c r="G45" s="29">
        <f t="shared" si="3"/>
        <v>0.26673473218818611</v>
      </c>
      <c r="H45" s="29">
        <f t="shared" si="4"/>
        <v>20.340301675629085</v>
      </c>
      <c r="I45" s="17">
        <v>7430843498</v>
      </c>
      <c r="K45" s="24"/>
      <c r="L45" s="25"/>
      <c r="M45" s="25"/>
      <c r="N45" s="7"/>
      <c r="O45" s="7"/>
      <c r="P45" s="8"/>
      <c r="Q45" s="8"/>
    </row>
    <row r="46" spans="1:17" x14ac:dyDescent="0.2">
      <c r="A46" s="4">
        <f t="shared" si="0"/>
        <v>44392</v>
      </c>
      <c r="B46" s="1">
        <v>0.16283969986357538</v>
      </c>
      <c r="C46" s="16">
        <v>15.68</v>
      </c>
      <c r="D46" s="29">
        <f t="shared" si="1"/>
        <v>-7.4926253687315647E-2</v>
      </c>
      <c r="E46" s="29">
        <f t="shared" si="2"/>
        <v>0.65496427677877</v>
      </c>
      <c r="F46" s="17">
        <v>740493636</v>
      </c>
      <c r="G46" s="29">
        <f t="shared" si="3"/>
        <v>8.6026826451248484E-2</v>
      </c>
      <c r="H46" s="29">
        <f t="shared" si="4"/>
        <v>20.422827598792534</v>
      </c>
      <c r="I46" s="17">
        <v>6876554165</v>
      </c>
      <c r="K46" s="24"/>
      <c r="L46" s="25"/>
      <c r="M46" s="25"/>
      <c r="N46" s="7"/>
      <c r="O46" s="7"/>
      <c r="P46" s="8"/>
      <c r="Q46" s="8"/>
    </row>
    <row r="47" spans="1:17" x14ac:dyDescent="0.2">
      <c r="A47" s="4">
        <f t="shared" si="0"/>
        <v>44393</v>
      </c>
      <c r="B47" s="1">
        <v>0.20845017667844529</v>
      </c>
      <c r="C47" s="16">
        <v>15.26</v>
      </c>
      <c r="D47" s="29">
        <f t="shared" si="1"/>
        <v>-2.6785714285714302E-2</v>
      </c>
      <c r="E47" s="29">
        <f t="shared" si="2"/>
        <v>0.67966383022265819</v>
      </c>
      <c r="F47" s="17">
        <v>680392108</v>
      </c>
      <c r="G47" s="29">
        <f t="shared" si="3"/>
        <v>-8.1164138458578172E-2</v>
      </c>
      <c r="H47" s="29">
        <f t="shared" si="4"/>
        <v>20.338179820829076</v>
      </c>
      <c r="I47" s="17">
        <v>6715806516</v>
      </c>
      <c r="K47" s="24"/>
      <c r="L47" s="25"/>
      <c r="M47" s="25"/>
      <c r="N47" s="7"/>
      <c r="O47" s="7"/>
      <c r="P47" s="8"/>
      <c r="Q47" s="8"/>
    </row>
    <row r="48" spans="1:17" x14ac:dyDescent="0.2">
      <c r="A48" s="4">
        <f t="shared" si="0"/>
        <v>44394</v>
      </c>
      <c r="B48" s="1">
        <v>0.14496781456953631</v>
      </c>
      <c r="C48" s="16">
        <v>15.36</v>
      </c>
      <c r="D48" s="29">
        <f t="shared" si="1"/>
        <v>6.5530799475752577E-3</v>
      </c>
      <c r="E48" s="29">
        <f t="shared" si="2"/>
        <v>0.69641836437322657</v>
      </c>
      <c r="F48" s="17">
        <v>677124647</v>
      </c>
      <c r="G48" s="29">
        <f t="shared" si="3"/>
        <v>-4.8023205466104502E-3</v>
      </c>
      <c r="H48" s="29">
        <f t="shared" si="4"/>
        <v>20.333365932097269</v>
      </c>
      <c r="I48" s="17">
        <v>6758571491</v>
      </c>
      <c r="K48" s="24"/>
      <c r="L48" s="25"/>
      <c r="M48" s="25"/>
      <c r="N48" s="7"/>
      <c r="O48" s="7"/>
      <c r="P48" s="8"/>
      <c r="Q48" s="8"/>
    </row>
    <row r="49" spans="1:17" x14ac:dyDescent="0.2">
      <c r="A49" s="4">
        <f t="shared" si="0"/>
        <v>44395</v>
      </c>
      <c r="B49" s="1">
        <v>0.15727712328767116</v>
      </c>
      <c r="C49" s="16">
        <v>15.5</v>
      </c>
      <c r="D49" s="29">
        <f t="shared" si="1"/>
        <v>9.1145833333334814E-3</v>
      </c>
      <c r="E49" s="29">
        <f t="shared" si="2"/>
        <v>0.69769411921548874</v>
      </c>
      <c r="F49" s="17">
        <v>574546105</v>
      </c>
      <c r="G49" s="29">
        <f t="shared" si="3"/>
        <v>-0.1514913723115443</v>
      </c>
      <c r="H49" s="29">
        <f t="shared" si="4"/>
        <v>20.169090906166922</v>
      </c>
      <c r="I49" s="17">
        <v>6821209438</v>
      </c>
      <c r="K49" s="24"/>
      <c r="L49" s="25"/>
      <c r="M49" s="25"/>
      <c r="N49" s="7"/>
      <c r="O49" s="7"/>
      <c r="P49" s="8"/>
      <c r="Q49" s="8"/>
    </row>
    <row r="50" spans="1:17" x14ac:dyDescent="0.2">
      <c r="A50" s="4">
        <f t="shared" si="0"/>
        <v>44396</v>
      </c>
      <c r="B50" s="1">
        <v>0.15720784077201413</v>
      </c>
      <c r="C50" s="16">
        <v>14.51</v>
      </c>
      <c r="D50" s="29">
        <f t="shared" si="1"/>
        <v>-6.3870967741935458E-2</v>
      </c>
      <c r="E50" s="29">
        <f t="shared" si="2"/>
        <v>0.66069063552707474</v>
      </c>
      <c r="F50" s="17">
        <v>670510020</v>
      </c>
      <c r="G50" s="29">
        <f t="shared" si="3"/>
        <v>0.16702561233097213</v>
      </c>
      <c r="H50" s="29">
        <f t="shared" si="4"/>
        <v>20.323549206137336</v>
      </c>
      <c r="I50" s="17">
        <v>6384125822</v>
      </c>
      <c r="K50" s="24"/>
      <c r="L50" s="25"/>
      <c r="M50" s="25"/>
      <c r="N50" s="7"/>
      <c r="O50" s="7"/>
      <c r="P50" s="8"/>
      <c r="Q50" s="8"/>
    </row>
    <row r="51" spans="1:17" x14ac:dyDescent="0.2">
      <c r="A51" s="4">
        <f t="shared" si="0"/>
        <v>44397</v>
      </c>
      <c r="B51" s="1">
        <v>0.19545621387283232</v>
      </c>
      <c r="C51" s="16">
        <v>13.78</v>
      </c>
      <c r="D51" s="29">
        <f t="shared" si="1"/>
        <v>-5.0310130944176468E-2</v>
      </c>
      <c r="E51" s="29">
        <f t="shared" si="2"/>
        <v>0.66767031841737934</v>
      </c>
      <c r="F51" s="17">
        <v>800914402</v>
      </c>
      <c r="G51" s="29">
        <f t="shared" si="3"/>
        <v>0.19448535907039832</v>
      </c>
      <c r="H51" s="29">
        <f t="shared" si="4"/>
        <v>20.501264636650752</v>
      </c>
      <c r="I51" s="17">
        <v>6061526354</v>
      </c>
      <c r="K51" s="24"/>
      <c r="L51" s="25"/>
      <c r="M51" s="25"/>
      <c r="N51" s="7"/>
      <c r="O51" s="7"/>
      <c r="P51" s="8"/>
      <c r="Q51" s="8"/>
    </row>
    <row r="52" spans="1:17" x14ac:dyDescent="0.2">
      <c r="A52" s="4">
        <f t="shared" si="0"/>
        <v>44398</v>
      </c>
      <c r="B52" s="1">
        <v>0.1801299856527975</v>
      </c>
      <c r="C52" s="16">
        <v>15.27</v>
      </c>
      <c r="D52" s="29">
        <f t="shared" si="1"/>
        <v>0.10812772133526849</v>
      </c>
      <c r="E52" s="29">
        <f t="shared" si="2"/>
        <v>0.74580021771240768</v>
      </c>
      <c r="F52" s="17">
        <v>918763868</v>
      </c>
      <c r="G52" s="29">
        <f t="shared" si="3"/>
        <v>0.1471436469436842</v>
      </c>
      <c r="H52" s="29">
        <f t="shared" si="4"/>
        <v>20.638539703887588</v>
      </c>
      <c r="I52" s="17">
        <v>6718275615</v>
      </c>
      <c r="K52" s="24"/>
      <c r="L52" s="25"/>
      <c r="M52" s="25"/>
      <c r="N52" s="7"/>
      <c r="O52" s="7"/>
      <c r="P52" s="8"/>
      <c r="Q52" s="8"/>
    </row>
    <row r="53" spans="1:17" x14ac:dyDescent="0.2">
      <c r="A53" s="4">
        <f t="shared" si="0"/>
        <v>44399</v>
      </c>
      <c r="B53" s="1">
        <v>-0.21874548192770932</v>
      </c>
      <c r="C53" s="16">
        <v>16.09</v>
      </c>
      <c r="D53" s="29">
        <f t="shared" si="1"/>
        <v>5.3700065487884752E-2</v>
      </c>
      <c r="E53" s="29">
        <f t="shared" si="2"/>
        <v>0.7196430762516659</v>
      </c>
      <c r="F53" s="17">
        <v>754697839</v>
      </c>
      <c r="G53" s="29">
        <f t="shared" si="3"/>
        <v>-0.17857257421011252</v>
      </c>
      <c r="H53" s="29">
        <f t="shared" si="4"/>
        <v>20.441828015186605</v>
      </c>
      <c r="I53" s="17">
        <v>7077869401</v>
      </c>
      <c r="K53" s="24"/>
      <c r="L53" s="25"/>
      <c r="M53" s="25"/>
      <c r="N53" s="7"/>
      <c r="O53" s="7"/>
      <c r="P53" s="8"/>
      <c r="Q53" s="8"/>
    </row>
    <row r="54" spans="1:17" x14ac:dyDescent="0.2">
      <c r="A54" s="4">
        <f t="shared" si="0"/>
        <v>44400</v>
      </c>
      <c r="B54" s="1">
        <v>0.13294846938775531</v>
      </c>
      <c r="C54" s="16">
        <v>16.510000000000002</v>
      </c>
      <c r="D54" s="29">
        <f t="shared" si="1"/>
        <v>2.6103169670602888E-2</v>
      </c>
      <c r="E54" s="29">
        <f t="shared" si="2"/>
        <v>0.7061143273683701</v>
      </c>
      <c r="F54" s="17">
        <v>681005827</v>
      </c>
      <c r="G54" s="29">
        <f t="shared" si="3"/>
        <v>-9.7644392486461062E-2</v>
      </c>
      <c r="H54" s="29">
        <f t="shared" si="4"/>
        <v>20.339081422080103</v>
      </c>
      <c r="I54" s="17">
        <v>7290012179</v>
      </c>
      <c r="K54" s="24"/>
      <c r="L54" s="25"/>
      <c r="M54" s="25"/>
      <c r="N54" s="7"/>
      <c r="O54" s="7"/>
      <c r="P54" s="8"/>
      <c r="Q54" s="8"/>
    </row>
    <row r="55" spans="1:17" x14ac:dyDescent="0.2">
      <c r="A55" s="4">
        <f t="shared" si="0"/>
        <v>44401</v>
      </c>
      <c r="B55" s="1">
        <v>8.0037759336099523E-2</v>
      </c>
      <c r="C55" s="16">
        <v>16.71</v>
      </c>
      <c r="D55" s="29">
        <f t="shared" si="1"/>
        <v>1.2113870381586844E-2</v>
      </c>
      <c r="E55" s="29">
        <f t="shared" si="2"/>
        <v>0.69918584625311198</v>
      </c>
      <c r="F55" s="17">
        <v>727986313</v>
      </c>
      <c r="G55" s="29">
        <f t="shared" si="3"/>
        <v>6.8986907508502116E-2</v>
      </c>
      <c r="H55" s="29">
        <f t="shared" si="4"/>
        <v>20.4057928065337</v>
      </c>
      <c r="I55" s="17">
        <v>7375784140</v>
      </c>
      <c r="K55" s="24"/>
      <c r="L55" s="25"/>
      <c r="M55" s="25"/>
      <c r="N55" s="7"/>
      <c r="O55" s="7"/>
      <c r="P55" s="8"/>
      <c r="Q55" s="8"/>
    </row>
    <row r="56" spans="1:17" x14ac:dyDescent="0.2">
      <c r="A56" s="4">
        <f t="shared" si="0"/>
        <v>44402</v>
      </c>
      <c r="B56" s="1">
        <v>0.10651350574712647</v>
      </c>
      <c r="C56" s="16">
        <v>16.760000000000002</v>
      </c>
      <c r="D56" s="29">
        <f t="shared" si="1"/>
        <v>2.9922202274088594E-3</v>
      </c>
      <c r="E56" s="29">
        <f t="shared" si="2"/>
        <v>0.69464217261593286</v>
      </c>
      <c r="F56" s="17">
        <v>662123046</v>
      </c>
      <c r="G56" s="29">
        <f t="shared" si="3"/>
        <v>-9.0473221575527063E-2</v>
      </c>
      <c r="H56" s="29">
        <f t="shared" si="4"/>
        <v>20.310961968230504</v>
      </c>
      <c r="I56" s="17">
        <v>7399549667</v>
      </c>
      <c r="K56" s="24"/>
      <c r="L56" s="25"/>
      <c r="M56" s="25"/>
      <c r="N56" s="7"/>
      <c r="O56" s="7"/>
      <c r="P56" s="8"/>
      <c r="Q56" s="8"/>
    </row>
    <row r="57" spans="1:17" x14ac:dyDescent="0.2">
      <c r="A57" s="4">
        <f t="shared" si="0"/>
        <v>44403</v>
      </c>
      <c r="B57" s="1">
        <v>0.14011204819277093</v>
      </c>
      <c r="C57" s="16">
        <v>18.09</v>
      </c>
      <c r="D57" s="29">
        <f t="shared" si="1"/>
        <v>7.9355608591885396E-2</v>
      </c>
      <c r="E57" s="29">
        <f t="shared" si="2"/>
        <v>0.73205804215259584</v>
      </c>
      <c r="F57" s="17">
        <v>1715187654</v>
      </c>
      <c r="G57" s="29">
        <f t="shared" si="3"/>
        <v>1.5904364216919284</v>
      </c>
      <c r="H57" s="29">
        <f t="shared" si="4"/>
        <v>21.262788331403474</v>
      </c>
      <c r="I57" s="17">
        <v>7986754710</v>
      </c>
      <c r="K57" s="24"/>
      <c r="L57" s="25"/>
      <c r="M57" s="25"/>
      <c r="N57" s="7"/>
      <c r="O57" s="7"/>
      <c r="P57" s="8"/>
      <c r="Q57" s="8"/>
    </row>
    <row r="58" spans="1:17" x14ac:dyDescent="0.2">
      <c r="A58" s="4">
        <f t="shared" si="0"/>
        <v>44404</v>
      </c>
      <c r="B58" s="1">
        <v>0.11874161849710975</v>
      </c>
      <c r="C58" s="16">
        <v>19.5</v>
      </c>
      <c r="D58" s="29">
        <f t="shared" si="1"/>
        <v>7.7943615257048071E-2</v>
      </c>
      <c r="E58" s="29">
        <f t="shared" si="2"/>
        <v>0.73137875816888298</v>
      </c>
      <c r="F58" s="17">
        <v>1093556431</v>
      </c>
      <c r="G58" s="29">
        <f t="shared" si="3"/>
        <v>-0.36242752887725715</v>
      </c>
      <c r="H58" s="29">
        <f t="shared" si="4"/>
        <v>20.812701003516775</v>
      </c>
      <c r="I58" s="17">
        <v>8609274873</v>
      </c>
      <c r="K58" s="24"/>
      <c r="L58" s="25"/>
      <c r="M58" s="25"/>
      <c r="N58" s="7"/>
      <c r="O58" s="7"/>
      <c r="P58" s="8"/>
      <c r="Q58" s="8"/>
    </row>
    <row r="59" spans="1:17" x14ac:dyDescent="0.2">
      <c r="A59" s="4">
        <f t="shared" si="0"/>
        <v>44405</v>
      </c>
      <c r="B59" s="1">
        <v>0.14073761840324764</v>
      </c>
      <c r="C59" s="16">
        <v>19.03</v>
      </c>
      <c r="D59" s="29">
        <f t="shared" si="1"/>
        <v>-2.4102564102564061E-2</v>
      </c>
      <c r="E59" s="29">
        <f t="shared" si="2"/>
        <v>0.68102269306836516</v>
      </c>
      <c r="F59" s="17">
        <v>1052448400</v>
      </c>
      <c r="G59" s="29">
        <f t="shared" si="3"/>
        <v>-3.7591138266553692E-2</v>
      </c>
      <c r="H59" s="29">
        <f t="shared" si="4"/>
        <v>20.77438509714089</v>
      </c>
      <c r="I59" s="17">
        <v>8402047389</v>
      </c>
      <c r="K59" s="24"/>
      <c r="L59" s="25"/>
      <c r="M59" s="25"/>
      <c r="N59" s="7"/>
      <c r="O59" s="7"/>
      <c r="P59" s="8"/>
      <c r="Q59" s="8"/>
    </row>
    <row r="60" spans="1:17" x14ac:dyDescent="0.2">
      <c r="A60" s="4">
        <f t="shared" si="0"/>
        <v>44406</v>
      </c>
      <c r="B60" s="1">
        <v>0.11247393850658848</v>
      </c>
      <c r="C60" s="16">
        <v>19.350000000000001</v>
      </c>
      <c r="D60" s="29">
        <f t="shared" si="1"/>
        <v>1.6815554387808795E-2</v>
      </c>
      <c r="E60" s="29">
        <f t="shared" si="2"/>
        <v>0.70151980927149582</v>
      </c>
      <c r="F60" s="17">
        <v>683047916</v>
      </c>
      <c r="G60" s="29">
        <f t="shared" si="3"/>
        <v>-0.35099153934767724</v>
      </c>
      <c r="H60" s="29">
        <f t="shared" si="4"/>
        <v>20.342075571735986</v>
      </c>
      <c r="I60" s="17">
        <v>8541377587</v>
      </c>
      <c r="K60" s="24"/>
      <c r="L60" s="25"/>
      <c r="M60" s="25"/>
      <c r="N60" s="7"/>
      <c r="O60" s="7"/>
      <c r="P60" s="8"/>
      <c r="Q60" s="8"/>
    </row>
    <row r="61" spans="1:17" x14ac:dyDescent="0.2">
      <c r="A61" s="4">
        <f t="shared" si="0"/>
        <v>44407</v>
      </c>
      <c r="B61" s="1">
        <v>0.17217747395833358</v>
      </c>
      <c r="C61" s="16">
        <v>22.32</v>
      </c>
      <c r="D61" s="29">
        <f t="shared" si="1"/>
        <v>0.15348837209302313</v>
      </c>
      <c r="E61" s="29">
        <f t="shared" si="2"/>
        <v>0.76708902595857131</v>
      </c>
      <c r="F61" s="17">
        <v>1784301053</v>
      </c>
      <c r="G61" s="29">
        <f t="shared" si="3"/>
        <v>1.612263373042778</v>
      </c>
      <c r="H61" s="29">
        <f t="shared" si="4"/>
        <v>21.302292609109323</v>
      </c>
      <c r="I61" s="17">
        <v>9886184371</v>
      </c>
      <c r="K61" s="24"/>
      <c r="L61" s="25"/>
      <c r="M61" s="25"/>
      <c r="N61" s="7"/>
      <c r="O61" s="7"/>
      <c r="P61" s="8"/>
      <c r="Q61" s="8"/>
    </row>
    <row r="62" spans="1:17" x14ac:dyDescent="0.2">
      <c r="A62" s="4">
        <f t="shared" si="0"/>
        <v>44408</v>
      </c>
      <c r="B62" s="1">
        <v>6.8613315926892918E-2</v>
      </c>
      <c r="C62" s="16">
        <v>22.75</v>
      </c>
      <c r="D62" s="29">
        <f t="shared" si="1"/>
        <v>1.926523297491034E-2</v>
      </c>
      <c r="E62" s="29">
        <f t="shared" si="2"/>
        <v>0.70273369918944673</v>
      </c>
      <c r="F62" s="17">
        <v>1206821084</v>
      </c>
      <c r="G62" s="29">
        <f t="shared" si="3"/>
        <v>-0.32364491856857069</v>
      </c>
      <c r="H62" s="29">
        <f t="shared" si="4"/>
        <v>20.911255536922866</v>
      </c>
      <c r="I62" s="17">
        <v>10080107544</v>
      </c>
      <c r="K62" s="24"/>
      <c r="L62" s="25"/>
      <c r="M62" s="25"/>
      <c r="N62" s="7"/>
      <c r="O62" s="7"/>
      <c r="P62" s="8"/>
      <c r="Q62" s="8"/>
    </row>
    <row r="63" spans="1:17" x14ac:dyDescent="0.2">
      <c r="A63" s="4">
        <f t="shared" si="0"/>
        <v>44409</v>
      </c>
      <c r="B63" s="1">
        <v>0.19152255244755248</v>
      </c>
      <c r="C63" s="16">
        <v>22.13</v>
      </c>
      <c r="D63" s="29">
        <f t="shared" si="1"/>
        <v>-2.7252747252747289E-2</v>
      </c>
      <c r="E63" s="29">
        <f t="shared" si="2"/>
        <v>0.67942711581748139</v>
      </c>
      <c r="F63" s="17">
        <v>1289766472</v>
      </c>
      <c r="G63" s="29">
        <f t="shared" si="3"/>
        <v>6.8730476372751204E-2</v>
      </c>
      <c r="H63" s="29">
        <f t="shared" si="4"/>
        <v>20.977727010250153</v>
      </c>
      <c r="I63" s="17">
        <v>9802400540</v>
      </c>
      <c r="K63" s="24"/>
      <c r="L63" s="25"/>
      <c r="M63" s="25"/>
      <c r="N63" s="7"/>
      <c r="O63" s="7"/>
      <c r="P63" s="8"/>
      <c r="Q63" s="8"/>
    </row>
    <row r="64" spans="1:17" x14ac:dyDescent="0.2">
      <c r="A64" s="4">
        <f t="shared" si="0"/>
        <v>44410</v>
      </c>
      <c r="B64" s="1">
        <v>0.15790708955223867</v>
      </c>
      <c r="C64" s="16">
        <v>23.48</v>
      </c>
      <c r="D64" s="29">
        <f t="shared" si="1"/>
        <v>6.1003163126976956E-2</v>
      </c>
      <c r="E64" s="29">
        <f t="shared" si="2"/>
        <v>0.72319283666065093</v>
      </c>
      <c r="F64" s="17">
        <v>1205839586</v>
      </c>
      <c r="G64" s="29">
        <f t="shared" si="3"/>
        <v>-6.5071381387250105E-2</v>
      </c>
      <c r="H64" s="29">
        <f t="shared" si="4"/>
        <v>20.910441913966654</v>
      </c>
      <c r="I64" s="17">
        <v>10402018627</v>
      </c>
      <c r="K64" s="24"/>
      <c r="L64" s="25"/>
      <c r="M64" s="25"/>
      <c r="N64" s="7"/>
      <c r="O64" s="7"/>
      <c r="P64" s="8"/>
      <c r="Q64" s="8"/>
    </row>
    <row r="65" spans="1:17" x14ac:dyDescent="0.2">
      <c r="A65" s="4">
        <f t="shared" si="0"/>
        <v>44411</v>
      </c>
      <c r="B65" s="1">
        <v>0.21563133802816875</v>
      </c>
      <c r="C65" s="16">
        <v>23.88</v>
      </c>
      <c r="D65" s="29">
        <f t="shared" si="1"/>
        <v>1.7035775127768327E-2</v>
      </c>
      <c r="E65" s="29">
        <f t="shared" si="2"/>
        <v>0.70162899561585446</v>
      </c>
      <c r="F65" s="17">
        <v>1505866474</v>
      </c>
      <c r="G65" s="29">
        <f t="shared" si="3"/>
        <v>0.24881160934121138</v>
      </c>
      <c r="H65" s="29">
        <f t="shared" si="4"/>
        <v>21.132634300374811</v>
      </c>
      <c r="I65" s="17">
        <v>10577277525</v>
      </c>
      <c r="K65" s="24"/>
      <c r="L65" s="25"/>
      <c r="M65" s="25"/>
      <c r="N65" s="7"/>
      <c r="O65" s="7"/>
      <c r="P65" s="8"/>
      <c r="Q65" s="8"/>
    </row>
    <row r="66" spans="1:17" x14ac:dyDescent="0.2">
      <c r="A66" s="4">
        <f t="shared" si="0"/>
        <v>44412</v>
      </c>
      <c r="B66" s="1">
        <v>0.33409778761061976</v>
      </c>
      <c r="C66" s="16">
        <v>24.19</v>
      </c>
      <c r="D66" s="29">
        <f t="shared" si="1"/>
        <v>1.298157453936355E-2</v>
      </c>
      <c r="E66" s="29">
        <f t="shared" si="2"/>
        <v>0.69961699338146799</v>
      </c>
      <c r="F66" s="17">
        <v>1301126744</v>
      </c>
      <c r="G66" s="29">
        <f t="shared" si="3"/>
        <v>-0.13596141061308997</v>
      </c>
      <c r="H66" s="29">
        <f t="shared" si="4"/>
        <v>20.986496452946092</v>
      </c>
      <c r="I66" s="17">
        <v>10715902909</v>
      </c>
      <c r="K66" s="24"/>
      <c r="L66" s="25"/>
      <c r="M66" s="25"/>
      <c r="N66" s="7"/>
      <c r="O66" s="7"/>
      <c r="P66" s="8"/>
      <c r="Q66" s="8"/>
    </row>
    <row r="67" spans="1:17" x14ac:dyDescent="0.2">
      <c r="A67" s="4">
        <f t="shared" si="0"/>
        <v>44413</v>
      </c>
      <c r="B67" s="1">
        <v>0.20330718132854514</v>
      </c>
      <c r="C67" s="16">
        <v>24.05</v>
      </c>
      <c r="D67" s="29">
        <f t="shared" si="1"/>
        <v>-5.7875155022737435E-3</v>
      </c>
      <c r="E67" s="29">
        <f t="shared" si="2"/>
        <v>0.69024922779699405</v>
      </c>
      <c r="F67" s="17">
        <v>1221315372</v>
      </c>
      <c r="G67" s="29">
        <f t="shared" si="3"/>
        <v>-6.1340197923101081E-2</v>
      </c>
      <c r="H67" s="29">
        <f t="shared" si="4"/>
        <v>20.923194289468956</v>
      </c>
      <c r="I67" s="17">
        <v>10654598842</v>
      </c>
      <c r="K67" s="24"/>
      <c r="L67" s="25"/>
      <c r="M67" s="25"/>
      <c r="N67" s="7"/>
      <c r="O67" s="7"/>
      <c r="P67" s="8"/>
      <c r="Q67" s="8"/>
    </row>
    <row r="68" spans="1:17" x14ac:dyDescent="0.2">
      <c r="A68" s="4">
        <f t="shared" ref="A68:A123" si="5">A67+1</f>
        <v>44414</v>
      </c>
      <c r="B68" s="1">
        <v>0.20263506024096456</v>
      </c>
      <c r="C68" s="16">
        <v>23.86</v>
      </c>
      <c r="D68" s="29">
        <f t="shared" ref="D68:D123" si="6">C68/C67-1</f>
        <v>-7.9002079002079562E-3</v>
      </c>
      <c r="E68" s="29">
        <f t="shared" ref="E68:E123" si="7">LN(1+C68/C67)</f>
        <v>0.6891892543432605</v>
      </c>
      <c r="F68" s="17">
        <v>1229062846</v>
      </c>
      <c r="G68" s="29">
        <f t="shared" ref="G68:G123" si="8">F68/F67-1</f>
        <v>6.3435490763641411E-3</v>
      </c>
      <c r="H68" s="29">
        <f t="shared" ref="H68:H123" si="9">LN(1+F68)</f>
        <v>20.929517802919374</v>
      </c>
      <c r="I68" s="17">
        <v>10605702539</v>
      </c>
      <c r="K68" s="24"/>
      <c r="L68" s="25"/>
      <c r="M68" s="25"/>
      <c r="N68" s="7"/>
      <c r="O68" s="7"/>
      <c r="P68" s="8"/>
      <c r="Q68" s="8"/>
    </row>
    <row r="69" spans="1:17" x14ac:dyDescent="0.2">
      <c r="A69" s="4">
        <f t="shared" si="5"/>
        <v>44415</v>
      </c>
      <c r="B69" s="1">
        <v>0.26061200545702901</v>
      </c>
      <c r="C69" s="16">
        <v>24.63</v>
      </c>
      <c r="D69" s="29">
        <f t="shared" si="6"/>
        <v>3.2271584241408302E-2</v>
      </c>
      <c r="E69" s="29">
        <f t="shared" si="7"/>
        <v>0.70915417444749085</v>
      </c>
      <c r="F69" s="17">
        <v>1160693889</v>
      </c>
      <c r="G69" s="29">
        <f t="shared" si="8"/>
        <v>-5.5626900790718414E-2</v>
      </c>
      <c r="H69" s="29">
        <f t="shared" si="9"/>
        <v>20.872283844260206</v>
      </c>
      <c r="I69" s="17">
        <v>10949005228</v>
      </c>
      <c r="K69" s="24"/>
      <c r="L69" s="25"/>
      <c r="M69" s="25"/>
      <c r="N69" s="7"/>
      <c r="O69" s="7"/>
      <c r="P69" s="8"/>
      <c r="Q69" s="8"/>
    </row>
    <row r="70" spans="1:17" x14ac:dyDescent="0.2">
      <c r="A70" s="4">
        <f t="shared" si="5"/>
        <v>44416</v>
      </c>
      <c r="B70" s="1">
        <v>0.27058055944055914</v>
      </c>
      <c r="C70" s="16">
        <v>23.05</v>
      </c>
      <c r="D70" s="29">
        <f t="shared" si="6"/>
        <v>-6.4149411287048208E-2</v>
      </c>
      <c r="E70" s="29">
        <f t="shared" si="7"/>
        <v>0.66054681062464782</v>
      </c>
      <c r="F70" s="17">
        <v>1001659430</v>
      </c>
      <c r="G70" s="29">
        <f t="shared" si="8"/>
        <v>-0.13701671087199119</v>
      </c>
      <c r="H70" s="29">
        <f t="shared" si="9"/>
        <v>20.724923892612093</v>
      </c>
      <c r="I70" s="17">
        <v>10243993226</v>
      </c>
      <c r="K70" s="24"/>
      <c r="L70" s="25"/>
      <c r="M70" s="25"/>
      <c r="N70" s="7"/>
      <c r="O70" s="7"/>
      <c r="P70" s="8"/>
      <c r="Q70" s="8"/>
    </row>
    <row r="71" spans="1:17" x14ac:dyDescent="0.2">
      <c r="A71" s="4">
        <f t="shared" si="5"/>
        <v>44417</v>
      </c>
      <c r="B71" s="1">
        <v>0.1548136363636364</v>
      </c>
      <c r="C71" s="16">
        <v>24.29</v>
      </c>
      <c r="D71" s="29">
        <f t="shared" si="6"/>
        <v>5.3796095444685443E-2</v>
      </c>
      <c r="E71" s="29">
        <f t="shared" si="7"/>
        <v>0.71968983464318026</v>
      </c>
      <c r="F71" s="17">
        <v>1065311842</v>
      </c>
      <c r="G71" s="29">
        <f t="shared" si="8"/>
        <v>6.3546960267722996E-2</v>
      </c>
      <c r="H71" s="29">
        <f t="shared" si="9"/>
        <v>20.786533403575859</v>
      </c>
      <c r="I71" s="17">
        <v>10795913178</v>
      </c>
      <c r="K71" s="24"/>
      <c r="L71" s="25"/>
      <c r="M71" s="25"/>
      <c r="N71" s="7"/>
      <c r="O71" s="7"/>
      <c r="P71" s="8"/>
      <c r="Q71" s="8"/>
    </row>
    <row r="72" spans="1:17" x14ac:dyDescent="0.2">
      <c r="A72" s="4">
        <f t="shared" si="5"/>
        <v>44418</v>
      </c>
      <c r="B72" s="1">
        <v>0.15112156862745091</v>
      </c>
      <c r="C72" s="16">
        <v>24.57</v>
      </c>
      <c r="D72" s="29">
        <f t="shared" si="6"/>
        <v>1.1527377521613813E-2</v>
      </c>
      <c r="E72" s="29">
        <f t="shared" si="7"/>
        <v>0.69889432281551334</v>
      </c>
      <c r="F72" s="17">
        <v>1130326992</v>
      </c>
      <c r="G72" s="29">
        <f t="shared" si="8"/>
        <v>6.1029219273430302E-2</v>
      </c>
      <c r="H72" s="29">
        <f t="shared" si="9"/>
        <v>20.845772802146264</v>
      </c>
      <c r="I72" s="17">
        <v>10919949097</v>
      </c>
      <c r="K72" s="24"/>
      <c r="L72" s="25"/>
      <c r="M72" s="25"/>
      <c r="N72" s="7"/>
      <c r="O72" s="7"/>
      <c r="P72" s="8"/>
      <c r="Q72" s="8"/>
    </row>
    <row r="73" spans="1:17" x14ac:dyDescent="0.2">
      <c r="A73" s="4">
        <f t="shared" si="5"/>
        <v>44419</v>
      </c>
      <c r="B73" s="1">
        <v>0.23187559633027519</v>
      </c>
      <c r="C73" s="16">
        <v>25.95</v>
      </c>
      <c r="D73" s="29">
        <f t="shared" si="6"/>
        <v>5.6166056166056189E-2</v>
      </c>
      <c r="E73" s="29">
        <f t="shared" si="7"/>
        <v>0.7208431109492025</v>
      </c>
      <c r="F73" s="17">
        <v>1497841555</v>
      </c>
      <c r="G73" s="29">
        <f t="shared" si="8"/>
        <v>0.32514003965323335</v>
      </c>
      <c r="H73" s="29">
        <f t="shared" si="9"/>
        <v>21.12729094608688</v>
      </c>
      <c r="I73" s="17">
        <v>11533484486</v>
      </c>
      <c r="K73" s="24"/>
      <c r="L73" s="25"/>
      <c r="M73" s="25"/>
      <c r="N73" s="7"/>
      <c r="O73" s="7"/>
      <c r="P73" s="8"/>
      <c r="Q73" s="8"/>
    </row>
    <row r="74" spans="1:17" x14ac:dyDescent="0.2">
      <c r="A74" s="4">
        <f t="shared" si="5"/>
        <v>44420</v>
      </c>
      <c r="B74" s="1">
        <v>0.41363515151515085</v>
      </c>
      <c r="C74" s="16">
        <v>24.92</v>
      </c>
      <c r="D74" s="29">
        <f t="shared" si="6"/>
        <v>-3.9691714836223468E-2</v>
      </c>
      <c r="E74" s="29">
        <f t="shared" si="7"/>
        <v>0.67310174922277599</v>
      </c>
      <c r="F74" s="17">
        <v>1230756534</v>
      </c>
      <c r="G74" s="29">
        <f t="shared" si="8"/>
        <v>-0.17831326691961091</v>
      </c>
      <c r="H74" s="29">
        <f t="shared" si="9"/>
        <v>20.930894886358953</v>
      </c>
      <c r="I74" s="17">
        <v>11075948682</v>
      </c>
      <c r="K74" s="24"/>
      <c r="L74" s="25"/>
      <c r="M74" s="25"/>
      <c r="N74" s="7"/>
      <c r="O74" s="7"/>
      <c r="P74" s="8"/>
      <c r="Q74" s="8"/>
    </row>
    <row r="75" spans="1:17" x14ac:dyDescent="0.2">
      <c r="A75" s="4">
        <f t="shared" si="5"/>
        <v>44421</v>
      </c>
      <c r="B75" s="1">
        <v>0.21228117647058811</v>
      </c>
      <c r="C75" s="16">
        <v>27.73</v>
      </c>
      <c r="D75" s="29">
        <f t="shared" si="6"/>
        <v>0.112760834670947</v>
      </c>
      <c r="E75" s="29">
        <f t="shared" si="7"/>
        <v>0.74799554466073215</v>
      </c>
      <c r="F75" s="17">
        <v>1144930390</v>
      </c>
      <c r="G75" s="29">
        <f t="shared" si="8"/>
        <v>-6.9734461389420521E-2</v>
      </c>
      <c r="H75" s="29">
        <f t="shared" si="9"/>
        <v>20.858609678218127</v>
      </c>
      <c r="I75" s="17">
        <v>12369243837</v>
      </c>
      <c r="K75" s="24"/>
      <c r="L75" s="25"/>
      <c r="M75" s="25"/>
      <c r="N75" s="7"/>
      <c r="O75" s="7"/>
      <c r="P75" s="8"/>
      <c r="Q75" s="8"/>
    </row>
    <row r="76" spans="1:17" x14ac:dyDescent="0.2">
      <c r="A76" s="4">
        <f t="shared" si="5"/>
        <v>44422</v>
      </c>
      <c r="B76" s="1">
        <v>0.25077909407665439</v>
      </c>
      <c r="C76" s="16">
        <v>27.16</v>
      </c>
      <c r="D76" s="29">
        <f t="shared" si="6"/>
        <v>-2.0555355210962856E-2</v>
      </c>
      <c r="E76" s="29">
        <f t="shared" si="7"/>
        <v>0.68281632293411121</v>
      </c>
      <c r="F76" s="17">
        <v>1130955982</v>
      </c>
      <c r="G76" s="29">
        <f t="shared" si="8"/>
        <v>-1.2205465172428487E-2</v>
      </c>
      <c r="H76" s="29">
        <f t="shared" si="9"/>
        <v>20.846329114666986</v>
      </c>
      <c r="I76" s="17">
        <v>12111578108</v>
      </c>
      <c r="K76" s="24"/>
      <c r="L76" s="25"/>
      <c r="M76" s="25"/>
      <c r="N76" s="7"/>
      <c r="O76" s="7"/>
      <c r="P76" s="8"/>
      <c r="Q76" s="8"/>
    </row>
    <row r="77" spans="1:17" x14ac:dyDescent="0.2">
      <c r="A77" s="4">
        <f t="shared" si="5"/>
        <v>44423</v>
      </c>
      <c r="B77" s="1">
        <v>0.31769754385964827</v>
      </c>
      <c r="C77" s="16">
        <v>27.9</v>
      </c>
      <c r="D77" s="29">
        <f t="shared" si="6"/>
        <v>2.7245949926362201E-2</v>
      </c>
      <c r="E77" s="29">
        <f t="shared" si="7"/>
        <v>0.70667819702396584</v>
      </c>
      <c r="F77" s="17">
        <v>1030808400</v>
      </c>
      <c r="G77" s="29">
        <f t="shared" si="8"/>
        <v>-8.8551264234791427E-2</v>
      </c>
      <c r="H77" s="29">
        <f t="shared" si="9"/>
        <v>20.753609186689872</v>
      </c>
      <c r="I77" s="17">
        <v>12445456024</v>
      </c>
      <c r="K77" s="24"/>
      <c r="L77" s="25"/>
      <c r="M77" s="25"/>
      <c r="N77" s="7"/>
      <c r="O77" s="7"/>
      <c r="P77" s="8"/>
      <c r="Q77" s="8"/>
    </row>
    <row r="78" spans="1:17" x14ac:dyDescent="0.2">
      <c r="A78" s="4">
        <f t="shared" si="5"/>
        <v>44424</v>
      </c>
      <c r="B78" s="1">
        <v>0.23720051546391707</v>
      </c>
      <c r="C78" s="16">
        <v>28.08</v>
      </c>
      <c r="D78" s="29">
        <f t="shared" si="6"/>
        <v>6.4516129032257119E-3</v>
      </c>
      <c r="E78" s="29">
        <f t="shared" si="7"/>
        <v>0.69636779525998749</v>
      </c>
      <c r="F78" s="17">
        <v>1983160447</v>
      </c>
      <c r="G78" s="29">
        <f t="shared" si="8"/>
        <v>0.92388851992281018</v>
      </c>
      <c r="H78" s="29">
        <f t="shared" si="9"/>
        <v>21.407957594960767</v>
      </c>
      <c r="I78" s="17">
        <v>12525883409</v>
      </c>
      <c r="K78" s="24"/>
      <c r="L78" s="25"/>
      <c r="M78" s="25"/>
      <c r="N78" s="7"/>
      <c r="O78" s="7"/>
      <c r="P78" s="8"/>
      <c r="Q78" s="8"/>
    </row>
    <row r="79" spans="1:17" x14ac:dyDescent="0.2">
      <c r="A79" s="4">
        <f t="shared" si="5"/>
        <v>44425</v>
      </c>
      <c r="B79" s="1">
        <v>0.17585257731958759</v>
      </c>
      <c r="C79" s="16">
        <v>26.16</v>
      </c>
      <c r="D79" s="29">
        <f t="shared" si="6"/>
        <v>-6.8376068376068355E-2</v>
      </c>
      <c r="E79" s="29">
        <f t="shared" si="7"/>
        <v>0.6583610644745298</v>
      </c>
      <c r="F79" s="17">
        <v>1914250031</v>
      </c>
      <c r="G79" s="29">
        <f t="shared" si="8"/>
        <v>-3.4747776512103812E-2</v>
      </c>
      <c r="H79" s="29">
        <f t="shared" si="9"/>
        <v>21.372591754674236</v>
      </c>
      <c r="I79" s="17">
        <v>11666779190</v>
      </c>
      <c r="K79" s="24"/>
      <c r="L79" s="25"/>
      <c r="M79" s="25"/>
      <c r="N79" s="7"/>
      <c r="O79" s="7"/>
      <c r="P79" s="8"/>
      <c r="Q79" s="8"/>
    </row>
    <row r="80" spans="1:17" x14ac:dyDescent="0.2">
      <c r="A80" s="4">
        <f t="shared" si="5"/>
        <v>44426</v>
      </c>
      <c r="B80" s="1">
        <v>0.10536750902527076</v>
      </c>
      <c r="C80" s="16">
        <v>25.51</v>
      </c>
      <c r="D80" s="29">
        <f t="shared" si="6"/>
        <v>-2.4847094801223157E-2</v>
      </c>
      <c r="E80" s="29">
        <f t="shared" si="7"/>
        <v>0.6806458157100953</v>
      </c>
      <c r="F80" s="17">
        <v>1595189412</v>
      </c>
      <c r="G80" s="29">
        <f t="shared" si="8"/>
        <v>-0.16667656462480163</v>
      </c>
      <c r="H80" s="29">
        <f t="shared" si="9"/>
        <v>21.190258320364467</v>
      </c>
      <c r="I80" s="17">
        <v>11378995038</v>
      </c>
      <c r="K80" s="24"/>
      <c r="L80" s="25"/>
      <c r="M80" s="25"/>
      <c r="N80" s="7"/>
      <c r="O80" s="7"/>
      <c r="P80" s="8"/>
      <c r="Q80" s="8"/>
    </row>
    <row r="81" spans="1:17" x14ac:dyDescent="0.2">
      <c r="A81" s="4">
        <f t="shared" si="5"/>
        <v>44427</v>
      </c>
      <c r="B81" s="1">
        <v>0.22317325102880653</v>
      </c>
      <c r="C81" s="16">
        <v>27.06</v>
      </c>
      <c r="D81" s="29">
        <f t="shared" si="6"/>
        <v>6.0760486083888621E-2</v>
      </c>
      <c r="E81" s="29">
        <f t="shared" si="7"/>
        <v>0.72307508267763676</v>
      </c>
      <c r="F81" s="17">
        <v>1598899266</v>
      </c>
      <c r="G81" s="29">
        <f t="shared" si="8"/>
        <v>2.3256510932758712E-3</v>
      </c>
      <c r="H81" s="29">
        <f t="shared" si="9"/>
        <v>21.192581271315365</v>
      </c>
      <c r="I81" s="17">
        <v>12071142195</v>
      </c>
      <c r="K81" s="24"/>
      <c r="L81" s="25"/>
      <c r="M81" s="25"/>
      <c r="N81" s="7"/>
      <c r="O81" s="7"/>
      <c r="P81" s="8"/>
      <c r="Q81" s="8"/>
    </row>
    <row r="82" spans="1:17" x14ac:dyDescent="0.2">
      <c r="A82" s="4">
        <f t="shared" si="5"/>
        <v>44428</v>
      </c>
      <c r="B82" s="1">
        <v>0.1651427272727273</v>
      </c>
      <c r="C82" s="16">
        <v>28.7</v>
      </c>
      <c r="D82" s="29">
        <f t="shared" si="6"/>
        <v>6.0606060606060552E-2</v>
      </c>
      <c r="E82" s="29">
        <f t="shared" si="7"/>
        <v>0.7230001437096264</v>
      </c>
      <c r="F82" s="17">
        <v>1751490161</v>
      </c>
      <c r="G82" s="29">
        <f t="shared" si="8"/>
        <v>9.5434964694017133E-2</v>
      </c>
      <c r="H82" s="29">
        <f t="shared" si="9"/>
        <v>21.28373278368624</v>
      </c>
      <c r="I82" s="17">
        <v>12844347953</v>
      </c>
      <c r="K82" s="24"/>
      <c r="L82" s="25"/>
      <c r="M82" s="25"/>
      <c r="N82" s="7"/>
      <c r="O82" s="7"/>
      <c r="P82" s="8"/>
      <c r="Q82" s="8"/>
    </row>
    <row r="83" spans="1:17" x14ac:dyDescent="0.2">
      <c r="A83" s="4">
        <f t="shared" si="5"/>
        <v>44429</v>
      </c>
      <c r="B83" s="1">
        <v>0.16147392290249418</v>
      </c>
      <c r="C83" s="16">
        <v>27.86</v>
      </c>
      <c r="D83" s="29">
        <f t="shared" si="6"/>
        <v>-2.9268292682926855E-2</v>
      </c>
      <c r="E83" s="29">
        <f t="shared" si="7"/>
        <v>0.67840489882274191</v>
      </c>
      <c r="F83" s="17">
        <v>1455243796</v>
      </c>
      <c r="G83" s="29">
        <f t="shared" si="8"/>
        <v>-0.16913961128440502</v>
      </c>
      <c r="H83" s="29">
        <f t="shared" si="9"/>
        <v>21.098439281609181</v>
      </c>
      <c r="I83" s="17">
        <v>12468328033</v>
      </c>
      <c r="K83" s="24"/>
      <c r="L83" s="25"/>
      <c r="M83" s="25"/>
      <c r="N83" s="7"/>
      <c r="O83" s="7"/>
      <c r="P83" s="8"/>
      <c r="Q83" s="8"/>
    </row>
    <row r="84" spans="1:17" x14ac:dyDescent="0.2">
      <c r="A84" s="4">
        <f t="shared" si="5"/>
        <v>44430</v>
      </c>
      <c r="B84" s="1">
        <v>0.24182485875706197</v>
      </c>
      <c r="C84" s="16">
        <v>28.02</v>
      </c>
      <c r="D84" s="29">
        <f t="shared" si="6"/>
        <v>5.7430007178751463E-3</v>
      </c>
      <c r="E84" s="29">
        <f t="shared" si="7"/>
        <v>0.69601456603710155</v>
      </c>
      <c r="F84" s="17">
        <v>1408718304</v>
      </c>
      <c r="G84" s="29">
        <f t="shared" si="8"/>
        <v>-3.1970926196616456E-2</v>
      </c>
      <c r="H84" s="29">
        <f t="shared" si="9"/>
        <v>21.065946124396127</v>
      </c>
      <c r="I84" s="17">
        <v>12540478208</v>
      </c>
      <c r="K84" s="24"/>
      <c r="L84" s="25"/>
      <c r="M84" s="25"/>
      <c r="N84" s="7"/>
      <c r="O84" s="7"/>
      <c r="P84" s="8"/>
      <c r="Q84" s="8"/>
    </row>
    <row r="85" spans="1:17" x14ac:dyDescent="0.2">
      <c r="A85" s="4">
        <f t="shared" si="5"/>
        <v>44431</v>
      </c>
      <c r="B85" s="1">
        <v>0.23060288288288269</v>
      </c>
      <c r="C85" s="16">
        <v>28.55</v>
      </c>
      <c r="D85" s="29">
        <f t="shared" si="6"/>
        <v>1.8915060670949391E-2</v>
      </c>
      <c r="E85" s="29">
        <f t="shared" si="7"/>
        <v>0.70256026844620345</v>
      </c>
      <c r="F85" s="17">
        <v>1598569817</v>
      </c>
      <c r="G85" s="29">
        <f t="shared" si="8"/>
        <v>0.1347689686865885</v>
      </c>
      <c r="H85" s="29">
        <f t="shared" si="9"/>
        <v>21.192375202707723</v>
      </c>
      <c r="I85" s="17">
        <v>12778232876</v>
      </c>
      <c r="K85" s="24"/>
      <c r="L85" s="25"/>
      <c r="M85" s="25"/>
      <c r="N85" s="7"/>
      <c r="O85" s="7"/>
      <c r="P85" s="8"/>
      <c r="Q85" s="8"/>
    </row>
    <row r="86" spans="1:17" x14ac:dyDescent="0.2">
      <c r="A86" s="4">
        <f t="shared" si="5"/>
        <v>44432</v>
      </c>
      <c r="B86" s="1">
        <v>0.13430329670329666</v>
      </c>
      <c r="C86" s="16">
        <v>25.75</v>
      </c>
      <c r="D86" s="29">
        <f t="shared" si="6"/>
        <v>-9.8073555166374837E-2</v>
      </c>
      <c r="E86" s="29">
        <f t="shared" si="7"/>
        <v>0.64286729083787042</v>
      </c>
      <c r="F86" s="17">
        <v>1613899032</v>
      </c>
      <c r="G86" s="29">
        <f t="shared" si="8"/>
        <v>9.5893309363039858E-3</v>
      </c>
      <c r="H86" s="29">
        <f t="shared" si="9"/>
        <v>21.201918847836158</v>
      </c>
      <c r="I86" s="17">
        <v>11524353995</v>
      </c>
      <c r="K86" s="24"/>
      <c r="L86" s="25"/>
      <c r="M86" s="25"/>
      <c r="N86" s="7"/>
      <c r="O86" s="7"/>
      <c r="P86" s="8"/>
      <c r="Q86" s="8"/>
    </row>
    <row r="87" spans="1:17" x14ac:dyDescent="0.2">
      <c r="A87" s="4">
        <f t="shared" si="5"/>
        <v>44433</v>
      </c>
      <c r="B87" s="1">
        <v>0.47559834515366151</v>
      </c>
      <c r="C87" s="16">
        <v>26.52</v>
      </c>
      <c r="D87" s="29">
        <f t="shared" si="6"/>
        <v>2.9902912621359246E-2</v>
      </c>
      <c r="E87" s="29">
        <f t="shared" si="7"/>
        <v>0.70798796561508537</v>
      </c>
      <c r="F87" s="17">
        <v>1415094740</v>
      </c>
      <c r="G87" s="29">
        <f t="shared" si="8"/>
        <v>-0.12318260811745751</v>
      </c>
      <c r="H87" s="29">
        <f t="shared" si="9"/>
        <v>21.070462320570559</v>
      </c>
      <c r="I87" s="17">
        <v>11868168035</v>
      </c>
      <c r="K87" s="24"/>
      <c r="L87" s="25"/>
      <c r="M87" s="25"/>
      <c r="N87" s="7"/>
      <c r="O87" s="7"/>
      <c r="P87" s="8"/>
      <c r="Q87" s="8"/>
    </row>
    <row r="88" spans="1:17" x14ac:dyDescent="0.2">
      <c r="A88" s="4">
        <f t="shared" si="5"/>
        <v>44434</v>
      </c>
      <c r="B88" s="1">
        <v>5.5345578947368419E-2</v>
      </c>
      <c r="C88" s="16">
        <v>24.43</v>
      </c>
      <c r="D88" s="29">
        <f t="shared" si="6"/>
        <v>-7.8808446455505221E-2</v>
      </c>
      <c r="E88" s="29">
        <f t="shared" si="7"/>
        <v>0.65294559435107213</v>
      </c>
      <c r="F88" s="17">
        <v>1311934435</v>
      </c>
      <c r="G88" s="29">
        <f t="shared" si="8"/>
        <v>-7.2899928240847012E-2</v>
      </c>
      <c r="H88" s="29">
        <f t="shared" si="9"/>
        <v>20.994768553658663</v>
      </c>
      <c r="I88" s="17">
        <v>10931014612</v>
      </c>
      <c r="K88" s="24"/>
      <c r="L88" s="25"/>
      <c r="M88" s="25"/>
      <c r="N88" s="7"/>
      <c r="O88" s="7"/>
      <c r="P88" s="8"/>
      <c r="Q88" s="8"/>
    </row>
    <row r="89" spans="1:17" x14ac:dyDescent="0.2">
      <c r="A89" s="4">
        <f t="shared" si="5"/>
        <v>44435</v>
      </c>
      <c r="B89" s="1">
        <v>0.16532033333333329</v>
      </c>
      <c r="C89" s="16">
        <v>26.02</v>
      </c>
      <c r="D89" s="29">
        <f t="shared" si="6"/>
        <v>6.508391322144913E-2</v>
      </c>
      <c r="E89" s="29">
        <f t="shared" si="7"/>
        <v>0.7251708615299689</v>
      </c>
      <c r="F89" s="17">
        <v>1210853844</v>
      </c>
      <c r="G89" s="29">
        <f t="shared" si="8"/>
        <v>-7.7046983677961034E-2</v>
      </c>
      <c r="H89" s="29">
        <f t="shared" si="9"/>
        <v>20.914591604721</v>
      </c>
      <c r="I89" s="17">
        <v>11656446918</v>
      </c>
      <c r="K89" s="24"/>
      <c r="L89" s="25"/>
      <c r="M89" s="25"/>
      <c r="N89" s="7"/>
      <c r="O89" s="7"/>
      <c r="P89" s="8"/>
      <c r="Q89" s="8"/>
    </row>
    <row r="90" spans="1:17" x14ac:dyDescent="0.2">
      <c r="A90" s="4">
        <f t="shared" si="5"/>
        <v>44436</v>
      </c>
      <c r="B90" s="1">
        <v>8.9648639455782234E-2</v>
      </c>
      <c r="C90" s="16">
        <v>25.73</v>
      </c>
      <c r="D90" s="29">
        <f t="shared" si="6"/>
        <v>-1.114527286702538E-2</v>
      </c>
      <c r="E90" s="29">
        <f t="shared" si="7"/>
        <v>0.68755895906111919</v>
      </c>
      <c r="F90" s="17">
        <v>723391379</v>
      </c>
      <c r="G90" s="29">
        <f t="shared" si="8"/>
        <v>-0.40257746004232031</v>
      </c>
      <c r="H90" s="29">
        <f t="shared" si="9"/>
        <v>20.399460961458828</v>
      </c>
      <c r="I90" s="17">
        <v>11526877581</v>
      </c>
      <c r="K90" s="24"/>
      <c r="L90" s="25"/>
      <c r="M90" s="25"/>
      <c r="N90" s="7"/>
      <c r="O90" s="7"/>
      <c r="P90" s="8"/>
      <c r="Q90" s="8"/>
    </row>
    <row r="91" spans="1:17" x14ac:dyDescent="0.2">
      <c r="A91" s="4">
        <f t="shared" si="5"/>
        <v>44437</v>
      </c>
      <c r="B91" s="1">
        <v>0.26123378378378359</v>
      </c>
      <c r="C91" s="16">
        <v>25.81</v>
      </c>
      <c r="D91" s="29">
        <f t="shared" si="6"/>
        <v>3.1092110376991222E-3</v>
      </c>
      <c r="E91" s="29">
        <f t="shared" si="7"/>
        <v>0.69470057893056614</v>
      </c>
      <c r="F91" s="17">
        <v>806571295</v>
      </c>
      <c r="G91" s="29">
        <f t="shared" si="8"/>
        <v>0.11498604823710523</v>
      </c>
      <c r="H91" s="29">
        <f t="shared" si="9"/>
        <v>20.508302853358231</v>
      </c>
      <c r="I91" s="17">
        <v>11564767021</v>
      </c>
      <c r="K91" s="24"/>
      <c r="L91" s="25"/>
      <c r="M91" s="25"/>
      <c r="N91" s="7"/>
      <c r="O91" s="7"/>
      <c r="P91" s="8"/>
      <c r="Q91" s="8"/>
    </row>
    <row r="92" spans="1:17" x14ac:dyDescent="0.2">
      <c r="A92" s="4">
        <f t="shared" si="5"/>
        <v>44438</v>
      </c>
      <c r="B92" s="1">
        <v>0.21722547619047625</v>
      </c>
      <c r="C92" s="16">
        <v>24.98</v>
      </c>
      <c r="D92" s="29">
        <f t="shared" si="6"/>
        <v>-3.2158078264238554E-2</v>
      </c>
      <c r="E92" s="29">
        <f t="shared" si="7"/>
        <v>0.67693747108263125</v>
      </c>
      <c r="F92" s="17">
        <v>1007561616</v>
      </c>
      <c r="G92" s="29">
        <f t="shared" si="8"/>
        <v>0.24919101664782151</v>
      </c>
      <c r="H92" s="29">
        <f t="shared" si="9"/>
        <v>20.730799008227674</v>
      </c>
      <c r="I92" s="17">
        <v>11216677958</v>
      </c>
      <c r="K92" s="24"/>
      <c r="L92" s="25"/>
      <c r="M92" s="25"/>
      <c r="N92" s="7"/>
      <c r="O92" s="7"/>
      <c r="P92" s="8"/>
      <c r="Q92" s="8"/>
    </row>
    <row r="93" spans="1:17" x14ac:dyDescent="0.2">
      <c r="A93" s="4">
        <f t="shared" si="5"/>
        <v>44439</v>
      </c>
      <c r="B93" s="1">
        <v>0.1339378378378378</v>
      </c>
      <c r="C93" s="16">
        <v>26.75</v>
      </c>
      <c r="D93" s="29">
        <f t="shared" si="6"/>
        <v>7.0856685348278603E-2</v>
      </c>
      <c r="E93" s="29">
        <f t="shared" si="7"/>
        <v>0.72796237931799213</v>
      </c>
      <c r="F93" s="17">
        <v>1589683012</v>
      </c>
      <c r="G93" s="29">
        <f t="shared" si="8"/>
        <v>0.57775265230032335</v>
      </c>
      <c r="H93" s="29">
        <f t="shared" si="9"/>
        <v>21.186800470410045</v>
      </c>
      <c r="I93" s="17">
        <v>12011323246</v>
      </c>
      <c r="K93" s="24"/>
      <c r="L93" s="25"/>
      <c r="M93" s="25"/>
      <c r="N93" s="7"/>
      <c r="O93" s="7"/>
      <c r="P93" s="8"/>
      <c r="Q93" s="8"/>
    </row>
    <row r="94" spans="1:17" x14ac:dyDescent="0.2">
      <c r="A94" s="4">
        <f t="shared" si="5"/>
        <v>44440</v>
      </c>
      <c r="B94" s="1">
        <v>0.15276692913385823</v>
      </c>
      <c r="C94" s="16">
        <v>29.74</v>
      </c>
      <c r="D94" s="29">
        <f t="shared" si="6"/>
        <v>0.11177570093457945</v>
      </c>
      <c r="E94" s="29">
        <f t="shared" si="7"/>
        <v>0.74752915799515518</v>
      </c>
      <c r="F94" s="17">
        <v>1847068364</v>
      </c>
      <c r="G94" s="29">
        <f t="shared" si="8"/>
        <v>0.16190985879391162</v>
      </c>
      <c r="H94" s="29">
        <f t="shared" si="9"/>
        <v>21.336865551555391</v>
      </c>
      <c r="I94" s="17">
        <v>13351380854</v>
      </c>
      <c r="K94" s="24"/>
      <c r="L94" s="25"/>
      <c r="M94" s="25"/>
      <c r="N94" s="7"/>
      <c r="O94" s="7"/>
      <c r="P94" s="8"/>
      <c r="Q94" s="8"/>
    </row>
    <row r="95" spans="1:17" x14ac:dyDescent="0.2">
      <c r="A95" s="4">
        <f t="shared" si="5"/>
        <v>44441</v>
      </c>
      <c r="B95" s="1">
        <v>0.12877823275862063</v>
      </c>
      <c r="C95" s="16">
        <v>29.99</v>
      </c>
      <c r="D95" s="29">
        <f t="shared" si="6"/>
        <v>8.4061869535978495E-3</v>
      </c>
      <c r="E95" s="29">
        <f t="shared" si="7"/>
        <v>0.69734146571220557</v>
      </c>
      <c r="F95" s="17">
        <v>1639033323</v>
      </c>
      <c r="G95" s="29">
        <f t="shared" si="8"/>
        <v>-0.11262985445188423</v>
      </c>
      <c r="H95" s="29">
        <f t="shared" si="9"/>
        <v>21.217372468411114</v>
      </c>
      <c r="I95" s="17">
        <v>13463661628</v>
      </c>
      <c r="K95" s="24"/>
      <c r="L95" s="25"/>
      <c r="M95" s="25"/>
      <c r="N95" s="7"/>
      <c r="O95" s="7"/>
      <c r="P95" s="8"/>
      <c r="Q95" s="8"/>
    </row>
    <row r="96" spans="1:17" x14ac:dyDescent="0.2">
      <c r="A96" s="4">
        <f t="shared" si="5"/>
        <v>44442</v>
      </c>
      <c r="B96" s="1">
        <v>0.16811944444444446</v>
      </c>
      <c r="C96" s="16">
        <v>30.78</v>
      </c>
      <c r="D96" s="29">
        <f t="shared" si="6"/>
        <v>2.6342114038012676E-2</v>
      </c>
      <c r="E96" s="29">
        <f t="shared" si="7"/>
        <v>0.70623225338634599</v>
      </c>
      <c r="F96" s="17">
        <v>1643428629</v>
      </c>
      <c r="G96" s="29">
        <f t="shared" si="8"/>
        <v>2.6816452956277548E-3</v>
      </c>
      <c r="H96" s="29">
        <f t="shared" si="9"/>
        <v>21.220050524509567</v>
      </c>
      <c r="I96" s="17">
        <v>13868605349</v>
      </c>
      <c r="K96" s="24"/>
      <c r="L96" s="25"/>
      <c r="M96" s="25"/>
      <c r="N96" s="7"/>
      <c r="O96" s="7"/>
      <c r="P96" s="8"/>
      <c r="Q96" s="8"/>
    </row>
    <row r="97" spans="1:17" x14ac:dyDescent="0.2">
      <c r="A97" s="4">
        <f t="shared" si="5"/>
        <v>44443</v>
      </c>
      <c r="B97" s="1">
        <v>5.9800647249190951E-2</v>
      </c>
      <c r="C97" s="16">
        <v>29.9</v>
      </c>
      <c r="D97" s="29">
        <f t="shared" si="6"/>
        <v>-2.8589993502274313E-2</v>
      </c>
      <c r="E97" s="29">
        <f t="shared" si="7"/>
        <v>0.67874902606959819</v>
      </c>
      <c r="F97" s="17">
        <v>1159289898</v>
      </c>
      <c r="G97" s="29">
        <f t="shared" si="8"/>
        <v>-0.29459066396731248</v>
      </c>
      <c r="H97" s="29">
        <f t="shared" si="9"/>
        <v>20.871073498586195</v>
      </c>
      <c r="I97" s="17">
        <v>13469254854</v>
      </c>
      <c r="K97" s="24"/>
      <c r="L97" s="25"/>
      <c r="M97" s="25"/>
      <c r="N97" s="7"/>
      <c r="O97" s="7"/>
      <c r="P97" s="8"/>
      <c r="Q97" s="8"/>
    </row>
    <row r="98" spans="1:17" x14ac:dyDescent="0.2">
      <c r="A98" s="4">
        <f t="shared" si="5"/>
        <v>44444</v>
      </c>
      <c r="B98" s="1">
        <v>0.16925789473684225</v>
      </c>
      <c r="C98" s="16">
        <v>33.5</v>
      </c>
      <c r="D98" s="29">
        <f t="shared" si="6"/>
        <v>0.12040133779264228</v>
      </c>
      <c r="E98" s="29">
        <f t="shared" si="7"/>
        <v>0.75160538104653951</v>
      </c>
      <c r="F98" s="17">
        <v>1590082788</v>
      </c>
      <c r="G98" s="29">
        <f t="shared" si="8"/>
        <v>0.37160065894061645</v>
      </c>
      <c r="H98" s="29">
        <f t="shared" si="9"/>
        <v>21.18705192037649</v>
      </c>
      <c r="I98" s="17">
        <v>15093614988</v>
      </c>
      <c r="K98" s="24"/>
      <c r="L98" s="25"/>
      <c r="M98" s="25"/>
      <c r="N98" s="7"/>
      <c r="O98" s="7"/>
      <c r="P98" s="8"/>
      <c r="Q98" s="8"/>
    </row>
    <row r="99" spans="1:17" x14ac:dyDescent="0.2">
      <c r="A99" s="4">
        <f t="shared" si="5"/>
        <v>44445</v>
      </c>
      <c r="B99" s="1">
        <v>0.14713660714285706</v>
      </c>
      <c r="C99" s="16">
        <v>34.78</v>
      </c>
      <c r="D99" s="29">
        <f t="shared" si="6"/>
        <v>3.8208955223880681E-2</v>
      </c>
      <c r="E99" s="29">
        <f t="shared" si="7"/>
        <v>0.71207145909521907</v>
      </c>
      <c r="F99" s="17">
        <v>2570028656</v>
      </c>
      <c r="G99" s="29">
        <f t="shared" si="8"/>
        <v>0.61628606723840584</v>
      </c>
      <c r="H99" s="29">
        <f t="shared" si="9"/>
        <v>21.667182886375031</v>
      </c>
      <c r="I99" s="17">
        <v>15670911168</v>
      </c>
      <c r="K99" s="24"/>
      <c r="L99" s="25"/>
      <c r="M99" s="25"/>
      <c r="N99" s="7"/>
      <c r="O99" s="7"/>
      <c r="P99" s="8"/>
      <c r="Q99" s="8"/>
    </row>
    <row r="100" spans="1:17" x14ac:dyDescent="0.2">
      <c r="A100" s="4">
        <f t="shared" si="5"/>
        <v>44446</v>
      </c>
      <c r="B100" s="1">
        <v>0.2232276041666664</v>
      </c>
      <c r="C100" s="16">
        <v>28.11</v>
      </c>
      <c r="D100" s="29">
        <f t="shared" si="6"/>
        <v>-0.19177688326624498</v>
      </c>
      <c r="E100" s="29">
        <f t="shared" si="7"/>
        <v>0.59234465962927496</v>
      </c>
      <c r="F100" s="17">
        <v>4040870040</v>
      </c>
      <c r="G100" s="29">
        <f t="shared" si="8"/>
        <v>0.57230544125107996</v>
      </c>
      <c r="H100" s="29">
        <f t="shared" si="9"/>
        <v>22.119725862416715</v>
      </c>
      <c r="I100" s="17">
        <v>12665738775</v>
      </c>
      <c r="K100" s="24"/>
      <c r="L100" s="25"/>
      <c r="M100" s="25"/>
      <c r="N100" s="7"/>
      <c r="O100" s="7"/>
      <c r="P100" s="8"/>
      <c r="Q100" s="8"/>
    </row>
    <row r="101" spans="1:17" x14ac:dyDescent="0.2">
      <c r="A101" s="4">
        <f t="shared" si="5"/>
        <v>44447</v>
      </c>
      <c r="B101" s="1">
        <v>0.13692723577235766</v>
      </c>
      <c r="C101" s="16">
        <v>27.15</v>
      </c>
      <c r="D101" s="29">
        <f t="shared" si="6"/>
        <v>-3.4151547491995782E-2</v>
      </c>
      <c r="E101" s="29">
        <f t="shared" si="7"/>
        <v>0.67592393457682998</v>
      </c>
      <c r="F101" s="17">
        <v>2585516285</v>
      </c>
      <c r="G101" s="29">
        <f t="shared" si="8"/>
        <v>-0.36015851551612876</v>
      </c>
      <c r="H101" s="29">
        <f t="shared" si="9"/>
        <v>21.673191048755765</v>
      </c>
      <c r="I101" s="17">
        <v>12231789072</v>
      </c>
      <c r="K101" s="24"/>
      <c r="L101" s="25"/>
      <c r="M101" s="25"/>
      <c r="N101" s="7"/>
      <c r="O101" s="7"/>
      <c r="P101" s="8"/>
      <c r="Q101" s="8"/>
    </row>
    <row r="102" spans="1:17" x14ac:dyDescent="0.2">
      <c r="A102" s="4">
        <f t="shared" si="5"/>
        <v>44448</v>
      </c>
      <c r="B102" s="1">
        <v>0.11010765661252994</v>
      </c>
      <c r="C102" s="16">
        <v>27.98</v>
      </c>
      <c r="D102" s="29">
        <f t="shared" si="6"/>
        <v>3.057090239410698E-2</v>
      </c>
      <c r="E102" s="29">
        <f t="shared" si="7"/>
        <v>0.70831698622164785</v>
      </c>
      <c r="F102" s="17">
        <v>2031066692</v>
      </c>
      <c r="G102" s="29">
        <f t="shared" si="8"/>
        <v>-0.2144444404456729</v>
      </c>
      <c r="H102" s="29">
        <f t="shared" si="9"/>
        <v>21.431826956523985</v>
      </c>
      <c r="I102" s="17">
        <v>12604639685</v>
      </c>
      <c r="K102" s="24"/>
      <c r="L102" s="25"/>
      <c r="M102" s="25"/>
      <c r="N102" s="7"/>
      <c r="O102" s="7"/>
      <c r="P102" s="8"/>
      <c r="Q102" s="8"/>
    </row>
    <row r="103" spans="1:17" x14ac:dyDescent="0.2">
      <c r="A103" s="4">
        <f t="shared" si="5"/>
        <v>44449</v>
      </c>
      <c r="B103" s="1">
        <v>9.9771698113207533E-2</v>
      </c>
      <c r="C103" s="16">
        <v>26.39</v>
      </c>
      <c r="D103" s="29">
        <f t="shared" si="6"/>
        <v>-5.6826304503216574E-2</v>
      </c>
      <c r="E103" s="29">
        <f t="shared" si="7"/>
        <v>0.66432256192049421</v>
      </c>
      <c r="F103" s="17">
        <v>1946136767</v>
      </c>
      <c r="G103" s="29">
        <f t="shared" si="8"/>
        <v>-4.1815428973614455E-2</v>
      </c>
      <c r="H103" s="29">
        <f t="shared" si="9"/>
        <v>21.389112099843878</v>
      </c>
      <c r="I103" s="17">
        <v>11927412370</v>
      </c>
      <c r="K103" s="24"/>
      <c r="L103" s="25"/>
      <c r="M103" s="25"/>
      <c r="N103" s="7"/>
      <c r="O103" s="7"/>
      <c r="P103" s="8"/>
      <c r="Q103" s="8"/>
    </row>
    <row r="104" spans="1:17" x14ac:dyDescent="0.2">
      <c r="A104" s="4">
        <f t="shared" si="5"/>
        <v>44450</v>
      </c>
      <c r="B104" s="1">
        <v>0.19698148148148137</v>
      </c>
      <c r="C104" s="16">
        <v>27.04</v>
      </c>
      <c r="D104" s="29">
        <f t="shared" si="6"/>
        <v>2.4630541871921041E-2</v>
      </c>
      <c r="E104" s="29">
        <f t="shared" si="7"/>
        <v>0.70538723545444715</v>
      </c>
      <c r="F104" s="17">
        <v>1166180450</v>
      </c>
      <c r="G104" s="29">
        <f t="shared" si="8"/>
        <v>-0.40077158513495159</v>
      </c>
      <c r="H104" s="29">
        <f t="shared" si="9"/>
        <v>20.876999673620919</v>
      </c>
      <c r="I104" s="17">
        <v>12222857723</v>
      </c>
      <c r="K104" s="24"/>
      <c r="L104" s="25"/>
      <c r="M104" s="25"/>
      <c r="N104" s="7"/>
      <c r="O104" s="7"/>
      <c r="P104" s="8"/>
      <c r="Q104" s="8"/>
    </row>
    <row r="105" spans="1:17" x14ac:dyDescent="0.2">
      <c r="A105" s="4">
        <f t="shared" si="5"/>
        <v>44451</v>
      </c>
      <c r="B105" s="1">
        <v>0.26465364238410582</v>
      </c>
      <c r="C105" s="16">
        <v>29.38</v>
      </c>
      <c r="D105" s="29">
        <f t="shared" si="6"/>
        <v>8.6538461538461453E-2</v>
      </c>
      <c r="E105" s="29">
        <f t="shared" si="7"/>
        <v>0.73550645439908691</v>
      </c>
      <c r="F105" s="17">
        <v>1462168959</v>
      </c>
      <c r="G105" s="29">
        <f t="shared" si="8"/>
        <v>0.25381021350512256</v>
      </c>
      <c r="H105" s="29">
        <f t="shared" si="9"/>
        <v>21.103186759312024</v>
      </c>
      <c r="I105" s="17">
        <v>13279698403</v>
      </c>
      <c r="K105" s="24"/>
      <c r="L105" s="25"/>
      <c r="M105" s="25"/>
      <c r="N105" s="7"/>
      <c r="O105" s="7"/>
      <c r="P105" s="8"/>
      <c r="Q105" s="8"/>
    </row>
    <row r="106" spans="1:17" x14ac:dyDescent="0.2">
      <c r="A106" s="4">
        <f t="shared" si="5"/>
        <v>44452</v>
      </c>
      <c r="B106" s="1">
        <v>0.10200747126436781</v>
      </c>
      <c r="C106" s="16">
        <v>26.92</v>
      </c>
      <c r="D106" s="29">
        <f t="shared" si="6"/>
        <v>-8.3730428863172168E-2</v>
      </c>
      <c r="E106" s="29">
        <f t="shared" si="7"/>
        <v>0.65038036439991354</v>
      </c>
      <c r="F106" s="17">
        <v>2255860309</v>
      </c>
      <c r="G106" s="29">
        <f t="shared" si="8"/>
        <v>0.54281780851292161</v>
      </c>
      <c r="H106" s="29">
        <f t="shared" si="9"/>
        <v>21.536797249338903</v>
      </c>
      <c r="I106" s="17">
        <v>12167410615</v>
      </c>
      <c r="K106" s="24"/>
      <c r="L106" s="25"/>
      <c r="M106" s="25"/>
      <c r="N106" s="7"/>
      <c r="O106" s="7"/>
      <c r="P106" s="8"/>
      <c r="Q106" s="8"/>
    </row>
    <row r="107" spans="1:17" x14ac:dyDescent="0.2">
      <c r="A107" s="4">
        <f t="shared" si="5"/>
        <v>44453</v>
      </c>
      <c r="B107" s="1">
        <v>0.17425858585858581</v>
      </c>
      <c r="C107" s="16">
        <v>30.75</v>
      </c>
      <c r="D107" s="29">
        <f t="shared" si="6"/>
        <v>0.14227340267459132</v>
      </c>
      <c r="E107" s="29">
        <f t="shared" si="7"/>
        <v>0.76186760285079413</v>
      </c>
      <c r="F107" s="17">
        <v>2022844880</v>
      </c>
      <c r="G107" s="29">
        <f t="shared" si="8"/>
        <v>-0.10329337684180162</v>
      </c>
      <c r="H107" s="29">
        <f t="shared" si="9"/>
        <v>21.427770714485757</v>
      </c>
      <c r="I107" s="17">
        <v>13897560391</v>
      </c>
      <c r="K107" s="24"/>
      <c r="L107" s="25"/>
      <c r="M107" s="25"/>
      <c r="N107" s="7"/>
      <c r="O107" s="7"/>
      <c r="P107" s="8"/>
      <c r="Q107" s="8"/>
    </row>
    <row r="108" spans="1:17" x14ac:dyDescent="0.2">
      <c r="A108" s="4">
        <f t="shared" si="5"/>
        <v>44454</v>
      </c>
      <c r="B108" s="1">
        <v>0.23183812260536385</v>
      </c>
      <c r="C108" s="16">
        <v>30.78</v>
      </c>
      <c r="D108" s="29">
        <f t="shared" si="6"/>
        <v>9.7560975609756184E-4</v>
      </c>
      <c r="E108" s="29">
        <f t="shared" si="7"/>
        <v>0.69363486649987205</v>
      </c>
      <c r="F108" s="17">
        <v>1966187057</v>
      </c>
      <c r="G108" s="29">
        <f t="shared" si="8"/>
        <v>-2.800898059963941E-2</v>
      </c>
      <c r="H108" s="29">
        <f t="shared" si="9"/>
        <v>21.39936200063558</v>
      </c>
      <c r="I108" s="17">
        <v>13912673744</v>
      </c>
      <c r="K108" s="24"/>
      <c r="L108" s="25"/>
      <c r="M108" s="25"/>
      <c r="N108" s="7"/>
      <c r="O108" s="7"/>
      <c r="P108" s="8"/>
      <c r="Q108" s="8"/>
    </row>
    <row r="109" spans="1:17" x14ac:dyDescent="0.2">
      <c r="A109" s="4">
        <f t="shared" si="5"/>
        <v>44455</v>
      </c>
      <c r="B109" s="1">
        <v>0.23464931237721007</v>
      </c>
      <c r="C109" s="16">
        <v>29.83</v>
      </c>
      <c r="D109" s="29">
        <f t="shared" si="6"/>
        <v>-3.0864197530864335E-2</v>
      </c>
      <c r="E109" s="29">
        <f t="shared" si="7"/>
        <v>0.6775947675524604</v>
      </c>
      <c r="F109" s="17">
        <v>1803464603</v>
      </c>
      <c r="G109" s="29">
        <f t="shared" si="8"/>
        <v>-8.2760413573407021E-2</v>
      </c>
      <c r="H109" s="29">
        <f t="shared" si="9"/>
        <v>21.312975431833042</v>
      </c>
      <c r="I109" s="17">
        <v>13481886102</v>
      </c>
      <c r="K109" s="24"/>
      <c r="L109" s="25"/>
      <c r="M109" s="25"/>
      <c r="N109" s="7"/>
      <c r="O109" s="7"/>
      <c r="P109" s="8"/>
      <c r="Q109" s="8"/>
    </row>
    <row r="110" spans="1:17" x14ac:dyDescent="0.2">
      <c r="A110" s="4">
        <f t="shared" si="5"/>
        <v>44456</v>
      </c>
      <c r="B110" s="1">
        <v>0.19208306122448979</v>
      </c>
      <c r="C110" s="16">
        <v>27.69</v>
      </c>
      <c r="D110" s="29">
        <f t="shared" si="6"/>
        <v>-7.1739859202145428E-2</v>
      </c>
      <c r="E110" s="29">
        <f t="shared" si="7"/>
        <v>0.65661811488613409</v>
      </c>
      <c r="F110" s="17">
        <v>1433695398</v>
      </c>
      <c r="G110" s="29">
        <f t="shared" si="8"/>
        <v>-0.2050326933974207</v>
      </c>
      <c r="H110" s="29">
        <f t="shared" si="9"/>
        <v>21.0835211430323</v>
      </c>
      <c r="I110" s="17">
        <v>12559764151</v>
      </c>
      <c r="K110" s="24"/>
      <c r="L110" s="25"/>
      <c r="M110" s="25"/>
      <c r="N110" s="7"/>
      <c r="O110" s="7"/>
      <c r="P110" s="8"/>
      <c r="Q110" s="8"/>
    </row>
    <row r="111" spans="1:17" x14ac:dyDescent="0.2">
      <c r="A111" s="4">
        <f t="shared" si="5"/>
        <v>44457</v>
      </c>
      <c r="B111" s="1">
        <v>0.16390804878048762</v>
      </c>
      <c r="C111" s="16">
        <v>28.39</v>
      </c>
      <c r="D111" s="29">
        <f t="shared" si="6"/>
        <v>2.5279884434813882E-2</v>
      </c>
      <c r="E111" s="29">
        <f t="shared" si="7"/>
        <v>0.70570790554346396</v>
      </c>
      <c r="F111" s="17">
        <v>1042938776</v>
      </c>
      <c r="G111" s="29">
        <f t="shared" si="8"/>
        <v>-0.27255205153417117</v>
      </c>
      <c r="H111" s="29">
        <f t="shared" si="9"/>
        <v>20.765308312296845</v>
      </c>
      <c r="I111" s="17">
        <v>12875398411</v>
      </c>
      <c r="K111" s="24"/>
      <c r="L111" s="25"/>
      <c r="M111" s="25"/>
      <c r="N111" s="7"/>
      <c r="O111" s="7"/>
      <c r="P111" s="8"/>
      <c r="Q111" s="8"/>
    </row>
    <row r="112" spans="1:17" x14ac:dyDescent="0.2">
      <c r="A112" s="4">
        <f t="shared" si="5"/>
        <v>44458</v>
      </c>
      <c r="B112" s="5"/>
      <c r="C112" s="16">
        <v>27.4</v>
      </c>
      <c r="D112" s="29">
        <f t="shared" si="6"/>
        <v>-3.4871433603381519E-2</v>
      </c>
      <c r="E112" s="29">
        <f t="shared" si="7"/>
        <v>0.67555767137255718</v>
      </c>
      <c r="F112" s="17">
        <v>879401513</v>
      </c>
      <c r="G112" s="29">
        <f t="shared" si="8"/>
        <v>-0.15680427918043005</v>
      </c>
      <c r="H112" s="29">
        <f t="shared" si="9"/>
        <v>20.594752136337885</v>
      </c>
      <c r="I112" s="17">
        <v>12424233356</v>
      </c>
      <c r="K112" s="24"/>
      <c r="L112" s="25"/>
      <c r="M112" s="25"/>
      <c r="N112" s="7"/>
      <c r="O112" s="7"/>
      <c r="P112" s="8"/>
      <c r="Q112" s="8"/>
    </row>
    <row r="113" spans="1:17" x14ac:dyDescent="0.2">
      <c r="A113" s="4">
        <f t="shared" si="5"/>
        <v>44459</v>
      </c>
      <c r="B113" s="1">
        <v>0.11463046511627906</v>
      </c>
      <c r="C113" s="16">
        <v>23.43</v>
      </c>
      <c r="D113" s="29">
        <f t="shared" si="6"/>
        <v>-0.14489051094890504</v>
      </c>
      <c r="E113" s="29">
        <f t="shared" si="7"/>
        <v>0.61794371806478654</v>
      </c>
      <c r="F113" s="17">
        <v>1886071779</v>
      </c>
      <c r="G113" s="29">
        <f t="shared" si="8"/>
        <v>1.1447220082278844</v>
      </c>
      <c r="H113" s="29">
        <f t="shared" si="9"/>
        <v>21.357762079818379</v>
      </c>
      <c r="I113" s="17">
        <v>10626227335</v>
      </c>
      <c r="K113" s="24"/>
      <c r="L113" s="25"/>
      <c r="M113" s="25"/>
      <c r="N113" s="7"/>
      <c r="O113" s="7"/>
      <c r="P113" s="8"/>
      <c r="Q113" s="8"/>
    </row>
    <row r="114" spans="1:17" x14ac:dyDescent="0.2">
      <c r="A114" s="4">
        <f t="shared" si="5"/>
        <v>44460</v>
      </c>
      <c r="B114" s="1">
        <v>0.15677158878504655</v>
      </c>
      <c r="C114" s="16">
        <v>21.43</v>
      </c>
      <c r="D114" s="29">
        <f t="shared" si="6"/>
        <v>-8.5360648740930412E-2</v>
      </c>
      <c r="E114" s="29">
        <f t="shared" si="7"/>
        <v>0.64952927657235793</v>
      </c>
      <c r="F114" s="17">
        <v>1778536991</v>
      </c>
      <c r="G114" s="29">
        <f t="shared" si="8"/>
        <v>-5.7015215007890752E-2</v>
      </c>
      <c r="H114" s="29">
        <f t="shared" si="9"/>
        <v>21.299056948686658</v>
      </c>
      <c r="I114" s="17">
        <v>9719898181</v>
      </c>
      <c r="K114" s="24"/>
      <c r="L114" s="25"/>
      <c r="M114" s="25"/>
      <c r="N114" s="7"/>
      <c r="O114" s="7"/>
      <c r="P114" s="8"/>
      <c r="Q114" s="8"/>
    </row>
    <row r="115" spans="1:17" x14ac:dyDescent="0.2">
      <c r="A115" s="4">
        <f t="shared" si="5"/>
        <v>44461</v>
      </c>
      <c r="B115" s="1">
        <v>0.16250956937799046</v>
      </c>
      <c r="C115" s="16">
        <v>24.49</v>
      </c>
      <c r="D115" s="29">
        <f t="shared" si="6"/>
        <v>0.14279048063462429</v>
      </c>
      <c r="E115" s="29">
        <f t="shared" si="7"/>
        <v>0.76210894252582528</v>
      </c>
      <c r="F115" s="17">
        <v>1389451521</v>
      </c>
      <c r="G115" s="29">
        <f t="shared" si="8"/>
        <v>-0.21876715073619746</v>
      </c>
      <c r="H115" s="29">
        <f t="shared" si="9"/>
        <v>21.052174917729278</v>
      </c>
      <c r="I115" s="17">
        <v>11107842808</v>
      </c>
      <c r="K115" s="24"/>
      <c r="L115" s="25"/>
      <c r="M115" s="25"/>
      <c r="N115" s="7"/>
      <c r="O115" s="7"/>
      <c r="P115" s="8"/>
      <c r="Q115" s="8"/>
    </row>
    <row r="116" spans="1:17" x14ac:dyDescent="0.2">
      <c r="A116" s="4">
        <f t="shared" si="5"/>
        <v>44462</v>
      </c>
      <c r="B116" s="1">
        <v>0.19102431444241305</v>
      </c>
      <c r="C116" s="16">
        <v>25.45</v>
      </c>
      <c r="D116" s="29">
        <f t="shared" si="6"/>
        <v>3.9199673336055563E-2</v>
      </c>
      <c r="E116" s="29">
        <f t="shared" si="7"/>
        <v>0.71255741388755067</v>
      </c>
      <c r="F116" s="17">
        <v>1217369814</v>
      </c>
      <c r="G116" s="29">
        <f t="shared" si="8"/>
        <v>-0.12384865855280169</v>
      </c>
      <c r="H116" s="29">
        <f t="shared" si="9"/>
        <v>20.919958479072381</v>
      </c>
      <c r="I116" s="17">
        <v>11543624303</v>
      </c>
      <c r="K116" s="24"/>
      <c r="L116" s="25"/>
      <c r="M116" s="25"/>
      <c r="N116" s="7"/>
      <c r="O116" s="7"/>
      <c r="P116" s="8"/>
      <c r="Q116" s="8"/>
    </row>
    <row r="117" spans="1:17" x14ac:dyDescent="0.2">
      <c r="A117" s="4">
        <f t="shared" si="5"/>
        <v>44463</v>
      </c>
      <c r="B117" s="1">
        <v>0.13587705314009596</v>
      </c>
      <c r="C117" s="16">
        <v>23.28</v>
      </c>
      <c r="D117" s="29">
        <f t="shared" si="6"/>
        <v>-8.5265225933202293E-2</v>
      </c>
      <c r="E117" s="29">
        <f t="shared" si="7"/>
        <v>0.64957911385888312</v>
      </c>
      <c r="F117" s="17">
        <v>1642781332</v>
      </c>
      <c r="G117" s="29">
        <f t="shared" si="8"/>
        <v>0.34945134428969826</v>
      </c>
      <c r="H117" s="29">
        <f t="shared" si="9"/>
        <v>21.219656577065148</v>
      </c>
      <c r="I117" s="17">
        <v>10592958247</v>
      </c>
      <c r="K117" s="24"/>
      <c r="L117" s="25"/>
      <c r="M117" s="25"/>
      <c r="N117" s="7"/>
      <c r="O117" s="7"/>
      <c r="P117" s="8"/>
      <c r="Q117" s="8"/>
    </row>
    <row r="118" spans="1:17" x14ac:dyDescent="0.2">
      <c r="A118" s="4">
        <f t="shared" si="5"/>
        <v>44464</v>
      </c>
      <c r="B118" s="1">
        <v>0.23738662280701708</v>
      </c>
      <c r="C118" s="16">
        <v>24.52</v>
      </c>
      <c r="D118" s="29">
        <f t="shared" si="6"/>
        <v>5.3264604810996596E-2</v>
      </c>
      <c r="E118" s="29">
        <f t="shared" si="7"/>
        <v>0.71943101663417308</v>
      </c>
      <c r="F118" s="17">
        <v>1343113784</v>
      </c>
      <c r="G118" s="29">
        <f t="shared" si="8"/>
        <v>-0.18241475122874118</v>
      </c>
      <c r="H118" s="29">
        <f t="shared" si="9"/>
        <v>21.018256475395987</v>
      </c>
      <c r="I118" s="17">
        <v>11158499487</v>
      </c>
      <c r="K118" s="24"/>
      <c r="L118" s="25"/>
      <c r="M118" s="25"/>
      <c r="N118" s="7"/>
      <c r="O118" s="7"/>
      <c r="P118" s="8"/>
      <c r="Q118" s="8"/>
    </row>
    <row r="119" spans="1:17" x14ac:dyDescent="0.2">
      <c r="A119" s="4">
        <f t="shared" si="5"/>
        <v>44465</v>
      </c>
      <c r="B119" s="1">
        <v>0.16537831325301175</v>
      </c>
      <c r="C119" s="16">
        <v>24.6</v>
      </c>
      <c r="D119" s="29">
        <f t="shared" si="6"/>
        <v>3.2626427406199365E-3</v>
      </c>
      <c r="E119" s="29">
        <f t="shared" si="7"/>
        <v>0.69477717277087647</v>
      </c>
      <c r="F119" s="17">
        <v>1923140692</v>
      </c>
      <c r="G119" s="29">
        <f t="shared" si="8"/>
        <v>0.43185239769678363</v>
      </c>
      <c r="H119" s="29">
        <f t="shared" si="9"/>
        <v>21.377225464163281</v>
      </c>
      <c r="I119" s="17">
        <v>11194215992</v>
      </c>
      <c r="K119" s="24"/>
      <c r="L119" s="25"/>
      <c r="M119" s="25"/>
      <c r="N119" s="7"/>
      <c r="O119" s="7"/>
      <c r="P119" s="8"/>
      <c r="Q119" s="8"/>
    </row>
    <row r="120" spans="1:17" x14ac:dyDescent="0.2">
      <c r="A120" s="4">
        <f t="shared" si="5"/>
        <v>44466</v>
      </c>
      <c r="B120" s="1">
        <v>0.41288761609906838</v>
      </c>
      <c r="C120" s="16">
        <v>23.07</v>
      </c>
      <c r="D120" s="29">
        <f t="shared" si="6"/>
        <v>-6.2195121951219567E-2</v>
      </c>
      <c r="E120" s="29">
        <f t="shared" si="7"/>
        <v>0.66155582627841714</v>
      </c>
      <c r="F120" s="17">
        <v>1068472473</v>
      </c>
      <c r="G120" s="29">
        <f t="shared" si="8"/>
        <v>-0.44441273722473962</v>
      </c>
      <c r="H120" s="29">
        <f t="shared" si="9"/>
        <v>20.789495871043965</v>
      </c>
      <c r="I120" s="17">
        <v>10495385869</v>
      </c>
      <c r="K120" s="24"/>
      <c r="L120" s="25"/>
      <c r="M120" s="25"/>
      <c r="N120" s="7"/>
      <c r="O120" s="7"/>
      <c r="P120" s="8"/>
      <c r="Q120" s="8"/>
    </row>
    <row r="121" spans="1:17" x14ac:dyDescent="0.2">
      <c r="A121" s="4">
        <f t="shared" si="5"/>
        <v>44467</v>
      </c>
      <c r="B121" s="1">
        <v>0.18918161209067982</v>
      </c>
      <c r="C121" s="16">
        <v>22.1</v>
      </c>
      <c r="D121" s="29">
        <f t="shared" si="6"/>
        <v>-4.2045947117468563E-2</v>
      </c>
      <c r="E121" s="29">
        <f t="shared" si="7"/>
        <v>0.67190007748085046</v>
      </c>
      <c r="F121" s="17">
        <v>1022623443</v>
      </c>
      <c r="G121" s="29">
        <f t="shared" si="8"/>
        <v>-4.2910820033825958E-2</v>
      </c>
      <c r="H121" s="29">
        <f t="shared" si="9"/>
        <v>20.7456371662226</v>
      </c>
      <c r="I121" s="17">
        <v>10056576194</v>
      </c>
      <c r="K121" s="24"/>
      <c r="L121" s="25"/>
      <c r="M121" s="25"/>
      <c r="N121" s="7"/>
      <c r="O121" s="7"/>
      <c r="P121" s="8"/>
      <c r="Q121" s="8"/>
    </row>
    <row r="122" spans="1:17" x14ac:dyDescent="0.2">
      <c r="A122" s="4">
        <f t="shared" si="5"/>
        <v>44468</v>
      </c>
      <c r="B122" s="1">
        <v>0.26224077669902879</v>
      </c>
      <c r="C122" s="16">
        <v>22.88</v>
      </c>
      <c r="D122" s="29">
        <f t="shared" si="6"/>
        <v>3.5294117647058698E-2</v>
      </c>
      <c r="E122" s="29">
        <f t="shared" si="7"/>
        <v>0.7106403380074624</v>
      </c>
      <c r="F122" s="17">
        <v>1000762987</v>
      </c>
      <c r="G122" s="29">
        <f t="shared" si="8"/>
        <v>-2.1376838316819247E-2</v>
      </c>
      <c r="H122" s="29">
        <f t="shared" si="9"/>
        <v>20.724028534019041</v>
      </c>
      <c r="I122" s="17">
        <v>10410859507</v>
      </c>
      <c r="K122" s="24"/>
      <c r="L122" s="25"/>
      <c r="M122" s="25"/>
      <c r="N122" s="7"/>
      <c r="O122" s="7"/>
      <c r="P122" s="8"/>
      <c r="Q122" s="8"/>
    </row>
    <row r="123" spans="1:17" x14ac:dyDescent="0.2">
      <c r="A123" s="4">
        <f t="shared" si="5"/>
        <v>44469</v>
      </c>
      <c r="B123" s="1">
        <v>0.33597999999999933</v>
      </c>
      <c r="C123" s="16">
        <v>23.99</v>
      </c>
      <c r="D123" s="29">
        <f t="shared" si="6"/>
        <v>4.8513986013986043E-2</v>
      </c>
      <c r="E123" s="29">
        <f t="shared" si="7"/>
        <v>0.7171146454230175</v>
      </c>
      <c r="F123" s="17">
        <v>957760691</v>
      </c>
      <c r="G123" s="29">
        <f t="shared" si="8"/>
        <v>-4.2969510821846524E-2</v>
      </c>
      <c r="H123" s="29">
        <f t="shared" si="9"/>
        <v>20.680108505147558</v>
      </c>
      <c r="I123" s="17">
        <v>10914017782</v>
      </c>
      <c r="K123" s="24"/>
      <c r="L123" s="25"/>
      <c r="M123" s="25"/>
      <c r="N123" s="7"/>
      <c r="O123" s="7"/>
      <c r="P123" s="8"/>
      <c r="Q12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Pre-Process &amp; ADF</vt:lpstr>
      <vt:lpstr>VARs</vt:lpstr>
      <vt:lpstr>ADA</vt:lpstr>
      <vt:lpstr>BNB</vt:lpstr>
      <vt:lpstr>BTC</vt:lpstr>
      <vt:lpstr>DOGE</vt:lpstr>
      <vt:lpstr>DOT</vt:lpstr>
      <vt:lpstr>ETH</vt:lpstr>
      <vt:lpstr>LINK</vt:lpstr>
      <vt:lpstr>UNI</vt:lpstr>
      <vt:lpstr>XRP</vt:lpstr>
      <vt:lpstr>Avg_comp</vt:lpstr>
      <vt:lpstr>Granger Causality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</dc:creator>
  <cp:lastModifiedBy>Beno</cp:lastModifiedBy>
  <dcterms:created xsi:type="dcterms:W3CDTF">2021-10-25T08:59:25Z</dcterms:created>
  <dcterms:modified xsi:type="dcterms:W3CDTF">2022-01-06T16:14:01Z</dcterms:modified>
</cp:coreProperties>
</file>