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itut Teknologi Sepuluh Nopember\4th Semester\Management Information System\Project R Dashboard\"/>
    </mc:Choice>
  </mc:AlternateContent>
  <xr:revisionPtr revIDLastSave="0" documentId="8_{DD69D5A4-10E0-4AE6-8D40-04E92D758712}" xr6:coauthVersionLast="47" xr6:coauthVersionMax="47" xr10:uidLastSave="{00000000-0000-0000-0000-000000000000}"/>
  <bookViews>
    <workbookView xWindow="-120" yWindow="-120" windowWidth="20730" windowHeight="11310" activeTab="1" xr2:uid="{588B94B5-AEC5-4FE2-8553-74F1F604FAEA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<sst xmlns="http://schemas.openxmlformats.org/spreadsheetml/2006/main" count="87" uniqueCount="45">
  <si>
    <t>Kabupaten Bangkalan</t>
  </si>
  <si>
    <t>Kabupaten Banyuwangi</t>
  </si>
  <si>
    <t>Kabupaten Blitar</t>
  </si>
  <si>
    <t>Kabupaten Bojonegoro</t>
  </si>
  <si>
    <t>Kabupaten Bondowoso</t>
  </si>
  <si>
    <t>Kabupaten Gresik</t>
  </si>
  <si>
    <t>Kabupaten Jember</t>
  </si>
  <si>
    <t>Kabupaten Jombang</t>
  </si>
  <si>
    <t>Kabupaten Kediri</t>
  </si>
  <si>
    <t>Kabupaten Lamongan</t>
  </si>
  <si>
    <t>Kabupaten Lumajang</t>
  </si>
  <si>
    <t>Kabupaten Madiun</t>
  </si>
  <si>
    <t>Kabupaten Magetan</t>
  </si>
  <si>
    <t>Kabupaten Malang</t>
  </si>
  <si>
    <t>Kabupaten Mojokerto</t>
  </si>
  <si>
    <t>Kabupaten Nganjuk</t>
  </si>
  <si>
    <t>Kabupaten Ngawi</t>
  </si>
  <si>
    <t>Kabupaten Pacitan</t>
  </si>
  <si>
    <t>Kabupaten Pamekasan</t>
  </si>
  <si>
    <t>Kabupaten Pasuruan</t>
  </si>
  <si>
    <t>Kabupaten Ponorogo</t>
  </si>
  <si>
    <t>Kabupaten Probolinggo</t>
  </si>
  <si>
    <t>Kabupaten Sampang</t>
  </si>
  <si>
    <t>Kabupaten Sidoarjo</t>
  </si>
  <si>
    <t>Kabupaten Situbondo</t>
  </si>
  <si>
    <t>Kabupaten Sumenep</t>
  </si>
  <si>
    <t>Kabupaten Trenggalek</t>
  </si>
  <si>
    <t>Kabupaten Tuban</t>
  </si>
  <si>
    <t>Kabupaten Tulungagung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</si>
  <si>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</si>
  <si>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</si>
  <si>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</si>
  <si>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</si>
  <si>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</si>
  <si>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</si>
  <si>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</si>
  <si>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</si>
  <si>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</si>
  <si>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Kabupaten/Kota</t>
  </si>
  <si>
    <t>UMR</t>
  </si>
  <si>
    <t>Luas Wilayah</t>
  </si>
  <si>
    <t>Banyak Penduduk</t>
  </si>
  <si>
    <t>Akomodasi Kamar</t>
  </si>
  <si>
    <t>Akomodasi Hotel</t>
  </si>
  <si>
    <t>Akomodasi Tempat Tidur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</si>
</sst>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Trebuchet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l%20Kabupaten%20Ko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"/>
      <sheetName val="Sheet2"/>
      <sheetName val="Jumlah Penduduk"/>
      <sheetName val="Luas Wilayah"/>
    </sheetNames>
    <sheetDataSet>
      <sheetData sheetId="0"/>
      <sheetData sheetId="1">
        <row r="1">
          <cell r="A1" t="str">
            <v>Kabupaten/Kota</v>
          </cell>
          <cell r="B1" t="str">
            <v>UMR</v>
          </cell>
        </row>
        <row r="2">
          <cell r="A2" t="str">
            <v>Kota Surabaya</v>
          </cell>
          <cell r="B2">
            <v>4375479.1900000004</v>
          </cell>
        </row>
        <row r="3">
          <cell r="A3" t="str">
            <v>Kabupaten Gresik</v>
          </cell>
          <cell r="B3">
            <v>4372030.51</v>
          </cell>
        </row>
        <row r="4">
          <cell r="A4" t="str">
            <v>Kabupaten Sidoarjo</v>
          </cell>
          <cell r="B4">
            <v>4368581.8499999996</v>
          </cell>
        </row>
        <row r="5">
          <cell r="A5" t="str">
            <v>Kabupaten Pasuruan</v>
          </cell>
          <cell r="B5">
            <v>4365133.1900000004</v>
          </cell>
        </row>
        <row r="6">
          <cell r="A6" t="str">
            <v>Kabupaten Mojokerto</v>
          </cell>
          <cell r="B6">
            <v>4354787.17</v>
          </cell>
        </row>
        <row r="7">
          <cell r="A7" t="str">
            <v>Kabupaten Malang</v>
          </cell>
          <cell r="B7">
            <v>3068275.36</v>
          </cell>
        </row>
        <row r="8">
          <cell r="A8" t="str">
            <v>Kota Malang</v>
          </cell>
          <cell r="B8">
            <v>2994143.98</v>
          </cell>
        </row>
        <row r="9">
          <cell r="A9" t="str">
            <v>Kota Pasuruan</v>
          </cell>
          <cell r="B9">
            <v>2838837.64</v>
          </cell>
        </row>
        <row r="10">
          <cell r="A10" t="str">
            <v>Kota Batu</v>
          </cell>
          <cell r="B10">
            <v>2830367.09</v>
          </cell>
        </row>
        <row r="11">
          <cell r="A11" t="str">
            <v>Kabupaten Jombang</v>
          </cell>
          <cell r="B11">
            <v>2654095.88</v>
          </cell>
        </row>
        <row r="12">
          <cell r="A12" t="str">
            <v>Kabupaten Probolinggo</v>
          </cell>
          <cell r="B12">
            <v>2553265.9500000002</v>
          </cell>
        </row>
        <row r="13">
          <cell r="A13" t="str">
            <v>Kabupaten Tuban</v>
          </cell>
          <cell r="B13">
            <v>2539224.88</v>
          </cell>
        </row>
        <row r="14">
          <cell r="A14" t="str">
            <v>Kota Mojokerto</v>
          </cell>
          <cell r="B14">
            <v>2510452.36</v>
          </cell>
        </row>
        <row r="15">
          <cell r="A15" t="str">
            <v>Kabupaten Lamongan</v>
          </cell>
          <cell r="B15">
            <v>2501977.27</v>
          </cell>
        </row>
        <row r="16">
          <cell r="A16" t="str">
            <v>Kota Probolinggo</v>
          </cell>
          <cell r="B16">
            <v>2376240.63</v>
          </cell>
        </row>
        <row r="17">
          <cell r="A17" t="str">
            <v>Kabupaten Jember</v>
          </cell>
          <cell r="B17">
            <v>2355662.91</v>
          </cell>
        </row>
        <row r="18">
          <cell r="A18" t="str">
            <v>Kabupaten Banyuwangi</v>
          </cell>
          <cell r="B18">
            <v>2328899.12</v>
          </cell>
        </row>
        <row r="19">
          <cell r="A19" t="str">
            <v>Kota Kediri</v>
          </cell>
          <cell r="B19">
            <v>2118116.63</v>
          </cell>
        </row>
        <row r="20">
          <cell r="A20" t="str">
            <v>Kabupaten Bojonegoro</v>
          </cell>
          <cell r="B20">
            <v>2079568.07</v>
          </cell>
        </row>
        <row r="21">
          <cell r="A21" t="str">
            <v>Kabupaten Kediri</v>
          </cell>
          <cell r="B21">
            <v>2043422.93</v>
          </cell>
        </row>
        <row r="22">
          <cell r="A22" t="str">
            <v>Kota Blitar</v>
          </cell>
          <cell r="B22">
            <v>2039024.44</v>
          </cell>
        </row>
        <row r="23">
          <cell r="A23" t="str">
            <v>Kabupaten Tulungagung</v>
          </cell>
          <cell r="B23">
            <v>2029358.67</v>
          </cell>
        </row>
        <row r="24">
          <cell r="A24" t="str">
            <v>Kabupaten Blitar</v>
          </cell>
          <cell r="B24">
            <v>2015071.18</v>
          </cell>
        </row>
        <row r="25">
          <cell r="A25" t="str">
            <v>Kabupaten Lumajang</v>
          </cell>
          <cell r="B25">
            <v>2000607.2</v>
          </cell>
        </row>
        <row r="26">
          <cell r="A26" t="str">
            <v>Kota Madiun</v>
          </cell>
          <cell r="B26">
            <v>1991105.79</v>
          </cell>
        </row>
        <row r="27">
          <cell r="A27" t="str">
            <v>Kabupaten Sumenep</v>
          </cell>
          <cell r="B27">
            <v>1978927.22</v>
          </cell>
        </row>
        <row r="28">
          <cell r="A28" t="str">
            <v>Kabupaten Nganjuk</v>
          </cell>
          <cell r="B28">
            <v>1970006.41</v>
          </cell>
        </row>
        <row r="29">
          <cell r="A29" t="str">
            <v>Kabupaten Ngawi</v>
          </cell>
          <cell r="B29">
            <v>1962585.99</v>
          </cell>
        </row>
        <row r="30">
          <cell r="A30" t="str">
            <v>Kabupaten Pacitan</v>
          </cell>
          <cell r="B30">
            <v>1961154.77</v>
          </cell>
        </row>
        <row r="31">
          <cell r="A31" t="str">
            <v>Kabupaten Bondowoso</v>
          </cell>
          <cell r="B31">
            <v>1958640.12</v>
          </cell>
        </row>
        <row r="32">
          <cell r="A32" t="str">
            <v>Kabupaten Madiun</v>
          </cell>
          <cell r="B32">
            <v>1958410.31</v>
          </cell>
        </row>
        <row r="33">
          <cell r="A33" t="str">
            <v>Kabupaten Magetan</v>
          </cell>
          <cell r="B33">
            <v>1957329.43</v>
          </cell>
        </row>
        <row r="34">
          <cell r="A34" t="str">
            <v>Kabupaten Bangkalan</v>
          </cell>
          <cell r="B34">
            <v>1956773.48</v>
          </cell>
        </row>
        <row r="35">
          <cell r="A35" t="str">
            <v>Kabupaten Ponorogo</v>
          </cell>
          <cell r="B35">
            <v>1954281.32</v>
          </cell>
        </row>
        <row r="36">
          <cell r="A36" t="str">
            <v>Kabupaten Trenggalek</v>
          </cell>
          <cell r="B36">
            <v>1944932.74</v>
          </cell>
        </row>
        <row r="37">
          <cell r="A37" t="str">
            <v>Kabupaten Situbondo</v>
          </cell>
          <cell r="B37">
            <v>1942750.77</v>
          </cell>
        </row>
        <row r="38">
          <cell r="A38" t="str">
            <v>Kabupaten Pamekasan</v>
          </cell>
          <cell r="B38">
            <v>1939686.39</v>
          </cell>
        </row>
        <row r="39">
          <cell r="A39" t="str">
            <v>Kabupaten Sampang</v>
          </cell>
          <cell r="B39">
            <v>1922122.97</v>
          </cell>
        </row>
      </sheetData>
      <sheetData sheetId="2">
        <row r="1">
          <cell r="A1" t="str">
            <v>Kabupaten/Kota</v>
          </cell>
          <cell r="B1" t="str">
            <v>Laki-laki</v>
          </cell>
          <cell r="C1" t="str">
            <v>Perempuan</v>
          </cell>
          <cell r="D1" t="str">
            <v>Total</v>
          </cell>
        </row>
        <row r="2">
          <cell r="A2" t="str">
            <v>Kabupaten Pacitan</v>
          </cell>
          <cell r="B2" t="str">
            <v>293714</v>
          </cell>
          <cell r="C2" t="str">
            <v>292396</v>
          </cell>
          <cell r="D2" t="str">
            <v>586110</v>
          </cell>
        </row>
        <row r="3">
          <cell r="A3" t="str">
            <v>Kabupaten Ponorogo</v>
          </cell>
          <cell r="B3" t="str">
            <v>474257</v>
          </cell>
          <cell r="C3" t="str">
            <v>475061</v>
          </cell>
          <cell r="D3" t="str">
            <v>949318</v>
          </cell>
        </row>
        <row r="4">
          <cell r="A4" t="str">
            <v>Kabupaten Trenggalek</v>
          </cell>
          <cell r="B4" t="str">
            <v>367372</v>
          </cell>
          <cell r="C4" t="str">
            <v>363753</v>
          </cell>
          <cell r="D4" t="str">
            <v>731125</v>
          </cell>
        </row>
        <row r="5">
          <cell r="A5" t="str">
            <v>Kabupaten Tulungagung</v>
          </cell>
          <cell r="B5" t="str">
            <v>545254</v>
          </cell>
          <cell r="C5" t="str">
            <v>544521</v>
          </cell>
          <cell r="D5" t="str">
            <v>1089775</v>
          </cell>
        </row>
        <row r="6">
          <cell r="A6" t="str">
            <v>Kabupaten Blitar</v>
          </cell>
          <cell r="B6" t="str">
            <v>616511</v>
          </cell>
          <cell r="C6" t="str">
            <v>607234</v>
          </cell>
          <cell r="D6" t="str">
            <v>1223745</v>
          </cell>
        </row>
        <row r="7">
          <cell r="A7" t="str">
            <v>Kabupaten Kediri</v>
          </cell>
          <cell r="B7" t="str">
            <v>825867</v>
          </cell>
          <cell r="C7" t="str">
            <v>809427</v>
          </cell>
          <cell r="D7" t="str">
            <v>1635294</v>
          </cell>
        </row>
        <row r="8">
          <cell r="A8" t="str">
            <v>Kabupaten Malang</v>
          </cell>
          <cell r="B8" t="str">
            <v>1337805</v>
          </cell>
          <cell r="C8" t="str">
            <v>1316643</v>
          </cell>
          <cell r="D8" t="str">
            <v>2654448</v>
          </cell>
        </row>
        <row r="9">
          <cell r="A9" t="str">
            <v>Kabupaten Lumajang</v>
          </cell>
          <cell r="B9" t="str">
            <v>553574</v>
          </cell>
          <cell r="C9" t="str">
            <v>565677</v>
          </cell>
          <cell r="D9" t="str">
            <v>1119251</v>
          </cell>
        </row>
        <row r="10">
          <cell r="A10" t="str">
            <v>Kabupaten Jember</v>
          </cell>
          <cell r="B10" t="str">
            <v>1264968</v>
          </cell>
          <cell r="C10" t="str">
            <v>1271761</v>
          </cell>
          <cell r="D10" t="str">
            <v>2536729</v>
          </cell>
        </row>
        <row r="11">
          <cell r="A11" t="str">
            <v>Kabupaten Banyuwangi</v>
          </cell>
          <cell r="B11" t="str">
            <v>855220</v>
          </cell>
          <cell r="C11" t="str">
            <v>852894</v>
          </cell>
          <cell r="D11" t="str">
            <v>1708114</v>
          </cell>
        </row>
        <row r="12">
          <cell r="A12" t="str">
            <v>Kabupaten Bondowoso</v>
          </cell>
          <cell r="B12" t="str">
            <v>382226</v>
          </cell>
          <cell r="C12" t="str">
            <v>393925</v>
          </cell>
          <cell r="D12" t="str">
            <v>776151</v>
          </cell>
        </row>
        <row r="13">
          <cell r="A13" t="str">
            <v>Kabupaten Situbondo</v>
          </cell>
          <cell r="B13" t="str">
            <v>336757</v>
          </cell>
          <cell r="C13" t="str">
            <v>349210</v>
          </cell>
          <cell r="D13" t="str">
            <v>685967</v>
          </cell>
        </row>
        <row r="14">
          <cell r="A14" t="str">
            <v>Kabupaten Probolinggo</v>
          </cell>
          <cell r="B14" t="str">
            <v>568684</v>
          </cell>
          <cell r="C14" t="str">
            <v>583853</v>
          </cell>
          <cell r="D14" t="str">
            <v>1152537</v>
          </cell>
        </row>
        <row r="15">
          <cell r="A15" t="str">
            <v>Kabupaten Pasuruan</v>
          </cell>
          <cell r="B15" t="str">
            <v>803730</v>
          </cell>
          <cell r="C15" t="str">
            <v>802239</v>
          </cell>
          <cell r="D15" t="str">
            <v>1605969</v>
          </cell>
        </row>
        <row r="16">
          <cell r="A16" t="str">
            <v>Kabupaten Sidoarjo</v>
          </cell>
          <cell r="B16" t="str">
            <v>1048574</v>
          </cell>
          <cell r="C16" t="str">
            <v>1034227</v>
          </cell>
          <cell r="D16" t="str">
            <v>2082801</v>
          </cell>
        </row>
        <row r="17">
          <cell r="A17" t="str">
            <v>Kabupaten Mojokerto</v>
          </cell>
          <cell r="B17" t="str">
            <v>562947</v>
          </cell>
          <cell r="C17" t="str">
            <v>556262</v>
          </cell>
          <cell r="D17" t="str">
            <v>1119209</v>
          </cell>
        </row>
        <row r="18">
          <cell r="A18" t="str">
            <v>Kabupaten Jombang</v>
          </cell>
          <cell r="B18" t="str">
            <v>664605</v>
          </cell>
          <cell r="C18" t="str">
            <v>653457</v>
          </cell>
          <cell r="D18" t="str">
            <v>1318062</v>
          </cell>
        </row>
        <row r="19">
          <cell r="A19" t="str">
            <v>Kabupaten Nganjuk</v>
          </cell>
          <cell r="B19" t="str">
            <v>555280</v>
          </cell>
          <cell r="C19" t="str">
            <v>548622</v>
          </cell>
          <cell r="D19" t="str">
            <v>1103902</v>
          </cell>
        </row>
        <row r="20">
          <cell r="A20" t="str">
            <v>Kabupaten Madiun</v>
          </cell>
          <cell r="B20" t="str">
            <v>368908</v>
          </cell>
          <cell r="C20" t="str">
            <v>375442</v>
          </cell>
          <cell r="D20" t="str">
            <v>744350</v>
          </cell>
        </row>
        <row r="21">
          <cell r="A21" t="str">
            <v>Kabupaten Magetan</v>
          </cell>
          <cell r="B21" t="str">
            <v>330024</v>
          </cell>
          <cell r="C21" t="str">
            <v>340788</v>
          </cell>
          <cell r="D21" t="str">
            <v>670812</v>
          </cell>
        </row>
        <row r="22">
          <cell r="A22" t="str">
            <v>Kabupaten Ngawi</v>
          </cell>
          <cell r="B22" t="str">
            <v>431970</v>
          </cell>
          <cell r="C22" t="str">
            <v>438087</v>
          </cell>
          <cell r="D22" t="str">
            <v>870057</v>
          </cell>
        </row>
        <row r="23">
          <cell r="A23" t="str">
            <v>Kabupaten Bojonegoro</v>
          </cell>
          <cell r="B23" t="str">
            <v>653686</v>
          </cell>
          <cell r="C23" t="str">
            <v>647949</v>
          </cell>
          <cell r="D23" t="str">
            <v>1301635</v>
          </cell>
        </row>
        <row r="24">
          <cell r="A24" t="str">
            <v>Kabupaten Tuban</v>
          </cell>
          <cell r="B24" t="str">
            <v>598339</v>
          </cell>
          <cell r="C24" t="str">
            <v>599673</v>
          </cell>
          <cell r="D24" t="str">
            <v>1198012</v>
          </cell>
        </row>
        <row r="25">
          <cell r="A25" t="str">
            <v>Kabupaten Lamongan</v>
          </cell>
          <cell r="B25" t="str">
            <v>672687</v>
          </cell>
          <cell r="C25" t="str">
            <v>671478</v>
          </cell>
          <cell r="D25" t="str">
            <v>1344165</v>
          </cell>
        </row>
        <row r="26">
          <cell r="A26" t="str">
            <v>Kabupaten Gresik</v>
          </cell>
          <cell r="B26" t="str">
            <v>660283</v>
          </cell>
          <cell r="C26" t="str">
            <v>650932</v>
          </cell>
          <cell r="D26" t="str">
            <v>1311215</v>
          </cell>
        </row>
        <row r="27">
          <cell r="A27" t="str">
            <v>Kabupaten Bangkalan</v>
          </cell>
          <cell r="B27" t="str">
            <v>522782</v>
          </cell>
          <cell r="C27" t="str">
            <v>537595</v>
          </cell>
          <cell r="D27" t="str">
            <v>1060377</v>
          </cell>
        </row>
        <row r="28">
          <cell r="A28" t="str">
            <v>Kabupaten Sampang</v>
          </cell>
          <cell r="B28" t="str">
            <v>481667</v>
          </cell>
          <cell r="C28" t="str">
            <v>488027</v>
          </cell>
          <cell r="D28" t="str">
            <v>969694</v>
          </cell>
        </row>
        <row r="29">
          <cell r="A29" t="str">
            <v>Kabupaten Pamekasan</v>
          </cell>
          <cell r="B29" t="str">
            <v>416961</v>
          </cell>
          <cell r="C29" t="str">
            <v>433096</v>
          </cell>
          <cell r="D29" t="str">
            <v>850057</v>
          </cell>
        </row>
        <row r="30">
          <cell r="A30" t="str">
            <v>Kabupaten Sumenep</v>
          </cell>
          <cell r="B30" t="str">
            <v>542735</v>
          </cell>
          <cell r="C30" t="str">
            <v>581701</v>
          </cell>
          <cell r="D30" t="str">
            <v>1124436</v>
          </cell>
        </row>
        <row r="31">
          <cell r="A31" t="str">
            <v>Kota Kediri</v>
          </cell>
          <cell r="B31" t="str">
            <v>143616</v>
          </cell>
          <cell r="C31" t="str">
            <v>143180</v>
          </cell>
          <cell r="D31" t="str">
            <v>286796</v>
          </cell>
        </row>
        <row r="32">
          <cell r="A32" t="str">
            <v>Kota Blitar</v>
          </cell>
          <cell r="B32" t="str">
            <v>74217</v>
          </cell>
          <cell r="C32" t="str">
            <v>74932</v>
          </cell>
          <cell r="D32" t="str">
            <v>149149</v>
          </cell>
        </row>
        <row r="33">
          <cell r="A33" t="str">
            <v>Kota Malang</v>
          </cell>
          <cell r="B33" t="str">
            <v>419901</v>
          </cell>
          <cell r="C33" t="str">
            <v>423909</v>
          </cell>
          <cell r="D33" t="str">
            <v>843810</v>
          </cell>
        </row>
        <row r="34">
          <cell r="A34" t="str">
            <v>Kota Probolinggo</v>
          </cell>
          <cell r="B34" t="str">
            <v>118829</v>
          </cell>
          <cell r="C34" t="str">
            <v>120820</v>
          </cell>
          <cell r="D34" t="str">
            <v>239649</v>
          </cell>
        </row>
        <row r="35">
          <cell r="A35" t="str">
            <v>Kota Pasuruan</v>
          </cell>
          <cell r="B35" t="str">
            <v>104046</v>
          </cell>
          <cell r="C35" t="str">
            <v>103960</v>
          </cell>
          <cell r="D35" t="str">
            <v>208006</v>
          </cell>
        </row>
        <row r="36">
          <cell r="A36" t="str">
            <v>Kota Mojokerto</v>
          </cell>
          <cell r="B36" t="str">
            <v>65685</v>
          </cell>
          <cell r="C36" t="str">
            <v>66749</v>
          </cell>
          <cell r="D36" t="str">
            <v>132434</v>
          </cell>
        </row>
        <row r="37">
          <cell r="A37" t="str">
            <v>Kota Madiun</v>
          </cell>
          <cell r="B37" t="str">
            <v>95442</v>
          </cell>
          <cell r="C37" t="str">
            <v>99733</v>
          </cell>
          <cell r="D37" t="str">
            <v>195175</v>
          </cell>
        </row>
        <row r="38">
          <cell r="A38" t="str">
            <v>Kota Surabaya</v>
          </cell>
          <cell r="B38" t="str">
            <v>1425168</v>
          </cell>
          <cell r="C38" t="str">
            <v>1449146</v>
          </cell>
          <cell r="D38" t="str">
            <v>2874314</v>
          </cell>
        </row>
        <row r="39">
          <cell r="A39" t="str">
            <v>Kota Batu</v>
          </cell>
          <cell r="B39" t="str">
            <v>107301</v>
          </cell>
          <cell r="C39" t="str">
            <v>105745</v>
          </cell>
          <cell r="D39" t="str">
            <v>213046</v>
          </cell>
        </row>
        <row r="40">
          <cell r="A40" t="str">
            <v>Jawa Timur</v>
          </cell>
          <cell r="B40" t="str">
            <v>20291592</v>
          </cell>
          <cell r="C40" t="str">
            <v>20374104</v>
          </cell>
          <cell r="D40" t="str">
            <v>40665696</v>
          </cell>
        </row>
      </sheetData>
      <sheetData sheetId="3">
        <row r="1">
          <cell r="A1" t="str">
            <v>Kabupaten Pacitan</v>
          </cell>
          <cell r="B1">
            <v>1389.92</v>
          </cell>
          <cell r="C1">
            <v>2.91</v>
          </cell>
        </row>
        <row r="2">
          <cell r="A2" t="str">
            <v>Kabupaten Ponorogo</v>
          </cell>
          <cell r="B2">
            <v>1305.7</v>
          </cell>
          <cell r="C2">
            <v>2.73</v>
          </cell>
        </row>
        <row r="3">
          <cell r="A3" t="str">
            <v>Kabupaten Trenggalek</v>
          </cell>
          <cell r="B3">
            <v>1147.22</v>
          </cell>
          <cell r="C3">
            <v>2.4</v>
          </cell>
        </row>
        <row r="4">
          <cell r="A4" t="str">
            <v>Kabupaten Tulungagung</v>
          </cell>
          <cell r="B4">
            <v>1055.6500000000001</v>
          </cell>
          <cell r="C4">
            <v>2.21</v>
          </cell>
        </row>
        <row r="5">
          <cell r="A5" t="str">
            <v>Kabupaten Blitar</v>
          </cell>
          <cell r="B5">
            <v>1336.48</v>
          </cell>
          <cell r="C5">
            <v>2.8</v>
          </cell>
        </row>
        <row r="6">
          <cell r="A6" t="str">
            <v>Kabupaten Kediri</v>
          </cell>
          <cell r="B6">
            <v>1386.05</v>
          </cell>
          <cell r="C6">
            <v>2.9</v>
          </cell>
        </row>
        <row r="7">
          <cell r="A7" t="str">
            <v>Kabupaten Malang</v>
          </cell>
          <cell r="B7">
            <v>3530.65</v>
          </cell>
          <cell r="C7">
            <v>7.39</v>
          </cell>
        </row>
        <row r="8">
          <cell r="A8" t="str">
            <v>Kabupaten Lumajang</v>
          </cell>
          <cell r="B8">
            <v>1790.9</v>
          </cell>
          <cell r="C8">
            <v>3.75</v>
          </cell>
        </row>
        <row r="9">
          <cell r="A9" t="str">
            <v>Kabupaten Jember</v>
          </cell>
          <cell r="B9">
            <v>3092.34</v>
          </cell>
          <cell r="C9">
            <v>6.47</v>
          </cell>
        </row>
        <row r="10">
          <cell r="A10" t="str">
            <v>Kabupaten Banyuwangi</v>
          </cell>
          <cell r="B10">
            <v>5782.4</v>
          </cell>
          <cell r="C10">
            <v>12.1</v>
          </cell>
        </row>
        <row r="11">
          <cell r="A11" t="str">
            <v>Kabupaten Bondowoso</v>
          </cell>
          <cell r="B11">
            <v>1525.97</v>
          </cell>
          <cell r="C11">
            <v>3.19</v>
          </cell>
        </row>
        <row r="12">
          <cell r="A12" t="str">
            <v>Kabupaten Situbondo</v>
          </cell>
          <cell r="B12">
            <v>1669.87</v>
          </cell>
          <cell r="C12">
            <v>3.49</v>
          </cell>
        </row>
        <row r="13">
          <cell r="A13" t="str">
            <v>Kabupaten Probolinggo</v>
          </cell>
          <cell r="B13">
            <v>1696.21</v>
          </cell>
          <cell r="C13">
            <v>3.55</v>
          </cell>
        </row>
        <row r="14">
          <cell r="A14" t="str">
            <v>Kabupaten Pasuruan</v>
          </cell>
          <cell r="B14">
            <v>1474.02</v>
          </cell>
          <cell r="C14">
            <v>3.08</v>
          </cell>
        </row>
        <row r="15">
          <cell r="A15" t="str">
            <v>Kabupaten Sidoarjo</v>
          </cell>
          <cell r="B15">
            <v>634.38</v>
          </cell>
          <cell r="C15">
            <v>1.33</v>
          </cell>
        </row>
        <row r="16">
          <cell r="A16" t="str">
            <v>Kabupaten Mojokerto</v>
          </cell>
          <cell r="B16">
            <v>717.83</v>
          </cell>
          <cell r="C16">
            <v>1.5</v>
          </cell>
        </row>
        <row r="17">
          <cell r="A17" t="str">
            <v>Kabupaten Jombang</v>
          </cell>
          <cell r="B17">
            <v>1115.0899999999999</v>
          </cell>
          <cell r="C17">
            <v>2.33</v>
          </cell>
        </row>
        <row r="18">
          <cell r="A18" t="str">
            <v>Kabupaten Nganjuk</v>
          </cell>
          <cell r="B18">
            <v>1224.25</v>
          </cell>
          <cell r="C18">
            <v>2.56</v>
          </cell>
        </row>
        <row r="19">
          <cell r="A19" t="str">
            <v>Kabupaten Madiun</v>
          </cell>
          <cell r="B19">
            <v>1037.58</v>
          </cell>
          <cell r="C19">
            <v>2.17</v>
          </cell>
        </row>
        <row r="20">
          <cell r="A20" t="str">
            <v>Kabupaten Magetan</v>
          </cell>
          <cell r="B20">
            <v>688.84</v>
          </cell>
          <cell r="C20">
            <v>1.44</v>
          </cell>
        </row>
        <row r="21">
          <cell r="A21" t="str">
            <v>Kabupaten Ngawi</v>
          </cell>
          <cell r="B21">
            <v>1295.98</v>
          </cell>
          <cell r="C21">
            <v>2.71</v>
          </cell>
        </row>
        <row r="22">
          <cell r="A22" t="str">
            <v>Kabupaten Bojonegoro</v>
          </cell>
          <cell r="B22">
            <v>2198.79</v>
          </cell>
          <cell r="C22">
            <v>4.5999999999999996</v>
          </cell>
        </row>
        <row r="23">
          <cell r="A23" t="str">
            <v>Kabupaten Tuban</v>
          </cell>
          <cell r="B23">
            <v>1834.15</v>
          </cell>
          <cell r="C23">
            <v>3.84</v>
          </cell>
        </row>
        <row r="24">
          <cell r="A24" t="str">
            <v>Kabupaten Lamongan</v>
          </cell>
          <cell r="B24">
            <v>1782.05</v>
          </cell>
          <cell r="C24">
            <v>3.73</v>
          </cell>
        </row>
        <row r="25">
          <cell r="A25" t="str">
            <v>Kabupaten Gresik</v>
          </cell>
          <cell r="B25">
            <v>1191.25</v>
          </cell>
          <cell r="C25">
            <v>2.4900000000000002</v>
          </cell>
        </row>
        <row r="26">
          <cell r="A26" t="str">
            <v>Kabupaten Bangkalan</v>
          </cell>
          <cell r="B26">
            <v>1001.44</v>
          </cell>
          <cell r="C26">
            <v>2.1</v>
          </cell>
        </row>
        <row r="27">
          <cell r="A27" t="str">
            <v>Kabupaten Sampang</v>
          </cell>
          <cell r="B27">
            <v>1233.08</v>
          </cell>
          <cell r="C27">
            <v>2.58</v>
          </cell>
        </row>
        <row r="28">
          <cell r="A28" t="str">
            <v>Kabupaten Pamekasan</v>
          </cell>
          <cell r="B28">
            <v>792.24</v>
          </cell>
          <cell r="C28">
            <v>1.66</v>
          </cell>
        </row>
        <row r="29">
          <cell r="A29" t="str">
            <v>Kabupaten Sumenep</v>
          </cell>
          <cell r="B29">
            <v>1998.54</v>
          </cell>
          <cell r="C29">
            <v>4.18</v>
          </cell>
        </row>
        <row r="30">
          <cell r="A30" t="str">
            <v>Kota Kediri</v>
          </cell>
          <cell r="B30">
            <v>63.4</v>
          </cell>
          <cell r="C30">
            <v>0.13</v>
          </cell>
        </row>
        <row r="31">
          <cell r="A31" t="str">
            <v>Kota Blitar</v>
          </cell>
          <cell r="B31">
            <v>32.57</v>
          </cell>
          <cell r="C31">
            <v>7.0000000000000007E-2</v>
          </cell>
        </row>
        <row r="32">
          <cell r="A32" t="str">
            <v>Kota Malang</v>
          </cell>
          <cell r="B32">
            <v>145.28</v>
          </cell>
          <cell r="C32">
            <v>0.3</v>
          </cell>
        </row>
        <row r="33">
          <cell r="A33" t="str">
            <v>Kota Probolinggo</v>
          </cell>
          <cell r="B33">
            <v>56.67</v>
          </cell>
          <cell r="C33">
            <v>0.12</v>
          </cell>
        </row>
        <row r="34">
          <cell r="A34" t="str">
            <v>Kota Pasuruan</v>
          </cell>
          <cell r="B34">
            <v>35.29</v>
          </cell>
          <cell r="C34">
            <v>7.0000000000000007E-2</v>
          </cell>
        </row>
        <row r="35">
          <cell r="A35" t="str">
            <v>Kota Mojokerto</v>
          </cell>
          <cell r="B35">
            <v>16.47</v>
          </cell>
          <cell r="C35">
            <v>0.03</v>
          </cell>
        </row>
        <row r="36">
          <cell r="A36" t="str">
            <v>Kota Madiun</v>
          </cell>
          <cell r="B36">
            <v>33.92</v>
          </cell>
          <cell r="C36">
            <v>7.0000000000000007E-2</v>
          </cell>
        </row>
        <row r="37">
          <cell r="A37" t="str">
            <v>Kota Surabaya</v>
          </cell>
          <cell r="B37">
            <v>350.54</v>
          </cell>
          <cell r="C37">
            <v>0.73</v>
          </cell>
        </row>
        <row r="38">
          <cell r="A38" t="str">
            <v>Kota Batu</v>
          </cell>
          <cell r="B38">
            <v>136.74</v>
          </cell>
          <cell r="C38">
            <v>0.28999999999999998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06A84-24EE-4C7E-968C-C98219434129}" name="Table2" displayName="Table2" ref="A1:G39" totalsRowShown="0" headerRowDxfId="7" dataDxfId="6">
  <autoFilter ref="A1:G39" xr:uid="{08106A84-24EE-4C7E-968C-C98219434129}"/>
  <sortState xmlns:xlrd2="http://schemas.microsoft.com/office/spreadsheetml/2017/richdata2" ref="A2:D39">
    <sortCondition ref="A2:A39"/>
  </sortState>
  <tableColumns count="7">
    <tableColumn id="1" xr3:uid="{145504E0-4A6C-4F70-8035-A1CD7E7C6CF9}" name="Kabupaten/Kota" dataDxfId="14"/>
    <tableColumn id="2" xr3:uid="{294D4222-45A6-40C1-86AC-9347A96F5F18}" name="UMR" dataDxfId="13">
      <calculatedColumnFormula>VLOOKUP(Table2[[#This Row],[Kabupaten/Kota]],[1]Sheet2!$A$1:$B$39,2,FALSE)</calculatedColumnFormula>
    </tableColumn>
    <tableColumn id="3" xr3:uid="{FD967819-4C20-4B07-9821-BC72250262CD}" name="Luas Wilayah" dataDxfId="12">
      <calculatedColumnFormula>VLOOKUP(A2,'[1]Luas Wilayah'!$A$1:$C$38,2,FALSE)</calculatedColumnFormula>
    </tableColumn>
    <tableColumn id="6" xr3:uid="{DF852204-7E24-4110-AC88-94DB477EC4D1}" name="Banyak Penduduk" dataDxfId="11">
      <calculatedColumnFormula>VLOOKUP(A2,'[1]Jumlah Penduduk'!$A$1:$D$40,4,FALSE)</calculatedColumnFormula>
    </tableColumn>
    <tableColumn id="4" xr3:uid="{A1F4DCF6-AAB1-482D-9236-9C9F52FBF570}" name="Akomodasi Kamar" dataDxfId="10">
      <calculatedColumnFormula>VLOOKUP(Table2[[#This Row],[Kabupaten/Kota]],Table3[],2,FALSE)</calculatedColumnFormula>
    </tableColumn>
    <tableColumn id="5" xr3:uid="{8B30305E-4E7C-4062-A951-07CE7DDD7B6C}" name="Akomodasi Hotel" dataDxfId="9">
      <calculatedColumnFormula>VLOOKUP(Table2[[#This Row],[Kabupaten/Kota]],Table3[],3,FALSE)</calculatedColumnFormula>
    </tableColumn>
    <tableColumn id="7" xr3:uid="{E3D43E26-75C8-402C-8FE9-8C02BBE25D4F}" name="Akomodasi Tempat Tidur" dataDxfId="8">
      <calculatedColumnFormula>VLOOKUP(Table2[[#This Row],[Kabupaten/Kota]],Table3[],4,FALSE)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393DAE-167A-407A-900C-F6A7E390F974}" name="Table3" displayName="Table3" ref="A1:D39" totalsRowShown="0" headerRowDxfId="1" dataDxfId="0" headerRowBorderDxfId="16" tableBorderDxfId="17" totalsRowBorderDxfId="15">
  <autoFilter ref="A1:D39" xr:uid="{26393DAE-167A-407A-900C-F6A7E390F974}"/>
  <tableColumns count="4">
    <tableColumn id="1" xr3:uid="{1CB7B1C2-9FA4-43E0-9706-6AD0F2644225}" name="Kabupaten/Kota" dataDxfId="5"/>
    <tableColumn id="2" xr3:uid="{EEFD0E0D-9477-4DD4-8FD5-6AFBCBD7ADDF}" name="Akomodasi Kamar" dataDxfId="4"/>
    <tableColumn id="3" xr3:uid="{2D73002C-F950-4E59-969C-314D83CD3074}" name="Akomodasi Hotel" dataDxfId="3"/>
    <tableColumn id="4" xr3:uid="{6BB1D8C9-7680-4713-9D16-5DD92808656E}" name="Akomodasi Tempat Tidu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A023-A8E3-4F7B-AD21-297024693B1B}">
  <dimension ref="A1:G39"/>
  <sheetViews>
    <sheetView workbookViewId="0">
      <selection activeCell="B23" sqref="B23"/>
    </sheetView>
  </sheetViews>
  <sheetFormatPr defaultRowHeight="15" x14ac:dyDescent="0.25"/>
  <cols>
    <col min="1" max="1" width="22.7109375" bestFit="1" customWidth="1"/>
    <col min="2" max="2" width="10.5703125" bestFit="1" customWidth="1"/>
    <col min="3" max="3" width="17.140625" bestFit="1" customWidth="1"/>
    <col min="4" max="4" width="19.140625" bestFit="1" customWidth="1"/>
  </cols>
  <sheetData>
    <row r="1" spans="1:7" x14ac:dyDescent="0.25">
      <c r="A1" s="10" t="s">
        <v>38</v>
      </c>
      <c r="B1" s="10" t="s">
        <v>39</v>
      </c>
      <c r="C1" s="10" t="s">
        <v>40</v>
      </c>
      <c r="D1" s="10" t="s">
        <v>41</v>
      </c>
      <c r="E1" s="13" t="s">
        <v>42</v>
      </c>
      <c r="F1" s="13" t="s">
        <v>43</v>
      </c>
      <c r="G1" s="14" t="s">
        <v>44</v>
      </c>
    </row>
    <row r="2" spans="1:7" x14ac:dyDescent="0.25">
      <c r="A2" s="10" t="s">
        <v>0</v>
      </c>
      <c r="B2" s="11">
        <f>VLOOKUP(Table2[[#This Row],[Kabupaten/Kota]],[1]Sheet2!$A$1:$B$39,2,FALSE)</f>
        <v>1956773.48</v>
      </c>
      <c r="C2" s="11">
        <f>VLOOKUP(A2,'[1]Luas Wilayah'!$A$1:$C$38,2,FALSE)</f>
        <v>1001.44</v>
      </c>
      <c r="D2" s="12" t="str">
        <f>VLOOKUP(A2,'[1]Jumlah Penduduk'!$A$1:$D$40,4,FALSE)</f>
        <v>1060377</v>
      </c>
      <c r="E2" s="10">
        <f>VLOOKUP(Table2[[#This Row],[Kabupaten/Kota]],Table3[],2,FALSE)</f>
        <v>119</v>
      </c>
      <c r="F2" s="10">
        <f>VLOOKUP(Table2[[#This Row],[Kabupaten/Kota]],Table3[],3,FALSE)</f>
        <v>5</v>
      </c>
      <c r="G2" s="10">
        <f>VLOOKUP(Table2[[#This Row],[Kabupaten/Kota]],Table3[],4,FALSE)</f>
        <v>168</v>
      </c>
    </row>
    <row r="3" spans="1:7" x14ac:dyDescent="0.25">
      <c r="A3" s="10" t="s">
        <v>1</v>
      </c>
      <c r="B3" s="11">
        <f>VLOOKUP(Table2[[#This Row],[Kabupaten/Kota]],[1]Sheet2!$A$1:$B$39,2,FALSE)</f>
        <v>2328899.12</v>
      </c>
      <c r="C3" s="11">
        <f>VLOOKUP(A3,'[1]Luas Wilayah'!$A$1:$C$38,2,FALSE)</f>
        <v>5782.4</v>
      </c>
      <c r="D3" s="12" t="str">
        <f>VLOOKUP(A3,'[1]Jumlah Penduduk'!$A$1:$D$40,4,FALSE)</f>
        <v>1708114</v>
      </c>
      <c r="E3" s="10">
        <f>VLOOKUP(Table2[[#This Row],[Kabupaten/Kota]],Table3[],2,FALSE)</f>
        <v>4472</v>
      </c>
      <c r="F3" s="10">
        <f>VLOOKUP(Table2[[#This Row],[Kabupaten/Kota]],Table3[],3,FALSE)</f>
        <v>97</v>
      </c>
      <c r="G3" s="10">
        <f>VLOOKUP(Table2[[#This Row],[Kabupaten/Kota]],Table3[],4,FALSE)</f>
        <v>6953</v>
      </c>
    </row>
    <row r="4" spans="1:7" x14ac:dyDescent="0.25">
      <c r="A4" s="10" t="s">
        <v>2</v>
      </c>
      <c r="B4" s="11">
        <f>VLOOKUP(Table2[[#This Row],[Kabupaten/Kota]],[1]Sheet2!$A$1:$B$39,2,FALSE)</f>
        <v>2015071.18</v>
      </c>
      <c r="C4" s="11">
        <f>VLOOKUP(A4,'[1]Luas Wilayah'!$A$1:$C$38,2,FALSE)</f>
        <v>1336.48</v>
      </c>
      <c r="D4" s="12" t="str">
        <f>VLOOKUP(A4,'[1]Jumlah Penduduk'!$A$1:$D$40,4,FALSE)</f>
        <v>1223745</v>
      </c>
      <c r="E4" s="10">
        <f>VLOOKUP(Table2[[#This Row],[Kabupaten/Kota]],Table3[],2,FALSE)</f>
        <v>368</v>
      </c>
      <c r="F4" s="10">
        <f>VLOOKUP(Table2[[#This Row],[Kabupaten/Kota]],Table3[],3,FALSE)</f>
        <v>16</v>
      </c>
      <c r="G4" s="10">
        <f>VLOOKUP(Table2[[#This Row],[Kabupaten/Kota]],Table3[],4,FALSE)</f>
        <v>445</v>
      </c>
    </row>
    <row r="5" spans="1:7" x14ac:dyDescent="0.25">
      <c r="A5" s="10" t="s">
        <v>3</v>
      </c>
      <c r="B5" s="11">
        <f>VLOOKUP(Table2[[#This Row],[Kabupaten/Kota]],[1]Sheet2!$A$1:$B$39,2,FALSE)</f>
        <v>2079568.07</v>
      </c>
      <c r="C5" s="11">
        <f>VLOOKUP(A5,'[1]Luas Wilayah'!$A$1:$C$38,2,FALSE)</f>
        <v>2198.79</v>
      </c>
      <c r="D5" s="12" t="str">
        <f>VLOOKUP(A5,'[1]Jumlah Penduduk'!$A$1:$D$40,4,FALSE)</f>
        <v>1301635</v>
      </c>
      <c r="E5" s="10">
        <f>VLOOKUP(Table2[[#This Row],[Kabupaten/Kota]],Table3[],2,FALSE)</f>
        <v>1883</v>
      </c>
      <c r="F5" s="10">
        <f>VLOOKUP(Table2[[#This Row],[Kabupaten/Kota]],Table3[],3,FALSE)</f>
        <v>29</v>
      </c>
      <c r="G5" s="10">
        <f>VLOOKUP(Table2[[#This Row],[Kabupaten/Kota]],Table3[],4,FALSE)</f>
        <v>2677</v>
      </c>
    </row>
    <row r="6" spans="1:7" x14ac:dyDescent="0.25">
      <c r="A6" s="10" t="s">
        <v>4</v>
      </c>
      <c r="B6" s="11">
        <f>VLOOKUP(Table2[[#This Row],[Kabupaten/Kota]],[1]Sheet2!$A$1:$B$39,2,FALSE)</f>
        <v>1958640.12</v>
      </c>
      <c r="C6" s="11">
        <f>VLOOKUP(A6,'[1]Luas Wilayah'!$A$1:$C$38,2,FALSE)</f>
        <v>1525.97</v>
      </c>
      <c r="D6" s="12" t="str">
        <f>VLOOKUP(A6,'[1]Jumlah Penduduk'!$A$1:$D$40,4,FALSE)</f>
        <v>776151</v>
      </c>
      <c r="E6" s="10">
        <f>VLOOKUP(Table2[[#This Row],[Kabupaten/Kota]],Table3[],2,FALSE)</f>
        <v>681</v>
      </c>
      <c r="F6" s="10">
        <f>VLOOKUP(Table2[[#This Row],[Kabupaten/Kota]],Table3[],3,FALSE)</f>
        <v>20</v>
      </c>
      <c r="G6" s="10">
        <f>VLOOKUP(Table2[[#This Row],[Kabupaten/Kota]],Table3[],4,FALSE)</f>
        <v>1069</v>
      </c>
    </row>
    <row r="7" spans="1:7" x14ac:dyDescent="0.25">
      <c r="A7" s="10" t="s">
        <v>5</v>
      </c>
      <c r="B7" s="11">
        <f>VLOOKUP(Table2[[#This Row],[Kabupaten/Kota]],[1]Sheet2!$A$1:$B$39,2,FALSE)</f>
        <v>4372030.51</v>
      </c>
      <c r="C7" s="11">
        <f>VLOOKUP(A7,'[1]Luas Wilayah'!$A$1:$C$38,2,FALSE)</f>
        <v>1191.25</v>
      </c>
      <c r="D7" s="12" t="str">
        <f>VLOOKUP(A7,'[1]Jumlah Penduduk'!$A$1:$D$40,4,FALSE)</f>
        <v>1311215</v>
      </c>
      <c r="E7" s="10">
        <f>VLOOKUP(Table2[[#This Row],[Kabupaten/Kota]],Table3[],2,FALSE)</f>
        <v>784</v>
      </c>
      <c r="F7" s="10">
        <f>VLOOKUP(Table2[[#This Row],[Kabupaten/Kota]],Table3[],3,FALSE)</f>
        <v>37</v>
      </c>
      <c r="G7" s="10">
        <f>VLOOKUP(Table2[[#This Row],[Kabupaten/Kota]],Table3[],4,FALSE)</f>
        <v>1670</v>
      </c>
    </row>
    <row r="8" spans="1:7" x14ac:dyDescent="0.25">
      <c r="A8" s="10" t="s">
        <v>6</v>
      </c>
      <c r="B8" s="11">
        <f>VLOOKUP(Table2[[#This Row],[Kabupaten/Kota]],[1]Sheet2!$A$1:$B$39,2,FALSE)</f>
        <v>2355662.91</v>
      </c>
      <c r="C8" s="11">
        <f>VLOOKUP(A8,'[1]Luas Wilayah'!$A$1:$C$38,2,FALSE)</f>
        <v>3092.34</v>
      </c>
      <c r="D8" s="12" t="str">
        <f>VLOOKUP(A8,'[1]Jumlah Penduduk'!$A$1:$D$40,4,FALSE)</f>
        <v>2536729</v>
      </c>
      <c r="E8" s="10">
        <f>VLOOKUP(Table2[[#This Row],[Kabupaten/Kota]],Table3[],2,FALSE)</f>
        <v>3622</v>
      </c>
      <c r="F8" s="10">
        <f>VLOOKUP(Table2[[#This Row],[Kabupaten/Kota]],Table3[],3,FALSE)</f>
        <v>73</v>
      </c>
      <c r="G8" s="10">
        <f>VLOOKUP(Table2[[#This Row],[Kabupaten/Kota]],Table3[],4,FALSE)</f>
        <v>4752</v>
      </c>
    </row>
    <row r="9" spans="1:7" x14ac:dyDescent="0.25">
      <c r="A9" s="10" t="s">
        <v>7</v>
      </c>
      <c r="B9" s="11">
        <f>VLOOKUP(Table2[[#This Row],[Kabupaten/Kota]],[1]Sheet2!$A$1:$B$39,2,FALSE)</f>
        <v>2654095.88</v>
      </c>
      <c r="C9" s="11">
        <f>VLOOKUP(A9,'[1]Luas Wilayah'!$A$1:$C$38,2,FALSE)</f>
        <v>1115.0899999999999</v>
      </c>
      <c r="D9" s="12" t="str">
        <f>VLOOKUP(A9,'[1]Jumlah Penduduk'!$A$1:$D$40,4,FALSE)</f>
        <v>1318062</v>
      </c>
      <c r="E9" s="10">
        <f>VLOOKUP(Table2[[#This Row],[Kabupaten/Kota]],Table3[],2,FALSE)</f>
        <v>921</v>
      </c>
      <c r="F9" s="10">
        <f>VLOOKUP(Table2[[#This Row],[Kabupaten/Kota]],Table3[],3,FALSE)</f>
        <v>31</v>
      </c>
      <c r="G9" s="10">
        <f>VLOOKUP(Table2[[#This Row],[Kabupaten/Kota]],Table3[],4,FALSE)</f>
        <v>1705</v>
      </c>
    </row>
    <row r="10" spans="1:7" x14ac:dyDescent="0.25">
      <c r="A10" s="10" t="s">
        <v>8</v>
      </c>
      <c r="B10" s="11">
        <f>VLOOKUP(Table2[[#This Row],[Kabupaten/Kota]],[1]Sheet2!$A$1:$B$39,2,FALSE)</f>
        <v>2043422.93</v>
      </c>
      <c r="C10" s="11">
        <f>VLOOKUP(A10,'[1]Luas Wilayah'!$A$1:$C$38,2,FALSE)</f>
        <v>1386.05</v>
      </c>
      <c r="D10" s="12" t="str">
        <f>VLOOKUP(A10,'[1]Jumlah Penduduk'!$A$1:$D$40,4,FALSE)</f>
        <v>1635294</v>
      </c>
      <c r="E10" s="10">
        <f>VLOOKUP(Table2[[#This Row],[Kabupaten/Kota]],Table3[],2,FALSE)</f>
        <v>778</v>
      </c>
      <c r="F10" s="10">
        <f>VLOOKUP(Table2[[#This Row],[Kabupaten/Kota]],Table3[],3,FALSE)</f>
        <v>26</v>
      </c>
      <c r="G10" s="10">
        <f>VLOOKUP(Table2[[#This Row],[Kabupaten/Kota]],Table3[],4,FALSE)</f>
        <v>1210</v>
      </c>
    </row>
    <row r="11" spans="1:7" x14ac:dyDescent="0.25">
      <c r="A11" s="10" t="s">
        <v>9</v>
      </c>
      <c r="B11" s="11">
        <f>VLOOKUP(Table2[[#This Row],[Kabupaten/Kota]],[1]Sheet2!$A$1:$B$39,2,FALSE)</f>
        <v>2501977.27</v>
      </c>
      <c r="C11" s="11">
        <f>VLOOKUP(A11,'[1]Luas Wilayah'!$A$1:$C$38,2,FALSE)</f>
        <v>1782.05</v>
      </c>
      <c r="D11" s="12" t="str">
        <f>VLOOKUP(A11,'[1]Jumlah Penduduk'!$A$1:$D$40,4,FALSE)</f>
        <v>1344165</v>
      </c>
      <c r="E11" s="10">
        <f>VLOOKUP(Table2[[#This Row],[Kabupaten/Kota]],Table3[],2,FALSE)</f>
        <v>434</v>
      </c>
      <c r="F11" s="10">
        <f>VLOOKUP(Table2[[#This Row],[Kabupaten/Kota]],Table3[],3,FALSE)</f>
        <v>18</v>
      </c>
      <c r="G11" s="10">
        <f>VLOOKUP(Table2[[#This Row],[Kabupaten/Kota]],Table3[],4,FALSE)</f>
        <v>931</v>
      </c>
    </row>
    <row r="12" spans="1:7" x14ac:dyDescent="0.25">
      <c r="A12" s="10" t="s">
        <v>10</v>
      </c>
      <c r="B12" s="11">
        <f>VLOOKUP(Table2[[#This Row],[Kabupaten/Kota]],[1]Sheet2!$A$1:$B$39,2,FALSE)</f>
        <v>2000607.2</v>
      </c>
      <c r="C12" s="11">
        <f>VLOOKUP(A12,'[1]Luas Wilayah'!$A$1:$C$38,2,FALSE)</f>
        <v>1790.9</v>
      </c>
      <c r="D12" s="12" t="str">
        <f>VLOOKUP(A12,'[1]Jumlah Penduduk'!$A$1:$D$40,4,FALSE)</f>
        <v>1119251</v>
      </c>
      <c r="E12" s="10">
        <f>VLOOKUP(Table2[[#This Row],[Kabupaten/Kota]],Table3[],2,FALSE)</f>
        <v>645</v>
      </c>
      <c r="F12" s="10">
        <f>VLOOKUP(Table2[[#This Row],[Kabupaten/Kota]],Table3[],3,FALSE)</f>
        <v>26</v>
      </c>
      <c r="G12" s="10">
        <f>VLOOKUP(Table2[[#This Row],[Kabupaten/Kota]],Table3[],4,FALSE)</f>
        <v>891</v>
      </c>
    </row>
    <row r="13" spans="1:7" x14ac:dyDescent="0.25">
      <c r="A13" s="10" t="s">
        <v>11</v>
      </c>
      <c r="B13" s="11">
        <f>VLOOKUP(Table2[[#This Row],[Kabupaten/Kota]],[1]Sheet2!$A$1:$B$39,2,FALSE)</f>
        <v>1958410.31</v>
      </c>
      <c r="C13" s="11">
        <f>VLOOKUP(A13,'[1]Luas Wilayah'!$A$1:$C$38,2,FALSE)</f>
        <v>1037.58</v>
      </c>
      <c r="D13" s="12" t="str">
        <f>VLOOKUP(A13,'[1]Jumlah Penduduk'!$A$1:$D$40,4,FALSE)</f>
        <v>744350</v>
      </c>
      <c r="E13" s="10">
        <f>VLOOKUP(Table2[[#This Row],[Kabupaten/Kota]],Table3[],2,FALSE)</f>
        <v>222</v>
      </c>
      <c r="F13" s="10">
        <f>VLOOKUP(Table2[[#This Row],[Kabupaten/Kota]],Table3[],3,FALSE)</f>
        <v>10</v>
      </c>
      <c r="G13" s="10">
        <f>VLOOKUP(Table2[[#This Row],[Kabupaten/Kota]],Table3[],4,FALSE)</f>
        <v>277</v>
      </c>
    </row>
    <row r="14" spans="1:7" x14ac:dyDescent="0.25">
      <c r="A14" s="10" t="s">
        <v>12</v>
      </c>
      <c r="B14" s="11">
        <f>VLOOKUP(Table2[[#This Row],[Kabupaten/Kota]],[1]Sheet2!$A$1:$B$39,2,FALSE)</f>
        <v>1957329.43</v>
      </c>
      <c r="C14" s="11">
        <f>VLOOKUP(A14,'[1]Luas Wilayah'!$A$1:$C$38,2,FALSE)</f>
        <v>688.84</v>
      </c>
      <c r="D14" s="12" t="str">
        <f>VLOOKUP(A14,'[1]Jumlah Penduduk'!$A$1:$D$40,4,FALSE)</f>
        <v>670812</v>
      </c>
      <c r="E14" s="10">
        <f>VLOOKUP(Table2[[#This Row],[Kabupaten/Kota]],Table3[],2,FALSE)</f>
        <v>2249</v>
      </c>
      <c r="F14" s="10">
        <f>VLOOKUP(Table2[[#This Row],[Kabupaten/Kota]],Table3[],3,FALSE)</f>
        <v>181</v>
      </c>
      <c r="G14" s="10">
        <f>VLOOKUP(Table2[[#This Row],[Kabupaten/Kota]],Table3[],4,FALSE)</f>
        <v>3708</v>
      </c>
    </row>
    <row r="15" spans="1:7" x14ac:dyDescent="0.25">
      <c r="A15" s="10" t="s">
        <v>13</v>
      </c>
      <c r="B15" s="11">
        <f>VLOOKUP(Table2[[#This Row],[Kabupaten/Kota]],[1]Sheet2!$A$1:$B$39,2,FALSE)</f>
        <v>3068275.36</v>
      </c>
      <c r="C15" s="11">
        <f>VLOOKUP(A15,'[1]Luas Wilayah'!$A$1:$C$38,2,FALSE)</f>
        <v>3530.65</v>
      </c>
      <c r="D15" s="12" t="str">
        <f>VLOOKUP(A15,'[1]Jumlah Penduduk'!$A$1:$D$40,4,FALSE)</f>
        <v>2654448</v>
      </c>
      <c r="E15" s="10">
        <f>VLOOKUP(Table2[[#This Row],[Kabupaten/Kota]],Table3[],2,FALSE)</f>
        <v>6159</v>
      </c>
      <c r="F15" s="10">
        <f>VLOOKUP(Table2[[#This Row],[Kabupaten/Kota]],Table3[],3,FALSE)</f>
        <v>362</v>
      </c>
      <c r="G15" s="10">
        <f>VLOOKUP(Table2[[#This Row],[Kabupaten/Kota]],Table3[],4,FALSE)</f>
        <v>7542</v>
      </c>
    </row>
    <row r="16" spans="1:7" x14ac:dyDescent="0.25">
      <c r="A16" s="10" t="s">
        <v>14</v>
      </c>
      <c r="B16" s="11">
        <f>VLOOKUP(Table2[[#This Row],[Kabupaten/Kota]],[1]Sheet2!$A$1:$B$39,2,FALSE)</f>
        <v>4354787.17</v>
      </c>
      <c r="C16" s="11">
        <f>VLOOKUP(A16,'[1]Luas Wilayah'!$A$1:$C$38,2,FALSE)</f>
        <v>717.83</v>
      </c>
      <c r="D16" s="12" t="str">
        <f>VLOOKUP(A16,'[1]Jumlah Penduduk'!$A$1:$D$40,4,FALSE)</f>
        <v>1119209</v>
      </c>
      <c r="E16" s="10">
        <f>VLOOKUP(Table2[[#This Row],[Kabupaten/Kota]],Table3[],2,FALSE)</f>
        <v>2572</v>
      </c>
      <c r="F16" s="10">
        <f>VLOOKUP(Table2[[#This Row],[Kabupaten/Kota]],Table3[],3,FALSE)</f>
        <v>158</v>
      </c>
      <c r="G16" s="10">
        <f>VLOOKUP(Table2[[#This Row],[Kabupaten/Kota]],Table3[],4,FALSE)</f>
        <v>4336</v>
      </c>
    </row>
    <row r="17" spans="1:7" x14ac:dyDescent="0.25">
      <c r="A17" s="10" t="s">
        <v>15</v>
      </c>
      <c r="B17" s="11">
        <f>VLOOKUP(Table2[[#This Row],[Kabupaten/Kota]],[1]Sheet2!$A$1:$B$39,2,FALSE)</f>
        <v>1970006.41</v>
      </c>
      <c r="C17" s="11">
        <f>VLOOKUP(A17,'[1]Luas Wilayah'!$A$1:$C$38,2,FALSE)</f>
        <v>1224.25</v>
      </c>
      <c r="D17" s="12" t="str">
        <f>VLOOKUP(A17,'[1]Jumlah Penduduk'!$A$1:$D$40,4,FALSE)</f>
        <v>1103902</v>
      </c>
      <c r="E17" s="10">
        <f>VLOOKUP(Table2[[#This Row],[Kabupaten/Kota]],Table3[],2,FALSE)</f>
        <v>554</v>
      </c>
      <c r="F17" s="10">
        <f>VLOOKUP(Table2[[#This Row],[Kabupaten/Kota]],Table3[],3,FALSE)</f>
        <v>17</v>
      </c>
      <c r="G17" s="10">
        <f>VLOOKUP(Table2[[#This Row],[Kabupaten/Kota]],Table3[],4,FALSE)</f>
        <v>714</v>
      </c>
    </row>
    <row r="18" spans="1:7" x14ac:dyDescent="0.25">
      <c r="A18" s="10" t="s">
        <v>16</v>
      </c>
      <c r="B18" s="11">
        <f>VLOOKUP(Table2[[#This Row],[Kabupaten/Kota]],[1]Sheet2!$A$1:$B$39,2,FALSE)</f>
        <v>1962585.99</v>
      </c>
      <c r="C18" s="11">
        <f>VLOOKUP(A18,'[1]Luas Wilayah'!$A$1:$C$38,2,FALSE)</f>
        <v>1295.98</v>
      </c>
      <c r="D18" s="12" t="str">
        <f>VLOOKUP(A18,'[1]Jumlah Penduduk'!$A$1:$D$40,4,FALSE)</f>
        <v>870057</v>
      </c>
      <c r="E18" s="10">
        <f>VLOOKUP(Table2[[#This Row],[Kabupaten/Kota]],Table3[],2,FALSE)</f>
        <v>369</v>
      </c>
      <c r="F18" s="10">
        <f>VLOOKUP(Table2[[#This Row],[Kabupaten/Kota]],Table3[],3,FALSE)</f>
        <v>20</v>
      </c>
      <c r="G18" s="10">
        <f>VLOOKUP(Table2[[#This Row],[Kabupaten/Kota]],Table3[],4,FALSE)</f>
        <v>493</v>
      </c>
    </row>
    <row r="19" spans="1:7" x14ac:dyDescent="0.25">
      <c r="A19" s="10" t="s">
        <v>17</v>
      </c>
      <c r="B19" s="11">
        <f>VLOOKUP(Table2[[#This Row],[Kabupaten/Kota]],[1]Sheet2!$A$1:$B$39,2,FALSE)</f>
        <v>1961154.77</v>
      </c>
      <c r="C19" s="11">
        <f>VLOOKUP(A19,'[1]Luas Wilayah'!$A$1:$C$38,2,FALSE)</f>
        <v>1389.92</v>
      </c>
      <c r="D19" s="12" t="str">
        <f>VLOOKUP(A19,'[1]Jumlah Penduduk'!$A$1:$D$40,4,FALSE)</f>
        <v>586110</v>
      </c>
      <c r="E19" s="10">
        <f>VLOOKUP(Table2[[#This Row],[Kabupaten/Kota]],Table3[],2,FALSE)</f>
        <v>861</v>
      </c>
      <c r="F19" s="10">
        <f>VLOOKUP(Table2[[#This Row],[Kabupaten/Kota]],Table3[],3,FALSE)</f>
        <v>66</v>
      </c>
      <c r="G19" s="10">
        <f>VLOOKUP(Table2[[#This Row],[Kabupaten/Kota]],Table3[],4,FALSE)</f>
        <v>1071</v>
      </c>
    </row>
    <row r="20" spans="1:7" x14ac:dyDescent="0.25">
      <c r="A20" s="10" t="s">
        <v>18</v>
      </c>
      <c r="B20" s="11">
        <f>VLOOKUP(Table2[[#This Row],[Kabupaten/Kota]],[1]Sheet2!$A$1:$B$39,2,FALSE)</f>
        <v>1939686.39</v>
      </c>
      <c r="C20" s="11">
        <f>VLOOKUP(A20,'[1]Luas Wilayah'!$A$1:$C$38,2,FALSE)</f>
        <v>792.24</v>
      </c>
      <c r="D20" s="12" t="str">
        <f>VLOOKUP(A20,'[1]Jumlah Penduduk'!$A$1:$D$40,4,FALSE)</f>
        <v>850057</v>
      </c>
      <c r="E20" s="10">
        <f>VLOOKUP(Table2[[#This Row],[Kabupaten/Kota]],Table3[],2,FALSE)</f>
        <v>372</v>
      </c>
      <c r="F20" s="10">
        <f>VLOOKUP(Table2[[#This Row],[Kabupaten/Kota]],Table3[],3,FALSE)</f>
        <v>14</v>
      </c>
      <c r="G20" s="10">
        <f>VLOOKUP(Table2[[#This Row],[Kabupaten/Kota]],Table3[],4,FALSE)</f>
        <v>786</v>
      </c>
    </row>
    <row r="21" spans="1:7" x14ac:dyDescent="0.25">
      <c r="A21" s="10" t="s">
        <v>19</v>
      </c>
      <c r="B21" s="11">
        <f>VLOOKUP(Table2[[#This Row],[Kabupaten/Kota]],[1]Sheet2!$A$1:$B$39,2,FALSE)</f>
        <v>4365133.1900000004</v>
      </c>
      <c r="C21" s="11">
        <f>VLOOKUP(A21,'[1]Luas Wilayah'!$A$1:$C$38,2,FALSE)</f>
        <v>1474.02</v>
      </c>
      <c r="D21" s="12" t="str">
        <f>VLOOKUP(A21,'[1]Jumlah Penduduk'!$A$1:$D$40,4,FALSE)</f>
        <v>1605969</v>
      </c>
      <c r="E21" s="10">
        <f>VLOOKUP(Table2[[#This Row],[Kabupaten/Kota]],Table3[],2,FALSE)</f>
        <v>8865</v>
      </c>
      <c r="F21" s="10">
        <f>VLOOKUP(Table2[[#This Row],[Kabupaten/Kota]],Table3[],3,FALSE)</f>
        <v>739</v>
      </c>
      <c r="G21" s="10">
        <f>VLOOKUP(Table2[[#This Row],[Kabupaten/Kota]],Table3[],4,FALSE)</f>
        <v>7034</v>
      </c>
    </row>
    <row r="22" spans="1:7" x14ac:dyDescent="0.25">
      <c r="A22" s="10" t="s">
        <v>20</v>
      </c>
      <c r="B22" s="11">
        <f>VLOOKUP(Table2[[#This Row],[Kabupaten/Kota]],[1]Sheet2!$A$1:$B$39,2,FALSE)</f>
        <v>1954281.32</v>
      </c>
      <c r="C22" s="11">
        <f>VLOOKUP(A22,'[1]Luas Wilayah'!$A$1:$C$38,2,FALSE)</f>
        <v>1305.7</v>
      </c>
      <c r="D22" s="12" t="str">
        <f>VLOOKUP(A22,'[1]Jumlah Penduduk'!$A$1:$D$40,4,FALSE)</f>
        <v>949318</v>
      </c>
      <c r="E22" s="10">
        <f>VLOOKUP(Table2[[#This Row],[Kabupaten/Kota]],Table3[],2,FALSE)</f>
        <v>1071</v>
      </c>
      <c r="F22" s="10">
        <f>VLOOKUP(Table2[[#This Row],[Kabupaten/Kota]],Table3[],3,FALSE)</f>
        <v>57</v>
      </c>
      <c r="G22" s="10">
        <f>VLOOKUP(Table2[[#This Row],[Kabupaten/Kota]],Table3[],4,FALSE)</f>
        <v>1485</v>
      </c>
    </row>
    <row r="23" spans="1:7" x14ac:dyDescent="0.25">
      <c r="A23" s="10" t="s">
        <v>21</v>
      </c>
      <c r="B23" s="11">
        <f>VLOOKUP(Table2[[#This Row],[Kabupaten/Kota]],[1]Sheet2!$A$1:$B$39,2,FALSE)</f>
        <v>2553265.9500000002</v>
      </c>
      <c r="C23" s="11">
        <f>VLOOKUP(A23,'[1]Luas Wilayah'!$A$1:$C$38,2,FALSE)</f>
        <v>1696.21</v>
      </c>
      <c r="D23" s="12" t="str">
        <f>VLOOKUP(A23,'[1]Jumlah Penduduk'!$A$1:$D$40,4,FALSE)</f>
        <v>1152537</v>
      </c>
      <c r="E23" s="10">
        <f>VLOOKUP(Table2[[#This Row],[Kabupaten/Kota]],Table3[],2,FALSE)</f>
        <v>1852</v>
      </c>
      <c r="F23" s="10">
        <f>VLOOKUP(Table2[[#This Row],[Kabupaten/Kota]],Table3[],3,FALSE)</f>
        <v>226</v>
      </c>
      <c r="G23" s="10">
        <f>VLOOKUP(Table2[[#This Row],[Kabupaten/Kota]],Table3[],4,FALSE)</f>
        <v>2374</v>
      </c>
    </row>
    <row r="24" spans="1:7" x14ac:dyDescent="0.25">
      <c r="A24" s="10" t="s">
        <v>22</v>
      </c>
      <c r="B24" s="11">
        <f>VLOOKUP(Table2[[#This Row],[Kabupaten/Kota]],[1]Sheet2!$A$1:$B$39,2,FALSE)</f>
        <v>1922122.97</v>
      </c>
      <c r="C24" s="11">
        <f>VLOOKUP(A24,'[1]Luas Wilayah'!$A$1:$C$38,2,FALSE)</f>
        <v>1233.08</v>
      </c>
      <c r="D24" s="12" t="str">
        <f>VLOOKUP(A24,'[1]Jumlah Penduduk'!$A$1:$D$40,4,FALSE)</f>
        <v>969694</v>
      </c>
      <c r="E24" s="10">
        <f>VLOOKUP(Table2[[#This Row],[Kabupaten/Kota]],Table3[],2,FALSE)</f>
        <v>182</v>
      </c>
      <c r="F24" s="10">
        <f>VLOOKUP(Table2[[#This Row],[Kabupaten/Kota]],Table3[],3,FALSE)</f>
        <v>7</v>
      </c>
      <c r="G24" s="10">
        <f>VLOOKUP(Table2[[#This Row],[Kabupaten/Kota]],Table3[],4,FALSE)</f>
        <v>499</v>
      </c>
    </row>
    <row r="25" spans="1:7" x14ac:dyDescent="0.25">
      <c r="A25" s="10" t="s">
        <v>23</v>
      </c>
      <c r="B25" s="11">
        <f>VLOOKUP(Table2[[#This Row],[Kabupaten/Kota]],[1]Sheet2!$A$1:$B$39,2,FALSE)</f>
        <v>4368581.8499999996</v>
      </c>
      <c r="C25" s="11">
        <f>VLOOKUP(A25,'[1]Luas Wilayah'!$A$1:$C$38,2,FALSE)</f>
        <v>634.38</v>
      </c>
      <c r="D25" s="12" t="str">
        <f>VLOOKUP(A25,'[1]Jumlah Penduduk'!$A$1:$D$40,4,FALSE)</f>
        <v>2082801</v>
      </c>
      <c r="E25" s="10">
        <f>VLOOKUP(Table2[[#This Row],[Kabupaten/Kota]],Table3[],2,FALSE)</f>
        <v>4517</v>
      </c>
      <c r="F25" s="10">
        <f>VLOOKUP(Table2[[#This Row],[Kabupaten/Kota]],Table3[],3,FALSE)</f>
        <v>135</v>
      </c>
      <c r="G25" s="10">
        <f>VLOOKUP(Table2[[#This Row],[Kabupaten/Kota]],Table3[],4,FALSE)</f>
        <v>7162</v>
      </c>
    </row>
    <row r="26" spans="1:7" x14ac:dyDescent="0.25">
      <c r="A26" s="10" t="s">
        <v>24</v>
      </c>
      <c r="B26" s="11">
        <f>VLOOKUP(Table2[[#This Row],[Kabupaten/Kota]],[1]Sheet2!$A$1:$B$39,2,FALSE)</f>
        <v>1942750.77</v>
      </c>
      <c r="C26" s="11">
        <f>VLOOKUP(A26,'[1]Luas Wilayah'!$A$1:$C$38,2,FALSE)</f>
        <v>1669.87</v>
      </c>
      <c r="D26" s="12" t="str">
        <f>VLOOKUP(A26,'[1]Jumlah Penduduk'!$A$1:$D$40,4,FALSE)</f>
        <v>685967</v>
      </c>
      <c r="E26" s="10">
        <f>VLOOKUP(Table2[[#This Row],[Kabupaten/Kota]],Table3[],2,FALSE)</f>
        <v>862</v>
      </c>
      <c r="F26" s="10">
        <f>VLOOKUP(Table2[[#This Row],[Kabupaten/Kota]],Table3[],3,FALSE)</f>
        <v>37</v>
      </c>
      <c r="G26" s="10">
        <f>VLOOKUP(Table2[[#This Row],[Kabupaten/Kota]],Table3[],4,FALSE)</f>
        <v>1194</v>
      </c>
    </row>
    <row r="27" spans="1:7" x14ac:dyDescent="0.25">
      <c r="A27" s="10" t="s">
        <v>25</v>
      </c>
      <c r="B27" s="11">
        <f>VLOOKUP(Table2[[#This Row],[Kabupaten/Kota]],[1]Sheet2!$A$1:$B$39,2,FALSE)</f>
        <v>1978927.22</v>
      </c>
      <c r="C27" s="11">
        <f>VLOOKUP(A27,'[1]Luas Wilayah'!$A$1:$C$38,2,FALSE)</f>
        <v>1998.54</v>
      </c>
      <c r="D27" s="12" t="str">
        <f>VLOOKUP(A27,'[1]Jumlah Penduduk'!$A$1:$D$40,4,FALSE)</f>
        <v>1124436</v>
      </c>
      <c r="E27" s="10">
        <f>VLOOKUP(Table2[[#This Row],[Kabupaten/Kota]],Table3[],2,FALSE)</f>
        <v>752</v>
      </c>
      <c r="F27" s="10">
        <f>VLOOKUP(Table2[[#This Row],[Kabupaten/Kota]],Table3[],3,FALSE)</f>
        <v>21</v>
      </c>
      <c r="G27" s="10">
        <f>VLOOKUP(Table2[[#This Row],[Kabupaten/Kota]],Table3[],4,FALSE)</f>
        <v>981</v>
      </c>
    </row>
    <row r="28" spans="1:7" x14ac:dyDescent="0.25">
      <c r="A28" s="10" t="s">
        <v>26</v>
      </c>
      <c r="B28" s="11">
        <f>VLOOKUP(Table2[[#This Row],[Kabupaten/Kota]],[1]Sheet2!$A$1:$B$39,2,FALSE)</f>
        <v>1944932.74</v>
      </c>
      <c r="C28" s="11">
        <f>VLOOKUP(A28,'[1]Luas Wilayah'!$A$1:$C$38,2,FALSE)</f>
        <v>1147.22</v>
      </c>
      <c r="D28" s="12" t="str">
        <f>VLOOKUP(A28,'[1]Jumlah Penduduk'!$A$1:$D$40,4,FALSE)</f>
        <v>731125</v>
      </c>
      <c r="E28" s="10">
        <f>VLOOKUP(Table2[[#This Row],[Kabupaten/Kota]],Table3[],2,FALSE)</f>
        <v>383</v>
      </c>
      <c r="F28" s="10">
        <f>VLOOKUP(Table2[[#This Row],[Kabupaten/Kota]],Table3[],3,FALSE)</f>
        <v>16</v>
      </c>
      <c r="G28" s="10">
        <f>VLOOKUP(Table2[[#This Row],[Kabupaten/Kota]],Table3[],4,FALSE)</f>
        <v>656</v>
      </c>
    </row>
    <row r="29" spans="1:7" x14ac:dyDescent="0.25">
      <c r="A29" s="10" t="s">
        <v>27</v>
      </c>
      <c r="B29" s="11">
        <f>VLOOKUP(Table2[[#This Row],[Kabupaten/Kota]],[1]Sheet2!$A$1:$B$39,2,FALSE)</f>
        <v>2539224.88</v>
      </c>
      <c r="C29" s="11">
        <f>VLOOKUP(A29,'[1]Luas Wilayah'!$A$1:$C$38,2,FALSE)</f>
        <v>1834.15</v>
      </c>
      <c r="D29" s="12" t="str">
        <f>VLOOKUP(A29,'[1]Jumlah Penduduk'!$A$1:$D$40,4,FALSE)</f>
        <v>1198012</v>
      </c>
      <c r="E29" s="10">
        <f>VLOOKUP(Table2[[#This Row],[Kabupaten/Kota]],Table3[],2,FALSE)</f>
        <v>1176</v>
      </c>
      <c r="F29" s="10">
        <f>VLOOKUP(Table2[[#This Row],[Kabupaten/Kota]],Table3[],3,FALSE)</f>
        <v>36</v>
      </c>
      <c r="G29" s="10">
        <f>VLOOKUP(Table2[[#This Row],[Kabupaten/Kota]],Table3[],4,FALSE)</f>
        <v>2516</v>
      </c>
    </row>
    <row r="30" spans="1:7" x14ac:dyDescent="0.25">
      <c r="A30" s="10" t="s">
        <v>28</v>
      </c>
      <c r="B30" s="11">
        <f>VLOOKUP(Table2[[#This Row],[Kabupaten/Kota]],[1]Sheet2!$A$1:$B$39,2,FALSE)</f>
        <v>2029358.67</v>
      </c>
      <c r="C30" s="11">
        <f>VLOOKUP(A30,'[1]Luas Wilayah'!$A$1:$C$38,2,FALSE)</f>
        <v>1055.6500000000001</v>
      </c>
      <c r="D30" s="12" t="str">
        <f>VLOOKUP(A30,'[1]Jumlah Penduduk'!$A$1:$D$40,4,FALSE)</f>
        <v>1089775</v>
      </c>
      <c r="E30" s="10">
        <f>VLOOKUP(Table2[[#This Row],[Kabupaten/Kota]],Table3[],2,FALSE)</f>
        <v>1485</v>
      </c>
      <c r="F30" s="10">
        <f>VLOOKUP(Table2[[#This Row],[Kabupaten/Kota]],Table3[],3,FALSE)</f>
        <v>33</v>
      </c>
      <c r="G30" s="10">
        <f>VLOOKUP(Table2[[#This Row],[Kabupaten/Kota]],Table3[],4,FALSE)</f>
        <v>2381</v>
      </c>
    </row>
    <row r="31" spans="1:7" x14ac:dyDescent="0.25">
      <c r="A31" s="10" t="s">
        <v>29</v>
      </c>
      <c r="B31" s="11">
        <f>VLOOKUP(Table2[[#This Row],[Kabupaten/Kota]],[1]Sheet2!$A$1:$B$39,2,FALSE)</f>
        <v>2830367.09</v>
      </c>
      <c r="C31" s="11">
        <f>VLOOKUP(A31,'[1]Luas Wilayah'!$A$1:$C$38,2,FALSE)</f>
        <v>136.74</v>
      </c>
      <c r="D31" s="12" t="str">
        <f>VLOOKUP(A31,'[1]Jumlah Penduduk'!$A$1:$D$40,4,FALSE)</f>
        <v>213046</v>
      </c>
      <c r="E31" s="10">
        <f>VLOOKUP(Table2[[#This Row],[Kabupaten/Kota]],Table3[],2,FALSE)</f>
        <v>16911</v>
      </c>
      <c r="F31" s="10">
        <f>VLOOKUP(Table2[[#This Row],[Kabupaten/Kota]],Table3[],3,FALSE)</f>
        <v>1243</v>
      </c>
      <c r="G31" s="10">
        <f>VLOOKUP(Table2[[#This Row],[Kabupaten/Kota]],Table3[],4,FALSE)</f>
        <v>15741</v>
      </c>
    </row>
    <row r="32" spans="1:7" x14ac:dyDescent="0.25">
      <c r="A32" s="10" t="s">
        <v>30</v>
      </c>
      <c r="B32" s="11">
        <f>VLOOKUP(Table2[[#This Row],[Kabupaten/Kota]],[1]Sheet2!$A$1:$B$39,2,FALSE)</f>
        <v>2039024.44</v>
      </c>
      <c r="C32" s="11">
        <f>VLOOKUP(A32,'[1]Luas Wilayah'!$A$1:$C$38,2,FALSE)</f>
        <v>32.57</v>
      </c>
      <c r="D32" s="12" t="str">
        <f>VLOOKUP(A32,'[1]Jumlah Penduduk'!$A$1:$D$40,4,FALSE)</f>
        <v>149149</v>
      </c>
      <c r="E32" s="10">
        <f>VLOOKUP(Table2[[#This Row],[Kabupaten/Kota]],Table3[],2,FALSE)</f>
        <v>788</v>
      </c>
      <c r="F32" s="10">
        <f>VLOOKUP(Table2[[#This Row],[Kabupaten/Kota]],Table3[],3,FALSE)</f>
        <v>21</v>
      </c>
      <c r="G32" s="10">
        <f>VLOOKUP(Table2[[#This Row],[Kabupaten/Kota]],Table3[],4,FALSE)</f>
        <v>1192</v>
      </c>
    </row>
    <row r="33" spans="1:7" x14ac:dyDescent="0.25">
      <c r="A33" s="10" t="s">
        <v>31</v>
      </c>
      <c r="B33" s="11">
        <f>VLOOKUP(Table2[[#This Row],[Kabupaten/Kota]],[1]Sheet2!$A$1:$B$39,2,FALSE)</f>
        <v>2118116.63</v>
      </c>
      <c r="C33" s="11">
        <f>VLOOKUP(A33,'[1]Luas Wilayah'!$A$1:$C$38,2,FALSE)</f>
        <v>63.4</v>
      </c>
      <c r="D33" s="12" t="str">
        <f>VLOOKUP(A33,'[1]Jumlah Penduduk'!$A$1:$D$40,4,FALSE)</f>
        <v>286796</v>
      </c>
      <c r="E33" s="10">
        <f>VLOOKUP(Table2[[#This Row],[Kabupaten/Kota]],Table3[],2,FALSE)</f>
        <v>1698</v>
      </c>
      <c r="F33" s="10">
        <f>VLOOKUP(Table2[[#This Row],[Kabupaten/Kota]],Table3[],3,FALSE)</f>
        <v>36</v>
      </c>
      <c r="G33" s="10">
        <f>VLOOKUP(Table2[[#This Row],[Kabupaten/Kota]],Table3[],4,FALSE)</f>
        <v>2838</v>
      </c>
    </row>
    <row r="34" spans="1:7" x14ac:dyDescent="0.25">
      <c r="A34" s="10" t="s">
        <v>32</v>
      </c>
      <c r="B34" s="11">
        <f>VLOOKUP(Table2[[#This Row],[Kabupaten/Kota]],[1]Sheet2!$A$1:$B$39,2,FALSE)</f>
        <v>1991105.79</v>
      </c>
      <c r="C34" s="11">
        <f>VLOOKUP(A34,'[1]Luas Wilayah'!$A$1:$C$38,2,FALSE)</f>
        <v>33.92</v>
      </c>
      <c r="D34" s="12" t="str">
        <f>VLOOKUP(A34,'[1]Jumlah Penduduk'!$A$1:$D$40,4,FALSE)</f>
        <v>195175</v>
      </c>
      <c r="E34" s="10">
        <f>VLOOKUP(Table2[[#This Row],[Kabupaten/Kota]],Table3[],2,FALSE)</f>
        <v>2062</v>
      </c>
      <c r="F34" s="10">
        <f>VLOOKUP(Table2[[#This Row],[Kabupaten/Kota]],Table3[],3,FALSE)</f>
        <v>46</v>
      </c>
      <c r="G34" s="10">
        <f>VLOOKUP(Table2[[#This Row],[Kabupaten/Kota]],Table3[],4,FALSE)</f>
        <v>3194</v>
      </c>
    </row>
    <row r="35" spans="1:7" x14ac:dyDescent="0.25">
      <c r="A35" s="10" t="s">
        <v>33</v>
      </c>
      <c r="B35" s="11">
        <f>VLOOKUP(Table2[[#This Row],[Kabupaten/Kota]],[1]Sheet2!$A$1:$B$39,2,FALSE)</f>
        <v>2994143.98</v>
      </c>
      <c r="C35" s="11">
        <f>VLOOKUP(A35,'[1]Luas Wilayah'!$A$1:$C$38,2,FALSE)</f>
        <v>145.28</v>
      </c>
      <c r="D35" s="12" t="str">
        <f>VLOOKUP(A35,'[1]Jumlah Penduduk'!$A$1:$D$40,4,FALSE)</f>
        <v>843810</v>
      </c>
      <c r="E35" s="10">
        <f>VLOOKUP(Table2[[#This Row],[Kabupaten/Kota]],Table3[],2,FALSE)</f>
        <v>11381</v>
      </c>
      <c r="F35" s="10">
        <f>VLOOKUP(Table2[[#This Row],[Kabupaten/Kota]],Table3[],3,FALSE)</f>
        <v>261</v>
      </c>
      <c r="G35" s="10">
        <f>VLOOKUP(Table2[[#This Row],[Kabupaten/Kota]],Table3[],4,FALSE)</f>
        <v>14275</v>
      </c>
    </row>
    <row r="36" spans="1:7" x14ac:dyDescent="0.25">
      <c r="A36" s="10" t="s">
        <v>34</v>
      </c>
      <c r="B36" s="11">
        <f>VLOOKUP(Table2[[#This Row],[Kabupaten/Kota]],[1]Sheet2!$A$1:$B$39,2,FALSE)</f>
        <v>2510452.36</v>
      </c>
      <c r="C36" s="11">
        <f>VLOOKUP(A36,'[1]Luas Wilayah'!$A$1:$C$38,2,FALSE)</f>
        <v>16.47</v>
      </c>
      <c r="D36" s="12" t="str">
        <f>VLOOKUP(A36,'[1]Jumlah Penduduk'!$A$1:$D$40,4,FALSE)</f>
        <v>132434</v>
      </c>
      <c r="E36" s="10">
        <f>VLOOKUP(Table2[[#This Row],[Kabupaten/Kota]],Table3[],2,FALSE)</f>
        <v>467</v>
      </c>
      <c r="F36" s="10">
        <f>VLOOKUP(Table2[[#This Row],[Kabupaten/Kota]],Table3[],3,FALSE)</f>
        <v>12</v>
      </c>
      <c r="G36" s="10">
        <f>VLOOKUP(Table2[[#This Row],[Kabupaten/Kota]],Table3[],4,FALSE)</f>
        <v>924</v>
      </c>
    </row>
    <row r="37" spans="1:7" x14ac:dyDescent="0.25">
      <c r="A37" s="10" t="s">
        <v>35</v>
      </c>
      <c r="B37" s="11">
        <f>VLOOKUP(Table2[[#This Row],[Kabupaten/Kota]],[1]Sheet2!$A$1:$B$39,2,FALSE)</f>
        <v>2838837.64</v>
      </c>
      <c r="C37" s="11">
        <f>VLOOKUP(A37,'[1]Luas Wilayah'!$A$1:$C$38,2,FALSE)</f>
        <v>35.29</v>
      </c>
      <c r="D37" s="12" t="str">
        <f>VLOOKUP(A37,'[1]Jumlah Penduduk'!$A$1:$D$40,4,FALSE)</f>
        <v>208006</v>
      </c>
      <c r="E37" s="10">
        <f>VLOOKUP(Table2[[#This Row],[Kabupaten/Kota]],Table3[],2,FALSE)</f>
        <v>606</v>
      </c>
      <c r="F37" s="10">
        <f>VLOOKUP(Table2[[#This Row],[Kabupaten/Kota]],Table3[],3,FALSE)</f>
        <v>10</v>
      </c>
      <c r="G37" s="10">
        <f>VLOOKUP(Table2[[#This Row],[Kabupaten/Kota]],Table3[],4,FALSE)</f>
        <v>663</v>
      </c>
    </row>
    <row r="38" spans="1:7" x14ac:dyDescent="0.25">
      <c r="A38" s="10" t="s">
        <v>36</v>
      </c>
      <c r="B38" s="11">
        <f>VLOOKUP(Table2[[#This Row],[Kabupaten/Kota]],[1]Sheet2!$A$1:$B$39,2,FALSE)</f>
        <v>2376240.63</v>
      </c>
      <c r="C38" s="11">
        <f>VLOOKUP(A38,'[1]Luas Wilayah'!$A$1:$C$38,2,FALSE)</f>
        <v>56.67</v>
      </c>
      <c r="D38" s="12" t="str">
        <f>VLOOKUP(A38,'[1]Jumlah Penduduk'!$A$1:$D$40,4,FALSE)</f>
        <v>239649</v>
      </c>
      <c r="E38" s="10">
        <f>VLOOKUP(Table2[[#This Row],[Kabupaten/Kota]],Table3[],2,FALSE)</f>
        <v>889</v>
      </c>
      <c r="F38" s="10">
        <f>VLOOKUP(Table2[[#This Row],[Kabupaten/Kota]],Table3[],3,FALSE)</f>
        <v>31</v>
      </c>
      <c r="G38" s="10">
        <f>VLOOKUP(Table2[[#This Row],[Kabupaten/Kota]],Table3[],4,FALSE)</f>
        <v>1356</v>
      </c>
    </row>
    <row r="39" spans="1:7" x14ac:dyDescent="0.25">
      <c r="A39" s="10" t="s">
        <v>37</v>
      </c>
      <c r="B39" s="11">
        <f>VLOOKUP(Table2[[#This Row],[Kabupaten/Kota]],[1]Sheet2!$A$1:$B$39,2,FALSE)</f>
        <v>4375479.1900000004</v>
      </c>
      <c r="C39" s="11">
        <f>VLOOKUP(A39,'[1]Luas Wilayah'!$A$1:$C$38,2,FALSE)</f>
        <v>350.54</v>
      </c>
      <c r="D39" s="12" t="str">
        <f>VLOOKUP(A39,'[1]Jumlah Penduduk'!$A$1:$D$40,4,FALSE)</f>
        <v>2874314</v>
      </c>
      <c r="E39" s="10">
        <f>VLOOKUP(Table2[[#This Row],[Kabupaten/Kota]],Table3[],2,FALSE)</f>
        <v>22098</v>
      </c>
      <c r="F39" s="10">
        <f>VLOOKUP(Table2[[#This Row],[Kabupaten/Kota]],Table3[],3,FALSE)</f>
        <v>399</v>
      </c>
      <c r="G39" s="10">
        <f>VLOOKUP(Table2[[#This Row],[Kabupaten/Kota]],Table3[],4,FALSE)</f>
        <v>50844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1300-9923-4501-B057-F0407BA774EA}">
  <dimension ref="A1:D39"/>
  <sheetViews>
    <sheetView tabSelected="1" workbookViewId="0">
      <selection activeCell="I36" sqref="I36"/>
    </sheetView>
  </sheetViews>
  <sheetFormatPr defaultRowHeight="15" x14ac:dyDescent="0.25"/>
  <cols>
    <col min="1" max="1" width="22.5703125" customWidth="1"/>
    <col min="2" max="2" width="19" customWidth="1"/>
    <col min="3" max="3" width="18.28515625" customWidth="1"/>
    <col min="4" max="4" width="25.140625" customWidth="1"/>
  </cols>
  <sheetData>
    <row r="1" spans="1:4" x14ac:dyDescent="0.25">
      <c r="A1" s="15" t="s">
        <v>38</v>
      </c>
      <c r="B1" s="13" t="s">
        <v>42</v>
      </c>
      <c r="C1" s="13" t="s">
        <v>43</v>
      </c>
      <c r="D1" s="14" t="s">
        <v>44</v>
      </c>
    </row>
    <row r="2" spans="1:4" x14ac:dyDescent="0.25">
      <c r="A2" s="3" t="s">
        <v>17</v>
      </c>
      <c r="B2" s="2">
        <v>861</v>
      </c>
      <c r="C2" s="1">
        <v>66</v>
      </c>
      <c r="D2" s="7">
        <v>1071</v>
      </c>
    </row>
    <row r="3" spans="1:4" x14ac:dyDescent="0.25">
      <c r="A3" s="4" t="s">
        <v>20</v>
      </c>
      <c r="B3" s="2">
        <v>1071</v>
      </c>
      <c r="C3" s="1">
        <v>57</v>
      </c>
      <c r="D3" s="7">
        <v>1485</v>
      </c>
    </row>
    <row r="4" spans="1:4" x14ac:dyDescent="0.25">
      <c r="A4" s="3" t="s">
        <v>26</v>
      </c>
      <c r="B4" s="2">
        <v>383</v>
      </c>
      <c r="C4" s="1">
        <v>16</v>
      </c>
      <c r="D4" s="7">
        <v>656</v>
      </c>
    </row>
    <row r="5" spans="1:4" x14ac:dyDescent="0.25">
      <c r="A5" s="4" t="s">
        <v>28</v>
      </c>
      <c r="B5" s="2">
        <v>1485</v>
      </c>
      <c r="C5" s="1">
        <v>33</v>
      </c>
      <c r="D5" s="7">
        <v>2381</v>
      </c>
    </row>
    <row r="6" spans="1:4" x14ac:dyDescent="0.25">
      <c r="A6" s="3" t="s">
        <v>2</v>
      </c>
      <c r="B6" s="2">
        <v>368</v>
      </c>
      <c r="C6" s="1">
        <v>16</v>
      </c>
      <c r="D6" s="7">
        <v>445</v>
      </c>
    </row>
    <row r="7" spans="1:4" x14ac:dyDescent="0.25">
      <c r="A7" s="4" t="s">
        <v>8</v>
      </c>
      <c r="B7" s="2">
        <v>778</v>
      </c>
      <c r="C7" s="1">
        <v>26</v>
      </c>
      <c r="D7" s="7">
        <v>1210</v>
      </c>
    </row>
    <row r="8" spans="1:4" x14ac:dyDescent="0.25">
      <c r="A8" s="3" t="s">
        <v>13</v>
      </c>
      <c r="B8" s="2">
        <v>6159</v>
      </c>
      <c r="C8" s="1">
        <v>362</v>
      </c>
      <c r="D8" s="7">
        <v>7542</v>
      </c>
    </row>
    <row r="9" spans="1:4" x14ac:dyDescent="0.25">
      <c r="A9" s="4" t="s">
        <v>10</v>
      </c>
      <c r="B9" s="2">
        <v>645</v>
      </c>
      <c r="C9" s="1">
        <v>26</v>
      </c>
      <c r="D9" s="7">
        <v>891</v>
      </c>
    </row>
    <row r="10" spans="1:4" x14ac:dyDescent="0.25">
      <c r="A10" s="3" t="s">
        <v>6</v>
      </c>
      <c r="B10" s="2">
        <v>3622</v>
      </c>
      <c r="C10" s="1">
        <v>73</v>
      </c>
      <c r="D10" s="7">
        <v>4752</v>
      </c>
    </row>
    <row r="11" spans="1:4" x14ac:dyDescent="0.25">
      <c r="A11" s="4" t="s">
        <v>1</v>
      </c>
      <c r="B11" s="2">
        <v>4472</v>
      </c>
      <c r="C11" s="1">
        <v>97</v>
      </c>
      <c r="D11" s="7">
        <v>6953</v>
      </c>
    </row>
    <row r="12" spans="1:4" x14ac:dyDescent="0.25">
      <c r="A12" s="3" t="s">
        <v>4</v>
      </c>
      <c r="B12" s="2">
        <v>681</v>
      </c>
      <c r="C12" s="1">
        <v>20</v>
      </c>
      <c r="D12" s="7">
        <v>1069</v>
      </c>
    </row>
    <row r="13" spans="1:4" x14ac:dyDescent="0.25">
      <c r="A13" s="4" t="s">
        <v>24</v>
      </c>
      <c r="B13" s="2">
        <v>862</v>
      </c>
      <c r="C13" s="1">
        <v>37</v>
      </c>
      <c r="D13" s="7">
        <v>1194</v>
      </c>
    </row>
    <row r="14" spans="1:4" x14ac:dyDescent="0.25">
      <c r="A14" s="3" t="s">
        <v>21</v>
      </c>
      <c r="B14" s="2">
        <v>1852</v>
      </c>
      <c r="C14" s="1">
        <v>226</v>
      </c>
      <c r="D14" s="7">
        <v>2374</v>
      </c>
    </row>
    <row r="15" spans="1:4" x14ac:dyDescent="0.25">
      <c r="A15" s="4" t="s">
        <v>19</v>
      </c>
      <c r="B15" s="2">
        <v>8865</v>
      </c>
      <c r="C15" s="1">
        <v>739</v>
      </c>
      <c r="D15" s="7">
        <v>7034</v>
      </c>
    </row>
    <row r="16" spans="1:4" x14ac:dyDescent="0.25">
      <c r="A16" s="3" t="s">
        <v>23</v>
      </c>
      <c r="B16" s="2">
        <v>4517</v>
      </c>
      <c r="C16" s="1">
        <v>135</v>
      </c>
      <c r="D16" s="7">
        <v>7162</v>
      </c>
    </row>
    <row r="17" spans="1:4" x14ac:dyDescent="0.25">
      <c r="A17" s="4" t="s">
        <v>14</v>
      </c>
      <c r="B17" s="2">
        <v>2572</v>
      </c>
      <c r="C17" s="1">
        <v>158</v>
      </c>
      <c r="D17" s="7">
        <v>4336</v>
      </c>
    </row>
    <row r="18" spans="1:4" x14ac:dyDescent="0.25">
      <c r="A18" s="3" t="s">
        <v>7</v>
      </c>
      <c r="B18" s="2">
        <v>921</v>
      </c>
      <c r="C18" s="1">
        <v>31</v>
      </c>
      <c r="D18" s="7">
        <v>1705</v>
      </c>
    </row>
    <row r="19" spans="1:4" x14ac:dyDescent="0.25">
      <c r="A19" s="4" t="s">
        <v>15</v>
      </c>
      <c r="B19" s="2">
        <v>554</v>
      </c>
      <c r="C19" s="1">
        <v>17</v>
      </c>
      <c r="D19" s="7">
        <v>714</v>
      </c>
    </row>
    <row r="20" spans="1:4" x14ac:dyDescent="0.25">
      <c r="A20" s="3" t="s">
        <v>11</v>
      </c>
      <c r="B20" s="2">
        <v>222</v>
      </c>
      <c r="C20" s="1">
        <v>10</v>
      </c>
      <c r="D20" s="7">
        <v>277</v>
      </c>
    </row>
    <row r="21" spans="1:4" x14ac:dyDescent="0.25">
      <c r="A21" s="4" t="s">
        <v>12</v>
      </c>
      <c r="B21" s="2">
        <v>2249</v>
      </c>
      <c r="C21" s="1">
        <v>181</v>
      </c>
      <c r="D21" s="7">
        <v>3708</v>
      </c>
    </row>
    <row r="22" spans="1:4" x14ac:dyDescent="0.25">
      <c r="A22" s="3" t="s">
        <v>16</v>
      </c>
      <c r="B22" s="2">
        <v>369</v>
      </c>
      <c r="C22" s="1">
        <v>20</v>
      </c>
      <c r="D22" s="7">
        <v>493</v>
      </c>
    </row>
    <row r="23" spans="1:4" x14ac:dyDescent="0.25">
      <c r="A23" s="4" t="s">
        <v>3</v>
      </c>
      <c r="B23" s="2">
        <v>1883</v>
      </c>
      <c r="C23" s="1">
        <v>29</v>
      </c>
      <c r="D23" s="7">
        <v>2677</v>
      </c>
    </row>
    <row r="24" spans="1:4" x14ac:dyDescent="0.25">
      <c r="A24" s="3" t="s">
        <v>27</v>
      </c>
      <c r="B24" s="2">
        <v>1176</v>
      </c>
      <c r="C24" s="1">
        <v>36</v>
      </c>
      <c r="D24" s="7">
        <v>2516</v>
      </c>
    </row>
    <row r="25" spans="1:4" x14ac:dyDescent="0.25">
      <c r="A25" s="4" t="s">
        <v>9</v>
      </c>
      <c r="B25" s="2">
        <v>434</v>
      </c>
      <c r="C25" s="1">
        <v>18</v>
      </c>
      <c r="D25" s="7">
        <v>931</v>
      </c>
    </row>
    <row r="26" spans="1:4" x14ac:dyDescent="0.25">
      <c r="A26" s="3" t="s">
        <v>5</v>
      </c>
      <c r="B26" s="2">
        <v>784</v>
      </c>
      <c r="C26" s="1">
        <v>37</v>
      </c>
      <c r="D26" s="7">
        <v>1670</v>
      </c>
    </row>
    <row r="27" spans="1:4" x14ac:dyDescent="0.25">
      <c r="A27" s="4" t="s">
        <v>0</v>
      </c>
      <c r="B27" s="2">
        <v>119</v>
      </c>
      <c r="C27" s="1">
        <v>5</v>
      </c>
      <c r="D27" s="7">
        <v>168</v>
      </c>
    </row>
    <row r="28" spans="1:4" x14ac:dyDescent="0.25">
      <c r="A28" s="3" t="s">
        <v>22</v>
      </c>
      <c r="B28" s="2">
        <v>182</v>
      </c>
      <c r="C28" s="1">
        <v>7</v>
      </c>
      <c r="D28" s="7">
        <v>499</v>
      </c>
    </row>
    <row r="29" spans="1:4" x14ac:dyDescent="0.25">
      <c r="A29" s="4" t="s">
        <v>18</v>
      </c>
      <c r="B29" s="2">
        <v>372</v>
      </c>
      <c r="C29" s="1">
        <v>14</v>
      </c>
      <c r="D29" s="7">
        <v>786</v>
      </c>
    </row>
    <row r="30" spans="1:4" x14ac:dyDescent="0.25">
      <c r="A30" s="3" t="s">
        <v>25</v>
      </c>
      <c r="B30" s="2">
        <v>752</v>
      </c>
      <c r="C30" s="1">
        <v>21</v>
      </c>
      <c r="D30" s="7">
        <v>981</v>
      </c>
    </row>
    <row r="31" spans="1:4" x14ac:dyDescent="0.25">
      <c r="A31" s="4" t="s">
        <v>31</v>
      </c>
      <c r="B31" s="2">
        <v>1698</v>
      </c>
      <c r="C31" s="1">
        <v>36</v>
      </c>
      <c r="D31" s="7">
        <v>2838</v>
      </c>
    </row>
    <row r="32" spans="1:4" x14ac:dyDescent="0.25">
      <c r="A32" s="3" t="s">
        <v>30</v>
      </c>
      <c r="B32" s="2">
        <v>788</v>
      </c>
      <c r="C32" s="1">
        <v>21</v>
      </c>
      <c r="D32" s="7">
        <v>1192</v>
      </c>
    </row>
    <row r="33" spans="1:4" x14ac:dyDescent="0.25">
      <c r="A33" s="4" t="s">
        <v>33</v>
      </c>
      <c r="B33" s="2">
        <v>11381</v>
      </c>
      <c r="C33" s="1">
        <v>261</v>
      </c>
      <c r="D33" s="7">
        <v>14275</v>
      </c>
    </row>
    <row r="34" spans="1:4" x14ac:dyDescent="0.25">
      <c r="A34" s="3" t="s">
        <v>36</v>
      </c>
      <c r="B34" s="2">
        <v>889</v>
      </c>
      <c r="C34" s="1">
        <v>31</v>
      </c>
      <c r="D34" s="7">
        <v>1356</v>
      </c>
    </row>
    <row r="35" spans="1:4" x14ac:dyDescent="0.25">
      <c r="A35" s="4" t="s">
        <v>35</v>
      </c>
      <c r="B35" s="2">
        <v>606</v>
      </c>
      <c r="C35" s="1">
        <v>10</v>
      </c>
      <c r="D35" s="7">
        <v>663</v>
      </c>
    </row>
    <row r="36" spans="1:4" x14ac:dyDescent="0.25">
      <c r="A36" s="3" t="s">
        <v>34</v>
      </c>
      <c r="B36" s="2">
        <v>467</v>
      </c>
      <c r="C36" s="1">
        <v>12</v>
      </c>
      <c r="D36" s="7">
        <v>924</v>
      </c>
    </row>
    <row r="37" spans="1:4" x14ac:dyDescent="0.25">
      <c r="A37" s="4" t="s">
        <v>32</v>
      </c>
      <c r="B37" s="2">
        <v>2062</v>
      </c>
      <c r="C37" s="1">
        <v>46</v>
      </c>
      <c r="D37" s="7">
        <v>3194</v>
      </c>
    </row>
    <row r="38" spans="1:4" x14ac:dyDescent="0.25">
      <c r="A38" s="3" t="s">
        <v>37</v>
      </c>
      <c r="B38" s="2">
        <v>22098</v>
      </c>
      <c r="C38" s="1">
        <v>399</v>
      </c>
      <c r="D38" s="7">
        <v>50844</v>
      </c>
    </row>
    <row r="39" spans="1:4" x14ac:dyDescent="0.25">
      <c r="A39" s="5" t="s">
        <v>29</v>
      </c>
      <c r="B39" s="6">
        <v>16911</v>
      </c>
      <c r="C39" s="8">
        <v>1243</v>
      </c>
      <c r="D39" s="9">
        <v>15741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Benedictus Kenny</dc:creator>
  <cp:lastModifiedBy>Benedictus Kenny</cp:lastModifiedBy>
  <dcterms:created xsi:type="dcterms:W3CDTF">2022-05-23T03:25:44Z</dcterms:created>
  <dcterms:modified xsi:type="dcterms:W3CDTF">2022-05-23T03:41:25Z</dcterms:modified>
</cp:coreProperties>
</file>