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enedikt.schmidt\Entwicklung\dcconverter\"/>
    </mc:Choice>
  </mc:AlternateContent>
  <xr:revisionPtr revIDLastSave="0" documentId="13_ncr:1_{BE183CBC-6B8B-4776-B64F-4C35977A4843}" xr6:coauthVersionLast="41" xr6:coauthVersionMax="41" xr10:uidLastSave="{00000000-0000-0000-0000-000000000000}"/>
  <bookViews>
    <workbookView xWindow="-120" yWindow="-120" windowWidth="29040" windowHeight="15840" xr2:uid="{61C71F00-4B7F-4BCC-8214-45AF5950F0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D7" i="1"/>
  <c r="E7" i="1"/>
  <c r="F7" i="1"/>
  <c r="L7" i="1"/>
  <c r="N7" i="1" s="1"/>
  <c r="P7" i="1" s="1"/>
  <c r="M7" i="1"/>
  <c r="O7" i="1" s="1"/>
  <c r="D6" i="1"/>
  <c r="F6" i="1" s="1"/>
  <c r="E6" i="1"/>
  <c r="L6" i="1"/>
  <c r="M6" i="1"/>
  <c r="O6" i="1" s="1"/>
  <c r="N6" i="1"/>
  <c r="P6" i="1" s="1"/>
  <c r="D5" i="1"/>
  <c r="M5" i="1" s="1"/>
  <c r="O5" i="1" s="1"/>
  <c r="E5" i="1"/>
  <c r="L5" i="1"/>
  <c r="D4" i="1"/>
  <c r="E4" i="1"/>
  <c r="F4" i="1"/>
  <c r="L4" i="1"/>
  <c r="M4" i="1" s="1"/>
  <c r="O4" i="1" s="1"/>
  <c r="D3" i="1"/>
  <c r="F3" i="1" s="1"/>
  <c r="E3" i="1"/>
  <c r="L3" i="1"/>
  <c r="P2" i="1"/>
  <c r="N2" i="1"/>
  <c r="O2" i="1"/>
  <c r="L2" i="1"/>
  <c r="M2" i="1" s="1"/>
  <c r="F2" i="1"/>
  <c r="E2" i="1"/>
  <c r="D2" i="1"/>
  <c r="F5" i="1" l="1"/>
  <c r="N5" i="1"/>
  <c r="P5" i="1" s="1"/>
  <c r="N4" i="1"/>
  <c r="P4" i="1" s="1"/>
  <c r="N3" i="1"/>
  <c r="P3" i="1" s="1"/>
  <c r="M3" i="1"/>
  <c r="O3" i="1" s="1"/>
</calcChain>
</file>

<file path=xl/sharedStrings.xml><?xml version="1.0" encoding="utf-8"?>
<sst xmlns="http://schemas.openxmlformats.org/spreadsheetml/2006/main" count="16" uniqueCount="16">
  <si>
    <t>Output Voltage [V]</t>
  </si>
  <si>
    <t>Output Power [W]</t>
  </si>
  <si>
    <t>Load Resistance [Ohm]</t>
  </si>
  <si>
    <t>Load Current [A]</t>
  </si>
  <si>
    <t>Inductance [L]</t>
  </si>
  <si>
    <t>Forwared Voltage IGBT [V]</t>
  </si>
  <si>
    <t>Forward Voltage Diode [V]</t>
  </si>
  <si>
    <t>Maximum Voltage Drop [%]</t>
  </si>
  <si>
    <t>Time on [s]</t>
  </si>
  <si>
    <t>Time off [s]</t>
  </si>
  <si>
    <t>Input Voltage [V]</t>
  </si>
  <si>
    <t>Load Current Constant On [A]</t>
  </si>
  <si>
    <t>p</t>
  </si>
  <si>
    <t>Time on [us]</t>
  </si>
  <si>
    <t>Time off [us]</t>
  </si>
  <si>
    <t>Load Power Constant On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</si>
</sst>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EE8C96-04B5-4D62-83AC-7D8BB34E4A2C}" name="Table1" displayName="Table1" ref="A1:P7" totalsRowShown="0">
  <autoFilter ref="A1:P7" xr:uid="{BBED3E59-775A-46B9-A106-ECCD63D733D7}"/>
  <tableColumns count="16">
    <tableColumn id="1" xr3:uid="{2CAF689D-0ABD-4BFA-A76B-154886D5A1B9}" name="Input Voltage [V]"/>
    <tableColumn id="2" xr3:uid="{54A549DF-AFF2-4354-84E1-A2D134D8F05B}" name="Output Voltage [V]"/>
    <tableColumn id="3" xr3:uid="{F6FF6D8C-5040-4835-B744-CD9887E26AA8}" name="Output Power [W]"/>
    <tableColumn id="4" xr3:uid="{2D7C3D65-9823-4C89-86B7-4133974ACC80}" name="Load Resistance [Ohm]">
      <calculatedColumnFormula>B2*B2/C2</calculatedColumnFormula>
    </tableColumn>
    <tableColumn id="5" xr3:uid="{428FAD65-740B-40D8-B74C-A60700D25BA2}" name="Load Current [A]">
      <calculatedColumnFormula>C2/B2</calculatedColumnFormula>
    </tableColumn>
    <tableColumn id="6" xr3:uid="{E6DADAF4-28F8-46A0-B3EF-7E4DEB970FE5}" name="Load Current Constant On [A]">
      <calculatedColumnFormula>A2/D2</calculatedColumnFormula>
    </tableColumn>
    <tableColumn id="16" xr3:uid="{2F4BBB50-C3FD-421F-806C-C9146448E4FE}" name="Load Power Constant On [W]" dataDxfId="0">
      <calculatedColumnFormula>(Table1[[#This Row],[Input Voltage '[V']]]-Table1[[#This Row],[Forwared Voltage IGBT '[V']]])*Table1[[#This Row],[Load Current Constant On '[A']]]</calculatedColumnFormula>
    </tableColumn>
    <tableColumn id="7" xr3:uid="{759CDBD6-9776-4352-BEE2-A4C60654951F}" name="Inductance [L]"/>
    <tableColumn id="8" xr3:uid="{E881AD89-F821-454E-8C46-EB4FAAA40A9B}" name="Forwared Voltage IGBT [V]"/>
    <tableColumn id="9" xr3:uid="{50E98B8F-3D42-4DEE-BE5B-E2E02F70DD51}" name="Forward Voltage Diode [V]"/>
    <tableColumn id="10" xr3:uid="{ADC51694-9413-4F4E-B77A-9FB6E34C5F0E}" name="Maximum Voltage Drop [%]"/>
    <tableColumn id="11" xr3:uid="{5B985F7F-25D2-4904-8777-21C3961CF3C4}" name="p">
      <calculatedColumnFormula>(100-K2)/100</calculatedColumnFormula>
    </tableColumn>
    <tableColumn id="12" xr3:uid="{B8A48682-4475-4210-88BA-4E77769A1BD8}" name="Time on [s]">
      <calculatedColumnFormula>(-1)*H2/D2*LOG((A2-I2-B2)/(A2-I2-L2*B2),EXP(1))</calculatedColumnFormula>
    </tableColumn>
    <tableColumn id="13" xr3:uid="{5749B77B-6357-4C10-9C57-01840E03BE08}" name="Time off [s]">
      <calculatedColumnFormula>(-1)*H2/D2*LOG((J2+B2*L2)/(J2+B2),EXP(1))</calculatedColumnFormula>
    </tableColumn>
    <tableColumn id="14" xr3:uid="{B7050BD8-51C4-4256-A006-CD26F9633188}" name="Time on [us]">
      <calculatedColumnFormula>M2*1000000</calculatedColumnFormula>
    </tableColumn>
    <tableColumn id="15" xr3:uid="{D7AB15B4-2F1B-4D89-9C1C-013656F44FBD}" name="Time off [us]">
      <calculatedColumnFormula>N2*1000000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306D-DFB5-4F20-8916-FE70CCC0AD05}">
  <dimension ref="A1:P7"/>
  <sheetViews>
    <sheetView tabSelected="1" workbookViewId="0">
      <selection activeCell="H33" sqref="H33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19.85546875" bestFit="1" customWidth="1"/>
    <col min="4" max="4" width="23.85546875" bestFit="1" customWidth="1"/>
    <col min="5" max="5" width="17.85546875" bestFit="1" customWidth="1"/>
    <col min="6" max="6" width="29.5703125" bestFit="1" customWidth="1"/>
    <col min="7" max="7" width="29.5703125" style="1" customWidth="1"/>
    <col min="8" max="8" width="15.85546875" bestFit="1" customWidth="1"/>
    <col min="9" max="10" width="27.140625" bestFit="1" customWidth="1"/>
    <col min="11" max="11" width="28.28515625" bestFit="1" customWidth="1"/>
    <col min="12" max="12" width="5" bestFit="1" customWidth="1"/>
    <col min="13" max="13" width="13.140625" bestFit="1" customWidth="1"/>
    <col min="14" max="14" width="13.42578125" bestFit="1" customWidth="1"/>
    <col min="15" max="15" width="14.28515625" bestFit="1" customWidth="1"/>
    <col min="16" max="16" width="14.5703125" bestFit="1" customWidth="1"/>
  </cols>
  <sheetData>
    <row r="1" spans="1:1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11</v>
      </c>
      <c r="G1" s="1" t="s">
        <v>15</v>
      </c>
      <c r="H1" t="s">
        <v>4</v>
      </c>
      <c r="I1" t="s">
        <v>5</v>
      </c>
      <c r="J1" t="s">
        <v>6</v>
      </c>
      <c r="K1" t="s">
        <v>7</v>
      </c>
      <c r="L1" t="s">
        <v>12</v>
      </c>
      <c r="M1" t="s">
        <v>8</v>
      </c>
      <c r="N1" t="s">
        <v>9</v>
      </c>
      <c r="O1" t="s">
        <v>13</v>
      </c>
      <c r="P1" t="s">
        <v>14</v>
      </c>
    </row>
    <row r="2" spans="1:16" x14ac:dyDescent="0.25">
      <c r="A2">
        <v>50</v>
      </c>
      <c r="B2">
        <v>5</v>
      </c>
      <c r="C2">
        <v>0.11360000000000001</v>
      </c>
      <c r="D2">
        <f>B2*B2/C2</f>
        <v>220.07042253521126</v>
      </c>
      <c r="E2">
        <f>C2/B2</f>
        <v>2.2720000000000001E-2</v>
      </c>
      <c r="F2">
        <f>A2/D2</f>
        <v>0.22720000000000001</v>
      </c>
      <c r="G2" s="1">
        <f>(Table1[[#This Row],[Input Voltage '[V']]]-Table1[[#This Row],[Forwared Voltage IGBT '[V']]])*Table1[[#This Row],[Load Current Constant On '[A']]]</f>
        <v>11.08736</v>
      </c>
      <c r="H2">
        <v>2.7000000000000001E-3</v>
      </c>
      <c r="I2">
        <v>1.2</v>
      </c>
      <c r="J2">
        <v>0.47499999999999998</v>
      </c>
      <c r="K2">
        <v>1</v>
      </c>
      <c r="L2">
        <f>(100-K2)/100</f>
        <v>0.99</v>
      </c>
      <c r="M2">
        <f>(-1)*H2/D2*LOG((A2-I2-B2)/(A2-I2-L2*B2),EXP(1))</f>
        <v>1.3997491535439439E-8</v>
      </c>
      <c r="N2">
        <f>(-1)*H2/D2*LOG((J2+B2*L2)/(J2+B2),EXP(1))</f>
        <v>1.1255858765549513E-7</v>
      </c>
      <c r="O2">
        <f>M2*1000000</f>
        <v>1.3997491535439438E-2</v>
      </c>
      <c r="P2">
        <f>N2*1000000</f>
        <v>0.11255858765549513</v>
      </c>
    </row>
    <row r="3" spans="1:16" x14ac:dyDescent="0.25">
      <c r="A3">
        <v>10</v>
      </c>
      <c r="B3">
        <v>5</v>
      </c>
      <c r="C3">
        <v>0.11360000000000001</v>
      </c>
      <c r="D3">
        <f>B3*B3/C3</f>
        <v>220.07042253521126</v>
      </c>
      <c r="E3">
        <f>C3/B3</f>
        <v>2.2720000000000001E-2</v>
      </c>
      <c r="F3">
        <f>A3/D3</f>
        <v>4.5440000000000001E-2</v>
      </c>
      <c r="G3" s="1">
        <f>(Table1[[#This Row],[Input Voltage '[V']]]-Table1[[#This Row],[Forwared Voltage IGBT '[V']]])*Table1[[#This Row],[Load Current Constant On '[A']]]</f>
        <v>0.39987200000000006</v>
      </c>
      <c r="H3">
        <v>2.7000000000000001E-3</v>
      </c>
      <c r="I3">
        <v>1.2</v>
      </c>
      <c r="J3">
        <v>0.47499999999999998</v>
      </c>
      <c r="K3">
        <v>1</v>
      </c>
      <c r="L3">
        <f>(100-K3)/100</f>
        <v>0.99</v>
      </c>
      <c r="M3">
        <f>(-1)*H3/D3*LOG((A3-I3-B3)/(A3-I3-L3*B3),EXP(1))</f>
        <v>1.6037875433353774E-7</v>
      </c>
      <c r="N3">
        <f>(-1)*H3/D3*LOG((J3+B3*L3)/(J3+B3),EXP(1))</f>
        <v>1.1255858765549513E-7</v>
      </c>
      <c r="O3">
        <f>M3*1000000</f>
        <v>0.16037875433353774</v>
      </c>
      <c r="P3">
        <f>N3*1000000</f>
        <v>0.11255858765549513</v>
      </c>
    </row>
    <row r="4" spans="1:16" x14ac:dyDescent="0.25">
      <c r="A4">
        <v>10</v>
      </c>
      <c r="B4">
        <v>5</v>
      </c>
      <c r="C4">
        <v>0.11360000000000001</v>
      </c>
      <c r="D4">
        <f>B4*B4/C4</f>
        <v>220.07042253521126</v>
      </c>
      <c r="E4">
        <f>C4/B4</f>
        <v>2.2720000000000001E-2</v>
      </c>
      <c r="F4">
        <f>A4/D4</f>
        <v>4.5440000000000001E-2</v>
      </c>
      <c r="G4" s="1">
        <f>(Table1[[#This Row],[Input Voltage '[V']]]-Table1[[#This Row],[Forwared Voltage IGBT '[V']]])*Table1[[#This Row],[Load Current Constant On '[A']]]</f>
        <v>0.39987200000000006</v>
      </c>
      <c r="H4">
        <v>2.7000000000000001E-3</v>
      </c>
      <c r="I4">
        <v>1.2</v>
      </c>
      <c r="J4">
        <v>0.47499999999999998</v>
      </c>
      <c r="K4">
        <v>10</v>
      </c>
      <c r="L4">
        <f>(100-K4)/100</f>
        <v>0.9</v>
      </c>
      <c r="M4">
        <f>(-1)*H4/D4*LOG((A4-I4-B4)/(A4-I4-L4*B4),EXP(1))</f>
        <v>1.5165949029700968E-6</v>
      </c>
      <c r="N4">
        <f>(-1)*H4/D4*LOG((J4+B4*L4)/(J4+B4),EXP(1))</f>
        <v>1.1749450051928328E-6</v>
      </c>
      <c r="O4">
        <f>M4*1000000</f>
        <v>1.5165949029700969</v>
      </c>
      <c r="P4">
        <f>N4*1000000</f>
        <v>1.1749450051928327</v>
      </c>
    </row>
    <row r="5" spans="1:16" x14ac:dyDescent="0.25">
      <c r="A5">
        <v>10</v>
      </c>
      <c r="B5">
        <v>5</v>
      </c>
      <c r="C5">
        <v>2.5000000000000001E-3</v>
      </c>
      <c r="D5">
        <f>B5*B5/C5</f>
        <v>10000</v>
      </c>
      <c r="E5">
        <f>C5/B5</f>
        <v>5.0000000000000001E-4</v>
      </c>
      <c r="F5">
        <f>A5/D5</f>
        <v>1E-3</v>
      </c>
      <c r="G5" s="1">
        <f>(Table1[[#This Row],[Input Voltage '[V']]]-Table1[[#This Row],[Forwared Voltage IGBT '[V']]])*Table1[[#This Row],[Load Current Constant On '[A']]]</f>
        <v>8.8000000000000005E-3</v>
      </c>
      <c r="H5">
        <v>2.7000000000000001E-3</v>
      </c>
      <c r="I5">
        <v>1.2</v>
      </c>
      <c r="J5">
        <v>0.47499999999999998</v>
      </c>
      <c r="K5">
        <v>10</v>
      </c>
      <c r="L5">
        <f>(100-K5)/100</f>
        <v>0.9</v>
      </c>
      <c r="M5">
        <f>(-1)*H5/D5*LOG((A5-I5-B5)/(A5-I5-L5*B5),EXP(1))</f>
        <v>3.3375768111137697E-8</v>
      </c>
      <c r="N5">
        <f>(-1)*H5/D5*LOG((J5+B5*L5)/(J5+B5),EXP(1))</f>
        <v>2.5857064374842273E-8</v>
      </c>
      <c r="O5">
        <f>M5*1000000</f>
        <v>3.3375768111137696E-2</v>
      </c>
      <c r="P5">
        <f>N5*1000000</f>
        <v>2.5857064374842274E-2</v>
      </c>
    </row>
    <row r="6" spans="1:16" x14ac:dyDescent="0.25">
      <c r="A6">
        <v>10</v>
      </c>
      <c r="B6">
        <v>5</v>
      </c>
      <c r="C6">
        <v>2.5</v>
      </c>
      <c r="D6">
        <f>B6*B6/C6</f>
        <v>10</v>
      </c>
      <c r="E6">
        <f>C6/B6</f>
        <v>0.5</v>
      </c>
      <c r="F6">
        <f>A6/D6</f>
        <v>1</v>
      </c>
      <c r="G6" s="1">
        <f>(Table1[[#This Row],[Input Voltage '[V']]]-Table1[[#This Row],[Forwared Voltage IGBT '[V']]])*Table1[[#This Row],[Load Current Constant On '[A']]]</f>
        <v>8.8000000000000007</v>
      </c>
      <c r="H6">
        <v>2.7000000000000001E-3</v>
      </c>
      <c r="I6">
        <v>1.2</v>
      </c>
      <c r="J6">
        <v>0.47499999999999998</v>
      </c>
      <c r="K6">
        <v>10</v>
      </c>
      <c r="L6">
        <f>(100-K6)/100</f>
        <v>0.9</v>
      </c>
      <c r="M6">
        <f>(-1)*H6/D6*LOG((A6-I6-B6)/(A6-I6-L6*B6),EXP(1))</f>
        <v>3.3375768111137694E-5</v>
      </c>
      <c r="N6">
        <f>(-1)*H6/D6*LOG((J6+B6*L6)/(J6+B6),EXP(1))</f>
        <v>2.5857064374842273E-5</v>
      </c>
      <c r="O6">
        <f>M6*1000000</f>
        <v>33.375768111137695</v>
      </c>
      <c r="P6">
        <f>N6*1000000</f>
        <v>25.857064374842274</v>
      </c>
    </row>
    <row r="7" spans="1:16" x14ac:dyDescent="0.25">
      <c r="A7">
        <v>10</v>
      </c>
      <c r="B7">
        <v>5</v>
      </c>
      <c r="C7">
        <v>1</v>
      </c>
      <c r="D7">
        <f>B7*B7/C7</f>
        <v>25</v>
      </c>
      <c r="E7">
        <f>C7/B7</f>
        <v>0.2</v>
      </c>
      <c r="F7">
        <f>A7/D7</f>
        <v>0.4</v>
      </c>
      <c r="G7" s="1">
        <f>(Table1[[#This Row],[Input Voltage '[V']]]-Table1[[#This Row],[Forwared Voltage IGBT '[V']]])*Table1[[#This Row],[Load Current Constant On '[A']]]</f>
        <v>3.5200000000000005</v>
      </c>
      <c r="H7">
        <v>5.4000000000000003E-3</v>
      </c>
      <c r="I7">
        <v>1.2</v>
      </c>
      <c r="J7">
        <v>0.47499999999999998</v>
      </c>
      <c r="K7">
        <v>20</v>
      </c>
      <c r="L7">
        <f>(100-K7)/100</f>
        <v>0.8</v>
      </c>
      <c r="M7">
        <f>(-1)*H7/D7*LOG((A7-I7-B7)/(A7-I7-L7*B7),EXP(1))</f>
        <v>5.0460807855205103E-5</v>
      </c>
      <c r="N7">
        <f>(-1)*H7/D7*LOG((J7+B7*L7)/(J7+B7),EXP(1))</f>
        <v>4.3564159578761099E-5</v>
      </c>
      <c r="O7">
        <f>M7*1000000</f>
        <v>50.460807855205104</v>
      </c>
      <c r="P7">
        <f>N7*1000000</f>
        <v>43.5641595787611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Schmidt</dc:creator>
  <cp:lastModifiedBy>Benedikt Schmidt</cp:lastModifiedBy>
  <dcterms:created xsi:type="dcterms:W3CDTF">2019-04-01T18:56:32Z</dcterms:created>
  <dcterms:modified xsi:type="dcterms:W3CDTF">2019-04-01T19:19:57Z</dcterms:modified>
</cp:coreProperties>
</file>