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ibk\Entwicklung\Loadflow\dev\documents\"/>
    </mc:Choice>
  </mc:AlternateContent>
  <bookViews>
    <workbookView xWindow="0" yWindow="0" windowWidth="11265" windowHeight="7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B22" i="1"/>
  <c r="B23" i="1"/>
  <c r="A22" i="1"/>
  <c r="A19" i="1"/>
  <c r="B19" i="1"/>
  <c r="A18" i="1"/>
  <c r="C18" i="1"/>
  <c r="C17" i="1"/>
  <c r="B17" i="1"/>
  <c r="C19" i="1"/>
  <c r="B18" i="1"/>
  <c r="A17" i="1"/>
  <c r="C13" i="1"/>
  <c r="E13" i="1"/>
  <c r="C14" i="1"/>
  <c r="E14" i="1"/>
  <c r="E12" i="1"/>
  <c r="C12" i="1"/>
  <c r="C8" i="1"/>
  <c r="E8" i="1"/>
  <c r="C9" i="1"/>
  <c r="E9" i="1"/>
  <c r="E7" i="1"/>
  <c r="C7" i="1"/>
  <c r="I3" i="1"/>
  <c r="J3" i="1"/>
  <c r="K3" i="1"/>
  <c r="I4" i="1"/>
  <c r="J4" i="1"/>
  <c r="K4" i="1"/>
  <c r="J2" i="1"/>
  <c r="K2" i="1"/>
  <c r="I2" i="1"/>
  <c r="E3" i="1"/>
  <c r="F3" i="1"/>
  <c r="G3" i="1"/>
  <c r="E4" i="1"/>
  <c r="F4" i="1"/>
  <c r="G4" i="1"/>
  <c r="F2" i="1"/>
  <c r="G2" i="1"/>
  <c r="E2" i="1"/>
  <c r="A9" i="1"/>
  <c r="A8" i="1"/>
  <c r="A7" i="1"/>
  <c r="A14" i="1"/>
  <c r="A13" i="1"/>
  <c r="A12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<sst xmlns="http://schemas.openxmlformats.org/spreadsheetml/2006/main" count="11" uniqueCount="7">
  <si>
    <t>currents</t>
  </si>
  <si>
    <t>admittances</t>
  </si>
  <si>
    <t>voltages</t>
  </si>
  <si>
    <t>magnitudes</t>
  </si>
  <si>
    <t>angles</t>
  </si>
  <si>
    <t>real power by angle</t>
  </si>
  <si>
    <t>imaginary power by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</si>
</sst>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L17" sqref="L17"/>
    </sheetView>
  </sheetViews>
  <sheetFormatPr defaultRowHeight="15" x14ac:dyDescent="0.25"/>
  <cols>
    <col min="1" max="1" width="12.140625" bestFit="1" customWidth="1"/>
  </cols>
  <sheetData>
    <row r="1" spans="1:11" x14ac:dyDescent="0.25">
      <c r="A1" t="s">
        <v>1</v>
      </c>
      <c r="E1" t="s">
        <v>3</v>
      </c>
      <c r="I1" t="s">
        <v>4</v>
      </c>
    </row>
    <row r="2" spans="1:11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2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2" si="1">IMARGUMENT(B2)</f>
        <v>0.92729521800161219</v>
      </c>
      <c r="K2">
        <f t="shared" si="1"/>
        <v>0.87605805059819342</v>
      </c>
    </row>
    <row r="3" spans="1:11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2">IMABS(A3)</f>
        <v>10.63014581273465</v>
      </c>
      <c r="F3">
        <f t="shared" ref="F3:F4" si="3">IMABS(B3)</f>
        <v>13.453624047073712</v>
      </c>
      <c r="G3">
        <f t="shared" ref="G3:G4" si="4">IMABS(C3)</f>
        <v>16.278820596099706</v>
      </c>
      <c r="I3">
        <f t="shared" ref="I3:I4" si="5">IMARGUMENT(A3)</f>
        <v>0.85196632717327203</v>
      </c>
      <c r="J3">
        <f t="shared" ref="J3:J4" si="6">IMARGUMENT(B3)</f>
        <v>0.83798122500839001</v>
      </c>
      <c r="K3">
        <f t="shared" ref="K3:K4" si="7">IMARGUMENT(C3)</f>
        <v>0.82884905878897908</v>
      </c>
    </row>
    <row r="4" spans="1:11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2"/>
        <v>19.104973174542799</v>
      </c>
      <c r="F4">
        <f t="shared" si="3"/>
        <v>21.931712199461309</v>
      </c>
      <c r="G4">
        <f t="shared" si="4"/>
        <v>24.758836806279895</v>
      </c>
      <c r="I4">
        <f t="shared" si="5"/>
        <v>0.82241827927137834</v>
      </c>
      <c r="J4">
        <f t="shared" si="6"/>
        <v>0.81764504583270226</v>
      </c>
      <c r="K4">
        <f t="shared" si="7"/>
        <v>0.8139618212362083</v>
      </c>
    </row>
    <row r="6" spans="1:11" x14ac:dyDescent="0.25">
      <c r="A6" t="s">
        <v>2</v>
      </c>
      <c r="C6" t="s">
        <v>3</v>
      </c>
      <c r="E6" t="s">
        <v>4</v>
      </c>
    </row>
    <row r="7" spans="1:11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</row>
    <row r="8" spans="1:11" x14ac:dyDescent="0.25">
      <c r="A8" t="str">
        <f>COMPLEX(21,22)</f>
        <v>21+22i</v>
      </c>
      <c r="C8">
        <f t="shared" ref="C8:C9" si="8">IMABS(A8)</f>
        <v>30.413812651491099</v>
      </c>
      <c r="E8">
        <f t="shared" ref="E8:E9" si="9">IMARGUMENT(A8)</f>
        <v>0.80864978620791128</v>
      </c>
    </row>
    <row r="9" spans="1:11" x14ac:dyDescent="0.25">
      <c r="A9" t="str">
        <f>COMPLEX(23,24)</f>
        <v>23+24i</v>
      </c>
      <c r="C9">
        <f t="shared" si="8"/>
        <v>33.241540277189323</v>
      </c>
      <c r="E9">
        <f t="shared" si="9"/>
        <v>0.80667154942150954</v>
      </c>
    </row>
    <row r="11" spans="1:11" x14ac:dyDescent="0.25">
      <c r="A11" t="s">
        <v>0</v>
      </c>
      <c r="C11" t="s">
        <v>3</v>
      </c>
      <c r="E11" t="s">
        <v>4</v>
      </c>
    </row>
    <row r="12" spans="1:11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</row>
    <row r="13" spans="1:11" x14ac:dyDescent="0.25">
      <c r="A13" t="str">
        <f>COMPLEX(27,28)</f>
        <v>27+28i</v>
      </c>
      <c r="C13">
        <f t="shared" ref="C13:C14" si="10">IMABS(A13)</f>
        <v>38.897300677553446</v>
      </c>
      <c r="E13">
        <f t="shared" ref="E13:E14" si="11">IMARGUMENT(A13)</f>
        <v>0.80357797847042656</v>
      </c>
    </row>
    <row r="14" spans="1:11" x14ac:dyDescent="0.25">
      <c r="A14" t="str">
        <f>COMPLEX(29,30)</f>
        <v>29+30i</v>
      </c>
      <c r="C14">
        <f t="shared" si="10"/>
        <v>41.725292090050125</v>
      </c>
      <c r="E14">
        <f t="shared" si="11"/>
        <v>0.80234569320385329</v>
      </c>
    </row>
    <row r="16" spans="1:11" x14ac:dyDescent="0.25">
      <c r="A16" t="s">
        <v>5</v>
      </c>
    </row>
    <row r="17" spans="1:3" x14ac:dyDescent="0.25">
      <c r="A17">
        <f>(-1)*C7*F2*C8*SIN(E7-J2-E8)-C7*G2*C9*SIN(E7-K2-E9)+C12*C7*SIN(E7-E12)</f>
        <v>8838</v>
      </c>
      <c r="B17">
        <f>C7*F2*C8*SIN(E7-J2-E8)</f>
        <v>-3349.9999999999995</v>
      </c>
      <c r="C17">
        <f>C7*G2*C9*SIN(E7-K2-E9)</f>
        <v>-5482.0000000000009</v>
      </c>
    </row>
    <row r="18" spans="1:3" x14ac:dyDescent="0.25">
      <c r="A18">
        <f>C8*E3*C7*SIN(E8-I3-E7)</f>
        <v>-6725.9999999999982</v>
      </c>
      <c r="B18">
        <f>(-1)*C8*E3*C7*SIN(E8-I3-E7)-C8*G3*C9*SIN(E8-K3-E9)+C13*C8*SIN(E8-E13)</f>
        <v>18841.999999999996</v>
      </c>
      <c r="C18">
        <f>C8*G3*C9*SIN(E8-K3-E9)</f>
        <v>-12109.999999999998</v>
      </c>
    </row>
    <row r="19" spans="1:3" x14ac:dyDescent="0.25">
      <c r="A19">
        <f>C9*E4*C7*SIN(E9-I4-E7)</f>
        <v>-12889.999999999996</v>
      </c>
      <c r="B19">
        <f>C9*F4*C8*SIN(E9-J4-E8)</f>
        <v>-16206.000000000002</v>
      </c>
      <c r="C19">
        <f>(-1)*C9*E4*C7*SIN(E9-I4-E7)-C9*F4*C8*SIN(E9-J4-E8)+C14*C9*SIN(E9-E14)</f>
        <v>29102</v>
      </c>
    </row>
    <row r="21" spans="1:3" x14ac:dyDescent="0.25">
      <c r="A21" t="s">
        <v>6</v>
      </c>
    </row>
    <row r="22" spans="1:3" x14ac:dyDescent="0.25">
      <c r="A22">
        <f>F2*C8*SIN(E7-J2-E8)+G2*C9*SIN(E7-K2-E9)-2*E2*C7*SIN(I2)-C12*SIN(E7-E12)</f>
        <v>-430.72216349844126</v>
      </c>
      <c r="B22">
        <f>C7*F2*SIN(E7-J2-E8)</f>
        <v>-110.14732149458938</v>
      </c>
    </row>
    <row r="23" spans="1:3" x14ac:dyDescent="0.25">
      <c r="A23">
        <f>C8*E3*SIN(E8-I3-E7)</f>
        <v>-243.81730951780131</v>
      </c>
      <c r="B23">
        <f>E3*C7*SIN(E8-I3-E7)+G3*C9*SIN(E8-K3-E9)-2*F3*C8*SIN(J3)-C13*SIN(E8-E13)</f>
        <v>-1227.7973967913306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benediktibk</cp:lastModifiedBy>
  <dcterms:created xsi:type="dcterms:W3CDTF">2014-11-28T08:44:02Z</dcterms:created>
  <dcterms:modified xsi:type="dcterms:W3CDTF">2014-11-28T09:28:48Z</dcterms:modified>
</cp:coreProperties>
</file>