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DP\experiments\11_sched_method_comparison_6\"/>
    </mc:Choice>
  </mc:AlternateContent>
  <xr:revisionPtr revIDLastSave="0" documentId="13_ncr:1_{C91D943C-B4B1-437F-8742-61A182FB96FC}" xr6:coauthVersionLast="45" xr6:coauthVersionMax="45" xr10:uidLastSave="{00000000-0000-0000-0000-000000000000}"/>
  <bookViews>
    <workbookView xWindow="-120" yWindow="-120" windowWidth="29040" windowHeight="15990" xr2:uid="{4AA14060-357B-4D48-902E-23F5DC5705A3}"/>
  </bookViews>
  <sheets>
    <sheet name="Sheet1" sheetId="1" r:id="rId1"/>
  </sheets>
  <definedNames>
    <definedName name="_xlnm.Print_Area" localSheetId="0">Sheet1!$A:$Q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J3" i="1"/>
  <c r="K2" i="1" a="1"/>
  <c r="K2" i="1" s="1"/>
  <c r="J2" i="1"/>
  <c r="K1" i="1" a="1"/>
  <c r="K1" i="1" s="1"/>
  <c r="J1" i="1"/>
  <c r="I81" i="1" l="1"/>
  <c r="P81" i="1" s="1"/>
  <c r="Q81" i="1" s="1"/>
  <c r="H81" i="1"/>
  <c r="N81" i="1" s="1"/>
  <c r="O81" i="1" s="1"/>
  <c r="I80" i="1"/>
  <c r="P80" i="1" s="1"/>
  <c r="Q80" i="1" s="1"/>
  <c r="H80" i="1"/>
  <c r="N80" i="1" s="1"/>
  <c r="O80" i="1" s="1"/>
  <c r="I79" i="1"/>
  <c r="P79" i="1" s="1"/>
  <c r="Q79" i="1" s="1"/>
  <c r="H79" i="1"/>
  <c r="N79" i="1" s="1"/>
  <c r="O79" i="1" s="1"/>
  <c r="I78" i="1"/>
  <c r="P78" i="1" s="1"/>
  <c r="Q78" i="1" s="1"/>
  <c r="H78" i="1"/>
  <c r="N78" i="1" s="1"/>
  <c r="O78" i="1" s="1"/>
  <c r="I77" i="1"/>
  <c r="P77" i="1" s="1"/>
  <c r="Q77" i="1" s="1"/>
  <c r="H77" i="1"/>
  <c r="N77" i="1" s="1"/>
  <c r="O77" i="1" s="1"/>
  <c r="I76" i="1"/>
  <c r="P76" i="1" s="1"/>
  <c r="Q76" i="1" s="1"/>
  <c r="H76" i="1"/>
  <c r="N76" i="1" s="1"/>
  <c r="O76" i="1" s="1"/>
  <c r="I67" i="1"/>
  <c r="P67" i="1" s="1"/>
  <c r="Q67" i="1" s="1"/>
  <c r="H67" i="1"/>
  <c r="N67" i="1" s="1"/>
  <c r="O67" i="1" s="1"/>
  <c r="I66" i="1"/>
  <c r="P66" i="1" s="1"/>
  <c r="Q66" i="1" s="1"/>
  <c r="H66" i="1"/>
  <c r="N66" i="1" s="1"/>
  <c r="O66" i="1" s="1"/>
  <c r="I65" i="1"/>
  <c r="P65" i="1" s="1"/>
  <c r="Q65" i="1" s="1"/>
  <c r="H65" i="1"/>
  <c r="N65" i="1" s="1"/>
  <c r="O65" i="1" s="1"/>
  <c r="I64" i="1"/>
  <c r="P64" i="1" s="1"/>
  <c r="Q64" i="1" s="1"/>
  <c r="H64" i="1"/>
  <c r="N64" i="1" s="1"/>
  <c r="O64" i="1" s="1"/>
  <c r="I63" i="1"/>
  <c r="P63" i="1" s="1"/>
  <c r="Q63" i="1" s="1"/>
  <c r="H63" i="1"/>
  <c r="N63" i="1" s="1"/>
  <c r="O63" i="1" s="1"/>
  <c r="I62" i="1"/>
  <c r="P62" i="1" s="1"/>
  <c r="Q62" i="1" s="1"/>
  <c r="H62" i="1"/>
  <c r="N62" i="1" s="1"/>
  <c r="O62" i="1" s="1"/>
  <c r="I53" i="1"/>
  <c r="P53" i="1" s="1"/>
  <c r="Q53" i="1" s="1"/>
  <c r="H53" i="1"/>
  <c r="N53" i="1" s="1"/>
  <c r="O53" i="1" s="1"/>
  <c r="I52" i="1"/>
  <c r="P52" i="1" s="1"/>
  <c r="Q52" i="1" s="1"/>
  <c r="H52" i="1"/>
  <c r="N52" i="1" s="1"/>
  <c r="O52" i="1" s="1"/>
  <c r="I51" i="1"/>
  <c r="P51" i="1" s="1"/>
  <c r="Q51" i="1" s="1"/>
  <c r="H51" i="1"/>
  <c r="N51" i="1" s="1"/>
  <c r="O51" i="1" s="1"/>
  <c r="I50" i="1"/>
  <c r="P50" i="1" s="1"/>
  <c r="Q50" i="1" s="1"/>
  <c r="H50" i="1"/>
  <c r="N50" i="1" s="1"/>
  <c r="O50" i="1" s="1"/>
  <c r="I49" i="1"/>
  <c r="P49" i="1" s="1"/>
  <c r="Q49" i="1" s="1"/>
  <c r="H49" i="1"/>
  <c r="N49" i="1" s="1"/>
  <c r="O49" i="1" s="1"/>
  <c r="I48" i="1"/>
  <c r="P48" i="1" s="1"/>
  <c r="Q48" i="1" s="1"/>
  <c r="H48" i="1"/>
  <c r="N48" i="1" s="1"/>
  <c r="O48" i="1" s="1"/>
  <c r="I39" i="1"/>
  <c r="P39" i="1" s="1"/>
  <c r="Q39" i="1" s="1"/>
  <c r="H39" i="1"/>
  <c r="N39" i="1" s="1"/>
  <c r="O39" i="1" s="1"/>
  <c r="I38" i="1"/>
  <c r="P38" i="1" s="1"/>
  <c r="Q38" i="1" s="1"/>
  <c r="H38" i="1"/>
  <c r="N38" i="1" s="1"/>
  <c r="O38" i="1" s="1"/>
  <c r="I37" i="1"/>
  <c r="P37" i="1" s="1"/>
  <c r="Q37" i="1" s="1"/>
  <c r="H37" i="1"/>
  <c r="N37" i="1" s="1"/>
  <c r="O37" i="1" s="1"/>
  <c r="I36" i="1"/>
  <c r="P36" i="1" s="1"/>
  <c r="Q36" i="1" s="1"/>
  <c r="H36" i="1"/>
  <c r="N36" i="1" s="1"/>
  <c r="O36" i="1" s="1"/>
  <c r="I35" i="1"/>
  <c r="P35" i="1" s="1"/>
  <c r="Q35" i="1" s="1"/>
  <c r="H35" i="1"/>
  <c r="N35" i="1" s="1"/>
  <c r="O35" i="1" s="1"/>
  <c r="I34" i="1"/>
  <c r="P34" i="1" s="1"/>
  <c r="Q34" i="1" s="1"/>
  <c r="H34" i="1"/>
  <c r="N34" i="1" s="1"/>
  <c r="O34" i="1" s="1"/>
  <c r="I25" i="1"/>
  <c r="P25" i="1" s="1"/>
  <c r="Q25" i="1" s="1"/>
  <c r="H25" i="1"/>
  <c r="N25" i="1" s="1"/>
  <c r="O25" i="1" s="1"/>
  <c r="I24" i="1"/>
  <c r="P24" i="1" s="1"/>
  <c r="Q24" i="1" s="1"/>
  <c r="H24" i="1"/>
  <c r="N24" i="1" s="1"/>
  <c r="O24" i="1" s="1"/>
  <c r="I23" i="1"/>
  <c r="P23" i="1" s="1"/>
  <c r="Q23" i="1" s="1"/>
  <c r="H23" i="1"/>
  <c r="N23" i="1" s="1"/>
  <c r="O23" i="1" s="1"/>
  <c r="I22" i="1"/>
  <c r="P22" i="1" s="1"/>
  <c r="Q22" i="1" s="1"/>
  <c r="H22" i="1"/>
  <c r="N22" i="1" s="1"/>
  <c r="O22" i="1" s="1"/>
  <c r="I21" i="1"/>
  <c r="P21" i="1" s="1"/>
  <c r="Q21" i="1" s="1"/>
  <c r="H21" i="1"/>
  <c r="N21" i="1" s="1"/>
  <c r="O21" i="1" s="1"/>
  <c r="I20" i="1"/>
  <c r="P20" i="1" s="1"/>
  <c r="Q20" i="1" s="1"/>
  <c r="H20" i="1"/>
  <c r="N20" i="1" s="1"/>
  <c r="O20" i="1" s="1"/>
  <c r="G7" i="1"/>
  <c r="H7" i="1"/>
  <c r="N7" i="1" s="1"/>
  <c r="O7" i="1" s="1"/>
  <c r="I7" i="1"/>
  <c r="P7" i="1" s="1"/>
  <c r="Q7" i="1" s="1"/>
  <c r="G8" i="1"/>
  <c r="H8" i="1"/>
  <c r="N8" i="1" s="1"/>
  <c r="O8" i="1" s="1"/>
  <c r="I8" i="1"/>
  <c r="P8" i="1" s="1"/>
  <c r="Q8" i="1" s="1"/>
  <c r="G9" i="1"/>
  <c r="H9" i="1"/>
  <c r="N9" i="1" s="1"/>
  <c r="O9" i="1" s="1"/>
  <c r="I9" i="1"/>
  <c r="P9" i="1" s="1"/>
  <c r="Q9" i="1" s="1"/>
  <c r="G10" i="1"/>
  <c r="H10" i="1"/>
  <c r="N10" i="1" s="1"/>
  <c r="O10" i="1" s="1"/>
  <c r="I10" i="1"/>
  <c r="P10" i="1" s="1"/>
  <c r="Q10" i="1" s="1"/>
  <c r="G11" i="1"/>
  <c r="H11" i="1"/>
  <c r="N11" i="1" s="1"/>
  <c r="O11" i="1" s="1"/>
  <c r="I11" i="1"/>
  <c r="P11" i="1" s="1"/>
  <c r="Q11" i="1" s="1"/>
  <c r="H6" i="1"/>
  <c r="N6" i="1" s="1"/>
  <c r="O6" i="1" s="1"/>
  <c r="I6" i="1"/>
  <c r="P6" i="1" s="1"/>
  <c r="Q6" i="1" s="1"/>
  <c r="G81" i="1" l="1"/>
  <c r="L81" i="1" s="1"/>
  <c r="M81" i="1" s="1"/>
  <c r="G80" i="1"/>
  <c r="L80" i="1" s="1"/>
  <c r="M80" i="1" s="1"/>
  <c r="G79" i="1"/>
  <c r="L79" i="1" s="1"/>
  <c r="M79" i="1" s="1"/>
  <c r="G78" i="1"/>
  <c r="L78" i="1" s="1"/>
  <c r="M78" i="1" s="1"/>
  <c r="G77" i="1"/>
  <c r="L77" i="1" s="1"/>
  <c r="M77" i="1" s="1"/>
  <c r="G76" i="1"/>
  <c r="L76" i="1" s="1"/>
  <c r="M76" i="1" s="1"/>
  <c r="G67" i="1"/>
  <c r="L67" i="1" s="1"/>
  <c r="M67" i="1" s="1"/>
  <c r="G66" i="1"/>
  <c r="L66" i="1" s="1"/>
  <c r="M66" i="1" s="1"/>
  <c r="G65" i="1"/>
  <c r="L65" i="1" s="1"/>
  <c r="M65" i="1" s="1"/>
  <c r="G64" i="1"/>
  <c r="L64" i="1" s="1"/>
  <c r="M64" i="1" s="1"/>
  <c r="G63" i="1"/>
  <c r="L63" i="1" s="1"/>
  <c r="M63" i="1" s="1"/>
  <c r="G62" i="1"/>
  <c r="L62" i="1" s="1"/>
  <c r="M62" i="1" s="1"/>
  <c r="G53" i="1"/>
  <c r="L53" i="1" s="1"/>
  <c r="M53" i="1" s="1"/>
  <c r="G52" i="1"/>
  <c r="L52" i="1" s="1"/>
  <c r="M52" i="1" s="1"/>
  <c r="G51" i="1"/>
  <c r="L51" i="1" s="1"/>
  <c r="M51" i="1" s="1"/>
  <c r="G50" i="1"/>
  <c r="L50" i="1" s="1"/>
  <c r="M50" i="1" s="1"/>
  <c r="G49" i="1"/>
  <c r="L49" i="1" s="1"/>
  <c r="M49" i="1" s="1"/>
  <c r="G48" i="1"/>
  <c r="L48" i="1" s="1"/>
  <c r="M48" i="1" s="1"/>
  <c r="G39" i="1"/>
  <c r="L39" i="1" s="1"/>
  <c r="M39" i="1" s="1"/>
  <c r="G38" i="1"/>
  <c r="L38" i="1" s="1"/>
  <c r="M38" i="1" s="1"/>
  <c r="G37" i="1"/>
  <c r="L37" i="1" s="1"/>
  <c r="M37" i="1" s="1"/>
  <c r="G36" i="1"/>
  <c r="L36" i="1" s="1"/>
  <c r="M36" i="1" s="1"/>
  <c r="G35" i="1"/>
  <c r="L35" i="1" s="1"/>
  <c r="M35" i="1" s="1"/>
  <c r="G34" i="1"/>
  <c r="L34" i="1" s="1"/>
  <c r="M34" i="1" s="1"/>
  <c r="G25" i="1"/>
  <c r="L25" i="1" s="1"/>
  <c r="M25" i="1" s="1"/>
  <c r="G24" i="1"/>
  <c r="L24" i="1" s="1"/>
  <c r="M24" i="1" s="1"/>
  <c r="G23" i="1"/>
  <c r="L23" i="1" s="1"/>
  <c r="M23" i="1" s="1"/>
  <c r="G22" i="1"/>
  <c r="L22" i="1" s="1"/>
  <c r="M22" i="1" s="1"/>
  <c r="G21" i="1"/>
  <c r="L21" i="1" s="1"/>
  <c r="M21" i="1" s="1"/>
  <c r="G20" i="1"/>
  <c r="L20" i="1" s="1"/>
  <c r="M20" i="1" s="1"/>
  <c r="G6" i="1"/>
  <c r="F81" i="1"/>
  <c r="E81" i="1"/>
  <c r="F80" i="1"/>
  <c r="E80" i="1"/>
  <c r="F79" i="1"/>
  <c r="E79" i="1"/>
  <c r="F78" i="1"/>
  <c r="E78" i="1"/>
  <c r="F77" i="1"/>
  <c r="E77" i="1"/>
  <c r="F76" i="1"/>
  <c r="E76" i="1"/>
  <c r="F67" i="1"/>
  <c r="E67" i="1"/>
  <c r="F66" i="1"/>
  <c r="E66" i="1"/>
  <c r="F65" i="1"/>
  <c r="E65" i="1"/>
  <c r="F64" i="1"/>
  <c r="E64" i="1"/>
  <c r="F63" i="1"/>
  <c r="E63" i="1"/>
  <c r="F62" i="1"/>
  <c r="E62" i="1"/>
  <c r="F53" i="1"/>
  <c r="E53" i="1"/>
  <c r="F52" i="1"/>
  <c r="E52" i="1"/>
  <c r="F51" i="1"/>
  <c r="E51" i="1"/>
  <c r="F50" i="1"/>
  <c r="E50" i="1"/>
  <c r="F49" i="1"/>
  <c r="E49" i="1"/>
  <c r="F48" i="1"/>
  <c r="E48" i="1"/>
  <c r="F39" i="1"/>
  <c r="E39" i="1"/>
  <c r="F38" i="1"/>
  <c r="E38" i="1"/>
  <c r="F37" i="1"/>
  <c r="E37" i="1"/>
  <c r="F36" i="1"/>
  <c r="E36" i="1"/>
  <c r="F35" i="1"/>
  <c r="E35" i="1"/>
  <c r="F34" i="1"/>
  <c r="E34" i="1"/>
  <c r="F25" i="1" l="1"/>
  <c r="E25" i="1"/>
  <c r="F24" i="1"/>
  <c r="E24" i="1"/>
  <c r="F23" i="1"/>
  <c r="E23" i="1"/>
  <c r="F22" i="1"/>
  <c r="E22" i="1"/>
  <c r="F21" i="1"/>
  <c r="E21" i="1"/>
  <c r="F20" i="1"/>
  <c r="E20" i="1"/>
  <c r="F11" i="1"/>
  <c r="E11" i="1"/>
  <c r="L11" i="1" s="1"/>
  <c r="M11" i="1" s="1"/>
  <c r="F10" i="1"/>
  <c r="E10" i="1"/>
  <c r="L10" i="1" s="1"/>
  <c r="M10" i="1" s="1"/>
  <c r="F9" i="1"/>
  <c r="E9" i="1"/>
  <c r="L9" i="1" s="1"/>
  <c r="M9" i="1" s="1"/>
  <c r="F8" i="1"/>
  <c r="E8" i="1"/>
  <c r="L8" i="1" s="1"/>
  <c r="M8" i="1" s="1"/>
  <c r="F7" i="1"/>
  <c r="E7" i="1"/>
  <c r="L7" i="1" s="1"/>
  <c r="M7" i="1" s="1"/>
  <c r="F6" i="1"/>
  <c r="E6" i="1"/>
  <c r="L6" i="1" s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<sst xmlns="http://schemas.openxmlformats.org/spreadsheetml/2006/main" count="134" uniqueCount="26">
  <si>
    <t>Instance 1</t>
  </si>
  <si>
    <t>Run 1</t>
  </si>
  <si>
    <t>Run 2</t>
  </si>
  <si>
    <t>Run 3</t>
  </si>
  <si>
    <t>Average</t>
  </si>
  <si>
    <t>StdDev</t>
  </si>
  <si>
    <t>RA+LTF1</t>
  </si>
  <si>
    <t>RA+LTF2</t>
  </si>
  <si>
    <t>RA+LTF3</t>
  </si>
  <si>
    <t>global-ILP</t>
  </si>
  <si>
    <t>minutil+LTF</t>
  </si>
  <si>
    <t>reference+LTF</t>
  </si>
  <si>
    <t>Instance 2</t>
  </si>
  <si>
    <t>delta P</t>
  </si>
  <si>
    <t>W</t>
  </si>
  <si>
    <t>Estimated power [W]</t>
  </si>
  <si>
    <t>Measured power [W]</t>
  </si>
  <si>
    <t>Idle power:</t>
  </si>
  <si>
    <t>Instance 3</t>
  </si>
  <si>
    <t>Instance 4</t>
  </si>
  <si>
    <t>Instance 5</t>
  </si>
  <si>
    <t>Instance 6</t>
  </si>
  <si>
    <t>PEWMS</t>
  </si>
  <si>
    <t>NOSTAP</t>
  </si>
  <si>
    <t>PESP</t>
  </si>
  <si>
    <t>PEWMS error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</si>
</sst>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3" fillId="0" borderId="12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3" xfId="0" applyNumberFormat="1" applyFont="1" applyBorder="1"/>
    <xf numFmtId="164" fontId="4" fillId="0" borderId="14" xfId="0" applyNumberFormat="1" applyFont="1" applyBorder="1"/>
    <xf numFmtId="164" fontId="3" fillId="0" borderId="15" xfId="0" applyNumberFormat="1" applyFont="1" applyBorder="1"/>
    <xf numFmtId="164" fontId="3" fillId="0" borderId="14" xfId="0" applyNumberFormat="1" applyFont="1" applyBorder="1"/>
    <xf numFmtId="0" fontId="3" fillId="0" borderId="16" xfId="0" applyFont="1" applyBorder="1"/>
    <xf numFmtId="164" fontId="3" fillId="0" borderId="17" xfId="0" applyNumberFormat="1" applyFont="1" applyBorder="1"/>
    <xf numFmtId="164" fontId="4" fillId="0" borderId="17" xfId="0" applyNumberFormat="1" applyFont="1" applyBorder="1"/>
    <xf numFmtId="164" fontId="3" fillId="0" borderId="18" xfId="0" applyNumberFormat="1" applyFont="1" applyBorder="1"/>
    <xf numFmtId="164" fontId="4" fillId="0" borderId="19" xfId="0" applyNumberFormat="1" applyFont="1" applyBorder="1"/>
    <xf numFmtId="164" fontId="3" fillId="0" borderId="20" xfId="0" applyNumberFormat="1" applyFont="1" applyBorder="1"/>
    <xf numFmtId="164" fontId="3" fillId="0" borderId="19" xfId="0" applyNumberFormat="1" applyFont="1" applyBorder="1"/>
    <xf numFmtId="10" fontId="3" fillId="0" borderId="0" xfId="1" applyNumberFormat="1" applyFont="1"/>
    <xf numFmtId="165" fontId="3" fillId="0" borderId="0" xfId="0" applyNumberFormat="1" applyFont="1"/>
    <xf numFmtId="0" fontId="3" fillId="0" borderId="21" xfId="0" applyFont="1" applyBorder="1" applyAlignment="1">
      <alignment horizontal="right"/>
    </xf>
    <xf numFmtId="0" fontId="3" fillId="0" borderId="22" xfId="0" applyFont="1" applyBorder="1"/>
    <xf numFmtId="0" fontId="3" fillId="0" borderId="23" xfId="0" applyFont="1" applyBorder="1" applyAlignment="1">
      <alignment horizontal="left" indent="1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3" fillId="0" borderId="0" xfId="1" applyNumberFormat="1" applyFont="1" applyBorder="1"/>
    <xf numFmtId="10" fontId="3" fillId="0" borderId="14" xfId="1" applyNumberFormat="1" applyFont="1" applyBorder="1"/>
    <xf numFmtId="164" fontId="3" fillId="0" borderId="0" xfId="0" applyNumberFormat="1" applyFont="1" applyBorder="1"/>
    <xf numFmtId="10" fontId="3" fillId="0" borderId="24" xfId="1" applyNumberFormat="1" applyFont="1" applyBorder="1"/>
    <xf numFmtId="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75DE-CD0B-4E9B-BAA2-E82586CBED1C}">
  <dimension ref="A1:U87"/>
  <sheetViews>
    <sheetView tabSelected="1" zoomScaleNormal="100" workbookViewId="0">
      <selection activeCell="K11" sqref="K11"/>
    </sheetView>
  </sheetViews>
  <sheetFormatPr defaultRowHeight="14.25" x14ac:dyDescent="0.2"/>
  <cols>
    <col min="1" max="1" width="27.85546875" style="2" customWidth="1"/>
    <col min="2" max="4" width="9.140625" style="2"/>
    <col min="5" max="6" width="14.28515625" style="2" customWidth="1"/>
    <col min="7" max="7" width="14.42578125" style="2" customWidth="1"/>
    <col min="8" max="9" width="9.140625" style="2"/>
    <col min="10" max="11" width="15.140625" style="2" customWidth="1"/>
    <col min="12" max="12" width="14.85546875" style="2" customWidth="1"/>
    <col min="13" max="13" width="9.140625" style="2"/>
    <col min="14" max="14" width="14.85546875" style="2" customWidth="1"/>
    <col min="15" max="15" width="9.140625" style="2"/>
    <col min="16" max="16" width="14.85546875" style="2" customWidth="1"/>
    <col min="17" max="16384" width="9.140625" style="2"/>
  </cols>
  <sheetData>
    <row r="1" spans="1:21" ht="15" thickBot="1" x14ac:dyDescent="0.25">
      <c r="A1" s="25" t="s">
        <v>17</v>
      </c>
      <c r="B1" s="26">
        <v>5.59</v>
      </c>
      <c r="C1" s="27" t="s">
        <v>14</v>
      </c>
      <c r="I1" s="2" t="s">
        <v>25</v>
      </c>
      <c r="J1" s="23">
        <f>AVERAGE(M:M)</f>
        <v>-6.6497776847295898E-3</v>
      </c>
      <c r="K1" s="23" cm="1">
        <f t="array" ref="K1">SUM(ABS(M:M))/COUNT(M:M)</f>
        <v>1.2372707149360913E-2</v>
      </c>
    </row>
    <row r="2" spans="1:21" x14ac:dyDescent="0.2">
      <c r="I2" s="2" t="s">
        <v>23</v>
      </c>
      <c r="J2" s="23">
        <f>AVERAGE(O:O)</f>
        <v>6.3462441174116216E-2</v>
      </c>
      <c r="K2" s="23" cm="1">
        <f t="array" ref="K2">SUM(ABS(O:O))/COUNT(O:O)</f>
        <v>6.3462441174116216E-2</v>
      </c>
    </row>
    <row r="3" spans="1:21" ht="18.75" thickBot="1" x14ac:dyDescent="0.3">
      <c r="A3" s="1" t="s">
        <v>0</v>
      </c>
      <c r="I3" s="2" t="s">
        <v>24</v>
      </c>
      <c r="J3" s="23">
        <f>AVERAGE(Q:Q)</f>
        <v>1.4858947108975997E-2</v>
      </c>
      <c r="K3" s="23" cm="1">
        <f t="array" ref="K3">SUM(ABS(Q:Q))/COUNT(Q:Q)</f>
        <v>1.9534023659483174E-2</v>
      </c>
    </row>
    <row r="4" spans="1:21" ht="15" customHeight="1" x14ac:dyDescent="0.2">
      <c r="A4" s="3"/>
      <c r="B4" s="30" t="s">
        <v>16</v>
      </c>
      <c r="C4" s="31"/>
      <c r="D4" s="31"/>
      <c r="E4" s="31"/>
      <c r="F4" s="32"/>
      <c r="G4" s="30" t="s">
        <v>15</v>
      </c>
      <c r="H4" s="31"/>
      <c r="I4" s="31"/>
      <c r="J4" s="31"/>
      <c r="K4" s="33"/>
      <c r="L4" s="34" t="s">
        <v>13</v>
      </c>
      <c r="M4" s="31"/>
      <c r="N4" s="31"/>
      <c r="O4" s="31"/>
      <c r="P4" s="31"/>
      <c r="Q4" s="33"/>
      <c r="S4" s="7" t="s">
        <v>22</v>
      </c>
      <c r="T4" s="2" t="s">
        <v>23</v>
      </c>
      <c r="U4" s="2" t="s">
        <v>24</v>
      </c>
    </row>
    <row r="5" spans="1:21" ht="15" x14ac:dyDescent="0.25">
      <c r="A5" s="4"/>
      <c r="B5" s="5" t="s">
        <v>1</v>
      </c>
      <c r="C5" s="5" t="s">
        <v>2</v>
      </c>
      <c r="D5" s="5" t="s">
        <v>3</v>
      </c>
      <c r="E5" s="6" t="s">
        <v>4</v>
      </c>
      <c r="F5" s="6" t="s">
        <v>5</v>
      </c>
      <c r="G5" s="7" t="s">
        <v>22</v>
      </c>
      <c r="H5" s="5" t="s">
        <v>23</v>
      </c>
      <c r="I5" s="5" t="s">
        <v>24</v>
      </c>
      <c r="J5" s="6"/>
      <c r="K5" s="8"/>
      <c r="L5" s="28" t="s">
        <v>22</v>
      </c>
      <c r="M5" s="29"/>
      <c r="N5" s="29" t="s">
        <v>23</v>
      </c>
      <c r="O5" s="29"/>
      <c r="P5" s="29" t="s">
        <v>24</v>
      </c>
      <c r="Q5" s="35"/>
    </row>
    <row r="6" spans="1:21" ht="15" x14ac:dyDescent="0.25">
      <c r="A6" s="9" t="s">
        <v>6</v>
      </c>
      <c r="B6" s="10">
        <v>7.9027181567038101</v>
      </c>
      <c r="C6" s="10">
        <v>7.9471507075589303</v>
      </c>
      <c r="D6" s="10">
        <v>7.9049939681401904</v>
      </c>
      <c r="E6" s="11">
        <f>AVERAGE(B6:D6)</f>
        <v>7.9182876108009772</v>
      </c>
      <c r="F6" s="11">
        <f>_xlfn.STDEV.P(B6:D6)</f>
        <v>2.0430428210029002E-2</v>
      </c>
      <c r="G6" s="12">
        <f>S6+$B$1</f>
        <v>7.92848821269778</v>
      </c>
      <c r="H6" s="10">
        <f t="shared" ref="H6:I6" si="0">T6+$B$1</f>
        <v>7.4079596576896893</v>
      </c>
      <c r="I6" s="10">
        <f t="shared" si="0"/>
        <v>7.7159934105437493</v>
      </c>
      <c r="J6" s="11"/>
      <c r="K6" s="13"/>
      <c r="L6" s="14">
        <f>E6-G6</f>
        <v>-1.020060189680283E-2</v>
      </c>
      <c r="M6" s="39">
        <f>L6/G6</f>
        <v>-1.2865759049078451E-3</v>
      </c>
      <c r="N6" s="38">
        <f>E6-H6</f>
        <v>0.51032795311128787</v>
      </c>
      <c r="O6" s="39">
        <f>N6/H6</f>
        <v>6.8889137723847055E-2</v>
      </c>
      <c r="P6" s="38">
        <f>E6-I6</f>
        <v>0.20229420025722789</v>
      </c>
      <c r="Q6" s="37">
        <f>P6/I6</f>
        <v>2.6217518535046561E-2</v>
      </c>
      <c r="S6" s="2">
        <v>2.3384882126977802</v>
      </c>
      <c r="T6" s="2">
        <v>1.8179596576896899</v>
      </c>
      <c r="U6" s="2">
        <v>2.1259934105437499</v>
      </c>
    </row>
    <row r="7" spans="1:21" ht="15" x14ac:dyDescent="0.25">
      <c r="A7" s="9" t="s">
        <v>7</v>
      </c>
      <c r="B7" s="10">
        <v>7.96729031147171</v>
      </c>
      <c r="C7" s="10">
        <v>7.9886145680965797</v>
      </c>
      <c r="D7" s="10">
        <v>7.9250921046440101</v>
      </c>
      <c r="E7" s="11">
        <f t="shared" ref="E7:E11" si="1">AVERAGE(B7:D7)</f>
        <v>7.9603323280707672</v>
      </c>
      <c r="F7" s="11">
        <f t="shared" ref="F7:F11" si="2">_xlfn.STDEV.P(B7:D7)</f>
        <v>2.6395529804957629E-2</v>
      </c>
      <c r="G7" s="12">
        <f t="shared" ref="G7:G11" si="3">S7+$B$1</f>
        <v>8.0972302319109399</v>
      </c>
      <c r="H7" s="10">
        <f t="shared" ref="H7:H11" si="4">T7+$B$1</f>
        <v>7.45221702819833</v>
      </c>
      <c r="I7" s="10">
        <f t="shared" ref="I7:I11" si="5">U7+$B$1</f>
        <v>7.7731946963501599</v>
      </c>
      <c r="J7" s="11"/>
      <c r="K7" s="13"/>
      <c r="L7" s="14">
        <f t="shared" ref="L7:L11" si="6">E7-G7</f>
        <v>-0.13689790384017275</v>
      </c>
      <c r="M7" s="36">
        <f t="shared" ref="M7:M11" si="7">L7/G7</f>
        <v>-1.6906756992120867E-2</v>
      </c>
      <c r="N7" s="38">
        <f t="shared" ref="N7:N11" si="8">E7-H7</f>
        <v>0.5081152998724372</v>
      </c>
      <c r="O7" s="36">
        <f t="shared" ref="O7:O11" si="9">N7/H7</f>
        <v>6.8183105504011424E-2</v>
      </c>
      <c r="P7" s="38">
        <f t="shared" ref="P7:P11" si="10">E7-I7</f>
        <v>0.18713763172060727</v>
      </c>
      <c r="Q7" s="37">
        <f t="shared" ref="Q7:Q11" si="11">P7/I7</f>
        <v>2.407473876969481E-2</v>
      </c>
      <c r="S7" s="2">
        <v>2.5072302319109401</v>
      </c>
      <c r="T7" s="2">
        <v>1.8622170281983299</v>
      </c>
      <c r="U7" s="2">
        <v>2.1831946963501601</v>
      </c>
    </row>
    <row r="8" spans="1:21" ht="15" x14ac:dyDescent="0.25">
      <c r="A8" s="9" t="s">
        <v>8</v>
      </c>
      <c r="B8" s="10">
        <v>7.9318303384482398</v>
      </c>
      <c r="C8" s="10">
        <v>7.9119891567662899</v>
      </c>
      <c r="D8" s="10">
        <v>7.9043151079901399</v>
      </c>
      <c r="E8" s="11">
        <f t="shared" si="1"/>
        <v>7.9160448677348896</v>
      </c>
      <c r="F8" s="11">
        <f t="shared" si="2"/>
        <v>1.1593347816347202E-2</v>
      </c>
      <c r="G8" s="12">
        <f t="shared" si="3"/>
        <v>8.0448729445842488</v>
      </c>
      <c r="H8" s="10">
        <f t="shared" si="4"/>
        <v>7.5364150534340899</v>
      </c>
      <c r="I8" s="10">
        <f t="shared" si="5"/>
        <v>7.8333511396354201</v>
      </c>
      <c r="J8" s="11"/>
      <c r="K8" s="13"/>
      <c r="L8" s="14">
        <f t="shared" si="6"/>
        <v>-0.12882807684935926</v>
      </c>
      <c r="M8" s="36">
        <f t="shared" si="7"/>
        <v>-1.6013686945309111E-2</v>
      </c>
      <c r="N8" s="38">
        <f t="shared" si="8"/>
        <v>0.37962981430079967</v>
      </c>
      <c r="O8" s="36">
        <f t="shared" si="9"/>
        <v>5.0372731810705569E-2</v>
      </c>
      <c r="P8" s="38">
        <f t="shared" si="10"/>
        <v>8.269372809946951E-2</v>
      </c>
      <c r="Q8" s="37">
        <f t="shared" si="11"/>
        <v>1.0556622143625525E-2</v>
      </c>
      <c r="S8" s="2">
        <v>2.4548729445842499</v>
      </c>
      <c r="T8" s="2">
        <v>1.94641505343409</v>
      </c>
      <c r="U8" s="2">
        <v>2.2433511396354202</v>
      </c>
    </row>
    <row r="9" spans="1:21" ht="15" x14ac:dyDescent="0.25">
      <c r="A9" s="9" t="s">
        <v>9</v>
      </c>
      <c r="B9" s="10">
        <v>7.3190136023737598</v>
      </c>
      <c r="C9" s="10">
        <v>7.32908974109883</v>
      </c>
      <c r="D9" s="10">
        <v>7.2919293394100499</v>
      </c>
      <c r="E9" s="11">
        <f t="shared" si="1"/>
        <v>7.313344227627546</v>
      </c>
      <c r="F9" s="11">
        <f t="shared" si="2"/>
        <v>1.5691403611056649E-2</v>
      </c>
      <c r="G9" s="12">
        <f t="shared" si="3"/>
        <v>7.3198136825400999</v>
      </c>
      <c r="H9" s="10">
        <f t="shared" si="4"/>
        <v>7.0215688806657601</v>
      </c>
      <c r="I9" s="10">
        <f t="shared" si="5"/>
        <v>7.33994530536234</v>
      </c>
      <c r="J9" s="11"/>
      <c r="K9" s="13"/>
      <c r="L9" s="14">
        <f t="shared" si="6"/>
        <v>-6.4694549125539069E-3</v>
      </c>
      <c r="M9" s="36">
        <f t="shared" si="7"/>
        <v>-8.8382781217306828E-4</v>
      </c>
      <c r="N9" s="38">
        <f t="shared" si="8"/>
        <v>0.29177534696178586</v>
      </c>
      <c r="O9" s="36">
        <f t="shared" si="9"/>
        <v>4.155415291377456E-2</v>
      </c>
      <c r="P9" s="38">
        <f t="shared" si="10"/>
        <v>-2.6601077734794032E-2</v>
      </c>
      <c r="Q9" s="37">
        <f t="shared" si="11"/>
        <v>-3.6241520376671058E-3</v>
      </c>
      <c r="R9" s="10"/>
      <c r="S9" s="2">
        <v>1.7298136825401</v>
      </c>
      <c r="T9" s="2">
        <v>1.43156888066576</v>
      </c>
      <c r="U9" s="2">
        <v>1.7499453053623399</v>
      </c>
    </row>
    <row r="10" spans="1:21" ht="15" x14ac:dyDescent="0.25">
      <c r="A10" s="9" t="s">
        <v>11</v>
      </c>
      <c r="B10" s="10">
        <v>7.6572466802088703</v>
      </c>
      <c r="C10" s="10">
        <v>7.6558974072811097</v>
      </c>
      <c r="D10" s="10">
        <v>7.5996408073564004</v>
      </c>
      <c r="E10" s="11">
        <f t="shared" si="1"/>
        <v>7.6375949649487938</v>
      </c>
      <c r="F10" s="11">
        <f t="shared" si="2"/>
        <v>2.6843294547795424E-2</v>
      </c>
      <c r="G10" s="12">
        <f t="shared" si="3"/>
        <v>7.6498860866862897</v>
      </c>
      <c r="H10" s="10">
        <f t="shared" si="4"/>
        <v>7.2198738235349795</v>
      </c>
      <c r="I10" s="10">
        <f t="shared" si="5"/>
        <v>7.5688107126779194</v>
      </c>
      <c r="J10" s="11"/>
      <c r="K10" s="13"/>
      <c r="L10" s="14">
        <f t="shared" si="6"/>
        <v>-1.2291121737495914E-2</v>
      </c>
      <c r="M10" s="36">
        <f t="shared" si="7"/>
        <v>-1.6067065049356929E-3</v>
      </c>
      <c r="N10" s="38">
        <f t="shared" si="8"/>
        <v>0.41772114141381422</v>
      </c>
      <c r="O10" s="36">
        <f t="shared" si="9"/>
        <v>5.7857124878297451E-2</v>
      </c>
      <c r="P10" s="38">
        <f t="shared" si="10"/>
        <v>6.8784252270874369E-2</v>
      </c>
      <c r="Q10" s="37">
        <f t="shared" si="11"/>
        <v>9.0878547346492991E-3</v>
      </c>
      <c r="S10" s="24">
        <v>2.0598860866862898</v>
      </c>
      <c r="T10" s="2">
        <v>1.6298738235349799</v>
      </c>
      <c r="U10" s="2">
        <v>1.97881071267792</v>
      </c>
    </row>
    <row r="11" spans="1:21" ht="15" x14ac:dyDescent="0.25">
      <c r="A11" s="9" t="s">
        <v>10</v>
      </c>
      <c r="B11" s="10">
        <v>8.2740549498133298</v>
      </c>
      <c r="C11" s="10">
        <v>8.2882554825664894</v>
      </c>
      <c r="D11" s="10">
        <v>8.2668940386739003</v>
      </c>
      <c r="E11" s="11">
        <f t="shared" si="1"/>
        <v>8.2764014903512386</v>
      </c>
      <c r="F11" s="11">
        <f t="shared" si="2"/>
        <v>8.8772184331992673E-3</v>
      </c>
      <c r="G11" s="12">
        <f t="shared" si="3"/>
        <v>8.3207397658664402</v>
      </c>
      <c r="H11" s="10">
        <f t="shared" si="4"/>
        <v>7.9470217696863799</v>
      </c>
      <c r="I11" s="10">
        <f t="shared" si="5"/>
        <v>8.2097146192823409</v>
      </c>
      <c r="J11" s="11"/>
      <c r="K11" s="13"/>
      <c r="L11" s="14">
        <f t="shared" si="6"/>
        <v>-4.4338275515201531E-2</v>
      </c>
      <c r="M11" s="36">
        <f t="shared" si="7"/>
        <v>-5.3286458611633523E-3</v>
      </c>
      <c r="N11" s="38">
        <f t="shared" si="8"/>
        <v>0.32937972066485877</v>
      </c>
      <c r="O11" s="36">
        <f t="shared" si="9"/>
        <v>4.1446938263245421E-2</v>
      </c>
      <c r="P11" s="38">
        <f t="shared" si="10"/>
        <v>6.6686871068897702E-2</v>
      </c>
      <c r="Q11" s="37">
        <f t="shared" si="11"/>
        <v>8.1229219481355353E-3</v>
      </c>
      <c r="S11" s="2">
        <v>2.7307397658664398</v>
      </c>
      <c r="T11" s="2">
        <v>2.35702176968638</v>
      </c>
      <c r="U11" s="2">
        <v>2.6197146192823402</v>
      </c>
    </row>
    <row r="12" spans="1:21" ht="15" x14ac:dyDescent="0.25">
      <c r="A12" s="9"/>
      <c r="B12" s="10"/>
      <c r="C12" s="10"/>
      <c r="D12" s="10"/>
      <c r="E12" s="11"/>
      <c r="F12" s="11"/>
      <c r="G12" s="12"/>
      <c r="H12" s="10"/>
      <c r="I12" s="10"/>
      <c r="J12" s="11"/>
      <c r="K12" s="13"/>
      <c r="L12" s="14"/>
      <c r="M12" s="38"/>
      <c r="N12" s="38"/>
      <c r="O12" s="38"/>
      <c r="P12" s="38"/>
      <c r="Q12" s="15"/>
    </row>
    <row r="13" spans="1:21" ht="15" x14ac:dyDescent="0.25">
      <c r="A13" s="9"/>
      <c r="B13" s="10"/>
      <c r="C13" s="10"/>
      <c r="D13" s="10"/>
      <c r="E13" s="11"/>
      <c r="F13" s="11"/>
      <c r="G13" s="12"/>
      <c r="H13" s="10"/>
      <c r="I13" s="10"/>
      <c r="J13" s="11"/>
      <c r="K13" s="13"/>
      <c r="L13" s="14"/>
      <c r="M13" s="38"/>
      <c r="N13" s="38"/>
      <c r="O13" s="38"/>
      <c r="P13" s="38"/>
      <c r="Q13" s="15"/>
    </row>
    <row r="14" spans="1:21" ht="15" x14ac:dyDescent="0.25">
      <c r="A14" s="9"/>
      <c r="B14" s="10"/>
      <c r="C14" s="10"/>
      <c r="D14" s="10"/>
      <c r="E14" s="11"/>
      <c r="F14" s="11"/>
      <c r="G14" s="12"/>
      <c r="H14" s="10"/>
      <c r="I14" s="10"/>
      <c r="J14" s="11"/>
      <c r="K14" s="13"/>
      <c r="L14" s="14"/>
      <c r="M14" s="38"/>
      <c r="N14" s="38"/>
      <c r="O14" s="38"/>
      <c r="P14" s="38"/>
      <c r="Q14" s="15"/>
    </row>
    <row r="15" spans="1:21" ht="15.75" thickBot="1" x14ac:dyDescent="0.3">
      <c r="A15" s="16"/>
      <c r="B15" s="17"/>
      <c r="C15" s="17"/>
      <c r="D15" s="17"/>
      <c r="E15" s="18"/>
      <c r="F15" s="18"/>
      <c r="G15" s="19"/>
      <c r="H15" s="17"/>
      <c r="I15" s="17"/>
      <c r="J15" s="18"/>
      <c r="K15" s="20"/>
      <c r="L15" s="21"/>
      <c r="M15" s="17"/>
      <c r="N15" s="17"/>
      <c r="O15" s="17"/>
      <c r="P15" s="17"/>
      <c r="Q15" s="22"/>
    </row>
    <row r="17" spans="1:21" ht="18.75" thickBot="1" x14ac:dyDescent="0.3">
      <c r="A17" s="1" t="s">
        <v>12</v>
      </c>
    </row>
    <row r="18" spans="1:21" ht="15" customHeight="1" x14ac:dyDescent="0.2">
      <c r="A18" s="3"/>
      <c r="B18" s="30" t="s">
        <v>16</v>
      </c>
      <c r="C18" s="31"/>
      <c r="D18" s="31"/>
      <c r="E18" s="31"/>
      <c r="F18" s="32"/>
      <c r="G18" s="30" t="s">
        <v>15</v>
      </c>
      <c r="H18" s="31"/>
      <c r="I18" s="31"/>
      <c r="J18" s="31"/>
      <c r="K18" s="33"/>
      <c r="L18" s="34" t="s">
        <v>13</v>
      </c>
      <c r="M18" s="31"/>
      <c r="N18" s="31"/>
      <c r="O18" s="31"/>
      <c r="P18" s="31"/>
      <c r="Q18" s="33"/>
    </row>
    <row r="19" spans="1:21" ht="15" x14ac:dyDescent="0.25">
      <c r="A19" s="4"/>
      <c r="B19" s="5" t="s">
        <v>1</v>
      </c>
      <c r="C19" s="5" t="s">
        <v>2</v>
      </c>
      <c r="D19" s="5" t="s">
        <v>3</v>
      </c>
      <c r="E19" s="6" t="s">
        <v>4</v>
      </c>
      <c r="F19" s="6" t="s">
        <v>5</v>
      </c>
      <c r="G19" s="7" t="s">
        <v>22</v>
      </c>
      <c r="H19" s="5" t="s">
        <v>23</v>
      </c>
      <c r="I19" s="5" t="s">
        <v>24</v>
      </c>
      <c r="J19" s="6"/>
      <c r="K19" s="8"/>
      <c r="L19" s="28" t="s">
        <v>22</v>
      </c>
      <c r="M19" s="29"/>
      <c r="N19" s="29" t="s">
        <v>23</v>
      </c>
      <c r="O19" s="29"/>
      <c r="P19" s="29" t="s">
        <v>24</v>
      </c>
      <c r="Q19" s="35"/>
    </row>
    <row r="20" spans="1:21" ht="15" x14ac:dyDescent="0.25">
      <c r="A20" s="9" t="s">
        <v>6</v>
      </c>
      <c r="B20" s="10">
        <v>7.9939698565966397</v>
      </c>
      <c r="C20" s="10">
        <v>8.0096542738254897</v>
      </c>
      <c r="D20" s="10">
        <v>7.9735352846326499</v>
      </c>
      <c r="E20" s="11">
        <f>AVERAGE(B20:D20)</f>
        <v>7.9923864716849264</v>
      </c>
      <c r="F20" s="11">
        <f>_xlfn.STDEV.P(B20:D20)</f>
        <v>1.478796077697664E-2</v>
      </c>
      <c r="G20" s="12">
        <f>S20+$B$1</f>
        <v>7.9876376510652296</v>
      </c>
      <c r="H20" s="10">
        <f t="shared" ref="H20:H25" si="12">T20+$B$1</f>
        <v>7.4308015437816302</v>
      </c>
      <c r="I20" s="10">
        <f t="shared" ref="I20:I25" si="13">U20+$B$1</f>
        <v>7.7287045033107997</v>
      </c>
      <c r="J20" s="11"/>
      <c r="K20" s="13"/>
      <c r="L20" s="14">
        <f>E20-G20</f>
        <v>4.7488206196968363E-3</v>
      </c>
      <c r="M20" s="39">
        <f>L20/G20</f>
        <v>5.9452128741262255E-4</v>
      </c>
      <c r="N20" s="38">
        <f>E20-H20</f>
        <v>0.56158492790329628</v>
      </c>
      <c r="O20" s="39">
        <f>N20/H20</f>
        <v>7.5575282773263044E-2</v>
      </c>
      <c r="P20" s="38">
        <f>E20-I20</f>
        <v>0.26368196837412672</v>
      </c>
      <c r="Q20" s="37">
        <f>P20/I20</f>
        <v>3.4117227312956709E-2</v>
      </c>
      <c r="S20" s="2">
        <v>2.3976376510652302</v>
      </c>
      <c r="T20" s="2">
        <v>1.8408015437816301</v>
      </c>
      <c r="U20" s="2">
        <v>2.1387045033107999</v>
      </c>
    </row>
    <row r="21" spans="1:21" ht="15" x14ac:dyDescent="0.25">
      <c r="A21" s="9" t="s">
        <v>7</v>
      </c>
      <c r="B21" s="10">
        <v>7.9263456866870703</v>
      </c>
      <c r="C21" s="10">
        <v>7.94115364959013</v>
      </c>
      <c r="D21" s="10">
        <v>7.9278213319707698</v>
      </c>
      <c r="E21" s="11">
        <f t="shared" ref="E21:E25" si="14">AVERAGE(B21:D21)</f>
        <v>7.931773556082657</v>
      </c>
      <c r="F21" s="11">
        <f t="shared" ref="F21:F25" si="15">_xlfn.STDEV.P(B21:D21)</f>
        <v>6.6600299252347573E-3</v>
      </c>
      <c r="G21" s="12">
        <f t="shared" ref="G21:G25" si="16">S21+$B$1</f>
        <v>7.9523241737708998</v>
      </c>
      <c r="H21" s="10">
        <f t="shared" si="12"/>
        <v>7.5075907892391998</v>
      </c>
      <c r="I21" s="10">
        <f t="shared" si="13"/>
        <v>7.7973449331594793</v>
      </c>
      <c r="J21" s="11"/>
      <c r="K21" s="13"/>
      <c r="L21" s="14">
        <f t="shared" ref="L21:L25" si="17">E21-G21</f>
        <v>-2.0550617688242845E-2</v>
      </c>
      <c r="M21" s="36">
        <f t="shared" ref="M21:M25" si="18">L21/G21</f>
        <v>-2.5842278608340461E-3</v>
      </c>
      <c r="N21" s="38">
        <f t="shared" ref="N21:N25" si="19">E21-H21</f>
        <v>0.42418276684345724</v>
      </c>
      <c r="O21" s="36">
        <f t="shared" ref="O21:O25" si="20">N21/H21</f>
        <v>5.6500517776148375E-2</v>
      </c>
      <c r="P21" s="38">
        <f t="shared" ref="P21:P25" si="21">E21-I21</f>
        <v>0.1344286229231777</v>
      </c>
      <c r="Q21" s="37">
        <f t="shared" ref="Q21:Q25" si="22">P21/I21</f>
        <v>1.724030731941819E-2</v>
      </c>
      <c r="S21" s="2">
        <v>2.3623241737709</v>
      </c>
      <c r="T21" s="2">
        <v>1.9175907892391999</v>
      </c>
      <c r="U21" s="2">
        <v>2.2073449331594799</v>
      </c>
    </row>
    <row r="22" spans="1:21" ht="15" x14ac:dyDescent="0.25">
      <c r="A22" s="9" t="s">
        <v>8</v>
      </c>
      <c r="B22" s="10">
        <v>7.7654566331379398</v>
      </c>
      <c r="C22" s="10">
        <v>7.8009860793288501</v>
      </c>
      <c r="D22" s="10">
        <v>7.7418280030427002</v>
      </c>
      <c r="E22" s="11">
        <f t="shared" si="14"/>
        <v>7.769423571836497</v>
      </c>
      <c r="F22" s="11">
        <f t="shared" si="15"/>
        <v>2.431353463194336E-2</v>
      </c>
      <c r="G22" s="12">
        <f t="shared" si="16"/>
        <v>7.9872030479544893</v>
      </c>
      <c r="H22" s="10">
        <f t="shared" si="12"/>
        <v>7.3955840181228796</v>
      </c>
      <c r="I22" s="10">
        <f t="shared" si="13"/>
        <v>7.6972433023720495</v>
      </c>
      <c r="J22" s="11"/>
      <c r="K22" s="13"/>
      <c r="L22" s="14">
        <f t="shared" si="17"/>
        <v>-0.21777947611799231</v>
      </c>
      <c r="M22" s="36">
        <f t="shared" si="18"/>
        <v>-2.726604980622914E-2</v>
      </c>
      <c r="N22" s="38">
        <f t="shared" si="19"/>
        <v>0.37383955371361743</v>
      </c>
      <c r="O22" s="36">
        <f t="shared" si="20"/>
        <v>5.0549023957746075E-2</v>
      </c>
      <c r="P22" s="38">
        <f t="shared" si="21"/>
        <v>7.2180269464447555E-2</v>
      </c>
      <c r="Q22" s="37">
        <f t="shared" si="22"/>
        <v>9.377418204021673E-3</v>
      </c>
      <c r="S22" s="2">
        <v>2.3972030479544899</v>
      </c>
      <c r="T22" s="2">
        <v>1.8055840181228799</v>
      </c>
      <c r="U22" s="2">
        <v>2.10724330237205</v>
      </c>
    </row>
    <row r="23" spans="1:21" ht="15" x14ac:dyDescent="0.25">
      <c r="A23" s="9" t="s">
        <v>9</v>
      </c>
      <c r="B23" s="10">
        <v>7.3903048374792801</v>
      </c>
      <c r="C23" s="10">
        <v>7.4240585237597303</v>
      </c>
      <c r="D23" s="10">
        <v>7.4141420112425998</v>
      </c>
      <c r="E23" s="11">
        <f t="shared" si="14"/>
        <v>7.4095017908272034</v>
      </c>
      <c r="F23" s="11">
        <f t="shared" si="15"/>
        <v>1.4165134862456207E-2</v>
      </c>
      <c r="G23" s="12">
        <f t="shared" si="16"/>
        <v>7.3981050652646401</v>
      </c>
      <c r="H23" s="10">
        <f t="shared" si="12"/>
        <v>7.0910767677112601</v>
      </c>
      <c r="I23" s="10">
        <f t="shared" si="13"/>
        <v>7.3989807597710193</v>
      </c>
      <c r="J23" s="11"/>
      <c r="K23" s="13"/>
      <c r="L23" s="14">
        <f t="shared" si="17"/>
        <v>1.1396725562563326E-2</v>
      </c>
      <c r="M23" s="36">
        <f t="shared" si="18"/>
        <v>1.5404925264001573E-3</v>
      </c>
      <c r="N23" s="38">
        <f t="shared" si="19"/>
        <v>0.31842502311594334</v>
      </c>
      <c r="O23" s="36">
        <f t="shared" si="20"/>
        <v>4.4905031146450169E-2</v>
      </c>
      <c r="P23" s="38">
        <f t="shared" si="21"/>
        <v>1.0521031056184071E-2</v>
      </c>
      <c r="Q23" s="37">
        <f t="shared" si="22"/>
        <v>1.421956806995356E-3</v>
      </c>
      <c r="R23" s="10"/>
      <c r="S23" s="2">
        <v>1.80810506526464</v>
      </c>
      <c r="T23" s="2">
        <v>1.50107676771126</v>
      </c>
      <c r="U23" s="2">
        <v>1.8089807597710199</v>
      </c>
    </row>
    <row r="24" spans="1:21" ht="15" x14ac:dyDescent="0.25">
      <c r="A24" s="9" t="s">
        <v>11</v>
      </c>
      <c r="B24" s="10">
        <v>7.7985315181974997</v>
      </c>
      <c r="C24" s="10">
        <v>7.74832454053678</v>
      </c>
      <c r="D24" s="10">
        <v>7.8004650337099601</v>
      </c>
      <c r="E24" s="11">
        <f t="shared" si="14"/>
        <v>7.7824403641480799</v>
      </c>
      <c r="F24" s="11">
        <f t="shared" si="15"/>
        <v>2.4136441135997791E-2</v>
      </c>
      <c r="G24" s="12">
        <f t="shared" si="16"/>
        <v>7.8081621914855504</v>
      </c>
      <c r="H24" s="10">
        <f t="shared" si="12"/>
        <v>7.2696454385595199</v>
      </c>
      <c r="I24" s="10">
        <f t="shared" si="13"/>
        <v>7.58118576965441</v>
      </c>
      <c r="J24" s="11"/>
      <c r="K24" s="13"/>
      <c r="L24" s="14">
        <f t="shared" si="17"/>
        <v>-2.5721827337470415E-2</v>
      </c>
      <c r="M24" s="36">
        <f t="shared" si="18"/>
        <v>-3.2942229818841251E-3</v>
      </c>
      <c r="N24" s="38">
        <f t="shared" si="19"/>
        <v>0.51279492558855999</v>
      </c>
      <c r="O24" s="36">
        <f t="shared" si="20"/>
        <v>7.0539193406682882E-2</v>
      </c>
      <c r="P24" s="38">
        <f t="shared" si="21"/>
        <v>0.20125459449366989</v>
      </c>
      <c r="Q24" s="37">
        <f t="shared" si="22"/>
        <v>2.6546585271560248E-2</v>
      </c>
      <c r="S24" s="2">
        <v>2.21816219148555</v>
      </c>
      <c r="T24" s="2">
        <v>1.6796454385595201</v>
      </c>
      <c r="U24" s="2">
        <v>1.99118576965441</v>
      </c>
    </row>
    <row r="25" spans="1:21" ht="15" x14ac:dyDescent="0.25">
      <c r="A25" s="9" t="s">
        <v>10</v>
      </c>
      <c r="B25" s="10">
        <v>8.4735400848177793</v>
      </c>
      <c r="C25" s="10">
        <v>8.4802396031437297</v>
      </c>
      <c r="D25" s="10">
        <v>8.4731387338449409</v>
      </c>
      <c r="E25" s="11">
        <f t="shared" si="14"/>
        <v>8.4756394739354821</v>
      </c>
      <c r="F25" s="11">
        <f t="shared" si="15"/>
        <v>3.2569067329058206E-3</v>
      </c>
      <c r="G25" s="12">
        <f t="shared" si="16"/>
        <v>8.3968390689398102</v>
      </c>
      <c r="H25" s="10">
        <f t="shared" si="12"/>
        <v>8.0653072665262009</v>
      </c>
      <c r="I25" s="10">
        <f t="shared" si="13"/>
        <v>8.3079023596633093</v>
      </c>
      <c r="J25" s="11"/>
      <c r="K25" s="13"/>
      <c r="L25" s="14">
        <f t="shared" si="17"/>
        <v>7.8800404995671869E-2</v>
      </c>
      <c r="M25" s="36">
        <f t="shared" si="18"/>
        <v>9.3845320064733905E-3</v>
      </c>
      <c r="N25" s="38">
        <f t="shared" si="19"/>
        <v>0.41033220740928122</v>
      </c>
      <c r="O25" s="36">
        <f t="shared" si="20"/>
        <v>5.0876202709883231E-2</v>
      </c>
      <c r="P25" s="38">
        <f t="shared" si="21"/>
        <v>0.16773711427217286</v>
      </c>
      <c r="Q25" s="37">
        <f t="shared" si="22"/>
        <v>2.0190068083439858E-2</v>
      </c>
      <c r="S25" s="2">
        <v>2.8068390689398099</v>
      </c>
      <c r="T25" s="2">
        <v>2.4753072665262001</v>
      </c>
      <c r="U25" s="2">
        <v>2.7179023596633098</v>
      </c>
    </row>
    <row r="26" spans="1:21" ht="15" x14ac:dyDescent="0.25">
      <c r="A26" s="9"/>
      <c r="B26" s="10"/>
      <c r="C26" s="10"/>
      <c r="D26" s="10"/>
      <c r="E26" s="11"/>
      <c r="F26" s="11"/>
      <c r="G26" s="12"/>
      <c r="H26" s="10"/>
      <c r="I26" s="10"/>
      <c r="J26" s="11"/>
      <c r="K26" s="13"/>
      <c r="L26" s="14"/>
      <c r="M26" s="10"/>
      <c r="N26" s="10"/>
      <c r="O26" s="10"/>
      <c r="P26" s="10"/>
      <c r="Q26" s="15"/>
    </row>
    <row r="27" spans="1:21" ht="15" x14ac:dyDescent="0.25">
      <c r="A27" s="9"/>
      <c r="B27" s="10"/>
      <c r="C27" s="10"/>
      <c r="D27" s="10"/>
      <c r="E27" s="11"/>
      <c r="F27" s="11"/>
      <c r="G27" s="12"/>
      <c r="H27" s="10"/>
      <c r="I27" s="10"/>
      <c r="J27" s="11"/>
      <c r="K27" s="13"/>
      <c r="L27" s="14"/>
      <c r="M27" s="10"/>
      <c r="N27" s="10"/>
      <c r="O27" s="10"/>
      <c r="P27" s="10"/>
      <c r="Q27" s="15"/>
    </row>
    <row r="28" spans="1:21" ht="15" x14ac:dyDescent="0.25">
      <c r="A28" s="9"/>
      <c r="B28" s="10"/>
      <c r="C28" s="10"/>
      <c r="D28" s="10"/>
      <c r="E28" s="11"/>
      <c r="F28" s="11"/>
      <c r="G28" s="12"/>
      <c r="H28" s="10"/>
      <c r="I28" s="10"/>
      <c r="J28" s="11"/>
      <c r="K28" s="13"/>
      <c r="L28" s="14"/>
      <c r="M28" s="10"/>
      <c r="N28" s="10"/>
      <c r="O28" s="10"/>
      <c r="P28" s="10"/>
      <c r="Q28" s="15"/>
    </row>
    <row r="29" spans="1:21" ht="15.75" thickBot="1" x14ac:dyDescent="0.3">
      <c r="A29" s="16"/>
      <c r="B29" s="17"/>
      <c r="C29" s="17"/>
      <c r="D29" s="17"/>
      <c r="E29" s="18"/>
      <c r="F29" s="18"/>
      <c r="G29" s="19"/>
      <c r="H29" s="17"/>
      <c r="I29" s="17"/>
      <c r="J29" s="18"/>
      <c r="K29" s="20"/>
      <c r="L29" s="21"/>
      <c r="M29" s="17"/>
      <c r="N29" s="17"/>
      <c r="O29" s="17"/>
      <c r="P29" s="17"/>
      <c r="Q29" s="22"/>
    </row>
    <row r="31" spans="1:21" ht="18.75" thickBot="1" x14ac:dyDescent="0.3">
      <c r="A31" s="1" t="s">
        <v>18</v>
      </c>
    </row>
    <row r="32" spans="1:21" ht="15" customHeight="1" x14ac:dyDescent="0.2">
      <c r="A32" s="3"/>
      <c r="B32" s="30" t="s">
        <v>16</v>
      </c>
      <c r="C32" s="31"/>
      <c r="D32" s="31"/>
      <c r="E32" s="31"/>
      <c r="F32" s="32"/>
      <c r="G32" s="30" t="s">
        <v>15</v>
      </c>
      <c r="H32" s="31"/>
      <c r="I32" s="31"/>
      <c r="J32" s="31"/>
      <c r="K32" s="33"/>
      <c r="L32" s="34" t="s">
        <v>13</v>
      </c>
      <c r="M32" s="31"/>
      <c r="N32" s="31"/>
      <c r="O32" s="31"/>
      <c r="P32" s="31"/>
      <c r="Q32" s="33"/>
    </row>
    <row r="33" spans="1:21" ht="15" x14ac:dyDescent="0.25">
      <c r="A33" s="4"/>
      <c r="B33" s="5" t="s">
        <v>1</v>
      </c>
      <c r="C33" s="5" t="s">
        <v>2</v>
      </c>
      <c r="D33" s="5" t="s">
        <v>3</v>
      </c>
      <c r="E33" s="6" t="s">
        <v>4</v>
      </c>
      <c r="F33" s="6" t="s">
        <v>5</v>
      </c>
      <c r="G33" s="7" t="s">
        <v>22</v>
      </c>
      <c r="H33" s="5" t="s">
        <v>23</v>
      </c>
      <c r="I33" s="5" t="s">
        <v>24</v>
      </c>
      <c r="J33" s="6"/>
      <c r="K33" s="8"/>
      <c r="L33" s="28" t="s">
        <v>22</v>
      </c>
      <c r="M33" s="29"/>
      <c r="N33" s="29" t="s">
        <v>23</v>
      </c>
      <c r="O33" s="29"/>
      <c r="P33" s="29" t="s">
        <v>24</v>
      </c>
      <c r="Q33" s="35"/>
    </row>
    <row r="34" spans="1:21" ht="15" x14ac:dyDescent="0.25">
      <c r="A34" s="9" t="s">
        <v>6</v>
      </c>
      <c r="B34" s="10">
        <v>7.3908770783048299</v>
      </c>
      <c r="C34" s="10">
        <v>7.6662793869067496</v>
      </c>
      <c r="D34" s="10">
        <v>7.3908744135095601</v>
      </c>
      <c r="E34" s="11">
        <f>AVERAGE(B34:D34)</f>
        <v>7.4826769595737135</v>
      </c>
      <c r="F34" s="11">
        <f>_xlfn.STDEV.P(B34:D34)</f>
        <v>0.12982652141405845</v>
      </c>
      <c r="G34" s="12">
        <f>S34+$B$1</f>
        <v>7.6535253196656701</v>
      </c>
      <c r="H34" s="10">
        <f t="shared" ref="H34:H39" si="23">T34+$B$1</f>
        <v>7.3991239984482498</v>
      </c>
      <c r="I34" s="10">
        <f t="shared" ref="I34:I39" si="24">U34+$B$1</f>
        <v>7.6409643435440895</v>
      </c>
      <c r="J34" s="11"/>
      <c r="K34" s="13"/>
      <c r="L34" s="14">
        <f>E34-G34</f>
        <v>-0.17084836009195659</v>
      </c>
      <c r="M34" s="39">
        <f>L34/G34</f>
        <v>-2.2322832022644928E-2</v>
      </c>
      <c r="N34" s="38">
        <f>E34-H34</f>
        <v>8.3552961125463732E-2</v>
      </c>
      <c r="O34" s="39">
        <f>N34/H34</f>
        <v>1.1292277456491678E-2</v>
      </c>
      <c r="P34" s="38">
        <f>E34-I34</f>
        <v>-0.15828738397037601</v>
      </c>
      <c r="Q34" s="37">
        <f>P34/I34</f>
        <v>-2.0715629186794236E-2</v>
      </c>
      <c r="S34" s="2">
        <v>2.0635253196656702</v>
      </c>
      <c r="T34" s="2">
        <v>1.8091239984482499</v>
      </c>
      <c r="U34" s="2">
        <v>2.0509643435440901</v>
      </c>
    </row>
    <row r="35" spans="1:21" ht="15" x14ac:dyDescent="0.25">
      <c r="A35" s="9" t="s">
        <v>7</v>
      </c>
      <c r="B35" s="10">
        <v>7.7808510323559803</v>
      </c>
      <c r="C35" s="10">
        <v>7.7077082050819596</v>
      </c>
      <c r="D35" s="10">
        <v>7.8111781775682596</v>
      </c>
      <c r="E35" s="11">
        <f t="shared" ref="E35:E39" si="25">AVERAGE(B35:D35)</f>
        <v>7.7665791383353993</v>
      </c>
      <c r="F35" s="11">
        <f t="shared" ref="F35:F39" si="26">_xlfn.STDEV.P(B35:D35)</f>
        <v>4.3430204702717579E-2</v>
      </c>
      <c r="G35" s="12">
        <f t="shared" ref="G35:G39" si="27">S35+$B$1</f>
        <v>7.5605991487801001</v>
      </c>
      <c r="H35" s="10">
        <f t="shared" si="23"/>
        <v>7.3215281753837997</v>
      </c>
      <c r="I35" s="10">
        <f t="shared" si="24"/>
        <v>7.5790315635912098</v>
      </c>
      <c r="J35" s="11"/>
      <c r="K35" s="13"/>
      <c r="L35" s="14">
        <f t="shared" ref="L35:L39" si="28">E35-G35</f>
        <v>0.20597998955529917</v>
      </c>
      <c r="M35" s="36">
        <f t="shared" ref="M35:M39" si="29">L35/G35</f>
        <v>2.7243871219985782E-2</v>
      </c>
      <c r="N35" s="38">
        <f t="shared" ref="N35:N39" si="30">E35-H35</f>
        <v>0.44505096295159952</v>
      </c>
      <c r="O35" s="36">
        <f t="shared" ref="O35:O39" si="31">N35/H35</f>
        <v>6.0786621630158466E-2</v>
      </c>
      <c r="P35" s="38">
        <f t="shared" ref="P35:P39" si="32">E35-I35</f>
        <v>0.18754757474418948</v>
      </c>
      <c r="Q35" s="37">
        <f t="shared" ref="Q35:Q39" si="33">P35/I35</f>
        <v>2.4745585655711784E-2</v>
      </c>
      <c r="S35" s="2">
        <v>1.9705991487801</v>
      </c>
      <c r="T35" s="2">
        <v>1.7315281753838001</v>
      </c>
      <c r="U35" s="2">
        <v>1.9890315635912099</v>
      </c>
    </row>
    <row r="36" spans="1:21" ht="15" x14ac:dyDescent="0.25">
      <c r="A36" s="9" t="s">
        <v>8</v>
      </c>
      <c r="B36" s="10">
        <v>7.3288674768909603</v>
      </c>
      <c r="C36" s="10">
        <v>7.6606203591008803</v>
      </c>
      <c r="D36" s="10">
        <v>7.8252245278815797</v>
      </c>
      <c r="E36" s="11">
        <f t="shared" si="25"/>
        <v>7.604904121291141</v>
      </c>
      <c r="F36" s="11">
        <f t="shared" si="26"/>
        <v>0.20643127166812647</v>
      </c>
      <c r="G36" s="12">
        <f t="shared" si="27"/>
        <v>7.6479253062158801</v>
      </c>
      <c r="H36" s="10">
        <f t="shared" si="23"/>
        <v>7.3484322396218698</v>
      </c>
      <c r="I36" s="10">
        <f t="shared" si="24"/>
        <v>7.6185353950709098</v>
      </c>
      <c r="J36" s="11"/>
      <c r="K36" s="13"/>
      <c r="L36" s="14">
        <f t="shared" si="28"/>
        <v>-4.3021184924739053E-2</v>
      </c>
      <c r="M36" s="36">
        <f t="shared" si="29"/>
        <v>-5.6252098709402175E-3</v>
      </c>
      <c r="N36" s="38">
        <f t="shared" si="30"/>
        <v>0.25647188166927126</v>
      </c>
      <c r="O36" s="36">
        <f t="shared" si="31"/>
        <v>3.4901578092590348E-2</v>
      </c>
      <c r="P36" s="38">
        <f t="shared" si="32"/>
        <v>-1.3631273779768804E-2</v>
      </c>
      <c r="Q36" s="37">
        <f t="shared" si="33"/>
        <v>-1.789224972110526E-3</v>
      </c>
      <c r="S36" s="2">
        <v>2.0579253062158802</v>
      </c>
      <c r="T36" s="2">
        <v>1.7584322396218699</v>
      </c>
      <c r="U36" s="2">
        <v>2.02853539507091</v>
      </c>
    </row>
    <row r="37" spans="1:21" ht="15" x14ac:dyDescent="0.25">
      <c r="A37" s="9" t="s">
        <v>9</v>
      </c>
      <c r="B37" s="10">
        <v>7.2169951118462601</v>
      </c>
      <c r="C37" s="10">
        <v>7.26964076221436</v>
      </c>
      <c r="D37" s="10">
        <v>7.2089452773724201</v>
      </c>
      <c r="E37" s="11">
        <f t="shared" si="25"/>
        <v>7.2318603838110134</v>
      </c>
      <c r="F37" s="11">
        <f t="shared" si="26"/>
        <v>2.6916137699517718E-2</v>
      </c>
      <c r="G37" s="12">
        <f t="shared" si="27"/>
        <v>7.3572179524153398</v>
      </c>
      <c r="H37" s="10">
        <f t="shared" si="23"/>
        <v>7.0688784805387197</v>
      </c>
      <c r="I37" s="10">
        <f t="shared" si="24"/>
        <v>7.3175137286819503</v>
      </c>
      <c r="J37" s="11"/>
      <c r="K37" s="13"/>
      <c r="L37" s="14">
        <f t="shared" si="28"/>
        <v>-0.12535756860432645</v>
      </c>
      <c r="M37" s="36">
        <f t="shared" si="29"/>
        <v>-1.7038718903681815E-2</v>
      </c>
      <c r="N37" s="38">
        <f t="shared" si="30"/>
        <v>0.16298190327229367</v>
      </c>
      <c r="O37" s="36">
        <f t="shared" si="31"/>
        <v>2.3056260440888609E-2</v>
      </c>
      <c r="P37" s="38">
        <f t="shared" si="32"/>
        <v>-8.5653344870936898E-2</v>
      </c>
      <c r="Q37" s="37">
        <f t="shared" si="33"/>
        <v>-1.1705252363956276E-2</v>
      </c>
      <c r="R37" s="10"/>
      <c r="S37" s="2">
        <v>1.76721795241534</v>
      </c>
      <c r="T37" s="2">
        <v>1.4788784805387201</v>
      </c>
      <c r="U37" s="2">
        <v>1.72751372868195</v>
      </c>
    </row>
    <row r="38" spans="1:21" ht="15" x14ac:dyDescent="0.25">
      <c r="A38" s="9" t="s">
        <v>11</v>
      </c>
      <c r="B38" s="10">
        <v>7.1844685264834398</v>
      </c>
      <c r="C38" s="10">
        <v>7.1541975891391001</v>
      </c>
      <c r="D38" s="10">
        <v>7.3789758332626798</v>
      </c>
      <c r="E38" s="11">
        <f t="shared" si="25"/>
        <v>7.2392139829617399</v>
      </c>
      <c r="F38" s="11">
        <f t="shared" si="26"/>
        <v>9.9596229887089563E-2</v>
      </c>
      <c r="G38" s="12">
        <f t="shared" si="27"/>
        <v>7.4371365465372801</v>
      </c>
      <c r="H38" s="10">
        <f t="shared" si="23"/>
        <v>7.16806784729659</v>
      </c>
      <c r="I38" s="10">
        <f t="shared" si="24"/>
        <v>7.4349021918326601</v>
      </c>
      <c r="J38" s="11"/>
      <c r="K38" s="13"/>
      <c r="L38" s="14">
        <f t="shared" si="28"/>
        <v>-0.19792256357554017</v>
      </c>
      <c r="M38" s="36">
        <f t="shared" si="29"/>
        <v>-2.6612737622478188E-2</v>
      </c>
      <c r="N38" s="38">
        <f t="shared" si="30"/>
        <v>7.1146135665149934E-2</v>
      </c>
      <c r="O38" s="36">
        <f t="shared" si="31"/>
        <v>9.9254272114601191E-3</v>
      </c>
      <c r="P38" s="38">
        <f t="shared" si="32"/>
        <v>-0.1956882088709202</v>
      </c>
      <c r="Q38" s="37">
        <f t="shared" si="33"/>
        <v>-2.6320212939167691E-2</v>
      </c>
      <c r="S38" s="2">
        <v>1.84713654653728</v>
      </c>
      <c r="T38" s="2">
        <v>1.5780678472965901</v>
      </c>
      <c r="U38" s="2">
        <v>1.84490219183266</v>
      </c>
    </row>
    <row r="39" spans="1:21" ht="15" x14ac:dyDescent="0.25">
      <c r="A39" s="9" t="s">
        <v>10</v>
      </c>
      <c r="B39" s="10">
        <v>8.1777026782334605</v>
      </c>
      <c r="C39" s="10">
        <v>8.2471729386533106</v>
      </c>
      <c r="D39" s="10">
        <v>8.2377939198145995</v>
      </c>
      <c r="E39" s="11">
        <f t="shared" si="25"/>
        <v>8.2208898455671235</v>
      </c>
      <c r="F39" s="11">
        <f t="shared" si="26"/>
        <v>3.077704843248814E-2</v>
      </c>
      <c r="G39" s="12">
        <f t="shared" si="27"/>
        <v>8.24751690593361</v>
      </c>
      <c r="H39" s="10">
        <f t="shared" si="23"/>
        <v>8.0069104657620098</v>
      </c>
      <c r="I39" s="10">
        <f t="shared" si="24"/>
        <v>8.2141794884502808</v>
      </c>
      <c r="J39" s="11"/>
      <c r="K39" s="13"/>
      <c r="L39" s="14">
        <f t="shared" si="28"/>
        <v>-2.6627060366486432E-2</v>
      </c>
      <c r="M39" s="36">
        <f t="shared" si="29"/>
        <v>-3.228494184392615E-3</v>
      </c>
      <c r="N39" s="38">
        <f t="shared" si="30"/>
        <v>0.21397937980511372</v>
      </c>
      <c r="O39" s="36">
        <f t="shared" si="31"/>
        <v>2.6724337772990134E-2</v>
      </c>
      <c r="P39" s="38">
        <f t="shared" si="32"/>
        <v>6.7103571168427578E-3</v>
      </c>
      <c r="Q39" s="37">
        <f t="shared" si="33"/>
        <v>8.1692360463732209E-4</v>
      </c>
      <c r="S39" s="2">
        <v>2.6575169059336101</v>
      </c>
      <c r="T39" s="2">
        <v>2.41691046576201</v>
      </c>
      <c r="U39" s="2">
        <v>2.62417948845028</v>
      </c>
    </row>
    <row r="40" spans="1:21" ht="15" x14ac:dyDescent="0.25">
      <c r="A40" s="9"/>
      <c r="B40" s="10"/>
      <c r="C40" s="10"/>
      <c r="D40" s="10"/>
      <c r="E40" s="11"/>
      <c r="F40" s="11"/>
      <c r="G40" s="12"/>
      <c r="H40" s="10"/>
      <c r="I40" s="10"/>
      <c r="J40" s="11"/>
      <c r="K40" s="13"/>
      <c r="L40" s="14"/>
      <c r="M40" s="10"/>
      <c r="N40" s="10"/>
      <c r="O40" s="10"/>
      <c r="P40" s="10"/>
      <c r="Q40" s="15"/>
    </row>
    <row r="41" spans="1:21" ht="15" x14ac:dyDescent="0.25">
      <c r="A41" s="9"/>
      <c r="B41" s="10"/>
      <c r="C41" s="10"/>
      <c r="D41" s="10"/>
      <c r="E41" s="11"/>
      <c r="F41" s="11"/>
      <c r="G41" s="12"/>
      <c r="H41" s="10"/>
      <c r="I41" s="10"/>
      <c r="J41" s="11"/>
      <c r="K41" s="13"/>
      <c r="L41" s="14"/>
      <c r="M41" s="10"/>
      <c r="N41" s="10"/>
      <c r="O41" s="10"/>
      <c r="P41" s="10"/>
      <c r="Q41" s="15"/>
    </row>
    <row r="42" spans="1:21" ht="15" x14ac:dyDescent="0.25">
      <c r="A42" s="9"/>
      <c r="B42" s="10"/>
      <c r="C42" s="10"/>
      <c r="D42" s="10"/>
      <c r="E42" s="11"/>
      <c r="F42" s="11"/>
      <c r="G42" s="12"/>
      <c r="H42" s="10"/>
      <c r="I42" s="10"/>
      <c r="J42" s="11"/>
      <c r="K42" s="13"/>
      <c r="L42" s="14"/>
      <c r="M42" s="10"/>
      <c r="N42" s="10"/>
      <c r="O42" s="10"/>
      <c r="P42" s="10"/>
      <c r="Q42" s="15"/>
    </row>
    <row r="43" spans="1:21" ht="15.75" thickBot="1" x14ac:dyDescent="0.3">
      <c r="A43" s="16"/>
      <c r="B43" s="17"/>
      <c r="C43" s="17"/>
      <c r="D43" s="17"/>
      <c r="E43" s="18"/>
      <c r="F43" s="18"/>
      <c r="G43" s="19"/>
      <c r="H43" s="17"/>
      <c r="I43" s="17"/>
      <c r="J43" s="18"/>
      <c r="K43" s="20"/>
      <c r="L43" s="21"/>
      <c r="M43" s="17"/>
      <c r="N43" s="17"/>
      <c r="O43" s="17"/>
      <c r="P43" s="17"/>
      <c r="Q43" s="22"/>
    </row>
    <row r="45" spans="1:21" ht="18.75" thickBot="1" x14ac:dyDescent="0.3">
      <c r="A45" s="1" t="s">
        <v>19</v>
      </c>
    </row>
    <row r="46" spans="1:21" x14ac:dyDescent="0.2">
      <c r="A46" s="3"/>
      <c r="B46" s="30" t="s">
        <v>16</v>
      </c>
      <c r="C46" s="31"/>
      <c r="D46" s="31"/>
      <c r="E46" s="31"/>
      <c r="F46" s="32"/>
      <c r="G46" s="30" t="s">
        <v>15</v>
      </c>
      <c r="H46" s="31"/>
      <c r="I46" s="31"/>
      <c r="J46" s="31"/>
      <c r="K46" s="33"/>
      <c r="L46" s="34" t="s">
        <v>13</v>
      </c>
      <c r="M46" s="31"/>
      <c r="N46" s="31"/>
      <c r="O46" s="31"/>
      <c r="P46" s="31"/>
      <c r="Q46" s="33"/>
    </row>
    <row r="47" spans="1:21" ht="15" x14ac:dyDescent="0.25">
      <c r="A47" s="4"/>
      <c r="B47" s="5" t="s">
        <v>1</v>
      </c>
      <c r="C47" s="5" t="s">
        <v>2</v>
      </c>
      <c r="D47" s="5" t="s">
        <v>3</v>
      </c>
      <c r="E47" s="6" t="s">
        <v>4</v>
      </c>
      <c r="F47" s="6" t="s">
        <v>5</v>
      </c>
      <c r="G47" s="7" t="s">
        <v>22</v>
      </c>
      <c r="H47" s="5" t="s">
        <v>23</v>
      </c>
      <c r="I47" s="5" t="s">
        <v>24</v>
      </c>
      <c r="J47" s="6"/>
      <c r="K47" s="8"/>
      <c r="L47" s="28" t="s">
        <v>22</v>
      </c>
      <c r="M47" s="29"/>
      <c r="N47" s="29" t="s">
        <v>23</v>
      </c>
      <c r="O47" s="29"/>
      <c r="P47" s="29" t="s">
        <v>24</v>
      </c>
      <c r="Q47" s="35"/>
    </row>
    <row r="48" spans="1:21" ht="15" x14ac:dyDescent="0.25">
      <c r="A48" s="9" t="s">
        <v>6</v>
      </c>
      <c r="B48" s="10">
        <v>7.7060368736857203</v>
      </c>
      <c r="C48" s="10">
        <v>7.7527649507388698</v>
      </c>
      <c r="D48" s="10">
        <v>7.8000100940876802</v>
      </c>
      <c r="E48" s="11">
        <f>AVERAGE(B48:D48)</f>
        <v>7.7529373061707574</v>
      </c>
      <c r="F48" s="11">
        <f>_xlfn.STDEV.P(B48:D48)</f>
        <v>3.8364600158436055E-2</v>
      </c>
      <c r="G48" s="12">
        <f>S48+$B$1</f>
        <v>7.8043713598665896</v>
      </c>
      <c r="H48" s="10">
        <f t="shared" ref="H48:H53" si="34">T48+$B$1</f>
        <v>7.1874193392629202</v>
      </c>
      <c r="I48" s="10">
        <f t="shared" ref="I48:I53" si="35">U48+$B$1</f>
        <v>7.5545656190747801</v>
      </c>
      <c r="J48" s="11"/>
      <c r="K48" s="13"/>
      <c r="L48" s="14">
        <f>E48-G48</f>
        <v>-5.1434053695832205E-2</v>
      </c>
      <c r="M48" s="39">
        <f>L48/G48</f>
        <v>-6.5904159764011323E-3</v>
      </c>
      <c r="N48" s="38">
        <f>E48-H48</f>
        <v>0.56551796690783718</v>
      </c>
      <c r="O48" s="39">
        <f>N48/H48</f>
        <v>7.8681643607263332E-2</v>
      </c>
      <c r="P48" s="38">
        <f>E48-I48</f>
        <v>0.1983716870959773</v>
      </c>
      <c r="Q48" s="37">
        <f>P48/I48</f>
        <v>2.6258516650527447E-2</v>
      </c>
      <c r="S48" s="2">
        <v>2.2143713598665902</v>
      </c>
      <c r="T48" s="2">
        <v>1.5974193392629199</v>
      </c>
      <c r="U48" s="2">
        <v>1.96456561907478</v>
      </c>
    </row>
    <row r="49" spans="1:21" ht="15" x14ac:dyDescent="0.25">
      <c r="A49" s="9" t="s">
        <v>7</v>
      </c>
      <c r="B49" s="10">
        <v>7.9186358559926697</v>
      </c>
      <c r="C49" s="10">
        <v>7.97495814738103</v>
      </c>
      <c r="D49" s="10">
        <v>8.0104341682726208</v>
      </c>
      <c r="E49" s="11">
        <f t="shared" ref="E49:E53" si="36">AVERAGE(B49:D49)</f>
        <v>7.9680093905487732</v>
      </c>
      <c r="F49" s="11">
        <f t="shared" ref="F49:F53" si="37">_xlfn.STDEV.P(B49:D49)</f>
        <v>3.7797234912069315E-2</v>
      </c>
      <c r="G49" s="12">
        <f t="shared" ref="G49:G53" si="38">S49+$B$1</f>
        <v>7.8702373131980004</v>
      </c>
      <c r="H49" s="10">
        <f t="shared" si="34"/>
        <v>7.4703503717287703</v>
      </c>
      <c r="I49" s="10">
        <f t="shared" si="35"/>
        <v>7.7905431934931997</v>
      </c>
      <c r="J49" s="11"/>
      <c r="K49" s="13"/>
      <c r="L49" s="14">
        <f t="shared" ref="L49:L53" si="39">E49-G49</f>
        <v>9.7772077350772868E-2</v>
      </c>
      <c r="M49" s="36">
        <f t="shared" ref="M49:M53" si="40">L49/G49</f>
        <v>1.2423015146800455E-2</v>
      </c>
      <c r="N49" s="38">
        <f t="shared" ref="N49:N53" si="41">E49-H49</f>
        <v>0.49765901882000296</v>
      </c>
      <c r="O49" s="36">
        <f t="shared" ref="O49:O53" si="42">N49/H49</f>
        <v>6.6617895286862683E-2</v>
      </c>
      <c r="P49" s="38">
        <f t="shared" ref="P49:P53" si="43">E49-I49</f>
        <v>0.17746619705557354</v>
      </c>
      <c r="Q49" s="37">
        <f t="shared" ref="Q49:Q53" si="44">P49/I49</f>
        <v>2.2779694900324339E-2</v>
      </c>
      <c r="S49" s="2">
        <v>2.280237313198</v>
      </c>
      <c r="T49" s="2">
        <v>1.88035037172877</v>
      </c>
      <c r="U49" s="2">
        <v>2.2005431934931998</v>
      </c>
    </row>
    <row r="50" spans="1:21" ht="15" x14ac:dyDescent="0.25">
      <c r="A50" s="9" t="s">
        <v>8</v>
      </c>
      <c r="B50" s="10">
        <v>7.5124271383842398</v>
      </c>
      <c r="C50" s="10">
        <v>7.5197651027554198</v>
      </c>
      <c r="D50" s="10">
        <v>7.5666705813761901</v>
      </c>
      <c r="E50" s="11">
        <f t="shared" si="36"/>
        <v>7.5329542741719493</v>
      </c>
      <c r="F50" s="11">
        <f t="shared" si="37"/>
        <v>2.4028503336609785E-2</v>
      </c>
      <c r="G50" s="12">
        <f t="shared" si="38"/>
        <v>7.6271545344331901</v>
      </c>
      <c r="H50" s="10">
        <f t="shared" si="34"/>
        <v>7.1154852108851703</v>
      </c>
      <c r="I50" s="10">
        <f t="shared" si="35"/>
        <v>7.4876982999949302</v>
      </c>
      <c r="J50" s="11"/>
      <c r="K50" s="13"/>
      <c r="L50" s="14">
        <f t="shared" si="39"/>
        <v>-9.4200260261240842E-2</v>
      </c>
      <c r="M50" s="36">
        <f t="shared" si="40"/>
        <v>-1.2350642672305748E-2</v>
      </c>
      <c r="N50" s="38">
        <f t="shared" si="41"/>
        <v>0.41746906328677902</v>
      </c>
      <c r="O50" s="36">
        <f t="shared" si="42"/>
        <v>5.8670498344672355E-2</v>
      </c>
      <c r="P50" s="38">
        <f t="shared" si="43"/>
        <v>4.5255974177019098E-2</v>
      </c>
      <c r="Q50" s="37">
        <f t="shared" si="44"/>
        <v>6.0440434915826858E-3</v>
      </c>
      <c r="S50" s="2">
        <v>2.0371545344331898</v>
      </c>
      <c r="T50" s="2">
        <v>1.52548521088517</v>
      </c>
      <c r="U50" s="2">
        <v>1.8976982999949299</v>
      </c>
    </row>
    <row r="51" spans="1:21" ht="15" x14ac:dyDescent="0.25">
      <c r="A51" s="9" t="s">
        <v>9</v>
      </c>
      <c r="B51" s="10">
        <v>7.3860089590172899</v>
      </c>
      <c r="C51" s="10">
        <v>7.4248219322351199</v>
      </c>
      <c r="D51" s="10">
        <v>7.4927185621582701</v>
      </c>
      <c r="E51" s="11">
        <f t="shared" si="36"/>
        <v>7.4345164844702269</v>
      </c>
      <c r="F51" s="11">
        <f t="shared" si="37"/>
        <v>4.4100061284203705E-2</v>
      </c>
      <c r="G51" s="12">
        <f t="shared" si="38"/>
        <v>7.3243782412746601</v>
      </c>
      <c r="H51" s="10">
        <f t="shared" si="34"/>
        <v>7.0269939291218</v>
      </c>
      <c r="I51" s="10">
        <f t="shared" si="35"/>
        <v>7.3033583260036004</v>
      </c>
      <c r="J51" s="11"/>
      <c r="K51" s="13"/>
      <c r="L51" s="14">
        <f t="shared" si="39"/>
        <v>0.11013824319556687</v>
      </c>
      <c r="M51" s="36">
        <f t="shared" si="40"/>
        <v>1.5037214022469644E-2</v>
      </c>
      <c r="N51" s="38">
        <f t="shared" si="41"/>
        <v>0.40752255534842696</v>
      </c>
      <c r="O51" s="36">
        <f t="shared" si="42"/>
        <v>5.7993867571101941E-2</v>
      </c>
      <c r="P51" s="38">
        <f t="shared" si="43"/>
        <v>0.1311581584666266</v>
      </c>
      <c r="Q51" s="37">
        <f t="shared" si="44"/>
        <v>1.7958609260569632E-2</v>
      </c>
      <c r="S51" s="2">
        <v>1.73437824127466</v>
      </c>
      <c r="T51" s="2">
        <v>1.4369939291217999</v>
      </c>
      <c r="U51" s="2">
        <v>1.7133583260036001</v>
      </c>
    </row>
    <row r="52" spans="1:21" ht="15" x14ac:dyDescent="0.25">
      <c r="A52" s="9" t="s">
        <v>11</v>
      </c>
      <c r="B52" s="10">
        <v>7.5329016083170499</v>
      </c>
      <c r="C52" s="10">
        <v>7.5105033438080202</v>
      </c>
      <c r="D52" s="10">
        <v>7.6028161014012099</v>
      </c>
      <c r="E52" s="11">
        <f t="shared" si="36"/>
        <v>7.5487403511754261</v>
      </c>
      <c r="F52" s="11">
        <f t="shared" si="37"/>
        <v>3.9315481557227853E-2</v>
      </c>
      <c r="G52" s="12">
        <f t="shared" si="38"/>
        <v>7.4779977157582396</v>
      </c>
      <c r="H52" s="10">
        <f t="shared" si="34"/>
        <v>7.0639439908058694</v>
      </c>
      <c r="I52" s="10">
        <f t="shared" si="35"/>
        <v>7.3844075581107393</v>
      </c>
      <c r="J52" s="11"/>
      <c r="K52" s="13"/>
      <c r="L52" s="14">
        <f t="shared" si="39"/>
        <v>7.0742635417186506E-2</v>
      </c>
      <c r="M52" s="36">
        <f t="shared" si="40"/>
        <v>9.4601039083111668E-3</v>
      </c>
      <c r="N52" s="38">
        <f t="shared" si="41"/>
        <v>0.48479636036955664</v>
      </c>
      <c r="O52" s="36">
        <f t="shared" si="42"/>
        <v>6.8629700490341811E-2</v>
      </c>
      <c r="P52" s="38">
        <f t="shared" si="43"/>
        <v>0.16433279306468673</v>
      </c>
      <c r="Q52" s="37">
        <f t="shared" si="44"/>
        <v>2.2254025359717603E-2</v>
      </c>
      <c r="S52" s="2">
        <v>1.8879977157582399</v>
      </c>
      <c r="T52" s="2">
        <v>1.47394399080587</v>
      </c>
      <c r="U52" s="2">
        <v>1.7944075581107399</v>
      </c>
    </row>
    <row r="53" spans="1:21" ht="15" x14ac:dyDescent="0.25">
      <c r="A53" s="9" t="s">
        <v>10</v>
      </c>
      <c r="B53" s="10">
        <v>8.3077979977287999</v>
      </c>
      <c r="C53" s="10">
        <v>8.3240630297818701</v>
      </c>
      <c r="D53" s="10">
        <v>8.3684874036461494</v>
      </c>
      <c r="E53" s="11">
        <f t="shared" si="36"/>
        <v>8.3334494770522731</v>
      </c>
      <c r="F53" s="11">
        <f t="shared" si="37"/>
        <v>2.5649951811783808E-2</v>
      </c>
      <c r="G53" s="12">
        <f t="shared" si="38"/>
        <v>8.2837235049320306</v>
      </c>
      <c r="H53" s="10">
        <f t="shared" si="34"/>
        <v>7.7985205346086701</v>
      </c>
      <c r="I53" s="10">
        <f t="shared" si="35"/>
        <v>8.13678053548802</v>
      </c>
      <c r="J53" s="11"/>
      <c r="K53" s="13"/>
      <c r="L53" s="14">
        <f t="shared" si="39"/>
        <v>4.9725972120242545E-2</v>
      </c>
      <c r="M53" s="36">
        <f t="shared" si="40"/>
        <v>6.0028527135938675E-3</v>
      </c>
      <c r="N53" s="38">
        <f t="shared" si="41"/>
        <v>0.53492894244360301</v>
      </c>
      <c r="O53" s="36">
        <f t="shared" si="42"/>
        <v>6.8593644149511204E-2</v>
      </c>
      <c r="P53" s="38">
        <f t="shared" si="43"/>
        <v>0.19666894156425307</v>
      </c>
      <c r="Q53" s="37">
        <f t="shared" si="44"/>
        <v>2.4170363291291283E-2</v>
      </c>
      <c r="S53" s="2">
        <v>2.6937235049320298</v>
      </c>
      <c r="T53" s="2">
        <v>2.2085205346086698</v>
      </c>
      <c r="U53" s="2">
        <v>2.5467805354880202</v>
      </c>
    </row>
    <row r="54" spans="1:21" ht="15" x14ac:dyDescent="0.25">
      <c r="A54" s="9"/>
      <c r="B54" s="10"/>
      <c r="C54" s="10"/>
      <c r="D54" s="10"/>
      <c r="E54" s="11"/>
      <c r="F54" s="11"/>
      <c r="G54" s="12"/>
      <c r="H54" s="10"/>
      <c r="I54" s="10"/>
      <c r="J54" s="11"/>
      <c r="K54" s="13"/>
      <c r="L54" s="14"/>
      <c r="M54" s="10"/>
      <c r="N54" s="10"/>
      <c r="O54" s="10"/>
      <c r="P54" s="10"/>
      <c r="Q54" s="15"/>
    </row>
    <row r="55" spans="1:21" ht="15" x14ac:dyDescent="0.25">
      <c r="A55" s="9"/>
      <c r="B55" s="10"/>
      <c r="C55" s="10"/>
      <c r="D55" s="10"/>
      <c r="E55" s="11"/>
      <c r="F55" s="11"/>
      <c r="G55" s="12"/>
      <c r="H55" s="10"/>
      <c r="I55" s="10"/>
      <c r="J55" s="11"/>
      <c r="K55" s="13"/>
      <c r="L55" s="14"/>
      <c r="M55" s="10"/>
      <c r="N55" s="10"/>
      <c r="O55" s="10"/>
      <c r="P55" s="10"/>
      <c r="Q55" s="15"/>
    </row>
    <row r="56" spans="1:21" ht="15" x14ac:dyDescent="0.25">
      <c r="A56" s="9"/>
      <c r="B56" s="10"/>
      <c r="C56" s="10"/>
      <c r="D56" s="10"/>
      <c r="E56" s="11"/>
      <c r="F56" s="11"/>
      <c r="G56" s="12"/>
      <c r="H56" s="10"/>
      <c r="I56" s="10"/>
      <c r="J56" s="11"/>
      <c r="K56" s="13"/>
      <c r="L56" s="14"/>
      <c r="M56" s="10"/>
      <c r="N56" s="10"/>
      <c r="O56" s="10"/>
      <c r="P56" s="10"/>
      <c r="Q56" s="15"/>
    </row>
    <row r="57" spans="1:21" ht="15.75" thickBot="1" x14ac:dyDescent="0.3">
      <c r="A57" s="16"/>
      <c r="B57" s="17"/>
      <c r="C57" s="17"/>
      <c r="D57" s="17"/>
      <c r="E57" s="18"/>
      <c r="F57" s="18"/>
      <c r="G57" s="19"/>
      <c r="H57" s="17"/>
      <c r="I57" s="17"/>
      <c r="J57" s="18"/>
      <c r="K57" s="20"/>
      <c r="L57" s="21"/>
      <c r="M57" s="17"/>
      <c r="N57" s="17"/>
      <c r="O57" s="17"/>
      <c r="P57" s="17"/>
      <c r="Q57" s="22"/>
    </row>
    <row r="59" spans="1:21" ht="18.75" thickBot="1" x14ac:dyDescent="0.3">
      <c r="A59" s="1" t="s">
        <v>20</v>
      </c>
    </row>
    <row r="60" spans="1:21" x14ac:dyDescent="0.2">
      <c r="A60" s="3"/>
      <c r="B60" s="30" t="s">
        <v>16</v>
      </c>
      <c r="C60" s="31"/>
      <c r="D60" s="31"/>
      <c r="E60" s="31"/>
      <c r="F60" s="32"/>
      <c r="G60" s="30" t="s">
        <v>15</v>
      </c>
      <c r="H60" s="31"/>
      <c r="I60" s="31"/>
      <c r="J60" s="31"/>
      <c r="K60" s="33"/>
      <c r="L60" s="34" t="s">
        <v>13</v>
      </c>
      <c r="M60" s="31"/>
      <c r="N60" s="31"/>
      <c r="O60" s="31"/>
      <c r="P60" s="31"/>
      <c r="Q60" s="33"/>
    </row>
    <row r="61" spans="1:21" ht="15" x14ac:dyDescent="0.25">
      <c r="A61" s="4"/>
      <c r="B61" s="5" t="s">
        <v>1</v>
      </c>
      <c r="C61" s="5" t="s">
        <v>2</v>
      </c>
      <c r="D61" s="5" t="s">
        <v>3</v>
      </c>
      <c r="E61" s="6" t="s">
        <v>4</v>
      </c>
      <c r="F61" s="6" t="s">
        <v>5</v>
      </c>
      <c r="G61" s="7" t="s">
        <v>22</v>
      </c>
      <c r="H61" s="5" t="s">
        <v>23</v>
      </c>
      <c r="I61" s="5" t="s">
        <v>24</v>
      </c>
      <c r="J61" s="6"/>
      <c r="K61" s="8"/>
      <c r="L61" s="28" t="s">
        <v>22</v>
      </c>
      <c r="M61" s="29"/>
      <c r="N61" s="29" t="s">
        <v>23</v>
      </c>
      <c r="O61" s="29"/>
      <c r="P61" s="29" t="s">
        <v>24</v>
      </c>
      <c r="Q61" s="35"/>
    </row>
    <row r="62" spans="1:21" ht="15" x14ac:dyDescent="0.25">
      <c r="A62" s="9" t="s">
        <v>6</v>
      </c>
      <c r="B62" s="10">
        <v>8.1887638419074005</v>
      </c>
      <c r="C62" s="10">
        <v>8.2492820343493403</v>
      </c>
      <c r="D62" s="10">
        <v>8.2700186326766101</v>
      </c>
      <c r="E62" s="11">
        <f>AVERAGE(B62:D62)</f>
        <v>8.236021502977783</v>
      </c>
      <c r="F62" s="11">
        <f>_xlfn.STDEV.P(B62:D62)</f>
        <v>3.4471887337645987E-2</v>
      </c>
      <c r="G62" s="12">
        <f>S62+$B$1</f>
        <v>8.1628911045270005</v>
      </c>
      <c r="H62" s="10">
        <f t="shared" ref="H62:H67" si="45">T62+$B$1</f>
        <v>7.3962208559778002</v>
      </c>
      <c r="I62" s="10">
        <f t="shared" ref="I62:I67" si="46">U62+$B$1</f>
        <v>7.8652148401055797</v>
      </c>
      <c r="J62" s="11"/>
      <c r="K62" s="13"/>
      <c r="L62" s="14">
        <f>E62-G62</f>
        <v>7.3130398450782508E-2</v>
      </c>
      <c r="M62" s="39">
        <f>L62/G62</f>
        <v>8.9588844827570499E-3</v>
      </c>
      <c r="N62" s="38">
        <f>E62-H62</f>
        <v>0.8398006469999828</v>
      </c>
      <c r="O62" s="39">
        <f>N62/H62</f>
        <v>0.11354456057396341</v>
      </c>
      <c r="P62" s="38">
        <f>E62-I62</f>
        <v>0.37080666287220332</v>
      </c>
      <c r="Q62" s="37">
        <f>P62/I62</f>
        <v>4.7145141030531058E-2</v>
      </c>
      <c r="S62" s="2">
        <v>2.5728911045270002</v>
      </c>
      <c r="T62" s="2">
        <v>1.8062208559777999</v>
      </c>
      <c r="U62" s="2">
        <v>2.2752148401055798</v>
      </c>
    </row>
    <row r="63" spans="1:21" ht="15" x14ac:dyDescent="0.25">
      <c r="A63" s="9" t="s">
        <v>7</v>
      </c>
      <c r="B63" s="10">
        <v>8.3411919220477202</v>
      </c>
      <c r="C63" s="10">
        <v>8.3581186290952001</v>
      </c>
      <c r="D63" s="10">
        <v>8.4392467646676099</v>
      </c>
      <c r="E63" s="11">
        <f t="shared" ref="E63:E67" si="47">AVERAGE(B63:D63)</f>
        <v>8.3795191052701767</v>
      </c>
      <c r="F63" s="11">
        <f t="shared" ref="F63:F67" si="48">_xlfn.STDEV.P(B63:D63)</f>
        <v>4.2795430641519375E-2</v>
      </c>
      <c r="G63" s="12">
        <f t="shared" ref="G63:G67" si="49">S63+$B$1</f>
        <v>8.326047748508099</v>
      </c>
      <c r="H63" s="10">
        <f t="shared" si="45"/>
        <v>7.5042064999948197</v>
      </c>
      <c r="I63" s="10">
        <f t="shared" si="46"/>
        <v>7.9951788067047094</v>
      </c>
      <c r="J63" s="11"/>
      <c r="K63" s="13"/>
      <c r="L63" s="14">
        <f t="shared" ref="L63:L67" si="50">E63-G63</f>
        <v>5.3471356762077704E-2</v>
      </c>
      <c r="M63" s="36">
        <f t="shared" ref="M63:M67" si="51">L63/G63</f>
        <v>6.4221775297480079E-3</v>
      </c>
      <c r="N63" s="38">
        <f t="shared" ref="N63:N67" si="52">E63-H63</f>
        <v>0.87531260527535704</v>
      </c>
      <c r="O63" s="36">
        <f t="shared" ref="O63:O67" si="53">N63/H63</f>
        <v>0.1166429262408972</v>
      </c>
      <c r="P63" s="38">
        <f t="shared" ref="P63:P67" si="54">E63-I63</f>
        <v>0.38434029856546736</v>
      </c>
      <c r="Q63" s="37">
        <f t="shared" ref="Q63:Q67" si="55">P63/I63</f>
        <v>4.8071507574434971E-2</v>
      </c>
      <c r="S63" s="2">
        <v>2.7360477485081001</v>
      </c>
      <c r="T63" s="2">
        <v>1.9142064999948201</v>
      </c>
      <c r="U63" s="2">
        <v>2.40517880670471</v>
      </c>
    </row>
    <row r="64" spans="1:21" ht="15" x14ac:dyDescent="0.25">
      <c r="A64" s="9" t="s">
        <v>8</v>
      </c>
      <c r="B64" s="10">
        <v>8.0676965916946894</v>
      </c>
      <c r="C64" s="10">
        <v>8.0891291129707401</v>
      </c>
      <c r="D64" s="10">
        <v>8.1383466218578793</v>
      </c>
      <c r="E64" s="11">
        <f t="shared" si="47"/>
        <v>8.0983907755077684</v>
      </c>
      <c r="F64" s="11">
        <f t="shared" si="48"/>
        <v>2.9576910873486767E-2</v>
      </c>
      <c r="G64" s="12">
        <f t="shared" si="49"/>
        <v>8.13950250289124</v>
      </c>
      <c r="H64" s="10">
        <f t="shared" si="45"/>
        <v>7.3472541444092698</v>
      </c>
      <c r="I64" s="10">
        <f t="shared" si="46"/>
        <v>7.7966055935990592</v>
      </c>
      <c r="J64" s="11"/>
      <c r="K64" s="13"/>
      <c r="L64" s="14">
        <f t="shared" si="50"/>
        <v>-4.1111727383471575E-2</v>
      </c>
      <c r="M64" s="36">
        <f t="shared" si="51"/>
        <v>-5.0508894577854409E-3</v>
      </c>
      <c r="N64" s="38">
        <f t="shared" si="52"/>
        <v>0.7511366310984986</v>
      </c>
      <c r="O64" s="36">
        <f t="shared" si="53"/>
        <v>0.10223365305391802</v>
      </c>
      <c r="P64" s="38">
        <f t="shared" si="54"/>
        <v>0.30178518190870918</v>
      </c>
      <c r="Q64" s="37">
        <f t="shared" si="55"/>
        <v>3.8707252571102482E-2</v>
      </c>
      <c r="S64" s="2">
        <v>2.5495025028912401</v>
      </c>
      <c r="T64" s="2">
        <v>1.75725414440927</v>
      </c>
      <c r="U64" s="2">
        <v>2.2066055935990598</v>
      </c>
    </row>
    <row r="65" spans="1:21" ht="15" x14ac:dyDescent="0.25">
      <c r="A65" s="9" t="s">
        <v>9</v>
      </c>
      <c r="B65" s="10">
        <v>7.3640208145956301</v>
      </c>
      <c r="C65" s="10">
        <v>7.4086731321010504</v>
      </c>
      <c r="D65" s="10">
        <v>7.4146655353575799</v>
      </c>
      <c r="E65" s="11">
        <f t="shared" si="47"/>
        <v>7.3957864940180871</v>
      </c>
      <c r="F65" s="11">
        <f t="shared" si="48"/>
        <v>2.2594557103794318E-2</v>
      </c>
      <c r="G65" s="12">
        <f t="shared" si="49"/>
        <v>7.4272459711045196</v>
      </c>
      <c r="H65" s="10">
        <f t="shared" si="45"/>
        <v>7.0066925415396604</v>
      </c>
      <c r="I65" s="10">
        <f t="shared" si="46"/>
        <v>7.5103967211815696</v>
      </c>
      <c r="J65" s="11"/>
      <c r="K65" s="13"/>
      <c r="L65" s="14">
        <f t="shared" si="50"/>
        <v>-3.1459477086432486E-2</v>
      </c>
      <c r="M65" s="36">
        <f t="shared" si="51"/>
        <v>-4.2356853682811437E-3</v>
      </c>
      <c r="N65" s="38">
        <f t="shared" si="52"/>
        <v>0.38909395247842671</v>
      </c>
      <c r="O65" s="36">
        <f t="shared" si="53"/>
        <v>5.5531757697609298E-2</v>
      </c>
      <c r="P65" s="38">
        <f t="shared" si="54"/>
        <v>-0.11461022716348257</v>
      </c>
      <c r="Q65" s="37">
        <f t="shared" si="55"/>
        <v>-1.5260209469394256E-2</v>
      </c>
      <c r="S65" s="2">
        <v>1.8372459711045199</v>
      </c>
      <c r="T65" s="2">
        <v>1.4166925415396601</v>
      </c>
      <c r="U65" s="2">
        <v>1.92039672118157</v>
      </c>
    </row>
    <row r="66" spans="1:21" ht="15" x14ac:dyDescent="0.25">
      <c r="A66" s="9" t="s">
        <v>11</v>
      </c>
      <c r="B66" s="10">
        <v>7.6409096312946696</v>
      </c>
      <c r="C66" s="10">
        <v>7.6159252444370402</v>
      </c>
      <c r="D66" s="10">
        <v>7.7213094022605899</v>
      </c>
      <c r="E66" s="11">
        <f t="shared" si="47"/>
        <v>7.6593814259974335</v>
      </c>
      <c r="F66" s="11">
        <f t="shared" si="48"/>
        <v>4.4961914102941938E-2</v>
      </c>
      <c r="G66" s="12">
        <f t="shared" si="49"/>
        <v>8.2973781292790001</v>
      </c>
      <c r="H66" s="10">
        <f t="shared" si="45"/>
        <v>6.9507296900998803</v>
      </c>
      <c r="I66" s="10">
        <f t="shared" si="46"/>
        <v>7.5649553025501097</v>
      </c>
      <c r="J66" s="11"/>
      <c r="K66" s="13"/>
      <c r="L66" s="14">
        <f t="shared" si="50"/>
        <v>-0.63799670328156655</v>
      </c>
      <c r="M66" s="36">
        <f t="shared" si="51"/>
        <v>-7.6891361745979048E-2</v>
      </c>
      <c r="N66" s="38">
        <f t="shared" si="52"/>
        <v>0.70865173589755326</v>
      </c>
      <c r="O66" s="36">
        <f t="shared" si="53"/>
        <v>0.10195357429981861</v>
      </c>
      <c r="P66" s="38">
        <f t="shared" si="54"/>
        <v>9.4426123447323818E-2</v>
      </c>
      <c r="Q66" s="37">
        <f t="shared" si="55"/>
        <v>1.2482046445865085E-2</v>
      </c>
      <c r="S66" s="2">
        <v>2.7073781292789998</v>
      </c>
      <c r="T66" s="2">
        <v>1.36072969009988</v>
      </c>
      <c r="U66" s="2">
        <v>1.9749553025501101</v>
      </c>
    </row>
    <row r="67" spans="1:21" ht="15" x14ac:dyDescent="0.25">
      <c r="A67" s="9" t="s">
        <v>10</v>
      </c>
      <c r="B67" s="10">
        <v>8.4511971849413499</v>
      </c>
      <c r="C67" s="10">
        <v>8.4530617374242194</v>
      </c>
      <c r="D67" s="10">
        <v>8.5172755625023502</v>
      </c>
      <c r="E67" s="11">
        <f t="shared" si="47"/>
        <v>8.4738448282893071</v>
      </c>
      <c r="F67" s="11">
        <f t="shared" si="48"/>
        <v>3.0719599006751128E-2</v>
      </c>
      <c r="G67" s="12">
        <f t="shared" si="49"/>
        <v>8.5287522926187904</v>
      </c>
      <c r="H67" s="10">
        <f t="shared" si="45"/>
        <v>7.8885284190401999</v>
      </c>
      <c r="I67" s="10">
        <f t="shared" si="46"/>
        <v>8.3497684279975708</v>
      </c>
      <c r="J67" s="11"/>
      <c r="K67" s="13"/>
      <c r="L67" s="14">
        <f t="shared" si="50"/>
        <v>-5.4907464329483346E-2</v>
      </c>
      <c r="M67" s="36">
        <f t="shared" si="51"/>
        <v>-6.4379246161250358E-3</v>
      </c>
      <c r="N67" s="38">
        <f t="shared" si="52"/>
        <v>0.58531640924910722</v>
      </c>
      <c r="O67" s="36">
        <f t="shared" si="53"/>
        <v>7.4198428167711772E-2</v>
      </c>
      <c r="P67" s="38">
        <f t="shared" si="54"/>
        <v>0.12407640029173628</v>
      </c>
      <c r="Q67" s="37">
        <f t="shared" si="55"/>
        <v>1.4859861247851647E-2</v>
      </c>
      <c r="S67" s="2">
        <v>2.9387522926187901</v>
      </c>
      <c r="T67" s="2">
        <v>2.2985284190402</v>
      </c>
      <c r="U67" s="2">
        <v>2.7597684279975701</v>
      </c>
    </row>
    <row r="68" spans="1:21" ht="15" x14ac:dyDescent="0.25">
      <c r="A68" s="9"/>
      <c r="B68" s="10"/>
      <c r="C68" s="10"/>
      <c r="D68" s="10"/>
      <c r="E68" s="11"/>
      <c r="F68" s="11"/>
      <c r="G68" s="12"/>
      <c r="H68" s="10"/>
      <c r="I68" s="10"/>
      <c r="J68" s="11"/>
      <c r="K68" s="13"/>
      <c r="L68" s="14"/>
      <c r="M68" s="10"/>
      <c r="N68" s="10"/>
      <c r="O68" s="10"/>
      <c r="P68" s="10"/>
      <c r="Q68" s="15"/>
    </row>
    <row r="69" spans="1:21" ht="15" x14ac:dyDescent="0.25">
      <c r="A69" s="9"/>
      <c r="B69" s="10"/>
      <c r="C69" s="10"/>
      <c r="D69" s="10"/>
      <c r="E69" s="11"/>
      <c r="F69" s="11"/>
      <c r="G69" s="12"/>
      <c r="H69" s="10"/>
      <c r="I69" s="10"/>
      <c r="J69" s="11"/>
      <c r="K69" s="13"/>
      <c r="L69" s="14"/>
      <c r="M69" s="10"/>
      <c r="N69" s="10"/>
      <c r="O69" s="10"/>
      <c r="P69" s="10"/>
      <c r="Q69" s="15"/>
    </row>
    <row r="70" spans="1:21" ht="15" x14ac:dyDescent="0.25">
      <c r="A70" s="9"/>
      <c r="B70" s="10"/>
      <c r="C70" s="10"/>
      <c r="D70" s="10"/>
      <c r="E70" s="11"/>
      <c r="F70" s="11"/>
      <c r="G70" s="12"/>
      <c r="H70" s="10"/>
      <c r="I70" s="10"/>
      <c r="J70" s="11"/>
      <c r="K70" s="13"/>
      <c r="L70" s="14"/>
      <c r="M70" s="10"/>
      <c r="N70" s="10"/>
      <c r="O70" s="10"/>
      <c r="P70" s="10"/>
      <c r="Q70" s="15"/>
    </row>
    <row r="71" spans="1:21" ht="15.75" thickBot="1" x14ac:dyDescent="0.3">
      <c r="A71" s="16"/>
      <c r="B71" s="17"/>
      <c r="C71" s="17"/>
      <c r="D71" s="17"/>
      <c r="E71" s="18"/>
      <c r="F71" s="18"/>
      <c r="G71" s="19"/>
      <c r="H71" s="17"/>
      <c r="I71" s="17"/>
      <c r="J71" s="18"/>
      <c r="K71" s="20"/>
      <c r="L71" s="21"/>
      <c r="M71" s="17"/>
      <c r="N71" s="17"/>
      <c r="O71" s="17"/>
      <c r="P71" s="17"/>
      <c r="Q71" s="22"/>
    </row>
    <row r="73" spans="1:21" ht="18.75" thickBot="1" x14ac:dyDescent="0.3">
      <c r="A73" s="1" t="s">
        <v>21</v>
      </c>
    </row>
    <row r="74" spans="1:21" x14ac:dyDescent="0.2">
      <c r="A74" s="3"/>
      <c r="B74" s="30" t="s">
        <v>16</v>
      </c>
      <c r="C74" s="31"/>
      <c r="D74" s="31"/>
      <c r="E74" s="31"/>
      <c r="F74" s="32"/>
      <c r="G74" s="30" t="s">
        <v>15</v>
      </c>
      <c r="H74" s="31"/>
      <c r="I74" s="31"/>
      <c r="J74" s="31"/>
      <c r="K74" s="33"/>
      <c r="L74" s="34" t="s">
        <v>13</v>
      </c>
      <c r="M74" s="31"/>
      <c r="N74" s="31"/>
      <c r="O74" s="31"/>
      <c r="P74" s="31"/>
      <c r="Q74" s="33"/>
    </row>
    <row r="75" spans="1:21" ht="15" x14ac:dyDescent="0.25">
      <c r="A75" s="4"/>
      <c r="B75" s="5" t="s">
        <v>1</v>
      </c>
      <c r="C75" s="5" t="s">
        <v>2</v>
      </c>
      <c r="D75" s="5" t="s">
        <v>3</v>
      </c>
      <c r="E75" s="6" t="s">
        <v>4</v>
      </c>
      <c r="F75" s="6" t="s">
        <v>5</v>
      </c>
      <c r="G75" s="7" t="s">
        <v>22</v>
      </c>
      <c r="H75" s="5" t="s">
        <v>23</v>
      </c>
      <c r="I75" s="5" t="s">
        <v>24</v>
      </c>
      <c r="J75" s="6"/>
      <c r="K75" s="8"/>
      <c r="L75" s="28" t="s">
        <v>22</v>
      </c>
      <c r="M75" s="29"/>
      <c r="N75" s="29" t="s">
        <v>23</v>
      </c>
      <c r="O75" s="29"/>
      <c r="P75" s="29" t="s">
        <v>24</v>
      </c>
      <c r="Q75" s="35"/>
    </row>
    <row r="76" spans="1:21" ht="15" x14ac:dyDescent="0.25">
      <c r="A76" s="9" t="s">
        <v>6</v>
      </c>
      <c r="B76" s="10">
        <v>7.9591444165834204</v>
      </c>
      <c r="C76" s="10">
        <v>7.9566529296727202</v>
      </c>
      <c r="D76" s="10">
        <v>7.9697872173163002</v>
      </c>
      <c r="E76" s="11">
        <f>AVERAGE(B76:D76)</f>
        <v>7.9618615211908148</v>
      </c>
      <c r="F76" s="11">
        <f>_xlfn.STDEV.P(B76:D76)</f>
        <v>5.6958681551754617E-3</v>
      </c>
      <c r="G76" s="12">
        <f>S76+$B$1</f>
        <v>8.1971277194129399</v>
      </c>
      <c r="H76" s="10">
        <f t="shared" ref="H76:H81" si="56">T76+$B$1</f>
        <v>7.4011099535065101</v>
      </c>
      <c r="I76" s="10">
        <f t="shared" ref="I76:I81" si="57">U76+$B$1</f>
        <v>7.82003464511833</v>
      </c>
      <c r="J76" s="11"/>
      <c r="K76" s="13"/>
      <c r="L76" s="14">
        <f>E76-G76</f>
        <v>-0.23526619822212513</v>
      </c>
      <c r="M76" s="39">
        <f>L76/G76</f>
        <v>-2.8701053134130544E-2</v>
      </c>
      <c r="N76" s="38">
        <f>E76-H76</f>
        <v>0.56075156768430467</v>
      </c>
      <c r="O76" s="39">
        <f>N76/H76</f>
        <v>7.5765874471116434E-2</v>
      </c>
      <c r="P76" s="38">
        <f>E76-I76</f>
        <v>0.14182687607248479</v>
      </c>
      <c r="Q76" s="37">
        <f>P76/I76</f>
        <v>1.8136348815413556E-2</v>
      </c>
      <c r="S76" s="2">
        <v>2.6071277194129401</v>
      </c>
      <c r="T76" s="2">
        <v>1.8111099535065101</v>
      </c>
      <c r="U76" s="2">
        <v>2.2300346451183302</v>
      </c>
    </row>
    <row r="77" spans="1:21" ht="15" x14ac:dyDescent="0.25">
      <c r="A77" s="9" t="s">
        <v>7</v>
      </c>
      <c r="B77" s="10">
        <v>7.9546172526794496</v>
      </c>
      <c r="C77" s="10">
        <v>8.0349248929016603</v>
      </c>
      <c r="D77" s="10">
        <v>7.9796040739959997</v>
      </c>
      <c r="E77" s="11">
        <f t="shared" ref="E77:E81" si="58">AVERAGE(B77:D77)</f>
        <v>7.9897154065257032</v>
      </c>
      <c r="F77" s="11">
        <f t="shared" ref="F77:F81" si="59">_xlfn.STDEV.P(B77:D77)</f>
        <v>3.3556008440215189E-2</v>
      </c>
      <c r="G77" s="12">
        <f t="shared" ref="G77:G81" si="60">S77+$B$1</f>
        <v>8.0739466748080488</v>
      </c>
      <c r="H77" s="10">
        <f t="shared" si="56"/>
        <v>7.2313576010932197</v>
      </c>
      <c r="I77" s="10">
        <f t="shared" si="57"/>
        <v>7.6705587434635802</v>
      </c>
      <c r="J77" s="11"/>
      <c r="K77" s="13"/>
      <c r="L77" s="14">
        <f t="shared" ref="L77:L81" si="61">E77-G77</f>
        <v>-8.4231268282345617E-2</v>
      </c>
      <c r="M77" s="36">
        <f t="shared" ref="M77:M81" si="62">L77/G77</f>
        <v>-1.0432477656207476E-2</v>
      </c>
      <c r="N77" s="38">
        <f t="shared" ref="N77:N81" si="63">E77-H77</f>
        <v>0.75835780543248354</v>
      </c>
      <c r="O77" s="36">
        <f t="shared" ref="O77:O81" si="64">N77/H77</f>
        <v>0.10487073759398052</v>
      </c>
      <c r="P77" s="38">
        <f t="shared" ref="P77:P81" si="65">E77-I77</f>
        <v>0.31915666306212298</v>
      </c>
      <c r="Q77" s="37">
        <f t="shared" ref="Q77:Q81" si="66">P77/I77</f>
        <v>4.1608007152554617E-2</v>
      </c>
      <c r="S77" s="2">
        <v>2.4839466748080499</v>
      </c>
      <c r="T77" s="2">
        <v>1.64135760109322</v>
      </c>
      <c r="U77" s="2">
        <v>2.0805587434635799</v>
      </c>
    </row>
    <row r="78" spans="1:21" ht="15" x14ac:dyDescent="0.25">
      <c r="A78" s="9" t="s">
        <v>8</v>
      </c>
      <c r="B78" s="10">
        <v>8.0426192518963795</v>
      </c>
      <c r="C78" s="10">
        <v>8.0242493298596695</v>
      </c>
      <c r="D78" s="10">
        <v>8.0253247903295399</v>
      </c>
      <c r="E78" s="11">
        <f t="shared" si="58"/>
        <v>8.0307311240285291</v>
      </c>
      <c r="F78" s="11">
        <f t="shared" si="59"/>
        <v>8.417633949328214E-3</v>
      </c>
      <c r="G78" s="12">
        <f t="shared" si="60"/>
        <v>8.1159036911434903</v>
      </c>
      <c r="H78" s="10">
        <f t="shared" si="56"/>
        <v>7.2911318371392895</v>
      </c>
      <c r="I78" s="10">
        <f t="shared" si="57"/>
        <v>7.7345731827830297</v>
      </c>
      <c r="J78" s="11"/>
      <c r="K78" s="13"/>
      <c r="L78" s="14">
        <f t="shared" si="61"/>
        <v>-8.517256711496124E-2</v>
      </c>
      <c r="M78" s="36">
        <f t="shared" si="62"/>
        <v>-1.0494526593250005E-2</v>
      </c>
      <c r="N78" s="38">
        <f t="shared" si="63"/>
        <v>0.73959928688923959</v>
      </c>
      <c r="O78" s="36">
        <f t="shared" si="64"/>
        <v>0.10143819963889515</v>
      </c>
      <c r="P78" s="38">
        <f t="shared" si="65"/>
        <v>0.29615794124549932</v>
      </c>
      <c r="Q78" s="37">
        <f t="shared" si="66"/>
        <v>3.8290146624346336E-2</v>
      </c>
      <c r="S78" s="2">
        <v>2.52590369114349</v>
      </c>
      <c r="T78" s="2">
        <v>1.7011318371392901</v>
      </c>
      <c r="U78" s="2">
        <v>2.1445731827830299</v>
      </c>
    </row>
    <row r="79" spans="1:21" ht="15" x14ac:dyDescent="0.25">
      <c r="A79" s="9" t="s">
        <v>9</v>
      </c>
      <c r="B79" s="10">
        <v>7.4101057440377103</v>
      </c>
      <c r="C79" s="10">
        <v>7.3988874415441197</v>
      </c>
      <c r="D79" s="10">
        <v>7.4217605532809001</v>
      </c>
      <c r="E79" s="11">
        <f t="shared" si="58"/>
        <v>7.4102512462875767</v>
      </c>
      <c r="F79" s="11">
        <f t="shared" si="59"/>
        <v>9.3384755468740779E-3</v>
      </c>
      <c r="G79" s="12">
        <f t="shared" si="60"/>
        <v>7.42813445070224</v>
      </c>
      <c r="H79" s="10">
        <f t="shared" si="56"/>
        <v>7.01156532982061</v>
      </c>
      <c r="I79" s="10">
        <f t="shared" si="57"/>
        <v>7.4455184105598802</v>
      </c>
      <c r="J79" s="11"/>
      <c r="K79" s="13"/>
      <c r="L79" s="14">
        <f t="shared" si="61"/>
        <v>-1.788320441466329E-2</v>
      </c>
      <c r="M79" s="36">
        <f t="shared" si="62"/>
        <v>-2.4074960588486185E-3</v>
      </c>
      <c r="N79" s="38">
        <f t="shared" si="63"/>
        <v>0.39868591646696672</v>
      </c>
      <c r="O79" s="36">
        <f t="shared" si="64"/>
        <v>5.6861185443331956E-2</v>
      </c>
      <c r="P79" s="38">
        <f t="shared" si="65"/>
        <v>-3.5267164272303475E-2</v>
      </c>
      <c r="Q79" s="37">
        <f t="shared" si="66"/>
        <v>-4.7366969400390608E-3</v>
      </c>
      <c r="S79" s="2">
        <v>1.8381344507022399</v>
      </c>
      <c r="T79" s="2">
        <v>1.4215653298206099</v>
      </c>
      <c r="U79" s="2">
        <v>1.8555184105598801</v>
      </c>
    </row>
    <row r="80" spans="1:21" ht="15" x14ac:dyDescent="0.25">
      <c r="A80" s="9" t="s">
        <v>11</v>
      </c>
      <c r="B80" s="10">
        <v>7.7058662244392098</v>
      </c>
      <c r="C80" s="10">
        <v>7.6814568242448802</v>
      </c>
      <c r="D80" s="10">
        <v>7.7070781746094097</v>
      </c>
      <c r="E80" s="11">
        <f t="shared" si="58"/>
        <v>7.6981337410978332</v>
      </c>
      <c r="F80" s="11">
        <f t="shared" si="59"/>
        <v>1.1802736196718493E-2</v>
      </c>
      <c r="G80" s="12">
        <f t="shared" si="60"/>
        <v>7.9265251528315694</v>
      </c>
      <c r="H80" s="10">
        <f t="shared" si="56"/>
        <v>7.1724372747263203</v>
      </c>
      <c r="I80" s="10">
        <f t="shared" si="57"/>
        <v>7.6282377785854294</v>
      </c>
      <c r="J80" s="11"/>
      <c r="K80" s="13"/>
      <c r="L80" s="14">
        <f t="shared" si="61"/>
        <v>-0.22839141173373623</v>
      </c>
      <c r="M80" s="36">
        <f t="shared" si="62"/>
        <v>-2.8813560460619825E-2</v>
      </c>
      <c r="N80" s="38">
        <f t="shared" si="63"/>
        <v>0.5256964663715129</v>
      </c>
      <c r="O80" s="36">
        <f t="shared" si="64"/>
        <v>7.3293978913405278E-2</v>
      </c>
      <c r="P80" s="38">
        <f t="shared" si="65"/>
        <v>6.989596251240382E-2</v>
      </c>
      <c r="Q80" s="37">
        <f t="shared" si="66"/>
        <v>9.1627928416994405E-3</v>
      </c>
      <c r="S80" s="2">
        <v>2.33652515283157</v>
      </c>
      <c r="T80" s="2">
        <v>1.58243727472632</v>
      </c>
      <c r="U80" s="2">
        <v>2.03823777858543</v>
      </c>
    </row>
    <row r="81" spans="1:21" ht="15" x14ac:dyDescent="0.25">
      <c r="A81" s="9" t="s">
        <v>10</v>
      </c>
      <c r="B81" s="10">
        <v>8.5247109685988001</v>
      </c>
      <c r="C81" s="10">
        <v>8.4410856614993008</v>
      </c>
      <c r="D81" s="10">
        <v>8.5128445330025997</v>
      </c>
      <c r="E81" s="11">
        <f t="shared" si="58"/>
        <v>8.4928803877002341</v>
      </c>
      <c r="F81" s="11">
        <f t="shared" si="59"/>
        <v>3.6943410058375141E-2</v>
      </c>
      <c r="G81" s="12">
        <f t="shared" si="60"/>
        <v>8.4426880540589</v>
      </c>
      <c r="H81" s="10">
        <f t="shared" si="56"/>
        <v>7.9731070696083099</v>
      </c>
      <c r="I81" s="10">
        <f t="shared" si="57"/>
        <v>8.3375568054604905</v>
      </c>
      <c r="J81" s="11"/>
      <c r="K81" s="13"/>
      <c r="L81" s="14">
        <f t="shared" si="61"/>
        <v>5.019233364133413E-2</v>
      </c>
      <c r="M81" s="36">
        <f t="shared" si="62"/>
        <v>5.9450655194116407E-3</v>
      </c>
      <c r="N81" s="38">
        <f t="shared" si="63"/>
        <v>0.51977331809192417</v>
      </c>
      <c r="O81" s="36">
        <f t="shared" si="64"/>
        <v>6.5190811255148334E-2</v>
      </c>
      <c r="P81" s="38">
        <f t="shared" si="65"/>
        <v>0.15532358223974363</v>
      </c>
      <c r="Q81" s="37">
        <f t="shared" si="66"/>
        <v>1.8629388184560017E-2</v>
      </c>
      <c r="S81" s="2">
        <v>2.8526880540589001</v>
      </c>
      <c r="T81" s="2">
        <v>2.3831070696083101</v>
      </c>
      <c r="U81" s="2">
        <v>2.7475568054604902</v>
      </c>
    </row>
    <row r="82" spans="1:21" ht="15" x14ac:dyDescent="0.25">
      <c r="A82" s="9"/>
      <c r="B82" s="10"/>
      <c r="C82" s="10"/>
      <c r="D82" s="10"/>
      <c r="E82" s="11"/>
      <c r="F82" s="11"/>
      <c r="G82" s="12"/>
      <c r="H82" s="10"/>
      <c r="I82" s="10"/>
      <c r="J82" s="11"/>
      <c r="K82" s="13"/>
      <c r="L82" s="14"/>
      <c r="M82" s="10"/>
      <c r="N82" s="10"/>
      <c r="O82" s="10"/>
      <c r="P82" s="10"/>
      <c r="Q82" s="15"/>
    </row>
    <row r="83" spans="1:21" ht="15" x14ac:dyDescent="0.25">
      <c r="A83" s="9"/>
      <c r="B83" s="10"/>
      <c r="C83" s="10"/>
      <c r="D83" s="10"/>
      <c r="E83" s="11"/>
      <c r="F83" s="11"/>
      <c r="G83" s="12"/>
      <c r="H83" s="10"/>
      <c r="I83" s="10"/>
      <c r="J83" s="11"/>
      <c r="K83" s="13"/>
      <c r="L83" s="14"/>
      <c r="M83" s="10"/>
      <c r="N83" s="10"/>
      <c r="O83" s="10"/>
      <c r="P83" s="10"/>
      <c r="Q83" s="15"/>
    </row>
    <row r="84" spans="1:21" ht="15" x14ac:dyDescent="0.25">
      <c r="A84" s="9"/>
      <c r="B84" s="10"/>
      <c r="C84" s="10"/>
      <c r="D84" s="10"/>
      <c r="E84" s="11"/>
      <c r="F84" s="11"/>
      <c r="G84" s="12"/>
      <c r="H84" s="10"/>
      <c r="I84" s="10"/>
      <c r="J84" s="11"/>
      <c r="K84" s="13"/>
      <c r="L84" s="14"/>
      <c r="M84" s="10"/>
      <c r="N84" s="10"/>
      <c r="O84" s="10"/>
      <c r="P84" s="10"/>
      <c r="Q84" s="15"/>
    </row>
    <row r="85" spans="1:21" ht="15.75" thickBot="1" x14ac:dyDescent="0.3">
      <c r="A85" s="16"/>
      <c r="B85" s="17"/>
      <c r="C85" s="17"/>
      <c r="D85" s="17"/>
      <c r="E85" s="18"/>
      <c r="F85" s="18"/>
      <c r="G85" s="19"/>
      <c r="H85" s="17"/>
      <c r="I85" s="17"/>
      <c r="J85" s="18"/>
      <c r="K85" s="20"/>
      <c r="L85" s="21"/>
      <c r="M85" s="17"/>
      <c r="N85" s="17"/>
      <c r="O85" s="17"/>
      <c r="P85" s="17"/>
      <c r="Q85" s="22"/>
    </row>
    <row r="87" spans="1:21" x14ac:dyDescent="0.2">
      <c r="L87" s="40"/>
      <c r="P87" s="40"/>
    </row>
  </sheetData>
  <mergeCells count="36">
    <mergeCell ref="B32:F32"/>
    <mergeCell ref="G32:K32"/>
    <mergeCell ref="L32:Q32"/>
    <mergeCell ref="L5:M5"/>
    <mergeCell ref="L19:M19"/>
    <mergeCell ref="N5:O5"/>
    <mergeCell ref="P5:Q5"/>
    <mergeCell ref="N19:O19"/>
    <mergeCell ref="P19:Q19"/>
    <mergeCell ref="B4:F4"/>
    <mergeCell ref="G4:K4"/>
    <mergeCell ref="L4:Q4"/>
    <mergeCell ref="B18:F18"/>
    <mergeCell ref="G18:K18"/>
    <mergeCell ref="L18:Q18"/>
    <mergeCell ref="L33:M33"/>
    <mergeCell ref="B46:F46"/>
    <mergeCell ref="G46:K46"/>
    <mergeCell ref="L46:Q46"/>
    <mergeCell ref="L47:M47"/>
    <mergeCell ref="N33:O33"/>
    <mergeCell ref="P33:Q33"/>
    <mergeCell ref="N47:O47"/>
    <mergeCell ref="P47:Q47"/>
    <mergeCell ref="L75:M75"/>
    <mergeCell ref="B60:F60"/>
    <mergeCell ref="G60:K60"/>
    <mergeCell ref="L60:Q60"/>
    <mergeCell ref="L61:M61"/>
    <mergeCell ref="B74:F74"/>
    <mergeCell ref="G74:K74"/>
    <mergeCell ref="L74:Q74"/>
    <mergeCell ref="N61:O61"/>
    <mergeCell ref="P61:Q61"/>
    <mergeCell ref="N75:O75"/>
    <mergeCell ref="P75:Q75"/>
  </mergeCells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2021-04-24T16:58:52Z</cp:lastPrinted>
  <dcterms:created xsi:type="dcterms:W3CDTF">2021-04-24T16:38:27Z</dcterms:created>
  <dcterms:modified xsi:type="dcterms:W3CDTF">2021-05-05T21:28:34Z</dcterms:modified>
</cp:coreProperties>
</file>