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2\experiment_6\"/>
    </mc:Choice>
  </mc:AlternateContent>
  <xr:revisionPtr revIDLastSave="0" documentId="13_ncr:1_{0B922BF3-60C4-4696-B664-EE95B575F541}" xr6:coauthVersionLast="45" xr6:coauthVersionMax="45" xr10:uidLastSave="{00000000-0000-0000-0000-000000000000}"/>
  <bookViews>
    <workbookView xWindow="28680" yWindow="-120" windowWidth="29040" windowHeight="16440" xr2:uid="{39932099-E81A-42DA-B46C-E67CD6F446DD}"/>
  </bookViews>
  <sheets>
    <sheet name="Sheet1" sheetId="1" r:id="rId1"/>
  </sheets>
  <definedNames>
    <definedName name="_xlnm.Print_Area" localSheetId="0">Sheet1!$A:$Q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7" i="1"/>
  <c r="L8" i="1" l="1"/>
  <c r="N8" i="1" s="1"/>
  <c r="O8" i="1"/>
  <c r="P8" i="1" s="1"/>
  <c r="L9" i="1"/>
  <c r="M9" i="1" s="1"/>
  <c r="O9" i="1"/>
  <c r="P9" i="1" s="1"/>
  <c r="L13" i="1"/>
  <c r="M13" i="1" s="1"/>
  <c r="L15" i="1"/>
  <c r="N15" i="1" s="1"/>
  <c r="O18" i="1"/>
  <c r="P18" i="1" s="1"/>
  <c r="L19" i="1"/>
  <c r="N19" i="1" s="1"/>
  <c r="L7" i="1"/>
  <c r="M7" i="1" s="1"/>
  <c r="O7" i="1"/>
  <c r="P7" i="1" s="1"/>
  <c r="L10" i="1"/>
  <c r="O10" i="1"/>
  <c r="L11" i="1"/>
  <c r="O11" i="1"/>
  <c r="P11" i="1" s="1"/>
  <c r="L12" i="1"/>
  <c r="O12" i="1"/>
  <c r="O13" i="1"/>
  <c r="P13" i="1" s="1"/>
  <c r="L14" i="1"/>
  <c r="O14" i="1"/>
  <c r="O15" i="1"/>
  <c r="P15" i="1" s="1"/>
  <c r="L16" i="1"/>
  <c r="O16" i="1"/>
  <c r="L17" i="1"/>
  <c r="O17" i="1"/>
  <c r="P17" i="1" s="1"/>
  <c r="L18" i="1"/>
  <c r="O19" i="1"/>
  <c r="P19" i="1" s="1"/>
  <c r="L20" i="1"/>
  <c r="O20" i="1"/>
  <c r="L21" i="1"/>
  <c r="O21" i="1"/>
  <c r="P21" i="1" s="1"/>
  <c r="I8" i="1"/>
  <c r="J8" i="1" s="1"/>
  <c r="I9" i="1"/>
  <c r="K9" i="1" s="1"/>
  <c r="I10" i="1"/>
  <c r="J10" i="1" s="1"/>
  <c r="I11" i="1"/>
  <c r="K11" i="1" s="1"/>
  <c r="I12" i="1"/>
  <c r="J12" i="1" s="1"/>
  <c r="I13" i="1"/>
  <c r="K13" i="1" s="1"/>
  <c r="I14" i="1"/>
  <c r="J14" i="1" s="1"/>
  <c r="I15" i="1"/>
  <c r="K15" i="1" s="1"/>
  <c r="I16" i="1"/>
  <c r="J16" i="1" s="1"/>
  <c r="I17" i="1"/>
  <c r="K17" i="1" s="1"/>
  <c r="I18" i="1"/>
  <c r="J18" i="1" s="1"/>
  <c r="I19" i="1"/>
  <c r="K19" i="1" s="1"/>
  <c r="I20" i="1"/>
  <c r="J20" i="1" s="1"/>
  <c r="I21" i="1"/>
  <c r="K21" i="1" s="1"/>
  <c r="I7" i="1"/>
  <c r="J7" i="1" s="1"/>
  <c r="F8" i="1"/>
  <c r="H8" i="1" s="1"/>
  <c r="F9" i="1"/>
  <c r="G9" i="1" s="1"/>
  <c r="F10" i="1"/>
  <c r="H10" i="1" s="1"/>
  <c r="F11" i="1"/>
  <c r="G11" i="1" s="1"/>
  <c r="F12" i="1"/>
  <c r="H12" i="1" s="1"/>
  <c r="F13" i="1"/>
  <c r="G13" i="1" s="1"/>
  <c r="F14" i="1"/>
  <c r="H14" i="1" s="1"/>
  <c r="F15" i="1"/>
  <c r="G15" i="1" s="1"/>
  <c r="F16" i="1"/>
  <c r="H16" i="1" s="1"/>
  <c r="F17" i="1"/>
  <c r="G17" i="1" s="1"/>
  <c r="F18" i="1"/>
  <c r="H18" i="1" s="1"/>
  <c r="F19" i="1"/>
  <c r="G19" i="1" s="1"/>
  <c r="F20" i="1"/>
  <c r="H20" i="1" s="1"/>
  <c r="F21" i="1"/>
  <c r="G21" i="1" s="1"/>
  <c r="F7" i="1"/>
  <c r="G7" i="1" s="1"/>
  <c r="G18" i="1" l="1"/>
  <c r="K20" i="1"/>
  <c r="G16" i="1"/>
  <c r="J17" i="1"/>
  <c r="G10" i="1"/>
  <c r="J15" i="1"/>
  <c r="H21" i="1"/>
  <c r="G8" i="1"/>
  <c r="J9" i="1"/>
  <c r="G20" i="1"/>
  <c r="G14" i="1"/>
  <c r="H9" i="1"/>
  <c r="J19" i="1"/>
  <c r="J13" i="1"/>
  <c r="K8" i="1"/>
  <c r="H13" i="1"/>
  <c r="K12" i="1"/>
  <c r="H7" i="1"/>
  <c r="H17" i="1"/>
  <c r="G12" i="1"/>
  <c r="J21" i="1"/>
  <c r="K16" i="1"/>
  <c r="J11" i="1"/>
  <c r="Q7" i="1"/>
  <c r="Q18" i="1"/>
  <c r="H11" i="1"/>
  <c r="K18" i="1"/>
  <c r="H19" i="1"/>
  <c r="H15" i="1"/>
  <c r="K7" i="1"/>
  <c r="K14" i="1"/>
  <c r="K10" i="1"/>
  <c r="N9" i="1"/>
  <c r="M8" i="1"/>
  <c r="N13" i="1"/>
  <c r="M15" i="1"/>
  <c r="Q8" i="1"/>
  <c r="P20" i="1"/>
  <c r="Q20" i="1"/>
  <c r="M21" i="1"/>
  <c r="N21" i="1"/>
  <c r="N20" i="1"/>
  <c r="M20" i="1"/>
  <c r="M19" i="1"/>
  <c r="P16" i="1"/>
  <c r="Q16" i="1"/>
  <c r="N18" i="1"/>
  <c r="M18" i="1"/>
  <c r="M17" i="1"/>
  <c r="N17" i="1"/>
  <c r="N16" i="1"/>
  <c r="M16" i="1"/>
  <c r="P14" i="1"/>
  <c r="Q14" i="1"/>
  <c r="N14" i="1"/>
  <c r="M14" i="1"/>
  <c r="P10" i="1"/>
  <c r="Q10" i="1"/>
  <c r="P12" i="1"/>
  <c r="Q12" i="1"/>
  <c r="N12" i="1"/>
  <c r="M12" i="1"/>
  <c r="M11" i="1"/>
  <c r="N11" i="1"/>
  <c r="N10" i="1"/>
  <c r="M10" i="1"/>
  <c r="Q21" i="1"/>
  <c r="Q19" i="1"/>
  <c r="Q17" i="1"/>
  <c r="Q15" i="1"/>
  <c r="Q13" i="1"/>
  <c r="Q11" i="1"/>
  <c r="Q9" i="1"/>
  <c r="N7" i="1"/>
  <c r="J25" i="1" l="1" a="1"/>
  <c r="J25" i="1" s="1"/>
  <c r="M22" i="1"/>
  <c r="J26" i="1" a="1"/>
  <c r="J26" i="1" s="1"/>
  <c r="J22" i="1"/>
  <c r="P23" i="1"/>
  <c r="G22" i="1"/>
  <c r="J23" i="1"/>
  <c r="P26" i="1" a="1"/>
  <c r="P26" i="1" s="1"/>
  <c r="P22" i="1"/>
  <c r="M24" i="1" a="1"/>
  <c r="M24" i="1" s="1"/>
  <c r="J24" i="1" a="1"/>
  <c r="J24" i="1" s="1"/>
  <c r="P24" i="1" a="1"/>
  <c r="P24" i="1" s="1"/>
  <c r="Q23" i="1"/>
  <c r="Q22" i="1"/>
  <c r="G24" i="1" a="1"/>
  <c r="G24" i="1" s="1"/>
  <c r="G27" i="1" a="1"/>
  <c r="G27" i="1" s="1"/>
  <c r="M23" i="1"/>
  <c r="G23" i="1"/>
  <c r="H23" i="1"/>
  <c r="H22" i="1"/>
  <c r="H24" i="1" a="1"/>
  <c r="H24" i="1" s="1"/>
  <c r="N23" i="1"/>
  <c r="N22" i="1"/>
  <c r="M27" i="1" a="1"/>
  <c r="M27" i="1" s="1"/>
  <c r="K23" i="1"/>
  <c r="K22" i="1"/>
  <c r="J27" i="1" a="1"/>
  <c r="J27" i="1" s="1"/>
  <c r="G26" i="1" a="1"/>
  <c r="G26" i="1" s="1"/>
  <c r="H25" i="1" a="1"/>
  <c r="H25" i="1" s="1"/>
  <c r="H26" i="1" a="1"/>
  <c r="H26" i="1" s="1"/>
  <c r="H27" i="1" a="1"/>
  <c r="H27" i="1" s="1"/>
  <c r="N26" i="1" a="1"/>
  <c r="N26" i="1" s="1"/>
  <c r="N24" i="1" a="1"/>
  <c r="N24" i="1" s="1"/>
  <c r="N27" i="1" a="1"/>
  <c r="N27" i="1" s="1"/>
  <c r="N25" i="1" a="1"/>
  <c r="N25" i="1" s="1"/>
  <c r="K26" i="1" a="1"/>
  <c r="K26" i="1" s="1"/>
  <c r="K24" i="1" a="1"/>
  <c r="K24" i="1" s="1"/>
  <c r="K27" i="1" a="1"/>
  <c r="K27" i="1" s="1"/>
  <c r="K25" i="1" a="1"/>
  <c r="K25" i="1" s="1"/>
  <c r="Q24" i="1" a="1"/>
  <c r="Q24" i="1" s="1"/>
  <c r="Q25" i="1" a="1"/>
  <c r="Q25" i="1" s="1"/>
  <c r="Q26" i="1" a="1"/>
  <c r="Q26" i="1" s="1"/>
  <c r="Q27" i="1" a="1"/>
  <c r="Q27" i="1" s="1"/>
  <c r="P27" i="1" a="1"/>
  <c r="P27" i="1" s="1"/>
  <c r="M25" i="1" a="1"/>
  <c r="M25" i="1" s="1"/>
  <c r="G25" i="1" a="1"/>
  <c r="G25" i="1" s="1"/>
  <c r="M26" i="1" a="1"/>
  <c r="M26" i="1" s="1"/>
  <c r="P25" i="1" a="1"/>
  <c r="P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<sst xmlns="http://schemas.openxmlformats.org/spreadsheetml/2006/main" count="54" uniqueCount="31">
  <si>
    <t>Instance</t>
  </si>
  <si>
    <t>Schedule</t>
  </si>
  <si>
    <t>W</t>
  </si>
  <si>
    <t>Actual power [W]</t>
  </si>
  <si>
    <t>Average</t>
  </si>
  <si>
    <t>Stddev</t>
  </si>
  <si>
    <t>Expected power [W]</t>
  </si>
  <si>
    <t>Predictor</t>
  </si>
  <si>
    <t>Expected</t>
  </si>
  <si>
    <t>d</t>
  </si>
  <si>
    <t>No B</t>
  </si>
  <si>
    <t>Error</t>
  </si>
  <si>
    <t>Eik 1</t>
  </si>
  <si>
    <t>Eik 2</t>
  </si>
  <si>
    <t>maxutil</t>
  </si>
  <si>
    <t>minutil</t>
  </si>
  <si>
    <t>modpred</t>
  </si>
  <si>
    <t>no b</t>
  </si>
  <si>
    <t>eik 1</t>
  </si>
  <si>
    <t>eik 2</t>
  </si>
  <si>
    <t>AbsMax</t>
  </si>
  <si>
    <t>AbsMin</t>
  </si>
  <si>
    <t>AbsAverage</t>
  </si>
  <si>
    <t>AbsStddev</t>
  </si>
  <si>
    <t>Idle power:</t>
  </si>
  <si>
    <t>pred 1</t>
  </si>
  <si>
    <t>Predictor:</t>
  </si>
  <si>
    <t>no B:</t>
  </si>
  <si>
    <t>Eik 1:</t>
  </si>
  <si>
    <t>Eik 2:</t>
  </si>
  <si>
    <t>Stddev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</si>
</sst>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4">
    <xf numFmtId="0" fontId="0" fillId="0" borderId="0" xfId="0"/>
    <xf numFmtId="164" fontId="2" fillId="0" borderId="3" xfId="0" applyNumberFormat="1" applyFont="1" applyBorder="1"/>
    <xf numFmtId="0" fontId="2" fillId="0" borderId="0" xfId="0" applyFont="1"/>
    <xf numFmtId="10" fontId="2" fillId="0" borderId="0" xfId="1" applyNumberFormat="1" applyFont="1"/>
    <xf numFmtId="0" fontId="2" fillId="0" borderId="0" xfId="0" applyFont="1" applyBorder="1"/>
    <xf numFmtId="164" fontId="2" fillId="0" borderId="0" xfId="0" applyNumberFormat="1" applyFont="1" applyBorder="1"/>
    <xf numFmtId="10" fontId="2" fillId="0" borderId="8" xfId="1" applyNumberFormat="1" applyFont="1" applyBorder="1"/>
    <xf numFmtId="0" fontId="2" fillId="0" borderId="3" xfId="0" applyFont="1" applyBorder="1"/>
    <xf numFmtId="10" fontId="2" fillId="0" borderId="10" xfId="1" applyNumberFormat="1" applyFont="1" applyBorder="1"/>
    <xf numFmtId="0" fontId="2" fillId="0" borderId="12" xfId="0" applyFont="1" applyBorder="1"/>
    <xf numFmtId="0" fontId="2" fillId="0" borderId="2" xfId="0" applyFont="1" applyBorder="1"/>
    <xf numFmtId="10" fontId="2" fillId="0" borderId="12" xfId="1" applyNumberFormat="1" applyFont="1" applyBorder="1"/>
    <xf numFmtId="0" fontId="2" fillId="0" borderId="13" xfId="0" applyFont="1" applyBorder="1"/>
    <xf numFmtId="0" fontId="2" fillId="0" borderId="1" xfId="0" applyFont="1" applyBorder="1"/>
    <xf numFmtId="10" fontId="2" fillId="0" borderId="2" xfId="1" applyNumberFormat="1" applyFont="1" applyBorder="1"/>
    <xf numFmtId="0" fontId="2" fillId="2" borderId="7" xfId="0" applyFont="1" applyFill="1" applyBorder="1"/>
    <xf numFmtId="164" fontId="2" fillId="2" borderId="0" xfId="0" applyNumberFormat="1" applyFont="1" applyFill="1" applyBorder="1"/>
    <xf numFmtId="164" fontId="2" fillId="2" borderId="13" xfId="0" applyNumberFormat="1" applyFont="1" applyFill="1" applyBorder="1"/>
    <xf numFmtId="10" fontId="2" fillId="2" borderId="12" xfId="1" applyNumberFormat="1" applyFont="1" applyFill="1" applyBorder="1"/>
    <xf numFmtId="10" fontId="2" fillId="2" borderId="8" xfId="1" applyNumberFormat="1" applyFont="1" applyFill="1" applyBorder="1"/>
    <xf numFmtId="0" fontId="2" fillId="3" borderId="7" xfId="0" applyFont="1" applyFill="1" applyBorder="1"/>
    <xf numFmtId="164" fontId="2" fillId="3" borderId="0" xfId="0" applyNumberFormat="1" applyFont="1" applyFill="1" applyBorder="1"/>
    <xf numFmtId="164" fontId="2" fillId="3" borderId="13" xfId="0" applyNumberFormat="1" applyFont="1" applyFill="1" applyBorder="1"/>
    <xf numFmtId="10" fontId="2" fillId="3" borderId="12" xfId="1" applyNumberFormat="1" applyFont="1" applyFill="1" applyBorder="1"/>
    <xf numFmtId="10" fontId="2" fillId="3" borderId="8" xfId="1" applyNumberFormat="1" applyFont="1" applyFill="1" applyBorder="1"/>
    <xf numFmtId="0" fontId="2" fillId="4" borderId="7" xfId="0" applyFont="1" applyFill="1" applyBorder="1"/>
    <xf numFmtId="164" fontId="2" fillId="4" borderId="0" xfId="0" applyNumberFormat="1" applyFont="1" applyFill="1" applyBorder="1"/>
    <xf numFmtId="164" fontId="2" fillId="4" borderId="13" xfId="0" applyNumberFormat="1" applyFont="1" applyFill="1" applyBorder="1"/>
    <xf numFmtId="10" fontId="2" fillId="4" borderId="12" xfId="1" applyNumberFormat="1" applyFont="1" applyFill="1" applyBorder="1"/>
    <xf numFmtId="10" fontId="2" fillId="4" borderId="8" xfId="1" applyNumberFormat="1" applyFont="1" applyFill="1" applyBorder="1"/>
    <xf numFmtId="0" fontId="2" fillId="5" borderId="7" xfId="0" applyFont="1" applyFill="1" applyBorder="1"/>
    <xf numFmtId="164" fontId="2" fillId="5" borderId="0" xfId="0" applyNumberFormat="1" applyFont="1" applyFill="1" applyBorder="1"/>
    <xf numFmtId="164" fontId="2" fillId="5" borderId="13" xfId="0" applyNumberFormat="1" applyFont="1" applyFill="1" applyBorder="1"/>
    <xf numFmtId="10" fontId="2" fillId="5" borderId="12" xfId="1" applyNumberFormat="1" applyFont="1" applyFill="1" applyBorder="1"/>
    <xf numFmtId="10" fontId="2" fillId="5" borderId="8" xfId="1" applyNumberFormat="1" applyFont="1" applyFill="1" applyBorder="1"/>
    <xf numFmtId="0" fontId="2" fillId="6" borderId="7" xfId="0" applyFont="1" applyFill="1" applyBorder="1"/>
    <xf numFmtId="164" fontId="2" fillId="6" borderId="0" xfId="0" applyNumberFormat="1" applyFont="1" applyFill="1" applyBorder="1"/>
    <xf numFmtId="164" fontId="2" fillId="6" borderId="13" xfId="0" applyNumberFormat="1" applyFont="1" applyFill="1" applyBorder="1"/>
    <xf numFmtId="10" fontId="2" fillId="6" borderId="12" xfId="1" applyNumberFormat="1" applyFont="1" applyFill="1" applyBorder="1"/>
    <xf numFmtId="10" fontId="2" fillId="6" borderId="8" xfId="1" applyNumberFormat="1" applyFont="1" applyFill="1" applyBorder="1"/>
    <xf numFmtId="0" fontId="2" fillId="6" borderId="14" xfId="0" applyFont="1" applyFill="1" applyBorder="1"/>
    <xf numFmtId="164" fontId="2" fillId="6" borderId="15" xfId="0" applyNumberFormat="1" applyFont="1" applyFill="1" applyBorder="1"/>
    <xf numFmtId="164" fontId="2" fillId="6" borderId="17" xfId="0" applyNumberFormat="1" applyFont="1" applyFill="1" applyBorder="1"/>
    <xf numFmtId="10" fontId="2" fillId="6" borderId="16" xfId="1" applyNumberFormat="1" applyFont="1" applyFill="1" applyBorder="1"/>
    <xf numFmtId="10" fontId="2" fillId="6" borderId="18" xfId="1" applyNumberFormat="1" applyFont="1" applyFill="1" applyBorder="1"/>
    <xf numFmtId="0" fontId="2" fillId="0" borderId="20" xfId="0" applyFont="1" applyBorder="1" applyAlignment="1">
      <alignment horizontal="right"/>
    </xf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10" fontId="2" fillId="0" borderId="21" xfId="1" applyNumberFormat="1" applyFont="1" applyBorder="1" applyAlignment="1">
      <alignment horizontal="right"/>
    </xf>
    <xf numFmtId="0" fontId="2" fillId="2" borderId="12" xfId="0" applyFont="1" applyFill="1" applyBorder="1"/>
    <xf numFmtId="0" fontId="2" fillId="3" borderId="12" xfId="0" applyFont="1" applyFill="1" applyBorder="1"/>
    <xf numFmtId="0" fontId="2" fillId="4" borderId="12" xfId="0" applyFont="1" applyFill="1" applyBorder="1"/>
    <xf numFmtId="0" fontId="2" fillId="5" borderId="12" xfId="0" applyFont="1" applyFill="1" applyBorder="1"/>
    <xf numFmtId="0" fontId="2" fillId="6" borderId="12" xfId="0" applyFont="1" applyFill="1" applyBorder="1"/>
    <xf numFmtId="0" fontId="2" fillId="6" borderId="16" xfId="0" applyFont="1" applyFill="1" applyBorder="1"/>
    <xf numFmtId="164" fontId="2" fillId="0" borderId="24" xfId="0" applyNumberFormat="1" applyFont="1" applyBorder="1"/>
    <xf numFmtId="0" fontId="2" fillId="0" borderId="25" xfId="0" applyFont="1" applyBorder="1"/>
    <xf numFmtId="164" fontId="2" fillId="0" borderId="0" xfId="0" applyNumberFormat="1" applyFont="1" applyFill="1" applyBorder="1"/>
    <xf numFmtId="164" fontId="2" fillId="0" borderId="12" xfId="0" applyNumberFormat="1" applyFont="1" applyFill="1" applyBorder="1"/>
    <xf numFmtId="164" fontId="2" fillId="0" borderId="13" xfId="0" applyNumberFormat="1" applyFont="1" applyFill="1" applyBorder="1"/>
    <xf numFmtId="10" fontId="2" fillId="0" borderId="12" xfId="1" applyNumberFormat="1" applyFont="1" applyFill="1" applyBorder="1"/>
    <xf numFmtId="10" fontId="2" fillId="0" borderId="8" xfId="1" applyNumberFormat="1" applyFont="1" applyFill="1" applyBorder="1"/>
    <xf numFmtId="0" fontId="2" fillId="0" borderId="28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24" xfId="0" applyFont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6" xfId="0" applyFont="1" applyFill="1" applyBorder="1" applyAlignment="1">
      <alignment horizontal="right"/>
    </xf>
    <xf numFmtId="0" fontId="2" fillId="0" borderId="27" xfId="0" applyFont="1" applyFill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7" xfId="0" applyFont="1" applyFill="1" applyBorder="1" applyAlignment="1">
      <alignment horizontal="right"/>
    </xf>
    <xf numFmtId="0" fontId="2" fillId="0" borderId="12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27</xdr:row>
      <xdr:rowOff>152400</xdr:rowOff>
    </xdr:from>
    <xdr:to>
      <xdr:col>5</xdr:col>
      <xdr:colOff>666750</xdr:colOff>
      <xdr:row>31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687610-45F4-4BA4-8C02-41E52B237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5114925"/>
          <a:ext cx="39814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32</xdr:row>
      <xdr:rowOff>104775</xdr:rowOff>
    </xdr:from>
    <xdr:to>
      <xdr:col>4</xdr:col>
      <xdr:colOff>76200</xdr:colOff>
      <xdr:row>35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201188-E0F8-45AF-AEBD-D87C93B39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91225"/>
          <a:ext cx="26574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36</xdr:row>
      <xdr:rowOff>85725</xdr:rowOff>
    </xdr:from>
    <xdr:to>
      <xdr:col>5</xdr:col>
      <xdr:colOff>257175</xdr:colOff>
      <xdr:row>39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FE110B3-54E7-495D-BDA2-7D0608ED7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715125"/>
          <a:ext cx="3543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40</xdr:row>
      <xdr:rowOff>104775</xdr:rowOff>
    </xdr:from>
    <xdr:to>
      <xdr:col>4</xdr:col>
      <xdr:colOff>704850</xdr:colOff>
      <xdr:row>43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19997E-155C-4B6A-9096-16B1E87B9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458075"/>
          <a:ext cx="32861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4CD9-8BC1-4FC4-9F69-18244224CB36}">
  <dimension ref="A1:X42"/>
  <sheetViews>
    <sheetView tabSelected="1" zoomScaleNormal="100" workbookViewId="0">
      <selection activeCell="A3" sqref="A3"/>
    </sheetView>
  </sheetViews>
  <sheetFormatPr defaultRowHeight="14.25" x14ac:dyDescent="0.2"/>
  <cols>
    <col min="1" max="1" width="10.85546875" style="2" customWidth="1"/>
    <col min="2" max="2" width="12.140625" style="2" customWidth="1"/>
    <col min="3" max="4" width="13.5703125" style="2" customWidth="1"/>
    <col min="5" max="5" width="10.7109375" style="2" customWidth="1"/>
    <col min="6" max="7" width="13.5703125" style="2" customWidth="1"/>
    <col min="8" max="8" width="9.85546875" style="3" customWidth="1"/>
    <col min="9" max="10" width="13.5703125" style="2" customWidth="1"/>
    <col min="11" max="11" width="9.85546875" style="2" customWidth="1"/>
    <col min="12" max="13" width="13.5703125" style="2" customWidth="1"/>
    <col min="14" max="14" width="9.85546875" style="2" customWidth="1"/>
    <col min="15" max="16" width="13.5703125" style="2" customWidth="1"/>
    <col min="17" max="17" width="9.85546875" style="2" customWidth="1"/>
    <col min="18" max="16384" width="9.140625" style="2"/>
  </cols>
  <sheetData>
    <row r="1" spans="1:24" ht="15" thickBot="1" x14ac:dyDescent="0.25">
      <c r="A1" s="63" t="s">
        <v>24</v>
      </c>
      <c r="B1" s="64"/>
      <c r="C1" s="55">
        <v>5.6960066808206111</v>
      </c>
      <c r="D1" s="55"/>
      <c r="E1" s="56" t="s">
        <v>2</v>
      </c>
    </row>
    <row r="3" spans="1:24" ht="15" thickBot="1" x14ac:dyDescent="0.25"/>
    <row r="4" spans="1:24" x14ac:dyDescent="0.2">
      <c r="A4" s="69" t="s">
        <v>0</v>
      </c>
      <c r="B4" s="72" t="s">
        <v>1</v>
      </c>
      <c r="C4" s="74" t="s">
        <v>3</v>
      </c>
      <c r="D4" s="74"/>
      <c r="E4" s="72"/>
      <c r="F4" s="74" t="s">
        <v>6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5"/>
    </row>
    <row r="5" spans="1:24" x14ac:dyDescent="0.2">
      <c r="A5" s="70"/>
      <c r="B5" s="67"/>
      <c r="C5" s="66"/>
      <c r="D5" s="66"/>
      <c r="E5" s="67"/>
      <c r="F5" s="65" t="s">
        <v>7</v>
      </c>
      <c r="G5" s="66"/>
      <c r="H5" s="67"/>
      <c r="I5" s="65" t="s">
        <v>10</v>
      </c>
      <c r="J5" s="66"/>
      <c r="K5" s="67"/>
      <c r="L5" s="65" t="s">
        <v>12</v>
      </c>
      <c r="M5" s="66"/>
      <c r="N5" s="67"/>
      <c r="O5" s="66" t="s">
        <v>13</v>
      </c>
      <c r="P5" s="66"/>
      <c r="Q5" s="68"/>
    </row>
    <row r="6" spans="1:24" x14ac:dyDescent="0.2">
      <c r="A6" s="71"/>
      <c r="B6" s="73"/>
      <c r="C6" s="45" t="s">
        <v>4</v>
      </c>
      <c r="D6" s="45" t="s">
        <v>5</v>
      </c>
      <c r="E6" s="46" t="s">
        <v>30</v>
      </c>
      <c r="F6" s="47" t="s">
        <v>8</v>
      </c>
      <c r="G6" s="45" t="s">
        <v>9</v>
      </c>
      <c r="H6" s="48" t="s">
        <v>11</v>
      </c>
      <c r="I6" s="47" t="s">
        <v>8</v>
      </c>
      <c r="J6" s="45" t="s">
        <v>9</v>
      </c>
      <c r="K6" s="46" t="s">
        <v>11</v>
      </c>
      <c r="L6" s="47" t="s">
        <v>8</v>
      </c>
      <c r="M6" s="45" t="s">
        <v>9</v>
      </c>
      <c r="N6" s="46" t="s">
        <v>11</v>
      </c>
      <c r="O6" s="45" t="s">
        <v>8</v>
      </c>
      <c r="P6" s="45" t="s">
        <v>9</v>
      </c>
      <c r="Q6" s="62" t="s">
        <v>11</v>
      </c>
      <c r="U6" s="2" t="s">
        <v>25</v>
      </c>
      <c r="V6" s="2" t="s">
        <v>17</v>
      </c>
      <c r="W6" s="2" t="s">
        <v>18</v>
      </c>
      <c r="X6" s="2" t="s">
        <v>19</v>
      </c>
    </row>
    <row r="7" spans="1:24" x14ac:dyDescent="0.2">
      <c r="A7" s="15">
        <v>1</v>
      </c>
      <c r="B7" s="49" t="s">
        <v>14</v>
      </c>
      <c r="C7" s="16">
        <v>8.0554880581516084</v>
      </c>
      <c r="D7" s="16">
        <v>0.18071383312729691</v>
      </c>
      <c r="E7" s="18">
        <f>D7/C7</f>
        <v>2.2433629324846029E-2</v>
      </c>
      <c r="F7" s="17">
        <f>$C$1+U7</f>
        <v>7.8328429115898421</v>
      </c>
      <c r="G7" s="16">
        <f>$C7-F7</f>
        <v>0.22264514656176626</v>
      </c>
      <c r="H7" s="18">
        <f>1-F7/$C7</f>
        <v>2.7638939435390864E-2</v>
      </c>
      <c r="I7" s="17">
        <f>$C$1+V7</f>
        <v>7.2554734500513804</v>
      </c>
      <c r="J7" s="16">
        <f>$C7-I7</f>
        <v>0.80001460810022795</v>
      </c>
      <c r="K7" s="18">
        <f>1-I7/$C7</f>
        <v>9.9312990389287092E-2</v>
      </c>
      <c r="L7" s="17">
        <f>$C$1+W7</f>
        <v>7.6129914589675112</v>
      </c>
      <c r="M7" s="16">
        <f>$C7-L7</f>
        <v>0.44249659918409723</v>
      </c>
      <c r="N7" s="18">
        <f>1-L7/$C7</f>
        <v>5.4931072579310736E-2</v>
      </c>
      <c r="O7" s="16">
        <f>$C$1+X7</f>
        <v>8.4762292567487609</v>
      </c>
      <c r="P7" s="16">
        <f>$C7-O7</f>
        <v>-0.42074119859715253</v>
      </c>
      <c r="Q7" s="19">
        <f>1-O7/$C7</f>
        <v>-5.2230379532546278E-2</v>
      </c>
      <c r="U7" s="2">
        <v>2.136836230769231</v>
      </c>
      <c r="V7" s="2">
        <v>1.5594667692307693</v>
      </c>
      <c r="W7" s="2">
        <v>1.9169847781469</v>
      </c>
      <c r="X7" s="2">
        <v>2.7802225759281498</v>
      </c>
    </row>
    <row r="8" spans="1:24" x14ac:dyDescent="0.2">
      <c r="A8" s="15">
        <v>1</v>
      </c>
      <c r="B8" s="49" t="s">
        <v>15</v>
      </c>
      <c r="C8" s="16">
        <v>8.6675039281705946</v>
      </c>
      <c r="D8" s="16">
        <v>0.18760700577356218</v>
      </c>
      <c r="E8" s="18">
        <f t="shared" ref="E8:E21" si="0">D8/C8</f>
        <v>2.1644871156482927E-2</v>
      </c>
      <c r="F8" s="17">
        <f t="shared" ref="F8:F21" si="1">$C$1+U8</f>
        <v>8.3995216808206106</v>
      </c>
      <c r="G8" s="16">
        <f t="shared" ref="G8:G21" si="2">$C8-F8</f>
        <v>0.26798224734998399</v>
      </c>
      <c r="H8" s="18">
        <f t="shared" ref="H8:H21" si="3">1-F8/$C8</f>
        <v>3.0918041638147375E-2</v>
      </c>
      <c r="I8" s="17">
        <f t="shared" ref="I8:I21" si="4">$C$1+V8</f>
        <v>8.0903201423590723</v>
      </c>
      <c r="J8" s="16">
        <f t="shared" ref="J8:J21" si="5">$C8-I8</f>
        <v>0.5771837858115223</v>
      </c>
      <c r="K8" s="18">
        <f t="shared" ref="K8:K21" si="6">1-I8/$C8</f>
        <v>6.6591695901699555E-2</v>
      </c>
      <c r="L8" s="17">
        <f t="shared" ref="L8:L21" si="7">$C$1+W8</f>
        <v>8.3022451476388515</v>
      </c>
      <c r="M8" s="16">
        <f t="shared" ref="M8:M21" si="8">$C8-L8</f>
        <v>0.3652587805317431</v>
      </c>
      <c r="N8" s="18">
        <f t="shared" ref="N8:N21" si="9">1-L8/$C8</f>
        <v>4.2141172771159807E-2</v>
      </c>
      <c r="O8" s="16">
        <f t="shared" ref="O8:O21" si="10">$C$1+X8</f>
        <v>8.548766422999341</v>
      </c>
      <c r="P8" s="16">
        <f t="shared" ref="P8:P21" si="11">$C8-O8</f>
        <v>0.11873750517125359</v>
      </c>
      <c r="Q8" s="19">
        <f t="shared" ref="Q8:Q21" si="12">1-O8/$C8</f>
        <v>1.3699157930040284E-2</v>
      </c>
      <c r="U8" s="2">
        <v>2.7035149999999994</v>
      </c>
      <c r="V8" s="2">
        <v>2.3943134615384611</v>
      </c>
      <c r="W8" s="2">
        <v>2.6062384668182399</v>
      </c>
      <c r="X8" s="2">
        <v>2.8527597421787299</v>
      </c>
    </row>
    <row r="9" spans="1:24" x14ac:dyDescent="0.2">
      <c r="A9" s="15">
        <v>1</v>
      </c>
      <c r="B9" s="49" t="s">
        <v>16</v>
      </c>
      <c r="C9" s="16">
        <v>7.4526486486486485</v>
      </c>
      <c r="D9" s="16">
        <v>0.17484240700075782</v>
      </c>
      <c r="E9" s="18">
        <f t="shared" si="0"/>
        <v>2.346043873039166E-2</v>
      </c>
      <c r="F9" s="17">
        <f t="shared" si="1"/>
        <v>7.5647661423590726</v>
      </c>
      <c r="G9" s="16">
        <f t="shared" si="2"/>
        <v>-0.11211749371042412</v>
      </c>
      <c r="H9" s="18">
        <f t="shared" si="3"/>
        <v>-1.5043979529446139E-2</v>
      </c>
      <c r="I9" s="17">
        <f t="shared" si="4"/>
        <v>7.2269846038975345</v>
      </c>
      <c r="J9" s="16">
        <f t="shared" si="5"/>
        <v>0.22566404475111401</v>
      </c>
      <c r="K9" s="18">
        <f t="shared" si="6"/>
        <v>3.0279710662602155E-2</v>
      </c>
      <c r="L9" s="17">
        <f t="shared" si="7"/>
        <v>7.5829813664253614</v>
      </c>
      <c r="M9" s="16">
        <f t="shared" si="8"/>
        <v>-0.13033271777671285</v>
      </c>
      <c r="N9" s="18">
        <f t="shared" si="9"/>
        <v>-1.7488107104089101E-2</v>
      </c>
      <c r="O9" s="16">
        <f t="shared" si="10"/>
        <v>8.429569847620062</v>
      </c>
      <c r="P9" s="16">
        <f t="shared" si="11"/>
        <v>-0.9769211989714135</v>
      </c>
      <c r="Q9" s="19">
        <f t="shared" si="12"/>
        <v>-0.13108375894636515</v>
      </c>
      <c r="U9" s="2">
        <v>1.8687594615384615</v>
      </c>
      <c r="V9" s="2">
        <v>1.5309779230769229</v>
      </c>
      <c r="W9" s="2">
        <v>1.88697468560475</v>
      </c>
      <c r="X9" s="2">
        <v>2.73356316679945</v>
      </c>
    </row>
    <row r="10" spans="1:24" x14ac:dyDescent="0.2">
      <c r="A10" s="20">
        <v>2</v>
      </c>
      <c r="B10" s="50" t="s">
        <v>14</v>
      </c>
      <c r="C10" s="21">
        <v>8.1750590818363271</v>
      </c>
      <c r="D10" s="21">
        <v>0.1491626477531128</v>
      </c>
      <c r="E10" s="23">
        <f t="shared" si="0"/>
        <v>1.8246063577023967E-2</v>
      </c>
      <c r="F10" s="22">
        <f t="shared" si="1"/>
        <v>8.0464580654359956</v>
      </c>
      <c r="G10" s="21">
        <f t="shared" si="2"/>
        <v>0.1286010164003315</v>
      </c>
      <c r="H10" s="23">
        <f t="shared" si="3"/>
        <v>1.5730897491133988E-2</v>
      </c>
      <c r="I10" s="22">
        <f t="shared" si="4"/>
        <v>7.222382373128303</v>
      </c>
      <c r="J10" s="21">
        <f t="shared" si="5"/>
        <v>0.95267670870802412</v>
      </c>
      <c r="K10" s="23">
        <f t="shared" si="6"/>
        <v>0.11653453500106425</v>
      </c>
      <c r="L10" s="22">
        <f t="shared" si="7"/>
        <v>7.6412987636335314</v>
      </c>
      <c r="M10" s="21">
        <f t="shared" si="8"/>
        <v>0.53376031820279568</v>
      </c>
      <c r="N10" s="23">
        <f t="shared" si="9"/>
        <v>6.5291310173980932E-2</v>
      </c>
      <c r="O10" s="21">
        <f t="shared" si="10"/>
        <v>8.762063786435192</v>
      </c>
      <c r="P10" s="21">
        <f t="shared" si="11"/>
        <v>-0.58700470459886489</v>
      </c>
      <c r="Q10" s="24">
        <f t="shared" si="12"/>
        <v>-7.1804337891954173E-2</v>
      </c>
      <c r="U10" s="2">
        <v>2.3504513846153845</v>
      </c>
      <c r="V10" s="2">
        <v>1.5263756923076923</v>
      </c>
      <c r="W10" s="2">
        <v>1.9452920828129201</v>
      </c>
      <c r="X10" s="2">
        <v>3.06605710561458</v>
      </c>
    </row>
    <row r="11" spans="1:24" x14ac:dyDescent="0.2">
      <c r="A11" s="20">
        <v>2</v>
      </c>
      <c r="B11" s="50" t="s">
        <v>15</v>
      </c>
      <c r="C11" s="21">
        <v>8.9225564444444441</v>
      </c>
      <c r="D11" s="21">
        <v>0.15696522303890859</v>
      </c>
      <c r="E11" s="23">
        <f t="shared" si="0"/>
        <v>1.7591956298202146E-2</v>
      </c>
      <c r="F11" s="22">
        <f t="shared" si="1"/>
        <v>8.4379379115898416</v>
      </c>
      <c r="G11" s="21">
        <f t="shared" si="2"/>
        <v>0.48461853285460244</v>
      </c>
      <c r="H11" s="23">
        <f t="shared" si="3"/>
        <v>5.4313865748234713E-2</v>
      </c>
      <c r="I11" s="22">
        <f t="shared" si="4"/>
        <v>7.8964122962052272</v>
      </c>
      <c r="J11" s="21">
        <f t="shared" si="5"/>
        <v>1.0261441482392168</v>
      </c>
      <c r="K11" s="23">
        <f t="shared" si="6"/>
        <v>0.11500562138535275</v>
      </c>
      <c r="L11" s="22">
        <f t="shared" si="7"/>
        <v>8.2167122126762209</v>
      </c>
      <c r="M11" s="21">
        <f t="shared" si="8"/>
        <v>0.7058442317682232</v>
      </c>
      <c r="N11" s="23">
        <f t="shared" si="9"/>
        <v>7.9107847191901115E-2</v>
      </c>
      <c r="O11" s="21">
        <f t="shared" si="10"/>
        <v>8.6163971855051908</v>
      </c>
      <c r="P11" s="21">
        <f t="shared" si="11"/>
        <v>0.30615925893925322</v>
      </c>
      <c r="Q11" s="24">
        <f t="shared" si="12"/>
        <v>3.4312952890298676E-2</v>
      </c>
      <c r="U11" s="2">
        <v>2.741931230769231</v>
      </c>
      <c r="V11" s="2">
        <v>2.2004056153846157</v>
      </c>
      <c r="W11" s="2">
        <v>2.5207055318556102</v>
      </c>
      <c r="X11" s="2">
        <v>2.9203905046845802</v>
      </c>
    </row>
    <row r="12" spans="1:24" x14ac:dyDescent="0.2">
      <c r="A12" s="20">
        <v>2</v>
      </c>
      <c r="B12" s="50" t="s">
        <v>16</v>
      </c>
      <c r="C12" s="21">
        <v>7.8098835509138373</v>
      </c>
      <c r="D12" s="21">
        <v>0.28140906830485357</v>
      </c>
      <c r="E12" s="23">
        <f t="shared" si="0"/>
        <v>3.6032428200792548E-2</v>
      </c>
      <c r="F12" s="22">
        <f t="shared" si="1"/>
        <v>7.5472798346667656</v>
      </c>
      <c r="G12" s="21">
        <f t="shared" si="2"/>
        <v>0.26260371624707179</v>
      </c>
      <c r="H12" s="23">
        <f t="shared" si="3"/>
        <v>3.3624536721337472E-2</v>
      </c>
      <c r="I12" s="22">
        <f t="shared" si="4"/>
        <v>7.166231065435996</v>
      </c>
      <c r="J12" s="21">
        <f t="shared" si="5"/>
        <v>0.64365248547784137</v>
      </c>
      <c r="K12" s="23">
        <f t="shared" si="6"/>
        <v>8.2415119416540783E-2</v>
      </c>
      <c r="L12" s="22">
        <f t="shared" si="7"/>
        <v>7.5991695113384514</v>
      </c>
      <c r="M12" s="21">
        <f t="shared" si="8"/>
        <v>0.21071403957538593</v>
      </c>
      <c r="N12" s="23">
        <f t="shared" si="9"/>
        <v>2.698043296058239E-2</v>
      </c>
      <c r="O12" s="21">
        <f t="shared" si="10"/>
        <v>8.6191512358207607</v>
      </c>
      <c r="P12" s="21">
        <f t="shared" si="11"/>
        <v>-0.80926768490692336</v>
      </c>
      <c r="Q12" s="24">
        <f t="shared" si="12"/>
        <v>-0.103620966898057</v>
      </c>
      <c r="U12" s="2">
        <v>1.851273153846154</v>
      </c>
      <c r="V12" s="2">
        <v>1.4702243846153848</v>
      </c>
      <c r="W12" s="2">
        <v>1.9031628305178401</v>
      </c>
      <c r="X12" s="2">
        <v>2.92314455500015</v>
      </c>
    </row>
    <row r="13" spans="1:24" x14ac:dyDescent="0.2">
      <c r="A13" s="25">
        <v>3</v>
      </c>
      <c r="B13" s="51" t="s">
        <v>14</v>
      </c>
      <c r="C13" s="26">
        <v>8.1864021653543304</v>
      </c>
      <c r="D13" s="26">
        <v>0.30290167558805503</v>
      </c>
      <c r="E13" s="28">
        <f t="shared" si="0"/>
        <v>3.7000585784798735E-2</v>
      </c>
      <c r="F13" s="27">
        <f t="shared" si="1"/>
        <v>8.1256968346667655</v>
      </c>
      <c r="G13" s="26">
        <f t="shared" si="2"/>
        <v>6.0705330687564896E-2</v>
      </c>
      <c r="H13" s="28">
        <f t="shared" si="3"/>
        <v>7.4153858387846494E-3</v>
      </c>
      <c r="I13" s="27">
        <f t="shared" si="4"/>
        <v>7.4797047577436881</v>
      </c>
      <c r="J13" s="26">
        <f t="shared" si="5"/>
        <v>0.70669740761064226</v>
      </c>
      <c r="K13" s="28">
        <f t="shared" si="6"/>
        <v>8.6325762323460786E-2</v>
      </c>
      <c r="L13" s="27">
        <f t="shared" si="7"/>
        <v>7.9129264232162813</v>
      </c>
      <c r="M13" s="26">
        <f t="shared" si="8"/>
        <v>0.27347574213804915</v>
      </c>
      <c r="N13" s="28">
        <f t="shared" si="9"/>
        <v>3.3406096672775942E-2</v>
      </c>
      <c r="O13" s="26">
        <f t="shared" si="10"/>
        <v>9.0543814225513906</v>
      </c>
      <c r="P13" s="26">
        <f t="shared" si="11"/>
        <v>-0.86797925719706015</v>
      </c>
      <c r="Q13" s="29">
        <f t="shared" si="12"/>
        <v>-0.10602695050463495</v>
      </c>
      <c r="U13" s="2">
        <v>2.4296901538461535</v>
      </c>
      <c r="V13" s="2">
        <v>1.7836980769230768</v>
      </c>
      <c r="W13" s="2">
        <v>2.2169197423956701</v>
      </c>
      <c r="X13" s="2">
        <v>3.3583747417307799</v>
      </c>
    </row>
    <row r="14" spans="1:24" x14ac:dyDescent="0.2">
      <c r="A14" s="25">
        <v>3</v>
      </c>
      <c r="B14" s="51" t="s">
        <v>15</v>
      </c>
      <c r="C14" s="26">
        <v>8.9912262443438919</v>
      </c>
      <c r="D14" s="26">
        <v>0.24958836271839085</v>
      </c>
      <c r="E14" s="28">
        <f t="shared" si="0"/>
        <v>2.7759101588106443E-2</v>
      </c>
      <c r="F14" s="27">
        <f t="shared" si="1"/>
        <v>8.6220155269744581</v>
      </c>
      <c r="G14" s="26">
        <f t="shared" si="2"/>
        <v>0.36921071736943389</v>
      </c>
      <c r="H14" s="28">
        <f t="shared" si="3"/>
        <v>4.1063444221714818E-2</v>
      </c>
      <c r="I14" s="27">
        <f t="shared" si="4"/>
        <v>8.1140244500513816</v>
      </c>
      <c r="J14" s="26">
        <f t="shared" si="5"/>
        <v>0.87720179429251033</v>
      </c>
      <c r="K14" s="28">
        <f t="shared" si="6"/>
        <v>9.7561975469623086E-2</v>
      </c>
      <c r="L14" s="27">
        <f t="shared" si="7"/>
        <v>8.4903397637975715</v>
      </c>
      <c r="M14" s="26">
        <f t="shared" si="8"/>
        <v>0.50088648054632046</v>
      </c>
      <c r="N14" s="28">
        <f t="shared" si="9"/>
        <v>5.5708361344083968E-2</v>
      </c>
      <c r="O14" s="26">
        <f t="shared" si="10"/>
        <v>9.0195559095452715</v>
      </c>
      <c r="P14" s="26">
        <f t="shared" si="11"/>
        <v>-2.8329665201379584E-2</v>
      </c>
      <c r="Q14" s="29">
        <f t="shared" si="12"/>
        <v>-3.150812184177898E-3</v>
      </c>
      <c r="U14" s="2">
        <v>2.9260088461538465</v>
      </c>
      <c r="V14" s="2">
        <v>2.4180177692307696</v>
      </c>
      <c r="W14" s="2">
        <v>2.7943330829769599</v>
      </c>
      <c r="X14" s="2">
        <v>3.32354922872466</v>
      </c>
    </row>
    <row r="15" spans="1:24" x14ac:dyDescent="0.2">
      <c r="A15" s="25">
        <v>3</v>
      </c>
      <c r="B15" s="51" t="s">
        <v>16</v>
      </c>
      <c r="C15" s="26">
        <v>8.1900440239043828</v>
      </c>
      <c r="D15" s="26">
        <v>0.20398054945489216</v>
      </c>
      <c r="E15" s="28">
        <f t="shared" si="0"/>
        <v>2.4905916117121178E-2</v>
      </c>
      <c r="F15" s="27">
        <f t="shared" si="1"/>
        <v>7.7252361423590727</v>
      </c>
      <c r="G15" s="26">
        <f t="shared" si="2"/>
        <v>0.46480788154531005</v>
      </c>
      <c r="H15" s="28">
        <f t="shared" si="3"/>
        <v>5.6752794025119901E-2</v>
      </c>
      <c r="I15" s="27">
        <f t="shared" si="4"/>
        <v>7.25007545005138</v>
      </c>
      <c r="J15" s="26">
        <f t="shared" si="5"/>
        <v>0.93996857385300281</v>
      </c>
      <c r="K15" s="28">
        <f t="shared" si="6"/>
        <v>0.11476966071360606</v>
      </c>
      <c r="L15" s="27">
        <f t="shared" si="7"/>
        <v>7.6968433632552316</v>
      </c>
      <c r="M15" s="26">
        <f t="shared" si="8"/>
        <v>0.49320066064915125</v>
      </c>
      <c r="N15" s="28">
        <f t="shared" si="9"/>
        <v>6.0219537185592698E-2</v>
      </c>
      <c r="O15" s="26">
        <f t="shared" si="10"/>
        <v>8.9698741513115721</v>
      </c>
      <c r="P15" s="26">
        <f t="shared" si="11"/>
        <v>-0.77983012740718927</v>
      </c>
      <c r="Q15" s="29">
        <f t="shared" si="12"/>
        <v>-9.5216841952386222E-2</v>
      </c>
      <c r="U15" s="2">
        <v>2.0292294615384616</v>
      </c>
      <c r="V15" s="2">
        <v>1.5540687692307693</v>
      </c>
      <c r="W15" s="2">
        <v>2.00083668243462</v>
      </c>
      <c r="X15" s="2">
        <v>3.2738674704909601</v>
      </c>
    </row>
    <row r="16" spans="1:24" x14ac:dyDescent="0.2">
      <c r="A16" s="30">
        <v>4</v>
      </c>
      <c r="B16" s="52" t="s">
        <v>14</v>
      </c>
      <c r="C16" s="31">
        <v>7.4630859289617479</v>
      </c>
      <c r="D16" s="31">
        <v>0.2783420640340748</v>
      </c>
      <c r="E16" s="33">
        <f t="shared" si="0"/>
        <v>3.7295840713011501E-2</v>
      </c>
      <c r="F16" s="32">
        <f t="shared" si="1"/>
        <v>8.0267967641539446</v>
      </c>
      <c r="G16" s="31">
        <f t="shared" si="2"/>
        <v>-0.56371083519219667</v>
      </c>
      <c r="H16" s="33">
        <f t="shared" si="3"/>
        <v>-7.5533209795243472E-2</v>
      </c>
      <c r="I16" s="32">
        <f t="shared" si="4"/>
        <v>7.134401680820611</v>
      </c>
      <c r="J16" s="31">
        <f t="shared" si="5"/>
        <v>0.32868424814113695</v>
      </c>
      <c r="K16" s="33">
        <f t="shared" si="6"/>
        <v>4.4041332401871802E-2</v>
      </c>
      <c r="L16" s="32">
        <f t="shared" si="7"/>
        <v>7.5492793722859011</v>
      </c>
      <c r="M16" s="31">
        <f t="shared" si="8"/>
        <v>-8.6193443324153129E-2</v>
      </c>
      <c r="N16" s="33">
        <f t="shared" si="9"/>
        <v>-1.1549303350463225E-2</v>
      </c>
      <c r="O16" s="31">
        <f t="shared" si="10"/>
        <v>8.3833663804523404</v>
      </c>
      <c r="P16" s="31">
        <f t="shared" si="11"/>
        <v>-0.92028045149059245</v>
      </c>
      <c r="Q16" s="34">
        <f t="shared" si="12"/>
        <v>-0.12331098157657427</v>
      </c>
      <c r="U16" s="2">
        <v>2.3307900833333335</v>
      </c>
      <c r="V16" s="2">
        <v>1.4383950000000001</v>
      </c>
      <c r="W16" s="2">
        <v>1.8532726914652899</v>
      </c>
      <c r="X16" s="2">
        <v>2.6873596996317302</v>
      </c>
    </row>
    <row r="17" spans="1:24" x14ac:dyDescent="0.2">
      <c r="A17" s="30">
        <v>4</v>
      </c>
      <c r="B17" s="52" t="s">
        <v>15</v>
      </c>
      <c r="C17" s="31">
        <v>8.1467038674033159</v>
      </c>
      <c r="D17" s="31">
        <v>0.20731566300858609</v>
      </c>
      <c r="E17" s="33">
        <f t="shared" si="0"/>
        <v>2.5447796603740549E-2</v>
      </c>
      <c r="F17" s="32">
        <f t="shared" si="1"/>
        <v>8.2816591808206113</v>
      </c>
      <c r="G17" s="31">
        <f t="shared" si="2"/>
        <v>-0.13495531341729539</v>
      </c>
      <c r="H17" s="33">
        <f t="shared" si="3"/>
        <v>-1.6565633858041773E-2</v>
      </c>
      <c r="I17" s="32">
        <f t="shared" si="4"/>
        <v>7.9350504308206116</v>
      </c>
      <c r="J17" s="31">
        <f t="shared" si="5"/>
        <v>0.2116534365827043</v>
      </c>
      <c r="K17" s="33">
        <f t="shared" si="6"/>
        <v>2.5980254103696421E-2</v>
      </c>
      <c r="L17" s="32">
        <f t="shared" si="7"/>
        <v>8.1284530422837307</v>
      </c>
      <c r="M17" s="31">
        <f t="shared" si="8"/>
        <v>1.8250825119585201E-2</v>
      </c>
      <c r="N17" s="33">
        <f t="shared" si="9"/>
        <v>2.240271085906409E-3</v>
      </c>
      <c r="O17" s="31">
        <f t="shared" si="10"/>
        <v>8.3607343843141617</v>
      </c>
      <c r="P17" s="31">
        <f t="shared" si="11"/>
        <v>-0.21403051691084585</v>
      </c>
      <c r="Q17" s="34">
        <f t="shared" si="12"/>
        <v>-2.6272038408960308E-2</v>
      </c>
      <c r="U17" s="2">
        <v>2.5856525000000001</v>
      </c>
      <c r="V17" s="2">
        <v>2.23904375</v>
      </c>
      <c r="W17" s="2">
        <v>2.43244636146312</v>
      </c>
      <c r="X17" s="2">
        <v>2.6647277034935501</v>
      </c>
    </row>
    <row r="18" spans="1:24" x14ac:dyDescent="0.2">
      <c r="A18" s="30">
        <v>4</v>
      </c>
      <c r="B18" s="52" t="s">
        <v>16</v>
      </c>
      <c r="C18" s="31">
        <v>7.2364042292710069</v>
      </c>
      <c r="D18" s="31">
        <v>0.27489160416221231</v>
      </c>
      <c r="E18" s="33">
        <f t="shared" si="0"/>
        <v>3.7987320145865429E-2</v>
      </c>
      <c r="F18" s="32">
        <f t="shared" si="1"/>
        <v>7.4424792641539446</v>
      </c>
      <c r="G18" s="31">
        <f t="shared" si="2"/>
        <v>-0.20607503488293766</v>
      </c>
      <c r="H18" s="33">
        <f t="shared" si="3"/>
        <v>-2.8477546078668592E-2</v>
      </c>
      <c r="I18" s="32">
        <f t="shared" si="4"/>
        <v>7.0731279308206112</v>
      </c>
      <c r="J18" s="31">
        <f t="shared" si="5"/>
        <v>0.16327629845039571</v>
      </c>
      <c r="K18" s="33">
        <f t="shared" si="6"/>
        <v>2.2563181005000876E-2</v>
      </c>
      <c r="L18" s="32">
        <f t="shared" si="7"/>
        <v>7.4170550388195613</v>
      </c>
      <c r="M18" s="31">
        <f t="shared" si="8"/>
        <v>-0.18065080954855439</v>
      </c>
      <c r="N18" s="33">
        <f t="shared" si="9"/>
        <v>-2.4964167813874782E-2</v>
      </c>
      <c r="O18" s="31">
        <f t="shared" si="10"/>
        <v>8.2295084702911208</v>
      </c>
      <c r="P18" s="31">
        <f t="shared" si="11"/>
        <v>-0.99310424102011385</v>
      </c>
      <c r="Q18" s="34">
        <f t="shared" si="12"/>
        <v>-0.13723725341420834</v>
      </c>
      <c r="U18" s="2">
        <v>1.7464725833333334</v>
      </c>
      <c r="V18" s="2">
        <v>1.3771212500000001</v>
      </c>
      <c r="W18" s="2">
        <v>1.72104835799895</v>
      </c>
      <c r="X18" s="2">
        <v>2.5335017894705101</v>
      </c>
    </row>
    <row r="19" spans="1:24" x14ac:dyDescent="0.2">
      <c r="A19" s="35">
        <v>5</v>
      </c>
      <c r="B19" s="53" t="s">
        <v>14</v>
      </c>
      <c r="C19" s="36">
        <v>8.199037379576108</v>
      </c>
      <c r="D19" s="36">
        <v>0.25509964109722122</v>
      </c>
      <c r="E19" s="38">
        <f t="shared" si="0"/>
        <v>3.1113364811907948E-2</v>
      </c>
      <c r="F19" s="37">
        <f t="shared" si="1"/>
        <v>8.2131679885129181</v>
      </c>
      <c r="G19" s="36">
        <f t="shared" si="2"/>
        <v>-1.4130608936810063E-2</v>
      </c>
      <c r="H19" s="38">
        <f t="shared" si="3"/>
        <v>-1.7234473124869698E-3</v>
      </c>
      <c r="I19" s="37">
        <f t="shared" si="4"/>
        <v>7.2936038346667651</v>
      </c>
      <c r="J19" s="36">
        <f t="shared" si="5"/>
        <v>0.90543354490934291</v>
      </c>
      <c r="K19" s="38">
        <f t="shared" si="6"/>
        <v>0.11043168886688914</v>
      </c>
      <c r="L19" s="37">
        <f t="shared" si="7"/>
        <v>8.02679642725926</v>
      </c>
      <c r="M19" s="36">
        <f t="shared" si="8"/>
        <v>0.172240952316848</v>
      </c>
      <c r="N19" s="38">
        <f t="shared" si="9"/>
        <v>2.1007460308194448E-2</v>
      </c>
      <c r="O19" s="36">
        <f t="shared" si="10"/>
        <v>9.3368600865873717</v>
      </c>
      <c r="P19" s="36">
        <f t="shared" si="11"/>
        <v>-1.1378227070112636</v>
      </c>
      <c r="Q19" s="39">
        <f t="shared" si="12"/>
        <v>-0.13877515790397443</v>
      </c>
      <c r="U19" s="2">
        <v>2.5171613076923078</v>
      </c>
      <c r="V19" s="2">
        <v>1.5975971538461542</v>
      </c>
      <c r="W19" s="2">
        <v>2.3307897464386498</v>
      </c>
      <c r="X19" s="2">
        <v>3.6408534057667601</v>
      </c>
    </row>
    <row r="20" spans="1:24" x14ac:dyDescent="0.2">
      <c r="A20" s="35">
        <v>5</v>
      </c>
      <c r="B20" s="53" t="s">
        <v>15</v>
      </c>
      <c r="C20" s="36">
        <v>8.5018009823182705</v>
      </c>
      <c r="D20" s="36">
        <v>0.18190417941925968</v>
      </c>
      <c r="E20" s="38">
        <f t="shared" si="0"/>
        <v>2.1395958314900248E-2</v>
      </c>
      <c r="F20" s="37">
        <f t="shared" si="1"/>
        <v>8.6222809885129195</v>
      </c>
      <c r="G20" s="36">
        <f t="shared" si="2"/>
        <v>-0.12048000619464894</v>
      </c>
      <c r="H20" s="38">
        <f t="shared" si="3"/>
        <v>-1.4171115795961198E-2</v>
      </c>
      <c r="I20" s="37">
        <f t="shared" si="4"/>
        <v>8.008926373128304</v>
      </c>
      <c r="J20" s="36">
        <f t="shared" si="5"/>
        <v>0.49287460918996651</v>
      </c>
      <c r="K20" s="38">
        <f t="shared" si="6"/>
        <v>5.7972964812400218E-2</v>
      </c>
      <c r="L20" s="37">
        <f t="shared" si="7"/>
        <v>8.4471994025161017</v>
      </c>
      <c r="M20" s="36">
        <f t="shared" si="8"/>
        <v>5.4601579802168843E-2</v>
      </c>
      <c r="N20" s="38">
        <f t="shared" si="9"/>
        <v>6.4223545006202309E-3</v>
      </c>
      <c r="O20" s="36">
        <f t="shared" si="10"/>
        <v>9.0949931620531714</v>
      </c>
      <c r="P20" s="36">
        <f t="shared" si="11"/>
        <v>-0.5931921797349009</v>
      </c>
      <c r="Q20" s="39">
        <f t="shared" si="12"/>
        <v>-6.9772531839853658E-2</v>
      </c>
      <c r="U20" s="2">
        <v>2.9262743076923075</v>
      </c>
      <c r="V20" s="2">
        <v>2.312919692307692</v>
      </c>
      <c r="W20" s="2">
        <v>2.7511927216954901</v>
      </c>
      <c r="X20" s="2">
        <v>3.3989864812325599</v>
      </c>
    </row>
    <row r="21" spans="1:24" ht="15" thickBot="1" x14ac:dyDescent="0.25">
      <c r="A21" s="40">
        <v>5</v>
      </c>
      <c r="B21" s="54" t="s">
        <v>16</v>
      </c>
      <c r="C21" s="41">
        <v>8.0954876404494378</v>
      </c>
      <c r="D21" s="41">
        <v>0.2954154330728892</v>
      </c>
      <c r="E21" s="43">
        <f t="shared" si="0"/>
        <v>3.6491369784425812E-2</v>
      </c>
      <c r="F21" s="42">
        <f t="shared" si="1"/>
        <v>7.7704354500513801</v>
      </c>
      <c r="G21" s="41">
        <f t="shared" si="2"/>
        <v>0.32505219039805766</v>
      </c>
      <c r="H21" s="43">
        <f t="shared" si="3"/>
        <v>4.0152268131930846E-2</v>
      </c>
      <c r="I21" s="42">
        <f t="shared" si="4"/>
        <v>7.3088548346667652</v>
      </c>
      <c r="J21" s="41">
        <f t="shared" si="5"/>
        <v>0.78663280578267258</v>
      </c>
      <c r="K21" s="43">
        <f t="shared" si="6"/>
        <v>9.7169292415719255E-2</v>
      </c>
      <c r="L21" s="42">
        <f t="shared" si="7"/>
        <v>7.6833852377524314</v>
      </c>
      <c r="M21" s="41">
        <f t="shared" si="8"/>
        <v>0.41210240269700638</v>
      </c>
      <c r="N21" s="43">
        <f t="shared" si="9"/>
        <v>5.0905198179528988E-2</v>
      </c>
      <c r="O21" s="41">
        <f t="shared" si="10"/>
        <v>8.6625597651092612</v>
      </c>
      <c r="P21" s="41">
        <f t="shared" si="11"/>
        <v>-0.56707212465982337</v>
      </c>
      <c r="Q21" s="44">
        <f t="shared" si="12"/>
        <v>-7.0047926677872185E-2</v>
      </c>
      <c r="U21" s="2">
        <v>2.074428769230769</v>
      </c>
      <c r="V21" s="2">
        <v>1.6128481538461539</v>
      </c>
      <c r="W21" s="2">
        <v>1.9873785569318201</v>
      </c>
      <c r="X21" s="2">
        <v>2.9665530842886501</v>
      </c>
    </row>
    <row r="22" spans="1:24" ht="15.75" customHeight="1" thickTop="1" x14ac:dyDescent="0.2">
      <c r="A22" s="76" t="s">
        <v>4</v>
      </c>
      <c r="B22" s="77"/>
      <c r="C22" s="57"/>
      <c r="D22" s="57"/>
      <c r="E22" s="58"/>
      <c r="F22" s="59"/>
      <c r="G22" s="57">
        <f>AVERAGE(G7:G21)</f>
        <v>9.5650499138653977E-2</v>
      </c>
      <c r="H22" s="60">
        <f>AVERAGE(H7:H21)</f>
        <v>1.0406349392129765E-2</v>
      </c>
      <c r="I22" s="59"/>
      <c r="J22" s="57">
        <f>AVERAGE(J7:J21)</f>
        <v>0.64251723332668809</v>
      </c>
      <c r="K22" s="60">
        <f>AVERAGE(K7:K21)</f>
        <v>7.7797052324587612E-2</v>
      </c>
      <c r="L22" s="59"/>
      <c r="M22" s="57">
        <f>AVERAGE(M7:M21)</f>
        <v>0.25237704279213025</v>
      </c>
      <c r="N22" s="60">
        <f>AVERAGE(N7:N21)</f>
        <v>2.9623969112347371E-2</v>
      </c>
      <c r="O22" s="57"/>
      <c r="P22" s="57">
        <f>AVERAGE(P7:P21)</f>
        <v>-0.5647119529064677</v>
      </c>
      <c r="Q22" s="61">
        <f>AVERAGE(Q7:Q21)</f>
        <v>-7.2035855127415074E-2</v>
      </c>
    </row>
    <row r="23" spans="1:24" ht="15" customHeight="1" x14ac:dyDescent="0.2">
      <c r="A23" s="82" t="s">
        <v>5</v>
      </c>
      <c r="B23" s="83"/>
      <c r="C23" s="57"/>
      <c r="D23" s="57"/>
      <c r="E23" s="58"/>
      <c r="F23" s="59"/>
      <c r="G23" s="57">
        <f>_xlfn.STDEV.P(G7:G21)</f>
        <v>0.27951700210040503</v>
      </c>
      <c r="H23" s="60">
        <f>_xlfn.STDEV.P(H7:H21)</f>
        <v>3.4850699362246405E-2</v>
      </c>
      <c r="I23" s="59"/>
      <c r="J23" s="57">
        <f>_xlfn.STDEV.P(J7:J21)</f>
        <v>0.28518734516629562</v>
      </c>
      <c r="K23" s="60">
        <f>_xlfn.STDEV.P(K7:K21)</f>
        <v>3.2956195486310701E-2</v>
      </c>
      <c r="L23" s="59"/>
      <c r="M23" s="57">
        <f>_xlfn.STDEV.P(M7:M21)</f>
        <v>0.26205657748925093</v>
      </c>
      <c r="N23" s="60">
        <f>_xlfn.STDEV.P(N7:N21)</f>
        <v>3.1480880879445935E-2</v>
      </c>
      <c r="O23" s="57"/>
      <c r="P23" s="57">
        <f>_xlfn.STDEV.P(P7:P21)</f>
        <v>0.42147520272715733</v>
      </c>
      <c r="Q23" s="61">
        <f>_xlfn.STDEV.P(Q7:Q21)</f>
        <v>5.3797735305745928E-2</v>
      </c>
    </row>
    <row r="24" spans="1:24" x14ac:dyDescent="0.2">
      <c r="A24" s="78" t="s">
        <v>22</v>
      </c>
      <c r="B24" s="79"/>
      <c r="C24" s="4"/>
      <c r="D24" s="4"/>
      <c r="E24" s="9"/>
      <c r="F24" s="12"/>
      <c r="G24" s="5" cm="1">
        <f t="array" ref="G24">AVERAGE(ABS(G7:G21))</f>
        <v>0.24917973811656235</v>
      </c>
      <c r="H24" s="11" cm="1">
        <f t="array" ref="H24">AVERAGE(ABS(H7:H21))</f>
        <v>3.0608340374776184E-2</v>
      </c>
      <c r="I24" s="12"/>
      <c r="J24" s="5" cm="1">
        <f t="array" ref="J24">AVERAGE(ABS(J7:J21))</f>
        <v>0.64251723332668809</v>
      </c>
      <c r="K24" s="11" cm="1">
        <f t="array" ref="K24">AVERAGE(ABS(K7:K21))</f>
        <v>7.7797052324587612E-2</v>
      </c>
      <c r="L24" s="12"/>
      <c r="M24" s="5" cm="1">
        <f t="array" ref="M24">AVERAGE(ABS(M7:M21))</f>
        <v>0.305333972212053</v>
      </c>
      <c r="N24" s="11" cm="1">
        <f t="array" ref="N24">AVERAGE(ABS(N7:N21))</f>
        <v>3.6824179548137652E-2</v>
      </c>
      <c r="O24" s="4"/>
      <c r="P24" s="5" cm="1">
        <f t="array" ref="P24">AVERAGE(ABS(P7:P21))</f>
        <v>0.62136485478786874</v>
      </c>
      <c r="Q24" s="6" cm="1">
        <f t="array" ref="Q24">AVERAGE(ABS(Q7:Q21))</f>
        <v>7.8437469903460261E-2</v>
      </c>
    </row>
    <row r="25" spans="1:24" x14ac:dyDescent="0.2">
      <c r="A25" s="78" t="s">
        <v>23</v>
      </c>
      <c r="B25" s="79"/>
      <c r="C25" s="4"/>
      <c r="D25" s="4"/>
      <c r="E25" s="9"/>
      <c r="F25" s="12"/>
      <c r="G25" s="5" cm="1">
        <f t="array" ref="G25">_xlfn.STDEV.P(ABS(G7:G21))</f>
        <v>0.15870800408559391</v>
      </c>
      <c r="H25" s="11" cm="1">
        <f t="array" ref="H25">_xlfn.STDEV.P(ABS(H7:H21))</f>
        <v>1.9646700822545427E-2</v>
      </c>
      <c r="I25" s="12"/>
      <c r="J25" s="5" cm="1">
        <f t="array" ref="J25">_xlfn.STDEV.P(ABS(J7:J21))</f>
        <v>0.28518734516629562</v>
      </c>
      <c r="K25" s="11" cm="1">
        <f t="array" ref="K25">_xlfn.STDEV.P(ABS(K7:K21))</f>
        <v>3.2956195486310701E-2</v>
      </c>
      <c r="L25" s="12"/>
      <c r="M25" s="5" cm="1">
        <f t="array" ref="M25">_xlfn.STDEV.P(ABS(M7:M21))</f>
        <v>0.19783575750376825</v>
      </c>
      <c r="N25" s="11" cm="1">
        <f t="array" ref="N25">_xlfn.STDEV.P(ABS(N7:N21))</f>
        <v>2.2640786371539674E-2</v>
      </c>
      <c r="O25" s="4"/>
      <c r="P25" s="5" cm="1">
        <f t="array" ref="P25">_xlfn.STDEV.P(ABS(P7:P21))</f>
        <v>0.3323351523745055</v>
      </c>
      <c r="Q25" s="6" cm="1">
        <f t="array" ref="Q25">_xlfn.STDEV.P(ABS(Q7:Q21))</f>
        <v>4.3942281041256824E-2</v>
      </c>
    </row>
    <row r="26" spans="1:24" x14ac:dyDescent="0.2">
      <c r="A26" s="78" t="s">
        <v>20</v>
      </c>
      <c r="B26" s="79"/>
      <c r="C26" s="4"/>
      <c r="D26" s="4"/>
      <c r="E26" s="9"/>
      <c r="F26" s="12"/>
      <c r="G26" s="5" cm="1">
        <f t="array" ref="G26">MAX(ABS(G7:G21))</f>
        <v>0.56371083519219667</v>
      </c>
      <c r="H26" s="11" cm="1">
        <f t="array" ref="H26">MAX(ABS(H7:H21))</f>
        <v>7.5533209795243472E-2</v>
      </c>
      <c r="I26" s="12"/>
      <c r="J26" s="5" cm="1">
        <f t="array" ref="J26">MAX(ABS(J7:J21))</f>
        <v>1.0261441482392168</v>
      </c>
      <c r="K26" s="11" cm="1">
        <f t="array" ref="K26">MAX(ABS(K7:K21))</f>
        <v>0.11653453500106425</v>
      </c>
      <c r="L26" s="12"/>
      <c r="M26" s="5" cm="1">
        <f t="array" ref="M26">MAX(ABS(M7:M21))</f>
        <v>0.7058442317682232</v>
      </c>
      <c r="N26" s="11" cm="1">
        <f t="array" ref="N26">MAX(ABS(N7:N21))</f>
        <v>7.9107847191901115E-2</v>
      </c>
      <c r="O26" s="4"/>
      <c r="P26" s="5" cm="1">
        <f t="array" ref="P26">MAX(ABS(P7:P21))</f>
        <v>1.1378227070112636</v>
      </c>
      <c r="Q26" s="6" cm="1">
        <f t="array" ref="Q26">MAX(ABS(Q7:Q21))</f>
        <v>0.13877515790397443</v>
      </c>
    </row>
    <row r="27" spans="1:24" ht="15" thickBot="1" x14ac:dyDescent="0.25">
      <c r="A27" s="80" t="s">
        <v>21</v>
      </c>
      <c r="B27" s="81"/>
      <c r="C27" s="7"/>
      <c r="D27" s="7"/>
      <c r="E27" s="10"/>
      <c r="F27" s="13"/>
      <c r="G27" s="1" cm="1">
        <f t="array" ref="G27">MIN(ABS(G7:G21))</f>
        <v>1.4130608936810063E-2</v>
      </c>
      <c r="H27" s="14" cm="1">
        <f t="array" ref="H27">MIN(ABS(H7:H21))</f>
        <v>1.7234473124869698E-3</v>
      </c>
      <c r="I27" s="13"/>
      <c r="J27" s="1" cm="1">
        <f t="array" ref="J27">MIN(ABS(J7:J21))</f>
        <v>0.16327629845039571</v>
      </c>
      <c r="K27" s="14" cm="1">
        <f t="array" ref="K27">MIN(ABS(K7:K21))</f>
        <v>2.2563181005000876E-2</v>
      </c>
      <c r="L27" s="13"/>
      <c r="M27" s="1" cm="1">
        <f t="array" ref="M27">MIN(ABS(M7:M21))</f>
        <v>1.8250825119585201E-2</v>
      </c>
      <c r="N27" s="14" cm="1">
        <f t="array" ref="N27">MIN(ABS(N7:N21))</f>
        <v>2.240271085906409E-3</v>
      </c>
      <c r="O27" s="7"/>
      <c r="P27" s="1" cm="1">
        <f t="array" ref="P27">MIN(ABS(P7:P21))</f>
        <v>2.8329665201379584E-2</v>
      </c>
      <c r="Q27" s="8" cm="1">
        <f t="array" ref="Q27">MIN(ABS(Q7:Q21))</f>
        <v>3.150812184177898E-3</v>
      </c>
    </row>
    <row r="30" spans="1:24" ht="15" x14ac:dyDescent="0.25">
      <c r="A30" s="2" t="s">
        <v>26</v>
      </c>
      <c r="Q30"/>
    </row>
    <row r="32" spans="1:24" ht="15" x14ac:dyDescent="0.25">
      <c r="K32"/>
    </row>
    <row r="33" spans="1:11" ht="15" x14ac:dyDescent="0.25">
      <c r="J33"/>
    </row>
    <row r="34" spans="1:11" x14ac:dyDescent="0.2">
      <c r="A34" s="2" t="s">
        <v>27</v>
      </c>
    </row>
    <row r="35" spans="1:11" ht="15" x14ac:dyDescent="0.25">
      <c r="G35"/>
      <c r="J35"/>
      <c r="K35"/>
    </row>
    <row r="38" spans="1:11" x14ac:dyDescent="0.2">
      <c r="A38" s="2" t="s">
        <v>28</v>
      </c>
    </row>
    <row r="42" spans="1:11" x14ac:dyDescent="0.2">
      <c r="A42" s="2" t="s">
        <v>29</v>
      </c>
    </row>
  </sheetData>
  <mergeCells count="15">
    <mergeCell ref="A22:B22"/>
    <mergeCell ref="A24:B24"/>
    <mergeCell ref="A25:B25"/>
    <mergeCell ref="A26:B26"/>
    <mergeCell ref="A27:B27"/>
    <mergeCell ref="A23:B23"/>
    <mergeCell ref="A1:B1"/>
    <mergeCell ref="F5:H5"/>
    <mergeCell ref="I5:K5"/>
    <mergeCell ref="L5:N5"/>
    <mergeCell ref="O5:Q5"/>
    <mergeCell ref="A4:A6"/>
    <mergeCell ref="B4:B6"/>
    <mergeCell ref="C4:E5"/>
    <mergeCell ref="F4:Q4"/>
  </mergeCells>
  <pageMargins left="0.7" right="0.7" top="0.75" bottom="0.75" header="0.3" footer="0.3"/>
  <pageSetup paperSize="9"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2021-03-19T20:15:16Z</cp:lastPrinted>
  <dcterms:created xsi:type="dcterms:W3CDTF">2021-03-19T17:42:38Z</dcterms:created>
  <dcterms:modified xsi:type="dcterms:W3CDTF">2021-03-19T20:26:15Z</dcterms:modified>
</cp:coreProperties>
</file>