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5\"/>
    </mc:Choice>
  </mc:AlternateContent>
  <xr:revisionPtr revIDLastSave="0" documentId="13_ncr:1_{368D2099-CAE4-471A-A628-2F6023A63152}" xr6:coauthVersionLast="45" xr6:coauthVersionMax="45" xr10:uidLastSave="{00000000-0000-0000-0000-000000000000}"/>
  <bookViews>
    <workbookView xWindow="-120" yWindow="-120" windowWidth="29040" windowHeight="15990" activeTab="1" xr2:uid="{2F4A54F5-4638-4C52-8EA9-4CEC98305DB3}"/>
  </bookViews>
  <sheets>
    <sheet name="runtimes" sheetId="2" r:id="rId1"/>
    <sheet name="antiMEiko" sheetId="5" r:id="rId2"/>
    <sheet name="antinobLTF" sheetId="6" r:id="rId3"/>
    <sheet name="antinobo" sheetId="7" r:id="rId4"/>
    <sheet name="MEikLTF" sheetId="1" r:id="rId5"/>
    <sheet name="modpred" sheetId="8" r:id="rId6"/>
    <sheet name="nobLTF" sheetId="9" r:id="rId7"/>
    <sheet name="nobo" sheetId="10" r:id="rId8"/>
    <sheet name="random1" sheetId="11" r:id="rId9"/>
    <sheet name="random2" sheetId="12" r:id="rId10"/>
    <sheet name="random3" sheetId="13" r:id="rId11"/>
  </sheets>
  <definedNames>
    <definedName name="_xlnm._FilterDatabase" localSheetId="0" hidden="1">runtimes!$A$1:$F$1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3" l="1"/>
  <c r="F29" i="13" s="1"/>
  <c r="K29" i="13" s="1"/>
  <c r="N29" i="13" s="1"/>
  <c r="E28" i="13"/>
  <c r="F28" i="13" s="1"/>
  <c r="K28" i="13" s="1"/>
  <c r="N28" i="13" s="1"/>
  <c r="E27" i="13"/>
  <c r="F27" i="13" s="1"/>
  <c r="K27" i="13" s="1"/>
  <c r="N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29" i="11"/>
  <c r="F29" i="11" s="1"/>
  <c r="K29" i="11" s="1"/>
  <c r="N29" i="11" s="1"/>
  <c r="E28" i="11"/>
  <c r="F28" i="11" s="1"/>
  <c r="K28" i="11" s="1"/>
  <c r="N28" i="11" s="1"/>
  <c r="E27" i="11"/>
  <c r="F27" i="11" s="1"/>
  <c r="K27" i="11" s="1"/>
  <c r="N27" i="11" s="1"/>
  <c r="E26" i="11"/>
  <c r="F26" i="11" s="1"/>
  <c r="K26" i="11" s="1"/>
  <c r="N26" i="11" s="1"/>
  <c r="E25" i="11"/>
  <c r="F25" i="11" s="1"/>
  <c r="K25" i="11" s="1"/>
  <c r="N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29" i="7"/>
  <c r="F29" i="7" s="1"/>
  <c r="K29" i="7" s="1"/>
  <c r="N29" i="7" s="1"/>
  <c r="E28" i="7"/>
  <c r="F28" i="7" s="1"/>
  <c r="K28" i="7" s="1"/>
  <c r="N28" i="7" s="1"/>
  <c r="E27" i="7"/>
  <c r="F27" i="7" s="1"/>
  <c r="K27" i="7" s="1"/>
  <c r="N27" i="7" s="1"/>
  <c r="E26" i="7"/>
  <c r="F26" i="7" s="1"/>
  <c r="K26" i="7" s="1"/>
  <c r="N26" i="7" s="1"/>
  <c r="E25" i="7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29" i="6"/>
  <c r="F29" i="6" s="1"/>
  <c r="E28" i="6"/>
  <c r="F28" i="6" s="1"/>
  <c r="E27" i="6"/>
  <c r="F27" i="6" s="1"/>
  <c r="E26" i="6"/>
  <c r="F26" i="6" s="1"/>
  <c r="E25" i="6"/>
  <c r="F25" i="6" s="1"/>
  <c r="E24" i="6"/>
  <c r="F24" i="6" s="1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K9" i="6" s="1"/>
  <c r="N9" i="6" s="1"/>
  <c r="E8" i="6"/>
  <c r="F8" i="6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9" i="1"/>
  <c r="F9" i="1" s="1"/>
  <c r="E10" i="1"/>
  <c r="F10" i="1" s="1"/>
  <c r="E11" i="1"/>
  <c r="F11" i="1" s="1"/>
  <c r="E12" i="1"/>
  <c r="F12" i="1" s="1"/>
  <c r="E13" i="1"/>
  <c r="F13" i="1" s="1"/>
  <c r="K13" i="1" s="1"/>
  <c r="N13" i="1" s="1"/>
  <c r="E14" i="1"/>
  <c r="F14" i="1" s="1"/>
  <c r="E15" i="1"/>
  <c r="F15" i="1" s="1"/>
  <c r="E16" i="1"/>
  <c r="F16" i="1" s="1"/>
  <c r="E17" i="1"/>
  <c r="F17" i="1" s="1"/>
  <c r="K17" i="1" s="1"/>
  <c r="N17" i="1" s="1"/>
  <c r="E18" i="1"/>
  <c r="F18" i="1" s="1"/>
  <c r="E19" i="1"/>
  <c r="F19" i="1" s="1"/>
  <c r="E20" i="1"/>
  <c r="F20" i="1" s="1"/>
  <c r="E21" i="1"/>
  <c r="F21" i="1" s="1"/>
  <c r="K21" i="1" s="1"/>
  <c r="N21" i="1" s="1"/>
  <c r="E22" i="1"/>
  <c r="F22" i="1" s="1"/>
  <c r="E23" i="1"/>
  <c r="F23" i="1" s="1"/>
  <c r="E24" i="1"/>
  <c r="F24" i="1" s="1"/>
  <c r="E25" i="1"/>
  <c r="F25" i="1" s="1"/>
  <c r="K25" i="1" s="1"/>
  <c r="N25" i="1" s="1"/>
  <c r="E26" i="1"/>
  <c r="F26" i="1" s="1"/>
  <c r="E27" i="1"/>
  <c r="F27" i="1" s="1"/>
  <c r="E28" i="1"/>
  <c r="F28" i="1" s="1"/>
  <c r="E29" i="1"/>
  <c r="F29" i="1" s="1"/>
  <c r="K29" i="1" s="1"/>
  <c r="N29" i="1" s="1"/>
  <c r="E8" i="1"/>
  <c r="F8" i="1" s="1"/>
  <c r="K14" i="13" l="1"/>
  <c r="N14" i="13" s="1"/>
  <c r="L14" i="13"/>
  <c r="O14" i="13" s="1"/>
  <c r="J14" i="13"/>
  <c r="M14" i="13" s="1"/>
  <c r="K22" i="13"/>
  <c r="N22" i="13" s="1"/>
  <c r="L22" i="13"/>
  <c r="O22" i="13" s="1"/>
  <c r="J22" i="13"/>
  <c r="M22" i="13" s="1"/>
  <c r="K15" i="13"/>
  <c r="N15" i="13" s="1"/>
  <c r="J15" i="13"/>
  <c r="M15" i="13" s="1"/>
  <c r="L15" i="13"/>
  <c r="O15" i="13" s="1"/>
  <c r="K19" i="13"/>
  <c r="N19" i="13" s="1"/>
  <c r="J19" i="13"/>
  <c r="M19" i="13" s="1"/>
  <c r="L19" i="13"/>
  <c r="O19" i="13" s="1"/>
  <c r="K8" i="13"/>
  <c r="N8" i="13" s="1"/>
  <c r="J8" i="13"/>
  <c r="M8" i="13" s="1"/>
  <c r="L8" i="13"/>
  <c r="O8" i="13" s="1"/>
  <c r="K12" i="13"/>
  <c r="N12" i="13" s="1"/>
  <c r="J12" i="13"/>
  <c r="M12" i="13" s="1"/>
  <c r="L12" i="13"/>
  <c r="O12" i="13" s="1"/>
  <c r="K16" i="13"/>
  <c r="N16" i="13" s="1"/>
  <c r="L16" i="13"/>
  <c r="O16" i="13" s="1"/>
  <c r="J16" i="13"/>
  <c r="M16" i="13" s="1"/>
  <c r="K20" i="13"/>
  <c r="N20" i="13" s="1"/>
  <c r="L20" i="13"/>
  <c r="O20" i="13" s="1"/>
  <c r="J20" i="13"/>
  <c r="M20" i="13" s="1"/>
  <c r="K24" i="13"/>
  <c r="N24" i="13" s="1"/>
  <c r="J24" i="13"/>
  <c r="M24" i="13" s="1"/>
  <c r="L24" i="13"/>
  <c r="O24" i="13" s="1"/>
  <c r="K9" i="13"/>
  <c r="N9" i="13" s="1"/>
  <c r="J9" i="13"/>
  <c r="M9" i="13" s="1"/>
  <c r="L9" i="13"/>
  <c r="O9" i="13" s="1"/>
  <c r="K13" i="13"/>
  <c r="N13" i="13" s="1"/>
  <c r="L13" i="13"/>
  <c r="O13" i="13" s="1"/>
  <c r="J13" i="13"/>
  <c r="M13" i="13" s="1"/>
  <c r="K17" i="13"/>
  <c r="N17" i="13" s="1"/>
  <c r="J17" i="13"/>
  <c r="M17" i="13" s="1"/>
  <c r="L17" i="13"/>
  <c r="O17" i="13" s="1"/>
  <c r="K21" i="13"/>
  <c r="N21" i="13" s="1"/>
  <c r="J21" i="13"/>
  <c r="M21" i="13" s="1"/>
  <c r="L21" i="13"/>
  <c r="O21" i="13" s="1"/>
  <c r="K25" i="13"/>
  <c r="N25" i="13" s="1"/>
  <c r="J25" i="13"/>
  <c r="M25" i="13" s="1"/>
  <c r="L25" i="13"/>
  <c r="O25" i="13" s="1"/>
  <c r="K23" i="13"/>
  <c r="N23" i="13" s="1"/>
  <c r="L23" i="13"/>
  <c r="O23" i="13" s="1"/>
  <c r="J23" i="13"/>
  <c r="M23" i="13" s="1"/>
  <c r="K10" i="13"/>
  <c r="N10" i="13" s="1"/>
  <c r="L10" i="13"/>
  <c r="O10" i="13" s="1"/>
  <c r="J10" i="13"/>
  <c r="M10" i="13" s="1"/>
  <c r="K18" i="13"/>
  <c r="N18" i="13" s="1"/>
  <c r="J18" i="13"/>
  <c r="M18" i="13" s="1"/>
  <c r="L18" i="13"/>
  <c r="O18" i="13" s="1"/>
  <c r="K26" i="13"/>
  <c r="N26" i="13" s="1"/>
  <c r="J26" i="13"/>
  <c r="M26" i="13" s="1"/>
  <c r="L26" i="13"/>
  <c r="O26" i="13" s="1"/>
  <c r="K11" i="13"/>
  <c r="N11" i="13" s="1"/>
  <c r="L11" i="13"/>
  <c r="O11" i="13" s="1"/>
  <c r="J11" i="13"/>
  <c r="M11" i="13" s="1"/>
  <c r="L27" i="13"/>
  <c r="O27" i="13" s="1"/>
  <c r="L28" i="13"/>
  <c r="O28" i="13" s="1"/>
  <c r="L29" i="13"/>
  <c r="O29" i="13" s="1"/>
  <c r="J27" i="13"/>
  <c r="M27" i="13" s="1"/>
  <c r="J28" i="13"/>
  <c r="M28" i="13" s="1"/>
  <c r="J29" i="13"/>
  <c r="M29" i="13" s="1"/>
  <c r="K11" i="12"/>
  <c r="N11" i="12" s="1"/>
  <c r="L11" i="12"/>
  <c r="O11" i="12" s="1"/>
  <c r="J11" i="12"/>
  <c r="M11" i="12" s="1"/>
  <c r="K19" i="12"/>
  <c r="N19" i="12" s="1"/>
  <c r="J19" i="12"/>
  <c r="M19" i="12" s="1"/>
  <c r="L19" i="12"/>
  <c r="O19" i="12" s="1"/>
  <c r="K27" i="12"/>
  <c r="N27" i="12" s="1"/>
  <c r="J27" i="12"/>
  <c r="M27" i="12" s="1"/>
  <c r="L27" i="12"/>
  <c r="O27" i="12" s="1"/>
  <c r="K9" i="12"/>
  <c r="N9" i="12" s="1"/>
  <c r="J9" i="12"/>
  <c r="M9" i="12" s="1"/>
  <c r="L9" i="12"/>
  <c r="O9" i="12" s="1"/>
  <c r="K13" i="12"/>
  <c r="N13" i="12" s="1"/>
  <c r="J13" i="12"/>
  <c r="M13" i="12" s="1"/>
  <c r="L13" i="12"/>
  <c r="O13" i="12" s="1"/>
  <c r="K17" i="12"/>
  <c r="N17" i="12" s="1"/>
  <c r="J17" i="12"/>
  <c r="M17" i="12" s="1"/>
  <c r="L17" i="12"/>
  <c r="O17" i="12" s="1"/>
  <c r="K21" i="12"/>
  <c r="N21" i="12" s="1"/>
  <c r="L21" i="12"/>
  <c r="O21" i="12" s="1"/>
  <c r="J21" i="12"/>
  <c r="M21" i="12" s="1"/>
  <c r="K25" i="12"/>
  <c r="N25" i="12" s="1"/>
  <c r="L25" i="12"/>
  <c r="O25" i="12" s="1"/>
  <c r="J25" i="12"/>
  <c r="M25" i="12" s="1"/>
  <c r="K29" i="12"/>
  <c r="N29" i="12" s="1"/>
  <c r="J29" i="12"/>
  <c r="M29" i="12" s="1"/>
  <c r="L29" i="12"/>
  <c r="O29" i="12" s="1"/>
  <c r="K10" i="12"/>
  <c r="N10" i="12" s="1"/>
  <c r="J10" i="12"/>
  <c r="M10" i="12" s="1"/>
  <c r="L10" i="12"/>
  <c r="O10" i="12" s="1"/>
  <c r="K14" i="12"/>
  <c r="N14" i="12" s="1"/>
  <c r="L14" i="12"/>
  <c r="O14" i="12" s="1"/>
  <c r="J14" i="12"/>
  <c r="M14" i="12" s="1"/>
  <c r="K18" i="12"/>
  <c r="N18" i="12" s="1"/>
  <c r="L18" i="12"/>
  <c r="O18" i="12" s="1"/>
  <c r="J18" i="12"/>
  <c r="M18" i="12" s="1"/>
  <c r="K22" i="12"/>
  <c r="N22" i="12" s="1"/>
  <c r="J22" i="12"/>
  <c r="M22" i="12" s="1"/>
  <c r="L22" i="12"/>
  <c r="O22" i="12" s="1"/>
  <c r="K26" i="12"/>
  <c r="N26" i="12" s="1"/>
  <c r="L26" i="12"/>
  <c r="O26" i="12" s="1"/>
  <c r="J26" i="12"/>
  <c r="M26" i="12" s="1"/>
  <c r="K15" i="12"/>
  <c r="N15" i="12" s="1"/>
  <c r="J15" i="12"/>
  <c r="M15" i="12" s="1"/>
  <c r="L15" i="12"/>
  <c r="O15" i="12" s="1"/>
  <c r="K23" i="12"/>
  <c r="N23" i="12" s="1"/>
  <c r="J23" i="12"/>
  <c r="M23" i="12" s="1"/>
  <c r="L23" i="12"/>
  <c r="O23" i="12" s="1"/>
  <c r="K8" i="12"/>
  <c r="N8" i="12" s="1"/>
  <c r="L8" i="12"/>
  <c r="O8" i="12" s="1"/>
  <c r="J8" i="12"/>
  <c r="M8" i="12" s="1"/>
  <c r="K12" i="12"/>
  <c r="N12" i="12" s="1"/>
  <c r="L12" i="12"/>
  <c r="O12" i="12" s="1"/>
  <c r="J12" i="12"/>
  <c r="M12" i="12" s="1"/>
  <c r="K16" i="12"/>
  <c r="N16" i="12" s="1"/>
  <c r="L16" i="12"/>
  <c r="O16" i="12" s="1"/>
  <c r="J16" i="12"/>
  <c r="M16" i="12" s="1"/>
  <c r="K20" i="12"/>
  <c r="N20" i="12" s="1"/>
  <c r="L20" i="12"/>
  <c r="O20" i="12" s="1"/>
  <c r="J20" i="12"/>
  <c r="M20" i="12" s="1"/>
  <c r="K24" i="12"/>
  <c r="N24" i="12" s="1"/>
  <c r="J24" i="12"/>
  <c r="M24" i="12" s="1"/>
  <c r="L24" i="12"/>
  <c r="O24" i="12" s="1"/>
  <c r="K28" i="12"/>
  <c r="N28" i="12" s="1"/>
  <c r="J28" i="12"/>
  <c r="M28" i="12" s="1"/>
  <c r="L28" i="12"/>
  <c r="O28" i="12" s="1"/>
  <c r="K8" i="11"/>
  <c r="N8" i="11" s="1"/>
  <c r="J8" i="11"/>
  <c r="M8" i="11" s="1"/>
  <c r="L8" i="11"/>
  <c r="O8" i="11" s="1"/>
  <c r="K12" i="11"/>
  <c r="N12" i="11" s="1"/>
  <c r="J12" i="11"/>
  <c r="M12" i="11" s="1"/>
  <c r="L12" i="11"/>
  <c r="O12" i="11" s="1"/>
  <c r="K16" i="11"/>
  <c r="N16" i="11" s="1"/>
  <c r="J16" i="11"/>
  <c r="M16" i="11" s="1"/>
  <c r="L16" i="11"/>
  <c r="O16" i="11" s="1"/>
  <c r="K20" i="11"/>
  <c r="N20" i="11" s="1"/>
  <c r="J20" i="11"/>
  <c r="M20" i="11" s="1"/>
  <c r="L20" i="11"/>
  <c r="O20" i="11" s="1"/>
  <c r="K9" i="11"/>
  <c r="N9" i="11" s="1"/>
  <c r="J9" i="11"/>
  <c r="M9" i="11" s="1"/>
  <c r="L9" i="11"/>
  <c r="O9" i="11" s="1"/>
  <c r="K13" i="11"/>
  <c r="N13" i="11" s="1"/>
  <c r="J13" i="11"/>
  <c r="M13" i="11" s="1"/>
  <c r="L13" i="11"/>
  <c r="O13" i="11" s="1"/>
  <c r="K17" i="11"/>
  <c r="N17" i="11" s="1"/>
  <c r="J17" i="11"/>
  <c r="M17" i="11" s="1"/>
  <c r="L17" i="11"/>
  <c r="O17" i="11" s="1"/>
  <c r="K21" i="11"/>
  <c r="N21" i="11" s="1"/>
  <c r="J21" i="11"/>
  <c r="M21" i="11" s="1"/>
  <c r="L21" i="11"/>
  <c r="O21" i="11" s="1"/>
  <c r="K10" i="11"/>
  <c r="N10" i="11" s="1"/>
  <c r="J10" i="11"/>
  <c r="M10" i="11" s="1"/>
  <c r="L10" i="11"/>
  <c r="O10" i="11" s="1"/>
  <c r="K14" i="11"/>
  <c r="N14" i="11" s="1"/>
  <c r="J14" i="11"/>
  <c r="M14" i="11" s="1"/>
  <c r="L14" i="11"/>
  <c r="O14" i="11" s="1"/>
  <c r="K22" i="11"/>
  <c r="N22" i="11" s="1"/>
  <c r="J22" i="11"/>
  <c r="M22" i="11" s="1"/>
  <c r="L22" i="11"/>
  <c r="O22" i="11" s="1"/>
  <c r="K11" i="11"/>
  <c r="N11" i="11" s="1"/>
  <c r="J11" i="11"/>
  <c r="M11" i="11" s="1"/>
  <c r="L11" i="11"/>
  <c r="O11" i="11" s="1"/>
  <c r="K15" i="11"/>
  <c r="N15" i="11" s="1"/>
  <c r="J15" i="11"/>
  <c r="M15" i="11" s="1"/>
  <c r="L15" i="11"/>
  <c r="O15" i="11" s="1"/>
  <c r="K19" i="11"/>
  <c r="N19" i="11" s="1"/>
  <c r="J19" i="11"/>
  <c r="M19" i="11" s="1"/>
  <c r="L19" i="11"/>
  <c r="O19" i="11" s="1"/>
  <c r="K23" i="11"/>
  <c r="N23" i="11" s="1"/>
  <c r="J23" i="11"/>
  <c r="M23" i="11" s="1"/>
  <c r="L23" i="11"/>
  <c r="O23" i="11" s="1"/>
  <c r="K24" i="11"/>
  <c r="N24" i="11" s="1"/>
  <c r="J24" i="11"/>
  <c r="M24" i="11" s="1"/>
  <c r="L24" i="11"/>
  <c r="O24" i="11" s="1"/>
  <c r="K18" i="11"/>
  <c r="N18" i="11" s="1"/>
  <c r="J18" i="11"/>
  <c r="M18" i="11" s="1"/>
  <c r="L18" i="11"/>
  <c r="O18" i="11" s="1"/>
  <c r="L25" i="11"/>
  <c r="O25" i="11" s="1"/>
  <c r="L26" i="11"/>
  <c r="O26" i="11" s="1"/>
  <c r="L27" i="11"/>
  <c r="O27" i="11" s="1"/>
  <c r="L28" i="11"/>
  <c r="O28" i="11" s="1"/>
  <c r="L29" i="11"/>
  <c r="O29" i="11" s="1"/>
  <c r="J25" i="11"/>
  <c r="M25" i="11" s="1"/>
  <c r="J26" i="11"/>
  <c r="M26" i="11" s="1"/>
  <c r="J27" i="11"/>
  <c r="M27" i="11" s="1"/>
  <c r="J28" i="11"/>
  <c r="M28" i="11" s="1"/>
  <c r="J29" i="11"/>
  <c r="M29" i="11" s="1"/>
  <c r="K11" i="10"/>
  <c r="N11" i="10" s="1"/>
  <c r="J11" i="10"/>
  <c r="M11" i="10" s="1"/>
  <c r="L11" i="10"/>
  <c r="O11" i="10" s="1"/>
  <c r="K15" i="10"/>
  <c r="N15" i="10" s="1"/>
  <c r="J15" i="10"/>
  <c r="M15" i="10" s="1"/>
  <c r="L15" i="10"/>
  <c r="O15" i="10" s="1"/>
  <c r="K19" i="10"/>
  <c r="N19" i="10" s="1"/>
  <c r="J19" i="10"/>
  <c r="M19" i="10" s="1"/>
  <c r="L19" i="10"/>
  <c r="O19" i="10" s="1"/>
  <c r="K23" i="10"/>
  <c r="N23" i="10" s="1"/>
  <c r="L23" i="10"/>
  <c r="O23" i="10" s="1"/>
  <c r="J23" i="10"/>
  <c r="M23" i="10" s="1"/>
  <c r="K27" i="10"/>
  <c r="N27" i="10" s="1"/>
  <c r="L27" i="10"/>
  <c r="O27" i="10" s="1"/>
  <c r="J27" i="10"/>
  <c r="M27" i="10" s="1"/>
  <c r="K12" i="10"/>
  <c r="N12" i="10" s="1"/>
  <c r="J12" i="10"/>
  <c r="M12" i="10" s="1"/>
  <c r="L12" i="10"/>
  <c r="O12" i="10" s="1"/>
  <c r="K16" i="10"/>
  <c r="N16" i="10" s="1"/>
  <c r="L16" i="10"/>
  <c r="O16" i="10" s="1"/>
  <c r="J16" i="10"/>
  <c r="M16" i="10" s="1"/>
  <c r="K20" i="10"/>
  <c r="N20" i="10" s="1"/>
  <c r="J20" i="10"/>
  <c r="M20" i="10" s="1"/>
  <c r="L20" i="10"/>
  <c r="O20" i="10" s="1"/>
  <c r="K24" i="10"/>
  <c r="N24" i="10" s="1"/>
  <c r="J24" i="10"/>
  <c r="M24" i="10" s="1"/>
  <c r="L24" i="10"/>
  <c r="O24" i="10" s="1"/>
  <c r="K28" i="10"/>
  <c r="N28" i="10" s="1"/>
  <c r="L28" i="10"/>
  <c r="O28" i="10" s="1"/>
  <c r="J28" i="10"/>
  <c r="M28" i="10" s="1"/>
  <c r="K9" i="10"/>
  <c r="N9" i="10" s="1"/>
  <c r="J9" i="10"/>
  <c r="M9" i="10" s="1"/>
  <c r="L9" i="10"/>
  <c r="O9" i="10" s="1"/>
  <c r="K13" i="10"/>
  <c r="N13" i="10" s="1"/>
  <c r="L13" i="10"/>
  <c r="O13" i="10" s="1"/>
  <c r="J13" i="10"/>
  <c r="M13" i="10" s="1"/>
  <c r="K17" i="10"/>
  <c r="N17" i="10" s="1"/>
  <c r="J17" i="10"/>
  <c r="M17" i="10" s="1"/>
  <c r="L17" i="10"/>
  <c r="O17" i="10" s="1"/>
  <c r="K21" i="10"/>
  <c r="N21" i="10" s="1"/>
  <c r="J21" i="10"/>
  <c r="M21" i="10" s="1"/>
  <c r="L21" i="10"/>
  <c r="O21" i="10" s="1"/>
  <c r="K25" i="10"/>
  <c r="N25" i="10" s="1"/>
  <c r="J25" i="10"/>
  <c r="M25" i="10" s="1"/>
  <c r="L25" i="10"/>
  <c r="O25" i="10" s="1"/>
  <c r="K29" i="10"/>
  <c r="N29" i="10" s="1"/>
  <c r="J29" i="10"/>
  <c r="M29" i="10" s="1"/>
  <c r="L29" i="10"/>
  <c r="O29" i="10" s="1"/>
  <c r="K10" i="10"/>
  <c r="N10" i="10" s="1"/>
  <c r="J10" i="10"/>
  <c r="M10" i="10" s="1"/>
  <c r="L10" i="10"/>
  <c r="O10" i="10" s="1"/>
  <c r="K14" i="10"/>
  <c r="N14" i="10" s="1"/>
  <c r="J14" i="10"/>
  <c r="M14" i="10" s="1"/>
  <c r="L14" i="10"/>
  <c r="O14" i="10" s="1"/>
  <c r="K18" i="10"/>
  <c r="N18" i="10" s="1"/>
  <c r="J18" i="10"/>
  <c r="M18" i="10" s="1"/>
  <c r="L18" i="10"/>
  <c r="O18" i="10" s="1"/>
  <c r="K22" i="10"/>
  <c r="N22" i="10" s="1"/>
  <c r="L22" i="10"/>
  <c r="O22" i="10" s="1"/>
  <c r="J22" i="10"/>
  <c r="M22" i="10" s="1"/>
  <c r="K26" i="10"/>
  <c r="N26" i="10" s="1"/>
  <c r="L26" i="10"/>
  <c r="O26" i="10" s="1"/>
  <c r="J26" i="10"/>
  <c r="M26" i="10" s="1"/>
  <c r="K8" i="10"/>
  <c r="N8" i="10" s="1"/>
  <c r="J8" i="10"/>
  <c r="M8" i="10" s="1"/>
  <c r="L8" i="10"/>
  <c r="O8" i="10" s="1"/>
  <c r="K8" i="9"/>
  <c r="N8" i="9" s="1"/>
  <c r="J8" i="9"/>
  <c r="M8" i="9" s="1"/>
  <c r="L8" i="9"/>
  <c r="O8" i="9" s="1"/>
  <c r="K12" i="9"/>
  <c r="N12" i="9" s="1"/>
  <c r="J12" i="9"/>
  <c r="M12" i="9" s="1"/>
  <c r="L12" i="9"/>
  <c r="O12" i="9" s="1"/>
  <c r="K16" i="9"/>
  <c r="N16" i="9" s="1"/>
  <c r="L16" i="9"/>
  <c r="O16" i="9" s="1"/>
  <c r="J16" i="9"/>
  <c r="M16" i="9" s="1"/>
  <c r="K20" i="9"/>
  <c r="N20" i="9" s="1"/>
  <c r="L20" i="9"/>
  <c r="O20" i="9" s="1"/>
  <c r="J20" i="9"/>
  <c r="M20" i="9" s="1"/>
  <c r="K24" i="9"/>
  <c r="N24" i="9" s="1"/>
  <c r="J24" i="9"/>
  <c r="M24" i="9" s="1"/>
  <c r="L24" i="9"/>
  <c r="O24" i="9" s="1"/>
  <c r="K28" i="9"/>
  <c r="N28" i="9" s="1"/>
  <c r="L28" i="9"/>
  <c r="O28" i="9" s="1"/>
  <c r="J28" i="9"/>
  <c r="M28" i="9" s="1"/>
  <c r="K9" i="9"/>
  <c r="N9" i="9" s="1"/>
  <c r="J9" i="9"/>
  <c r="M9" i="9" s="1"/>
  <c r="L9" i="9"/>
  <c r="O9" i="9" s="1"/>
  <c r="K17" i="9"/>
  <c r="N17" i="9" s="1"/>
  <c r="J17" i="9"/>
  <c r="M17" i="9" s="1"/>
  <c r="L17" i="9"/>
  <c r="O17" i="9" s="1"/>
  <c r="K21" i="9"/>
  <c r="N21" i="9" s="1"/>
  <c r="L21" i="9"/>
  <c r="O21" i="9" s="1"/>
  <c r="J21" i="9"/>
  <c r="M21" i="9" s="1"/>
  <c r="K25" i="9"/>
  <c r="N25" i="9" s="1"/>
  <c r="J25" i="9"/>
  <c r="M25" i="9" s="1"/>
  <c r="L25" i="9"/>
  <c r="O25" i="9" s="1"/>
  <c r="K29" i="9"/>
  <c r="N29" i="9" s="1"/>
  <c r="J29" i="9"/>
  <c r="M29" i="9" s="1"/>
  <c r="L29" i="9"/>
  <c r="O29" i="9" s="1"/>
  <c r="K10" i="9"/>
  <c r="N10" i="9" s="1"/>
  <c r="L10" i="9"/>
  <c r="O10" i="9" s="1"/>
  <c r="J10" i="9"/>
  <c r="M10" i="9" s="1"/>
  <c r="K14" i="9"/>
  <c r="N14" i="9" s="1"/>
  <c r="J14" i="9"/>
  <c r="M14" i="9" s="1"/>
  <c r="L14" i="9"/>
  <c r="O14" i="9" s="1"/>
  <c r="K18" i="9"/>
  <c r="N18" i="9" s="1"/>
  <c r="J18" i="9"/>
  <c r="M18" i="9" s="1"/>
  <c r="L18" i="9"/>
  <c r="O18" i="9" s="1"/>
  <c r="K22" i="9"/>
  <c r="N22" i="9" s="1"/>
  <c r="J22" i="9"/>
  <c r="M22" i="9" s="1"/>
  <c r="L22" i="9"/>
  <c r="O22" i="9" s="1"/>
  <c r="K26" i="9"/>
  <c r="N26" i="9" s="1"/>
  <c r="J26" i="9"/>
  <c r="M26" i="9" s="1"/>
  <c r="L26" i="9"/>
  <c r="O26" i="9" s="1"/>
  <c r="K11" i="9"/>
  <c r="N11" i="9" s="1"/>
  <c r="L11" i="9"/>
  <c r="O11" i="9" s="1"/>
  <c r="J11" i="9"/>
  <c r="M11" i="9" s="1"/>
  <c r="K15" i="9"/>
  <c r="N15" i="9" s="1"/>
  <c r="J15" i="9"/>
  <c r="M15" i="9" s="1"/>
  <c r="L15" i="9"/>
  <c r="O15" i="9" s="1"/>
  <c r="K19" i="9"/>
  <c r="N19" i="9" s="1"/>
  <c r="J19" i="9"/>
  <c r="M19" i="9" s="1"/>
  <c r="L19" i="9"/>
  <c r="O19" i="9" s="1"/>
  <c r="K23" i="9"/>
  <c r="N23" i="9" s="1"/>
  <c r="L23" i="9"/>
  <c r="O23" i="9" s="1"/>
  <c r="J23" i="9"/>
  <c r="M23" i="9" s="1"/>
  <c r="K27" i="9"/>
  <c r="N27" i="9" s="1"/>
  <c r="L27" i="9"/>
  <c r="O27" i="9" s="1"/>
  <c r="J27" i="9"/>
  <c r="M27" i="9" s="1"/>
  <c r="K13" i="9"/>
  <c r="N13" i="9" s="1"/>
  <c r="J13" i="9"/>
  <c r="M13" i="9" s="1"/>
  <c r="L13" i="9"/>
  <c r="O13" i="9" s="1"/>
  <c r="K8" i="8"/>
  <c r="N8" i="8" s="1"/>
  <c r="J8" i="8"/>
  <c r="M8" i="8" s="1"/>
  <c r="L8" i="8"/>
  <c r="O8" i="8" s="1"/>
  <c r="K12" i="8"/>
  <c r="N12" i="8" s="1"/>
  <c r="L12" i="8"/>
  <c r="O12" i="8" s="1"/>
  <c r="J12" i="8"/>
  <c r="M12" i="8" s="1"/>
  <c r="K16" i="8"/>
  <c r="N16" i="8" s="1"/>
  <c r="J16" i="8"/>
  <c r="M16" i="8" s="1"/>
  <c r="L16" i="8"/>
  <c r="O16" i="8" s="1"/>
  <c r="K20" i="8"/>
  <c r="N20" i="8" s="1"/>
  <c r="J20" i="8"/>
  <c r="M20" i="8" s="1"/>
  <c r="L20" i="8"/>
  <c r="O20" i="8" s="1"/>
  <c r="K24" i="8"/>
  <c r="N24" i="8" s="1"/>
  <c r="L24" i="8"/>
  <c r="O24" i="8" s="1"/>
  <c r="J24" i="8"/>
  <c r="M24" i="8" s="1"/>
  <c r="K28" i="8"/>
  <c r="N28" i="8" s="1"/>
  <c r="L28" i="8"/>
  <c r="O28" i="8" s="1"/>
  <c r="J28" i="8"/>
  <c r="M28" i="8" s="1"/>
  <c r="K9" i="8"/>
  <c r="N9" i="8" s="1"/>
  <c r="J9" i="8"/>
  <c r="M9" i="8" s="1"/>
  <c r="L9" i="8"/>
  <c r="O9" i="8" s="1"/>
  <c r="K13" i="8"/>
  <c r="N13" i="8" s="1"/>
  <c r="J13" i="8"/>
  <c r="M13" i="8" s="1"/>
  <c r="L13" i="8"/>
  <c r="O13" i="8" s="1"/>
  <c r="K17" i="8"/>
  <c r="N17" i="8" s="1"/>
  <c r="J17" i="8"/>
  <c r="M17" i="8" s="1"/>
  <c r="L17" i="8"/>
  <c r="O17" i="8" s="1"/>
  <c r="K21" i="8"/>
  <c r="N21" i="8" s="1"/>
  <c r="L21" i="8"/>
  <c r="O21" i="8" s="1"/>
  <c r="J21" i="8"/>
  <c r="M21" i="8" s="1"/>
  <c r="K25" i="8"/>
  <c r="N25" i="8" s="1"/>
  <c r="L25" i="8"/>
  <c r="O25" i="8" s="1"/>
  <c r="J25" i="8"/>
  <c r="M25" i="8" s="1"/>
  <c r="K29" i="8"/>
  <c r="N29" i="8" s="1"/>
  <c r="J29" i="8"/>
  <c r="M29" i="8" s="1"/>
  <c r="L29" i="8"/>
  <c r="O29" i="8" s="1"/>
  <c r="K10" i="8"/>
  <c r="N10" i="8" s="1"/>
  <c r="J10" i="8"/>
  <c r="M10" i="8" s="1"/>
  <c r="L10" i="8"/>
  <c r="O10" i="8" s="1"/>
  <c r="K14" i="8"/>
  <c r="N14" i="8" s="1"/>
  <c r="J14" i="8"/>
  <c r="M14" i="8" s="1"/>
  <c r="L14" i="8"/>
  <c r="O14" i="8" s="1"/>
  <c r="K18" i="8"/>
  <c r="N18" i="8" s="1"/>
  <c r="L18" i="8"/>
  <c r="O18" i="8" s="1"/>
  <c r="J18" i="8"/>
  <c r="M18" i="8" s="1"/>
  <c r="K22" i="8"/>
  <c r="N22" i="8" s="1"/>
  <c r="J22" i="8"/>
  <c r="M22" i="8" s="1"/>
  <c r="L22" i="8"/>
  <c r="O22" i="8" s="1"/>
  <c r="K26" i="8"/>
  <c r="N26" i="8" s="1"/>
  <c r="J26" i="8"/>
  <c r="M26" i="8" s="1"/>
  <c r="L26" i="8"/>
  <c r="O26" i="8" s="1"/>
  <c r="K11" i="8"/>
  <c r="N11" i="8" s="1"/>
  <c r="J11" i="8"/>
  <c r="M11" i="8" s="1"/>
  <c r="L11" i="8"/>
  <c r="O11" i="8" s="1"/>
  <c r="K15" i="8"/>
  <c r="N15" i="8" s="1"/>
  <c r="J15" i="8"/>
  <c r="M15" i="8" s="1"/>
  <c r="L15" i="8"/>
  <c r="O15" i="8" s="1"/>
  <c r="K19" i="8"/>
  <c r="N19" i="8" s="1"/>
  <c r="J19" i="8"/>
  <c r="M19" i="8" s="1"/>
  <c r="L19" i="8"/>
  <c r="O19" i="8" s="1"/>
  <c r="K23" i="8"/>
  <c r="N23" i="8" s="1"/>
  <c r="J23" i="8"/>
  <c r="M23" i="8" s="1"/>
  <c r="L23" i="8"/>
  <c r="O23" i="8" s="1"/>
  <c r="K27" i="8"/>
  <c r="N27" i="8" s="1"/>
  <c r="L27" i="8"/>
  <c r="O27" i="8" s="1"/>
  <c r="J27" i="8"/>
  <c r="M27" i="8" s="1"/>
  <c r="K8" i="7"/>
  <c r="N8" i="7" s="1"/>
  <c r="J8" i="7"/>
  <c r="M8" i="7" s="1"/>
  <c r="L8" i="7"/>
  <c r="O8" i="7" s="1"/>
  <c r="K12" i="7"/>
  <c r="N12" i="7" s="1"/>
  <c r="J12" i="7"/>
  <c r="M12" i="7" s="1"/>
  <c r="L12" i="7"/>
  <c r="O12" i="7" s="1"/>
  <c r="K16" i="7"/>
  <c r="N16" i="7" s="1"/>
  <c r="J16" i="7"/>
  <c r="M16" i="7" s="1"/>
  <c r="L16" i="7"/>
  <c r="O16" i="7" s="1"/>
  <c r="K20" i="7"/>
  <c r="N20" i="7" s="1"/>
  <c r="J20" i="7"/>
  <c r="M20" i="7" s="1"/>
  <c r="L20" i="7"/>
  <c r="O20" i="7" s="1"/>
  <c r="K24" i="7"/>
  <c r="N24" i="7" s="1"/>
  <c r="J24" i="7"/>
  <c r="M24" i="7" s="1"/>
  <c r="L24" i="7"/>
  <c r="O24" i="7" s="1"/>
  <c r="K9" i="7"/>
  <c r="N9" i="7" s="1"/>
  <c r="J9" i="7"/>
  <c r="M9" i="7" s="1"/>
  <c r="L9" i="7"/>
  <c r="O9" i="7" s="1"/>
  <c r="K13" i="7"/>
  <c r="N13" i="7" s="1"/>
  <c r="J13" i="7"/>
  <c r="M13" i="7" s="1"/>
  <c r="L13" i="7"/>
  <c r="O13" i="7" s="1"/>
  <c r="K17" i="7"/>
  <c r="N17" i="7" s="1"/>
  <c r="J17" i="7"/>
  <c r="M17" i="7" s="1"/>
  <c r="L17" i="7"/>
  <c r="O17" i="7" s="1"/>
  <c r="K21" i="7"/>
  <c r="N21" i="7" s="1"/>
  <c r="J21" i="7"/>
  <c r="M21" i="7" s="1"/>
  <c r="L21" i="7"/>
  <c r="O21" i="7" s="1"/>
  <c r="K25" i="7"/>
  <c r="N25" i="7" s="1"/>
  <c r="J25" i="7"/>
  <c r="M25" i="7" s="1"/>
  <c r="L25" i="7"/>
  <c r="O25" i="7" s="1"/>
  <c r="K10" i="7"/>
  <c r="N10" i="7" s="1"/>
  <c r="L10" i="7"/>
  <c r="O10" i="7" s="1"/>
  <c r="J10" i="7"/>
  <c r="M10" i="7" s="1"/>
  <c r="K14" i="7"/>
  <c r="N14" i="7" s="1"/>
  <c r="L14" i="7"/>
  <c r="O14" i="7" s="1"/>
  <c r="J14" i="7"/>
  <c r="M14" i="7" s="1"/>
  <c r="K18" i="7"/>
  <c r="N18" i="7" s="1"/>
  <c r="J18" i="7"/>
  <c r="M18" i="7" s="1"/>
  <c r="L18" i="7"/>
  <c r="O18" i="7" s="1"/>
  <c r="K22" i="7"/>
  <c r="N22" i="7" s="1"/>
  <c r="J22" i="7"/>
  <c r="M22" i="7" s="1"/>
  <c r="L22" i="7"/>
  <c r="O22" i="7" s="1"/>
  <c r="K11" i="7"/>
  <c r="N11" i="7" s="1"/>
  <c r="J11" i="7"/>
  <c r="M11" i="7" s="1"/>
  <c r="L11" i="7"/>
  <c r="O11" i="7" s="1"/>
  <c r="K15" i="7"/>
  <c r="N15" i="7" s="1"/>
  <c r="J15" i="7"/>
  <c r="M15" i="7" s="1"/>
  <c r="L15" i="7"/>
  <c r="O15" i="7" s="1"/>
  <c r="K19" i="7"/>
  <c r="N19" i="7" s="1"/>
  <c r="J19" i="7"/>
  <c r="M19" i="7" s="1"/>
  <c r="L19" i="7"/>
  <c r="O19" i="7" s="1"/>
  <c r="K23" i="7"/>
  <c r="N23" i="7" s="1"/>
  <c r="J23" i="7"/>
  <c r="M23" i="7" s="1"/>
  <c r="L23" i="7"/>
  <c r="O23" i="7" s="1"/>
  <c r="L26" i="7"/>
  <c r="O26" i="7" s="1"/>
  <c r="L27" i="7"/>
  <c r="O27" i="7" s="1"/>
  <c r="L28" i="7"/>
  <c r="O28" i="7" s="1"/>
  <c r="L29" i="7"/>
  <c r="O29" i="7" s="1"/>
  <c r="J26" i="7"/>
  <c r="M26" i="7" s="1"/>
  <c r="J27" i="7"/>
  <c r="M27" i="7" s="1"/>
  <c r="J28" i="7"/>
  <c r="M28" i="7" s="1"/>
  <c r="J29" i="7"/>
  <c r="M29" i="7" s="1"/>
  <c r="K12" i="6"/>
  <c r="N12" i="6" s="1"/>
  <c r="J12" i="6"/>
  <c r="M12" i="6" s="1"/>
  <c r="L12" i="6"/>
  <c r="O12" i="6" s="1"/>
  <c r="K20" i="6"/>
  <c r="N20" i="6" s="1"/>
  <c r="J20" i="6"/>
  <c r="M20" i="6" s="1"/>
  <c r="L20" i="6"/>
  <c r="O20" i="6" s="1"/>
  <c r="K28" i="6"/>
  <c r="N28" i="6" s="1"/>
  <c r="J28" i="6"/>
  <c r="M28" i="6" s="1"/>
  <c r="L28" i="6"/>
  <c r="O28" i="6" s="1"/>
  <c r="K13" i="6"/>
  <c r="N13" i="6" s="1"/>
  <c r="J13" i="6"/>
  <c r="M13" i="6" s="1"/>
  <c r="L13" i="6"/>
  <c r="O13" i="6" s="1"/>
  <c r="K21" i="6"/>
  <c r="N21" i="6" s="1"/>
  <c r="J21" i="6"/>
  <c r="M21" i="6" s="1"/>
  <c r="L21" i="6"/>
  <c r="O21" i="6" s="1"/>
  <c r="K25" i="6"/>
  <c r="N25" i="6" s="1"/>
  <c r="J25" i="6"/>
  <c r="M25" i="6" s="1"/>
  <c r="L25" i="6"/>
  <c r="O25" i="6" s="1"/>
  <c r="K10" i="6"/>
  <c r="N10" i="6" s="1"/>
  <c r="J10" i="6"/>
  <c r="M10" i="6" s="1"/>
  <c r="L10" i="6"/>
  <c r="O10" i="6" s="1"/>
  <c r="K18" i="6"/>
  <c r="N18" i="6" s="1"/>
  <c r="J18" i="6"/>
  <c r="M18" i="6" s="1"/>
  <c r="L18" i="6"/>
  <c r="O18" i="6" s="1"/>
  <c r="K8" i="6"/>
  <c r="N8" i="6" s="1"/>
  <c r="J8" i="6"/>
  <c r="M8" i="6" s="1"/>
  <c r="L8" i="6"/>
  <c r="O8" i="6" s="1"/>
  <c r="K11" i="6"/>
  <c r="N11" i="6" s="1"/>
  <c r="J11" i="6"/>
  <c r="M11" i="6" s="1"/>
  <c r="L11" i="6"/>
  <c r="O11" i="6" s="1"/>
  <c r="K15" i="6"/>
  <c r="N15" i="6" s="1"/>
  <c r="J15" i="6"/>
  <c r="M15" i="6" s="1"/>
  <c r="L15" i="6"/>
  <c r="O15" i="6" s="1"/>
  <c r="K19" i="6"/>
  <c r="N19" i="6" s="1"/>
  <c r="J19" i="6"/>
  <c r="M19" i="6" s="1"/>
  <c r="L19" i="6"/>
  <c r="O19" i="6" s="1"/>
  <c r="K23" i="6"/>
  <c r="N23" i="6" s="1"/>
  <c r="J23" i="6"/>
  <c r="M23" i="6" s="1"/>
  <c r="L23" i="6"/>
  <c r="O23" i="6" s="1"/>
  <c r="K27" i="6"/>
  <c r="N27" i="6" s="1"/>
  <c r="J27" i="6"/>
  <c r="M27" i="6" s="1"/>
  <c r="L27" i="6"/>
  <c r="O27" i="6" s="1"/>
  <c r="K16" i="6"/>
  <c r="N16" i="6" s="1"/>
  <c r="J16" i="6"/>
  <c r="M16" i="6" s="1"/>
  <c r="L16" i="6"/>
  <c r="O16" i="6" s="1"/>
  <c r="K24" i="6"/>
  <c r="N24" i="6" s="1"/>
  <c r="J24" i="6"/>
  <c r="M24" i="6" s="1"/>
  <c r="L24" i="6"/>
  <c r="O24" i="6" s="1"/>
  <c r="K17" i="6"/>
  <c r="N17" i="6" s="1"/>
  <c r="J17" i="6"/>
  <c r="M17" i="6" s="1"/>
  <c r="L17" i="6"/>
  <c r="O17" i="6" s="1"/>
  <c r="K14" i="6"/>
  <c r="N14" i="6" s="1"/>
  <c r="J14" i="6"/>
  <c r="M14" i="6" s="1"/>
  <c r="L14" i="6"/>
  <c r="O14" i="6" s="1"/>
  <c r="K22" i="6"/>
  <c r="N22" i="6" s="1"/>
  <c r="J22" i="6"/>
  <c r="M22" i="6" s="1"/>
  <c r="L22" i="6"/>
  <c r="O22" i="6" s="1"/>
  <c r="K26" i="6"/>
  <c r="N26" i="6" s="1"/>
  <c r="J26" i="6"/>
  <c r="M26" i="6" s="1"/>
  <c r="L26" i="6"/>
  <c r="O26" i="6" s="1"/>
  <c r="J9" i="6"/>
  <c r="M9" i="6" s="1"/>
  <c r="K29" i="6"/>
  <c r="N29" i="6" s="1"/>
  <c r="J29" i="6"/>
  <c r="M29" i="6" s="1"/>
  <c r="L29" i="6"/>
  <c r="O29" i="6" s="1"/>
  <c r="L9" i="6"/>
  <c r="O9" i="6" s="1"/>
  <c r="J17" i="5"/>
  <c r="M17" i="5" s="1"/>
  <c r="L17" i="5"/>
  <c r="O17" i="5" s="1"/>
  <c r="K17" i="5"/>
  <c r="N17" i="5" s="1"/>
  <c r="J29" i="5"/>
  <c r="M29" i="5" s="1"/>
  <c r="K29" i="5"/>
  <c r="N29" i="5" s="1"/>
  <c r="L29" i="5"/>
  <c r="O29" i="5" s="1"/>
  <c r="J10" i="5"/>
  <c r="M10" i="5" s="1"/>
  <c r="K10" i="5"/>
  <c r="N10" i="5" s="1"/>
  <c r="L10" i="5"/>
  <c r="O10" i="5" s="1"/>
  <c r="J14" i="5"/>
  <c r="M14" i="5" s="1"/>
  <c r="K14" i="5"/>
  <c r="N14" i="5" s="1"/>
  <c r="L14" i="5"/>
  <c r="O14" i="5" s="1"/>
  <c r="J18" i="5"/>
  <c r="M18" i="5" s="1"/>
  <c r="L18" i="5"/>
  <c r="O18" i="5" s="1"/>
  <c r="K18" i="5"/>
  <c r="N18" i="5" s="1"/>
  <c r="J22" i="5"/>
  <c r="M22" i="5" s="1"/>
  <c r="L22" i="5"/>
  <c r="O22" i="5" s="1"/>
  <c r="K22" i="5"/>
  <c r="N22" i="5" s="1"/>
  <c r="J26" i="5"/>
  <c r="M26" i="5" s="1"/>
  <c r="L26" i="5"/>
  <c r="O26" i="5" s="1"/>
  <c r="K26" i="5"/>
  <c r="N26" i="5" s="1"/>
  <c r="J9" i="5"/>
  <c r="M9" i="5" s="1"/>
  <c r="L9" i="5"/>
  <c r="O9" i="5" s="1"/>
  <c r="K9" i="5"/>
  <c r="N9" i="5" s="1"/>
  <c r="J13" i="5"/>
  <c r="M13" i="5" s="1"/>
  <c r="K13" i="5"/>
  <c r="N13" i="5" s="1"/>
  <c r="L13" i="5"/>
  <c r="O13" i="5" s="1"/>
  <c r="J25" i="5"/>
  <c r="M25" i="5" s="1"/>
  <c r="L25" i="5"/>
  <c r="O25" i="5" s="1"/>
  <c r="K25" i="5"/>
  <c r="N25" i="5" s="1"/>
  <c r="J11" i="5"/>
  <c r="M11" i="5" s="1"/>
  <c r="K11" i="5"/>
  <c r="N11" i="5" s="1"/>
  <c r="L11" i="5"/>
  <c r="O11" i="5" s="1"/>
  <c r="J15" i="5"/>
  <c r="M15" i="5" s="1"/>
  <c r="L15" i="5"/>
  <c r="O15" i="5" s="1"/>
  <c r="K15" i="5"/>
  <c r="N15" i="5" s="1"/>
  <c r="J19" i="5"/>
  <c r="M19" i="5" s="1"/>
  <c r="K19" i="5"/>
  <c r="N19" i="5" s="1"/>
  <c r="L19" i="5"/>
  <c r="O19" i="5" s="1"/>
  <c r="J23" i="5"/>
  <c r="M23" i="5" s="1"/>
  <c r="K23" i="5"/>
  <c r="N23" i="5" s="1"/>
  <c r="L23" i="5"/>
  <c r="O23" i="5" s="1"/>
  <c r="J27" i="5"/>
  <c r="M27" i="5" s="1"/>
  <c r="L27" i="5"/>
  <c r="O27" i="5" s="1"/>
  <c r="K27" i="5"/>
  <c r="N27" i="5" s="1"/>
  <c r="J21" i="5"/>
  <c r="M21" i="5" s="1"/>
  <c r="L21" i="5"/>
  <c r="O21" i="5" s="1"/>
  <c r="K21" i="5"/>
  <c r="N21" i="5" s="1"/>
  <c r="J8" i="5"/>
  <c r="M8" i="5" s="1"/>
  <c r="L8" i="5"/>
  <c r="O8" i="5" s="1"/>
  <c r="K8" i="5"/>
  <c r="N8" i="5" s="1"/>
  <c r="J12" i="5"/>
  <c r="M12" i="5" s="1"/>
  <c r="L12" i="5"/>
  <c r="O12" i="5" s="1"/>
  <c r="K12" i="5"/>
  <c r="N12" i="5" s="1"/>
  <c r="J16" i="5"/>
  <c r="M16" i="5" s="1"/>
  <c r="K16" i="5"/>
  <c r="N16" i="5" s="1"/>
  <c r="L16" i="5"/>
  <c r="O16" i="5" s="1"/>
  <c r="J20" i="5"/>
  <c r="M20" i="5" s="1"/>
  <c r="K20" i="5"/>
  <c r="N20" i="5" s="1"/>
  <c r="L20" i="5"/>
  <c r="O20" i="5" s="1"/>
  <c r="J24" i="5"/>
  <c r="M24" i="5" s="1"/>
  <c r="L24" i="5"/>
  <c r="O24" i="5" s="1"/>
  <c r="K24" i="5"/>
  <c r="N24" i="5" s="1"/>
  <c r="J28" i="5"/>
  <c r="M28" i="5" s="1"/>
  <c r="L28" i="5"/>
  <c r="O28" i="5" s="1"/>
  <c r="K28" i="5"/>
  <c r="N28" i="5" s="1"/>
  <c r="K27" i="1"/>
  <c r="N27" i="1" s="1"/>
  <c r="J27" i="1"/>
  <c r="M27" i="1" s="1"/>
  <c r="L27" i="1"/>
  <c r="O27" i="1" s="1"/>
  <c r="K11" i="1"/>
  <c r="N11" i="1" s="1"/>
  <c r="J11" i="1"/>
  <c r="M11" i="1" s="1"/>
  <c r="L11" i="1"/>
  <c r="O11" i="1" s="1"/>
  <c r="K19" i="1"/>
  <c r="N19" i="1" s="1"/>
  <c r="J19" i="1"/>
  <c r="M19" i="1" s="1"/>
  <c r="L19" i="1"/>
  <c r="O19" i="1" s="1"/>
  <c r="K15" i="1"/>
  <c r="N15" i="1" s="1"/>
  <c r="J15" i="1"/>
  <c r="M15" i="1" s="1"/>
  <c r="L15" i="1"/>
  <c r="O15" i="1" s="1"/>
  <c r="J26" i="1"/>
  <c r="M26" i="1" s="1"/>
  <c r="L26" i="1"/>
  <c r="O26" i="1" s="1"/>
  <c r="K26" i="1"/>
  <c r="N26" i="1" s="1"/>
  <c r="K18" i="1"/>
  <c r="N18" i="1" s="1"/>
  <c r="L18" i="1"/>
  <c r="O18" i="1" s="1"/>
  <c r="J18" i="1"/>
  <c r="M18" i="1" s="1"/>
  <c r="J10" i="1"/>
  <c r="M10" i="1" s="1"/>
  <c r="K10" i="1"/>
  <c r="N10" i="1" s="1"/>
  <c r="L10" i="1"/>
  <c r="O10" i="1" s="1"/>
  <c r="K9" i="1"/>
  <c r="N9" i="1" s="1"/>
  <c r="L9" i="1"/>
  <c r="O9" i="1" s="1"/>
  <c r="J9" i="1"/>
  <c r="M9" i="1" s="1"/>
  <c r="K23" i="1"/>
  <c r="N23" i="1" s="1"/>
  <c r="J23" i="1"/>
  <c r="M23" i="1" s="1"/>
  <c r="L23" i="1"/>
  <c r="O23" i="1" s="1"/>
  <c r="L8" i="1"/>
  <c r="O8" i="1" s="1"/>
  <c r="K8" i="1"/>
  <c r="N8" i="1" s="1"/>
  <c r="J8" i="1"/>
  <c r="M8" i="1" s="1"/>
  <c r="J22" i="1"/>
  <c r="M22" i="1" s="1"/>
  <c r="K22" i="1"/>
  <c r="N22" i="1" s="1"/>
  <c r="L22" i="1"/>
  <c r="O22" i="1" s="1"/>
  <c r="L14" i="1"/>
  <c r="O14" i="1" s="1"/>
  <c r="J14" i="1"/>
  <c r="M14" i="1" s="1"/>
  <c r="K14" i="1"/>
  <c r="N14" i="1" s="1"/>
  <c r="J28" i="1"/>
  <c r="M28" i="1" s="1"/>
  <c r="K28" i="1"/>
  <c r="N28" i="1" s="1"/>
  <c r="L28" i="1"/>
  <c r="O28" i="1" s="1"/>
  <c r="L24" i="1"/>
  <c r="O24" i="1" s="1"/>
  <c r="J24" i="1"/>
  <c r="M24" i="1" s="1"/>
  <c r="K24" i="1"/>
  <c r="N24" i="1" s="1"/>
  <c r="J20" i="1"/>
  <c r="M20" i="1" s="1"/>
  <c r="L20" i="1"/>
  <c r="O20" i="1" s="1"/>
  <c r="K20" i="1"/>
  <c r="N20" i="1" s="1"/>
  <c r="L16" i="1"/>
  <c r="O16" i="1" s="1"/>
  <c r="J16" i="1"/>
  <c r="M16" i="1" s="1"/>
  <c r="K16" i="1"/>
  <c r="N16" i="1" s="1"/>
  <c r="L12" i="1"/>
  <c r="O12" i="1" s="1"/>
  <c r="J12" i="1"/>
  <c r="M12" i="1" s="1"/>
  <c r="K12" i="1"/>
  <c r="N12" i="1" s="1"/>
  <c r="J29" i="1"/>
  <c r="M29" i="1" s="1"/>
  <c r="J25" i="1"/>
  <c r="M25" i="1" s="1"/>
  <c r="J21" i="1"/>
  <c r="M21" i="1" s="1"/>
  <c r="J17" i="1"/>
  <c r="M17" i="1" s="1"/>
  <c r="J13" i="1"/>
  <c r="M13" i="1" s="1"/>
  <c r="L29" i="1"/>
  <c r="O29" i="1" s="1"/>
  <c r="L25" i="1"/>
  <c r="O25" i="1" s="1"/>
  <c r="L21" i="1"/>
  <c r="O21" i="1" s="1"/>
  <c r="L17" i="1"/>
  <c r="O17" i="1" s="1"/>
  <c r="L13" i="1"/>
  <c r="O13" i="1" s="1"/>
</calcChain>
</file>

<file path=xl/sharedStrings.xml><?xml version="1.0" encoding="utf-8"?>
<sst xmlns="http://schemas.openxmlformats.org/spreadsheetml/2006/main" count="682" uniqueCount="40">
  <si>
    <t>mod. B E_ik optimal + LTF</t>
  </si>
  <si>
    <t>affinity</t>
  </si>
  <si>
    <t>benchmark</t>
  </si>
  <si>
    <t>intercept</t>
  </si>
  <si>
    <t>slope</t>
  </si>
  <si>
    <t>runtime</t>
  </si>
  <si>
    <t>A53</t>
  </si>
  <si>
    <t>dijkstra</t>
  </si>
  <si>
    <t>A72</t>
  </si>
  <si>
    <t>fft</t>
  </si>
  <si>
    <t>sha</t>
  </si>
  <si>
    <t>test3</t>
  </si>
  <si>
    <t>tinyrenderer</t>
  </si>
  <si>
    <t>wd_fft</t>
  </si>
  <si>
    <t>wd_sort</t>
  </si>
  <si>
    <t>membench_rw_r_1M</t>
  </si>
  <si>
    <t>Task</t>
  </si>
  <si>
    <t>Benchmark</t>
  </si>
  <si>
    <t>Proc</t>
  </si>
  <si>
    <t>Expected iter.</t>
  </si>
  <si>
    <t>Actual iter.</t>
  </si>
  <si>
    <t>Run 1</t>
  </si>
  <si>
    <t>Run 2</t>
  </si>
  <si>
    <t>Run 3</t>
  </si>
  <si>
    <t xml:space="preserve">A53 </t>
  </si>
  <si>
    <t xml:space="preserve">A72 </t>
  </si>
  <si>
    <t>p_ik [ms]</t>
  </si>
  <si>
    <t>MF [s]</t>
  </si>
  <si>
    <t>t [s]</t>
  </si>
  <si>
    <t>Iter. time [ms]</t>
  </si>
  <si>
    <t>Iter. diff</t>
  </si>
  <si>
    <t>mod. B E_ik anti-optimal</t>
  </si>
  <si>
    <t>Random 1</t>
  </si>
  <si>
    <t>Random 2</t>
  </si>
  <si>
    <t>Random 3</t>
  </si>
  <si>
    <t>no B anti-optimal + LTF</t>
  </si>
  <si>
    <t>no B anti-optimal</t>
  </si>
  <si>
    <t>mod. B predictor</t>
  </si>
  <si>
    <t>no B optimal + LTF</t>
  </si>
  <si>
    <t>no B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</si>
</sst>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2" fillId="2" borderId="2" xfId="0" applyFont="1" applyFill="1" applyBorder="1"/>
    <xf numFmtId="0" fontId="2" fillId="2" borderId="1" xfId="0" applyFont="1" applyFill="1" applyBorder="1"/>
    <xf numFmtId="0" fontId="4" fillId="2" borderId="3" xfId="0" applyFont="1" applyFill="1" applyBorder="1" applyAlignment="1">
      <alignment horizontal="right" indent="1"/>
    </xf>
    <xf numFmtId="0" fontId="4" fillId="2" borderId="4" xfId="0" applyFont="1" applyFill="1" applyBorder="1" applyAlignment="1">
      <alignment horizontal="right" indent="1"/>
    </xf>
    <xf numFmtId="0" fontId="2" fillId="0" borderId="0" xfId="0" applyFont="1" applyAlignment="1">
      <alignment horizontal="left"/>
    </xf>
    <xf numFmtId="1" fontId="2" fillId="0" borderId="5" xfId="0" applyNumberFormat="1" applyFont="1" applyBorder="1"/>
    <xf numFmtId="0" fontId="2" fillId="0" borderId="5" xfId="0" applyFont="1" applyBorder="1"/>
    <xf numFmtId="0" fontId="2" fillId="0" borderId="6" xfId="0" applyFont="1" applyBorder="1"/>
    <xf numFmtId="2" fontId="2" fillId="0" borderId="5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" fontId="4" fillId="0" borderId="5" xfId="0" applyNumberFormat="1" applyFont="1" applyBorder="1"/>
    <xf numFmtId="0" fontId="4" fillId="0" borderId="5" xfId="0" applyFont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1" fontId="4" fillId="0" borderId="6" xfId="0" applyNumberFormat="1" applyFont="1" applyBorder="1"/>
    <xf numFmtId="1" fontId="4" fillId="0" borderId="0" xfId="0" applyNumberFormat="1" applyFont="1" applyBorder="1"/>
    <xf numFmtId="10" fontId="2" fillId="0" borderId="0" xfId="1" applyNumberFormat="1" applyFont="1" applyBorder="1"/>
    <xf numFmtId="10" fontId="2" fillId="0" borderId="5" xfId="1" applyNumberFormat="1" applyFont="1" applyBorder="1"/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0"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19C45-954F-45A2-B265-C25C261AEF22}">
  <dimension ref="A1:K9"/>
  <sheetViews>
    <sheetView workbookViewId="0">
      <selection activeCell="A10" sqref="A10"/>
    </sheetView>
  </sheetViews>
  <sheetFormatPr defaultRowHeight="15" x14ac:dyDescent="0.25"/>
  <cols>
    <col min="1" max="1" width="9.7109375" bestFit="1" customWidth="1"/>
    <col min="2" max="2" width="20" bestFit="1" customWidth="1"/>
    <col min="8" max="8" width="20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5">
      <c r="A2" t="s">
        <v>6</v>
      </c>
      <c r="B2" t="s">
        <v>7</v>
      </c>
      <c r="C2">
        <v>5.6082000000000001</v>
      </c>
      <c r="D2">
        <v>0.2281</v>
      </c>
      <c r="E2">
        <v>1.7534000000000001E-2</v>
      </c>
      <c r="G2" t="s">
        <v>8</v>
      </c>
      <c r="H2" t="s">
        <v>7</v>
      </c>
      <c r="I2">
        <v>5.6123000000000003</v>
      </c>
      <c r="J2">
        <v>0.88929999999999998</v>
      </c>
      <c r="K2">
        <v>1.0800000000000001E-2</v>
      </c>
    </row>
    <row r="3" spans="1:11" x14ac:dyDescent="0.25">
      <c r="A3" t="s">
        <v>6</v>
      </c>
      <c r="B3" t="s">
        <v>9</v>
      </c>
      <c r="C3">
        <v>5.6264000000000003</v>
      </c>
      <c r="D3">
        <v>0.20180000000000001</v>
      </c>
      <c r="E3">
        <v>3.3300000000000002E-4</v>
      </c>
      <c r="G3" t="s">
        <v>8</v>
      </c>
      <c r="H3" t="s">
        <v>9</v>
      </c>
      <c r="I3">
        <v>5.5734000000000004</v>
      </c>
      <c r="J3">
        <v>1.2092000000000001</v>
      </c>
      <c r="K3">
        <v>1.12E-4</v>
      </c>
    </row>
    <row r="4" spans="1:11" x14ac:dyDescent="0.25">
      <c r="A4" t="s">
        <v>6</v>
      </c>
      <c r="B4" t="s">
        <v>10</v>
      </c>
      <c r="C4">
        <v>5.6144999999999996</v>
      </c>
      <c r="D4">
        <v>0.27460000000000001</v>
      </c>
      <c r="E4">
        <v>4.5399999999999998E-4</v>
      </c>
      <c r="G4" t="s">
        <v>8</v>
      </c>
      <c r="H4" t="s">
        <v>10</v>
      </c>
      <c r="I4">
        <v>5.5041000000000002</v>
      </c>
      <c r="J4">
        <v>1.4751000000000001</v>
      </c>
      <c r="K4">
        <v>1.7000000000000001E-4</v>
      </c>
    </row>
    <row r="5" spans="1:11" x14ac:dyDescent="0.25">
      <c r="A5" t="s">
        <v>6</v>
      </c>
      <c r="B5" t="s">
        <v>11</v>
      </c>
      <c r="C5">
        <v>5.7041000000000004</v>
      </c>
      <c r="D5">
        <v>0.26939999999999997</v>
      </c>
      <c r="E5">
        <v>7.2286000000000003E-2</v>
      </c>
      <c r="G5" t="s">
        <v>8</v>
      </c>
      <c r="H5" t="s">
        <v>11</v>
      </c>
      <c r="I5">
        <v>5.6341999999999999</v>
      </c>
      <c r="J5">
        <v>1.0152000000000001</v>
      </c>
      <c r="K5">
        <v>3.4852000000000001E-2</v>
      </c>
    </row>
    <row r="6" spans="1:11" x14ac:dyDescent="0.25">
      <c r="A6" t="s">
        <v>6</v>
      </c>
      <c r="B6" t="s">
        <v>12</v>
      </c>
      <c r="C6">
        <v>6.4039999999999999</v>
      </c>
      <c r="D6">
        <v>0.29120000000000001</v>
      </c>
      <c r="E6">
        <v>0.33300000000000002</v>
      </c>
      <c r="G6" t="s">
        <v>8</v>
      </c>
      <c r="H6" t="s">
        <v>12</v>
      </c>
      <c r="I6">
        <v>6.4438000000000004</v>
      </c>
      <c r="J6">
        <v>0.89219999999999999</v>
      </c>
      <c r="K6">
        <v>0.17299999999999999</v>
      </c>
    </row>
    <row r="7" spans="1:11" x14ac:dyDescent="0.25">
      <c r="A7" t="s">
        <v>6</v>
      </c>
      <c r="B7" t="s">
        <v>13</v>
      </c>
      <c r="C7">
        <v>5.6852</v>
      </c>
      <c r="D7">
        <v>0.3664</v>
      </c>
      <c r="E7">
        <v>1.1900000000000001E-4</v>
      </c>
      <c r="G7" t="s">
        <v>8</v>
      </c>
      <c r="H7" t="s">
        <v>13</v>
      </c>
      <c r="I7">
        <v>5.7640000000000002</v>
      </c>
      <c r="J7">
        <v>1.0904</v>
      </c>
      <c r="K7">
        <v>5.8999999999999998E-5</v>
      </c>
    </row>
    <row r="8" spans="1:11" x14ac:dyDescent="0.25">
      <c r="A8" t="s">
        <v>6</v>
      </c>
      <c r="B8" t="s">
        <v>14</v>
      </c>
      <c r="C8">
        <v>5.9119000000000002</v>
      </c>
      <c r="D8">
        <v>0.50139999999999996</v>
      </c>
      <c r="E8">
        <v>0.22234999999999999</v>
      </c>
      <c r="G8" t="s">
        <v>8</v>
      </c>
      <c r="H8" t="s">
        <v>14</v>
      </c>
      <c r="I8">
        <v>5.7153999999999998</v>
      </c>
      <c r="J8">
        <v>1.1744000000000001</v>
      </c>
      <c r="K8">
        <v>0.17835899999999999</v>
      </c>
    </row>
    <row r="9" spans="1:11" x14ac:dyDescent="0.25">
      <c r="A9" t="s">
        <v>6</v>
      </c>
      <c r="B9" t="s">
        <v>15</v>
      </c>
      <c r="C9">
        <v>5.9343000000000004</v>
      </c>
      <c r="D9">
        <v>0.52559999999999996</v>
      </c>
      <c r="E9">
        <v>0.82762800000000003</v>
      </c>
      <c r="G9" t="s">
        <v>8</v>
      </c>
      <c r="H9" t="s">
        <v>15</v>
      </c>
      <c r="I9">
        <v>6.6589999999999998</v>
      </c>
      <c r="J9">
        <v>0.73960000000000004</v>
      </c>
      <c r="K9">
        <v>0.81404799999999999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0195-B6C3-4609-9DAE-EB62B24895DE}">
  <dimension ref="A1:O29"/>
  <sheetViews>
    <sheetView zoomScaleNormal="100" workbookViewId="0">
      <selection activeCell="I8" sqref="I8:I29"/>
    </sheetView>
  </sheetViews>
  <sheetFormatPr defaultRowHeight="14.25" x14ac:dyDescent="0.2"/>
  <cols>
    <col min="1" max="1" width="11.28515625" style="1" customWidth="1"/>
    <col min="2" max="2" width="22.7109375" style="1" customWidth="1"/>
    <col min="3" max="3" width="9.140625" style="1"/>
    <col min="4" max="4" width="11.7109375" style="1" customWidth="1"/>
    <col min="5" max="6" width="17.140625" style="1" customWidth="1"/>
    <col min="7" max="16384" width="9.140625" style="1"/>
  </cols>
  <sheetData>
    <row r="1" spans="1:15" ht="18" x14ac:dyDescent="0.25">
      <c r="A1" s="2" t="s">
        <v>33</v>
      </c>
    </row>
    <row r="2" spans="1:15" ht="18.75" thickBot="1" x14ac:dyDescent="0.3">
      <c r="A2" s="2"/>
    </row>
    <row r="3" spans="1:15" ht="15.75" thickBot="1" x14ac:dyDescent="0.3">
      <c r="A3" s="6" t="s">
        <v>27</v>
      </c>
      <c r="B3" s="7" t="s">
        <v>28</v>
      </c>
    </row>
    <row r="4" spans="1:15" ht="15.75" thickTop="1" thickBot="1" x14ac:dyDescent="0.25">
      <c r="A4" s="4">
        <v>0.9</v>
      </c>
      <c r="B4" s="5">
        <v>1800</v>
      </c>
    </row>
    <row r="5" spans="1:15" x14ac:dyDescent="0.2">
      <c r="A5" s="3"/>
      <c r="B5" s="3"/>
    </row>
    <row r="6" spans="1:15" ht="15" x14ac:dyDescent="0.25">
      <c r="A6" s="23" t="s">
        <v>16</v>
      </c>
      <c r="B6" s="19" t="s">
        <v>17</v>
      </c>
      <c r="C6" s="20" t="s">
        <v>18</v>
      </c>
      <c r="D6" s="21" t="s">
        <v>26</v>
      </c>
      <c r="E6" s="22" t="s">
        <v>29</v>
      </c>
      <c r="F6" s="24" t="s">
        <v>19</v>
      </c>
      <c r="G6" s="29" t="s">
        <v>20</v>
      </c>
      <c r="H6" s="30"/>
      <c r="I6" s="31"/>
      <c r="J6" s="29" t="s">
        <v>30</v>
      </c>
      <c r="K6" s="30"/>
      <c r="L6" s="30"/>
      <c r="M6" s="30"/>
      <c r="N6" s="30"/>
      <c r="O6" s="31"/>
    </row>
    <row r="7" spans="1:15" ht="15" thickBot="1" x14ac:dyDescent="0.25">
      <c r="A7" s="13"/>
      <c r="B7" s="14"/>
      <c r="C7" s="13"/>
      <c r="D7" s="13"/>
      <c r="E7" s="14"/>
      <c r="F7" s="14"/>
      <c r="G7" s="15" t="s">
        <v>21</v>
      </c>
      <c r="H7" s="16" t="s">
        <v>22</v>
      </c>
      <c r="I7" s="17" t="s">
        <v>23</v>
      </c>
      <c r="J7" s="15" t="s">
        <v>21</v>
      </c>
      <c r="K7" s="16" t="s">
        <v>22</v>
      </c>
      <c r="L7" s="17" t="s">
        <v>23</v>
      </c>
      <c r="M7" s="16" t="s">
        <v>21</v>
      </c>
      <c r="N7" s="16" t="s">
        <v>22</v>
      </c>
      <c r="O7" s="17" t="s">
        <v>23</v>
      </c>
    </row>
    <row r="8" spans="1:15" ht="15.75" thickTop="1" x14ac:dyDescent="0.25">
      <c r="A8" s="8">
        <v>0</v>
      </c>
      <c r="B8" s="10" t="s">
        <v>7</v>
      </c>
      <c r="C8" s="1" t="s">
        <v>6</v>
      </c>
      <c r="D8" s="1">
        <v>74</v>
      </c>
      <c r="E8" s="12">
        <f>IF(TRIM(C8)="A53",VLOOKUP(B8,runtimes!$B$2:$E$9,4,FALSE),VLOOKUP(B8,runtimes!$H$2:$K$9,4,FALSE))*1000</f>
        <v>17.534000000000002</v>
      </c>
      <c r="F8" s="9">
        <f>((1/$A$4)*D8*$B$4)/E8</f>
        <v>8440.7436979582508</v>
      </c>
      <c r="G8" s="11">
        <v>8434</v>
      </c>
      <c r="H8" s="3">
        <v>8429</v>
      </c>
      <c r="I8" s="10">
        <v>8398</v>
      </c>
      <c r="J8" s="25">
        <f>G8-$F8</f>
        <v>-6.7436979582507774</v>
      </c>
      <c r="K8" s="26">
        <f t="shared" ref="K8:L23" si="0">H8-$F8</f>
        <v>-11.743697958250777</v>
      </c>
      <c r="L8" s="18">
        <f t="shared" si="0"/>
        <v>-42.743697958250777</v>
      </c>
      <c r="M8" s="27">
        <f>J8/$F8</f>
        <v>-7.9894594594573755E-4</v>
      </c>
      <c r="N8" s="27">
        <f t="shared" ref="N8:O23" si="1">K8/$F8</f>
        <v>-1.3913108108106025E-3</v>
      </c>
      <c r="O8" s="28">
        <f t="shared" si="1"/>
        <v>-5.0639729729727656E-3</v>
      </c>
    </row>
    <row r="9" spans="1:15" ht="15" x14ac:dyDescent="0.25">
      <c r="A9" s="8">
        <v>1</v>
      </c>
      <c r="B9" s="10" t="s">
        <v>15</v>
      </c>
      <c r="C9" s="1" t="s">
        <v>6</v>
      </c>
      <c r="D9" s="1">
        <v>113</v>
      </c>
      <c r="E9" s="12">
        <f>IF(TRIM(C9)="A53",VLOOKUP(B9,runtimes!$B$2:$E$9,4,FALSE),VLOOKUP(B9,runtimes!$H$2:$K$9,4,FALSE))*1000</f>
        <v>827.62800000000004</v>
      </c>
      <c r="F9" s="9">
        <f>((1/$A$4)*D9*$B$4)/E9</f>
        <v>273.0695433213956</v>
      </c>
      <c r="G9" s="11">
        <v>222</v>
      </c>
      <c r="H9" s="3">
        <v>202</v>
      </c>
      <c r="I9" s="10">
        <v>200</v>
      </c>
      <c r="J9" s="25">
        <f t="shared" ref="J9:L29" si="2">G9-$F9</f>
        <v>-51.069543321395599</v>
      </c>
      <c r="K9" s="26">
        <f t="shared" si="0"/>
        <v>-71.069543321395599</v>
      </c>
      <c r="L9" s="18">
        <f t="shared" si="0"/>
        <v>-73.069543321395599</v>
      </c>
      <c r="M9" s="27">
        <f t="shared" ref="M9:O29" si="3">J9/$F9</f>
        <v>-0.18702028318584069</v>
      </c>
      <c r="N9" s="27">
        <f t="shared" si="1"/>
        <v>-0.26026169911504426</v>
      </c>
      <c r="O9" s="28">
        <f t="shared" si="1"/>
        <v>-0.2675858407079646</v>
      </c>
    </row>
    <row r="10" spans="1:15" ht="15" x14ac:dyDescent="0.25">
      <c r="A10" s="8">
        <v>2</v>
      </c>
      <c r="B10" s="10" t="s">
        <v>12</v>
      </c>
      <c r="C10" s="1" t="s">
        <v>6</v>
      </c>
      <c r="D10" s="1">
        <v>225</v>
      </c>
      <c r="E10" s="12">
        <f>IF(TRIM(C10)="A53",VLOOKUP(B10,runtimes!$B$2:$E$9,4,FALSE),VLOOKUP(B10,runtimes!$H$2:$K$9,4,FALSE))*1000</f>
        <v>333</v>
      </c>
      <c r="F10" s="9">
        <f t="shared" ref="F10:F29" si="4">((1/$A$4)*D10*$B$4)/E10</f>
        <v>1351.3513513513512</v>
      </c>
      <c r="G10" s="11">
        <v>1364</v>
      </c>
      <c r="H10" s="3">
        <v>1354</v>
      </c>
      <c r="I10" s="10">
        <v>1352</v>
      </c>
      <c r="J10" s="25">
        <f t="shared" si="2"/>
        <v>12.648648648648759</v>
      </c>
      <c r="K10" s="26">
        <f t="shared" si="0"/>
        <v>2.6486486486487593</v>
      </c>
      <c r="L10" s="18">
        <f t="shared" si="0"/>
        <v>0.64864864864875926</v>
      </c>
      <c r="M10" s="27">
        <f t="shared" si="3"/>
        <v>9.3600000000000818E-3</v>
      </c>
      <c r="N10" s="27">
        <f t="shared" si="1"/>
        <v>1.9600000000000819E-3</v>
      </c>
      <c r="O10" s="28">
        <f t="shared" si="1"/>
        <v>4.8000000000008187E-4</v>
      </c>
    </row>
    <row r="11" spans="1:15" ht="15" x14ac:dyDescent="0.25">
      <c r="A11" s="8">
        <v>3</v>
      </c>
      <c r="B11" s="10" t="s">
        <v>10</v>
      </c>
      <c r="C11" s="1" t="s">
        <v>6</v>
      </c>
      <c r="D11" s="1">
        <v>262</v>
      </c>
      <c r="E11" s="12">
        <f>IF(TRIM(C11)="A53",VLOOKUP(B11,runtimes!$B$2:$E$9,4,FALSE),VLOOKUP(B11,runtimes!$H$2:$K$9,4,FALSE))*1000</f>
        <v>0.45399999999999996</v>
      </c>
      <c r="F11" s="9">
        <f t="shared" si="4"/>
        <v>1154185.022026432</v>
      </c>
      <c r="G11" s="11">
        <v>1159798</v>
      </c>
      <c r="H11" s="3">
        <v>1158224</v>
      </c>
      <c r="I11" s="10">
        <v>1157931</v>
      </c>
      <c r="J11" s="25">
        <f t="shared" si="2"/>
        <v>5612.9779735680204</v>
      </c>
      <c r="K11" s="26">
        <f t="shared" si="0"/>
        <v>4038.9779735680204</v>
      </c>
      <c r="L11" s="18">
        <f t="shared" si="0"/>
        <v>3745.9779735680204</v>
      </c>
      <c r="M11" s="27">
        <f t="shared" si="3"/>
        <v>4.8631526717554975E-3</v>
      </c>
      <c r="N11" s="27">
        <f t="shared" si="1"/>
        <v>3.4994198473280169E-3</v>
      </c>
      <c r="O11" s="28">
        <f t="shared" si="1"/>
        <v>3.2455610687020628E-3</v>
      </c>
    </row>
    <row r="12" spans="1:15" ht="15" x14ac:dyDescent="0.25">
      <c r="A12" s="8">
        <v>4</v>
      </c>
      <c r="B12" s="10" t="s">
        <v>14</v>
      </c>
      <c r="C12" s="1" t="s">
        <v>6</v>
      </c>
      <c r="D12" s="1">
        <v>100</v>
      </c>
      <c r="E12" s="12">
        <f>IF(TRIM(C12)="A53",VLOOKUP(B12,runtimes!$B$2:$E$9,4,FALSE),VLOOKUP(B12,runtimes!$H$2:$K$9,4,FALSE))*1000</f>
        <v>222.35</v>
      </c>
      <c r="F12" s="9">
        <f t="shared" si="4"/>
        <v>899.48279739149996</v>
      </c>
      <c r="G12" s="11">
        <v>871</v>
      </c>
      <c r="H12" s="3">
        <v>866</v>
      </c>
      <c r="I12" s="10">
        <v>878</v>
      </c>
      <c r="J12" s="25">
        <f t="shared" si="2"/>
        <v>-28.482797391499957</v>
      </c>
      <c r="K12" s="26">
        <f t="shared" si="0"/>
        <v>-33.482797391499957</v>
      </c>
      <c r="L12" s="18">
        <f t="shared" si="0"/>
        <v>-21.482797391499957</v>
      </c>
      <c r="M12" s="27">
        <f t="shared" si="3"/>
        <v>-3.1665750000000076E-2</v>
      </c>
      <c r="N12" s="27">
        <f t="shared" si="1"/>
        <v>-3.7224500000000077E-2</v>
      </c>
      <c r="O12" s="28">
        <f t="shared" si="1"/>
        <v>-2.3883500000000075E-2</v>
      </c>
    </row>
    <row r="13" spans="1:15" ht="15" x14ac:dyDescent="0.25">
      <c r="A13" s="8">
        <v>5</v>
      </c>
      <c r="B13" s="10" t="s">
        <v>11</v>
      </c>
      <c r="C13" s="1" t="s">
        <v>8</v>
      </c>
      <c r="D13" s="1">
        <v>49</v>
      </c>
      <c r="E13" s="12">
        <f>IF(TRIM(C13)="A53",VLOOKUP(B13,runtimes!$B$2:$E$9,4,FALSE),VLOOKUP(B13,runtimes!$H$2:$K$9,4,FALSE))*1000</f>
        <v>34.852000000000004</v>
      </c>
      <c r="F13" s="9">
        <f t="shared" si="4"/>
        <v>2811.8902788936075</v>
      </c>
      <c r="G13" s="11">
        <v>2737</v>
      </c>
      <c r="H13" s="3">
        <v>2888</v>
      </c>
      <c r="I13" s="10">
        <v>2171</v>
      </c>
      <c r="J13" s="25">
        <f t="shared" si="2"/>
        <v>-74.890278893607501</v>
      </c>
      <c r="K13" s="26">
        <f t="shared" si="0"/>
        <v>76.109721106392499</v>
      </c>
      <c r="L13" s="18">
        <f t="shared" si="0"/>
        <v>-640.8902788936075</v>
      </c>
      <c r="M13" s="27">
        <f t="shared" si="3"/>
        <v>-2.6633428571428659E-2</v>
      </c>
      <c r="N13" s="27">
        <f t="shared" si="1"/>
        <v>2.7067102040816235E-2</v>
      </c>
      <c r="O13" s="28">
        <f t="shared" si="1"/>
        <v>-0.22792151020408169</v>
      </c>
    </row>
    <row r="14" spans="1:15" ht="15" x14ac:dyDescent="0.25">
      <c r="A14" s="8">
        <v>6</v>
      </c>
      <c r="B14" s="10" t="s">
        <v>14</v>
      </c>
      <c r="C14" s="1" t="s">
        <v>6</v>
      </c>
      <c r="D14" s="1">
        <v>87</v>
      </c>
      <c r="E14" s="12">
        <f>IF(TRIM(C14)="A53",VLOOKUP(B14,runtimes!$B$2:$E$9,4,FALSE),VLOOKUP(B14,runtimes!$H$2:$K$9,4,FALSE))*1000</f>
        <v>222.35</v>
      </c>
      <c r="F14" s="9">
        <f t="shared" si="4"/>
        <v>782.55003373060492</v>
      </c>
      <c r="G14" s="11">
        <v>753</v>
      </c>
      <c r="H14" s="3">
        <v>759</v>
      </c>
      <c r="I14" s="10">
        <v>758</v>
      </c>
      <c r="J14" s="25">
        <f t="shared" si="2"/>
        <v>-29.550033730604923</v>
      </c>
      <c r="K14" s="26">
        <f t="shared" si="0"/>
        <v>-23.550033730604923</v>
      </c>
      <c r="L14" s="18">
        <f t="shared" si="0"/>
        <v>-24.550033730604923</v>
      </c>
      <c r="M14" s="27">
        <f t="shared" si="3"/>
        <v>-3.7761206896551748E-2</v>
      </c>
      <c r="N14" s="27">
        <f t="shared" si="1"/>
        <v>-3.0093965517241406E-2</v>
      </c>
      <c r="O14" s="28">
        <f t="shared" si="1"/>
        <v>-3.1371839080459797E-2</v>
      </c>
    </row>
    <row r="15" spans="1:15" ht="15" x14ac:dyDescent="0.25">
      <c r="A15" s="8">
        <v>7</v>
      </c>
      <c r="B15" s="10" t="s">
        <v>13</v>
      </c>
      <c r="C15" s="1" t="s">
        <v>6</v>
      </c>
      <c r="D15" s="1">
        <v>253</v>
      </c>
      <c r="E15" s="12">
        <f>IF(TRIM(C15)="A53",VLOOKUP(B15,runtimes!$B$2:$E$9,4,FALSE),VLOOKUP(B15,runtimes!$H$2:$K$9,4,FALSE))*1000</f>
        <v>0.11900000000000001</v>
      </c>
      <c r="F15" s="9">
        <f t="shared" si="4"/>
        <v>4252100.8403361347</v>
      </c>
      <c r="G15" s="11">
        <v>3990651</v>
      </c>
      <c r="H15" s="3">
        <v>3980097</v>
      </c>
      <c r="I15" s="10">
        <v>3975965</v>
      </c>
      <c r="J15" s="25">
        <f t="shared" si="2"/>
        <v>-261449.84033613466</v>
      </c>
      <c r="K15" s="26">
        <f t="shared" si="0"/>
        <v>-272003.84033613466</v>
      </c>
      <c r="L15" s="18">
        <f t="shared" si="0"/>
        <v>-276135.84033613466</v>
      </c>
      <c r="M15" s="27">
        <f t="shared" si="3"/>
        <v>-6.1487215415019808E-2</v>
      </c>
      <c r="N15" s="27">
        <f t="shared" si="1"/>
        <v>-6.3969282608695693E-2</v>
      </c>
      <c r="O15" s="28">
        <f t="shared" si="1"/>
        <v>-6.4941037549407166E-2</v>
      </c>
    </row>
    <row r="16" spans="1:15" ht="15" x14ac:dyDescent="0.25">
      <c r="A16" s="8">
        <v>8</v>
      </c>
      <c r="B16" s="10" t="s">
        <v>9</v>
      </c>
      <c r="C16" s="1" t="s">
        <v>8</v>
      </c>
      <c r="D16" s="1">
        <v>64</v>
      </c>
      <c r="E16" s="12">
        <f>IF(TRIM(C16)="A53",VLOOKUP(B16,runtimes!$B$2:$E$9,4,FALSE),VLOOKUP(B16,runtimes!$H$2:$K$9,4,FALSE))*1000</f>
        <v>0.112</v>
      </c>
      <c r="F16" s="9">
        <f t="shared" si="4"/>
        <v>1142857.1428571427</v>
      </c>
      <c r="G16" s="11">
        <v>1105878</v>
      </c>
      <c r="H16" s="3">
        <v>1122561</v>
      </c>
      <c r="I16" s="10">
        <v>1121104</v>
      </c>
      <c r="J16" s="25">
        <f t="shared" si="2"/>
        <v>-36979.142857142724</v>
      </c>
      <c r="K16" s="26">
        <f t="shared" si="0"/>
        <v>-20296.142857142724</v>
      </c>
      <c r="L16" s="18">
        <f t="shared" si="0"/>
        <v>-21753.142857142724</v>
      </c>
      <c r="M16" s="27">
        <f t="shared" si="3"/>
        <v>-3.2356749999999886E-2</v>
      </c>
      <c r="N16" s="27">
        <f t="shared" si="1"/>
        <v>-1.7759124999999886E-2</v>
      </c>
      <c r="O16" s="28">
        <f t="shared" si="1"/>
        <v>-1.9033999999999884E-2</v>
      </c>
    </row>
    <row r="17" spans="1:15" ht="15" x14ac:dyDescent="0.25">
      <c r="A17" s="8">
        <v>9</v>
      </c>
      <c r="B17" s="10" t="s">
        <v>11</v>
      </c>
      <c r="C17" s="1" t="s">
        <v>6</v>
      </c>
      <c r="D17" s="1">
        <v>216</v>
      </c>
      <c r="E17" s="12">
        <f>IF(TRIM(C17)="A53",VLOOKUP(B17,runtimes!$B$2:$E$9,4,FALSE),VLOOKUP(B17,runtimes!$H$2:$K$9,4,FALSE))*1000</f>
        <v>72.286000000000001</v>
      </c>
      <c r="F17" s="9">
        <f t="shared" si="4"/>
        <v>5976.2609633954016</v>
      </c>
      <c r="G17" s="11">
        <v>7250</v>
      </c>
      <c r="H17" s="3">
        <v>6817</v>
      </c>
      <c r="I17" s="10">
        <v>6801</v>
      </c>
      <c r="J17" s="25">
        <f t="shared" si="2"/>
        <v>1273.7390366045984</v>
      </c>
      <c r="K17" s="26">
        <f t="shared" si="0"/>
        <v>840.73903660459837</v>
      </c>
      <c r="L17" s="18">
        <f t="shared" si="0"/>
        <v>824.73903660459837</v>
      </c>
      <c r="M17" s="27">
        <f t="shared" si="3"/>
        <v>0.21313310185185186</v>
      </c>
      <c r="N17" s="27">
        <f t="shared" si="1"/>
        <v>0.14067977314814814</v>
      </c>
      <c r="O17" s="28">
        <f t="shared" si="1"/>
        <v>0.13800251388888887</v>
      </c>
    </row>
    <row r="18" spans="1:15" ht="15" x14ac:dyDescent="0.25">
      <c r="A18" s="8">
        <v>10</v>
      </c>
      <c r="B18" s="10" t="s">
        <v>15</v>
      </c>
      <c r="C18" s="1" t="s">
        <v>8</v>
      </c>
      <c r="D18" s="1">
        <v>130</v>
      </c>
      <c r="E18" s="12">
        <f>IF(TRIM(C18)="A53",VLOOKUP(B18,runtimes!$B$2:$E$9,4,FALSE),VLOOKUP(B18,runtimes!$H$2:$K$9,4,FALSE))*1000</f>
        <v>814.048</v>
      </c>
      <c r="F18" s="9">
        <f t="shared" si="4"/>
        <v>319.39148551436773</v>
      </c>
      <c r="G18" s="11">
        <v>199</v>
      </c>
      <c r="H18" s="3">
        <v>231</v>
      </c>
      <c r="I18" s="10">
        <v>284</v>
      </c>
      <c r="J18" s="25">
        <f t="shared" si="2"/>
        <v>-120.39148551436773</v>
      </c>
      <c r="K18" s="26">
        <f t="shared" si="0"/>
        <v>-88.39148551436773</v>
      </c>
      <c r="L18" s="18">
        <f t="shared" si="0"/>
        <v>-35.39148551436773</v>
      </c>
      <c r="M18" s="27">
        <f t="shared" si="3"/>
        <v>-0.37694018461538464</v>
      </c>
      <c r="N18" s="27">
        <f t="shared" si="1"/>
        <v>-0.27674966153846159</v>
      </c>
      <c r="O18" s="28">
        <f t="shared" si="1"/>
        <v>-0.11080910769230777</v>
      </c>
    </row>
    <row r="19" spans="1:15" ht="15" x14ac:dyDescent="0.25">
      <c r="A19" s="8">
        <v>11</v>
      </c>
      <c r="B19" s="10" t="s">
        <v>9</v>
      </c>
      <c r="C19" s="1" t="s">
        <v>8</v>
      </c>
      <c r="D19" s="1">
        <v>50</v>
      </c>
      <c r="E19" s="12">
        <f>IF(TRIM(C19)="A53",VLOOKUP(B19,runtimes!$B$2:$E$9,4,FALSE),VLOOKUP(B19,runtimes!$H$2:$K$9,4,FALSE))*1000</f>
        <v>0.112</v>
      </c>
      <c r="F19" s="9">
        <f t="shared" si="4"/>
        <v>892857.14285714284</v>
      </c>
      <c r="G19" s="11">
        <v>860529</v>
      </c>
      <c r="H19" s="3">
        <v>870812</v>
      </c>
      <c r="I19" s="10">
        <v>870177</v>
      </c>
      <c r="J19" s="25">
        <f t="shared" si="2"/>
        <v>-32328.142857142841</v>
      </c>
      <c r="K19" s="26">
        <f t="shared" si="0"/>
        <v>-22045.142857142841</v>
      </c>
      <c r="L19" s="18">
        <f t="shared" si="0"/>
        <v>-22680.142857142841</v>
      </c>
      <c r="M19" s="27">
        <f t="shared" si="3"/>
        <v>-3.6207519999999979E-2</v>
      </c>
      <c r="N19" s="27">
        <f t="shared" si="1"/>
        <v>-2.4690559999999983E-2</v>
      </c>
      <c r="O19" s="28">
        <f t="shared" si="1"/>
        <v>-2.5401759999999982E-2</v>
      </c>
    </row>
    <row r="20" spans="1:15" ht="15" x14ac:dyDescent="0.25">
      <c r="A20" s="8">
        <v>12</v>
      </c>
      <c r="B20" s="10" t="s">
        <v>15</v>
      </c>
      <c r="C20" s="1" t="s">
        <v>6</v>
      </c>
      <c r="D20" s="1">
        <v>78</v>
      </c>
      <c r="E20" s="12">
        <f>IF(TRIM(C20)="A53",VLOOKUP(B20,runtimes!$B$2:$E$9,4,FALSE),VLOOKUP(B20,runtimes!$H$2:$K$9,4,FALSE))*1000</f>
        <v>827.62800000000004</v>
      </c>
      <c r="F20" s="9">
        <f t="shared" si="4"/>
        <v>188.49048123069784</v>
      </c>
      <c r="G20" s="11">
        <v>21</v>
      </c>
      <c r="H20" s="3">
        <v>21</v>
      </c>
      <c r="I20" s="10">
        <v>21</v>
      </c>
      <c r="J20" s="25">
        <f t="shared" si="2"/>
        <v>-167.49048123069784</v>
      </c>
      <c r="K20" s="26">
        <f t="shared" si="0"/>
        <v>-167.49048123069784</v>
      </c>
      <c r="L20" s="18">
        <f t="shared" si="0"/>
        <v>-167.49048123069784</v>
      </c>
      <c r="M20" s="27">
        <f t="shared" si="3"/>
        <v>-0.8885885384615384</v>
      </c>
      <c r="N20" s="27">
        <f t="shared" si="1"/>
        <v>-0.8885885384615384</v>
      </c>
      <c r="O20" s="28">
        <f t="shared" si="1"/>
        <v>-0.8885885384615384</v>
      </c>
    </row>
    <row r="21" spans="1:15" ht="15" x14ac:dyDescent="0.25">
      <c r="A21" s="8">
        <v>13</v>
      </c>
      <c r="B21" s="10" t="s">
        <v>7</v>
      </c>
      <c r="C21" s="1" t="s">
        <v>8</v>
      </c>
      <c r="D21" s="1">
        <v>48</v>
      </c>
      <c r="E21" s="12">
        <f>IF(TRIM(C21)="A53",VLOOKUP(B21,runtimes!$B$2:$E$9,4,FALSE),VLOOKUP(B21,runtimes!$H$2:$K$9,4,FALSE))*1000</f>
        <v>10.8</v>
      </c>
      <c r="F21" s="9">
        <f t="shared" si="4"/>
        <v>8888.8888888888887</v>
      </c>
      <c r="G21" s="11">
        <v>8687</v>
      </c>
      <c r="H21" s="3">
        <v>8686</v>
      </c>
      <c r="I21" s="10">
        <v>8541</v>
      </c>
      <c r="J21" s="25">
        <f t="shared" si="2"/>
        <v>-201.88888888888869</v>
      </c>
      <c r="K21" s="26">
        <f t="shared" si="0"/>
        <v>-202.88888888888869</v>
      </c>
      <c r="L21" s="18">
        <f t="shared" si="0"/>
        <v>-347.88888888888869</v>
      </c>
      <c r="M21" s="27">
        <f t="shared" si="3"/>
        <v>-2.2712499999999979E-2</v>
      </c>
      <c r="N21" s="27">
        <f t="shared" si="1"/>
        <v>-2.2824999999999977E-2</v>
      </c>
      <c r="O21" s="28">
        <f t="shared" si="1"/>
        <v>-3.9137499999999978E-2</v>
      </c>
    </row>
    <row r="22" spans="1:15" ht="15" x14ac:dyDescent="0.25">
      <c r="A22" s="8">
        <v>14</v>
      </c>
      <c r="B22" s="10" t="s">
        <v>10</v>
      </c>
      <c r="C22" s="1" t="s">
        <v>8</v>
      </c>
      <c r="D22" s="1">
        <v>123</v>
      </c>
      <c r="E22" s="12">
        <f>IF(TRIM(C22)="A53",VLOOKUP(B22,runtimes!$B$2:$E$9,4,FALSE),VLOOKUP(B22,runtimes!$H$2:$K$9,4,FALSE))*1000</f>
        <v>0.17</v>
      </c>
      <c r="F22" s="9">
        <f t="shared" si="4"/>
        <v>1447058.8235294118</v>
      </c>
      <c r="G22" s="11">
        <v>1437603</v>
      </c>
      <c r="H22" s="3">
        <v>1443269</v>
      </c>
      <c r="I22" s="10">
        <v>1446208</v>
      </c>
      <c r="J22" s="25">
        <f t="shared" si="2"/>
        <v>-9455.8235294118058</v>
      </c>
      <c r="K22" s="26">
        <f t="shared" si="0"/>
        <v>-3789.8235294118058</v>
      </c>
      <c r="L22" s="18">
        <f t="shared" si="0"/>
        <v>-850.82352941180579</v>
      </c>
      <c r="M22" s="27">
        <f t="shared" si="3"/>
        <v>-6.5345121951219795E-3</v>
      </c>
      <c r="N22" s="27">
        <f t="shared" si="1"/>
        <v>-2.6189837398374266E-3</v>
      </c>
      <c r="O22" s="28">
        <f t="shared" si="1"/>
        <v>-5.8796747967482515E-4</v>
      </c>
    </row>
    <row r="23" spans="1:15" ht="15" x14ac:dyDescent="0.25">
      <c r="A23" s="8">
        <v>15</v>
      </c>
      <c r="B23" s="10" t="s">
        <v>9</v>
      </c>
      <c r="C23" s="1" t="s">
        <v>6</v>
      </c>
      <c r="D23" s="1">
        <v>194</v>
      </c>
      <c r="E23" s="12">
        <f>IF(TRIM(C23)="A53",VLOOKUP(B23,runtimes!$B$2:$E$9,4,FALSE),VLOOKUP(B23,runtimes!$H$2:$K$9,4,FALSE))*1000</f>
        <v>0.33300000000000002</v>
      </c>
      <c r="F23" s="9">
        <f t="shared" si="4"/>
        <v>1165165.1651651652</v>
      </c>
      <c r="G23" s="11">
        <v>1169703</v>
      </c>
      <c r="H23" s="3">
        <v>1156674</v>
      </c>
      <c r="I23" s="10">
        <v>1152741</v>
      </c>
      <c r="J23" s="25">
        <f t="shared" si="2"/>
        <v>4537.8348348347936</v>
      </c>
      <c r="K23" s="26">
        <f t="shared" si="0"/>
        <v>-8491.1651651652064</v>
      </c>
      <c r="L23" s="18">
        <f t="shared" si="0"/>
        <v>-12424.165165165206</v>
      </c>
      <c r="M23" s="27">
        <f t="shared" si="3"/>
        <v>3.894585051546356E-3</v>
      </c>
      <c r="N23" s="27">
        <f t="shared" si="1"/>
        <v>-7.2875206185567358E-3</v>
      </c>
      <c r="O23" s="28">
        <f t="shared" si="1"/>
        <v>-1.0663007731958798E-2</v>
      </c>
    </row>
    <row r="24" spans="1:15" ht="15" x14ac:dyDescent="0.25">
      <c r="A24" s="8">
        <v>16</v>
      </c>
      <c r="B24" s="10" t="s">
        <v>15</v>
      </c>
      <c r="C24" s="1" t="s">
        <v>6</v>
      </c>
      <c r="D24" s="1">
        <v>60</v>
      </c>
      <c r="E24" s="12">
        <f>IF(TRIM(C24)="A53",VLOOKUP(B24,runtimes!$B$2:$E$9,4,FALSE),VLOOKUP(B24,runtimes!$H$2:$K$9,4,FALSE))*1000</f>
        <v>827.62800000000004</v>
      </c>
      <c r="F24" s="9">
        <f t="shared" si="4"/>
        <v>144.99267786976759</v>
      </c>
      <c r="G24" s="11">
        <v>16</v>
      </c>
      <c r="H24" s="3">
        <v>15</v>
      </c>
      <c r="I24" s="10">
        <v>15</v>
      </c>
      <c r="J24" s="25">
        <f t="shared" si="2"/>
        <v>-128.99267786976759</v>
      </c>
      <c r="K24" s="26">
        <f t="shared" si="2"/>
        <v>-129.99267786976759</v>
      </c>
      <c r="L24" s="18">
        <f t="shared" si="2"/>
        <v>-129.99267786976759</v>
      </c>
      <c r="M24" s="27">
        <f t="shared" si="3"/>
        <v>-0.88964960000000004</v>
      </c>
      <c r="N24" s="27">
        <f t="shared" si="3"/>
        <v>-0.89654650000000002</v>
      </c>
      <c r="O24" s="28">
        <f t="shared" si="3"/>
        <v>-0.89654650000000002</v>
      </c>
    </row>
    <row r="25" spans="1:15" ht="15" x14ac:dyDescent="0.25">
      <c r="A25" s="8">
        <v>17</v>
      </c>
      <c r="B25" s="10" t="s">
        <v>13</v>
      </c>
      <c r="C25" s="1" t="s">
        <v>6</v>
      </c>
      <c r="D25" s="1">
        <v>148</v>
      </c>
      <c r="E25" s="12">
        <f>IF(TRIM(C25)="A53",VLOOKUP(B25,runtimes!$B$2:$E$9,4,FALSE),VLOOKUP(B25,runtimes!$H$2:$K$9,4,FALSE))*1000</f>
        <v>0.11900000000000001</v>
      </c>
      <c r="F25" s="9">
        <f t="shared" si="4"/>
        <v>2487394.957983193</v>
      </c>
      <c r="G25" s="11">
        <v>2342897</v>
      </c>
      <c r="H25" s="3">
        <v>2312967</v>
      </c>
      <c r="I25" s="10">
        <v>2304410</v>
      </c>
      <c r="J25" s="25">
        <f t="shared" si="2"/>
        <v>-144497.95798319299</v>
      </c>
      <c r="K25" s="26">
        <f t="shared" si="2"/>
        <v>-174427.95798319299</v>
      </c>
      <c r="L25" s="18">
        <f t="shared" si="2"/>
        <v>-182984.95798319299</v>
      </c>
      <c r="M25" s="27">
        <f t="shared" si="3"/>
        <v>-5.8092084459459348E-2</v>
      </c>
      <c r="N25" s="27">
        <f t="shared" si="3"/>
        <v>-7.0124753378378271E-2</v>
      </c>
      <c r="O25" s="28">
        <f t="shared" si="3"/>
        <v>-7.3564898648648541E-2</v>
      </c>
    </row>
    <row r="26" spans="1:15" ht="15" x14ac:dyDescent="0.25">
      <c r="A26" s="8">
        <v>18</v>
      </c>
      <c r="B26" s="10" t="s">
        <v>7</v>
      </c>
      <c r="C26" s="1" t="s">
        <v>8</v>
      </c>
      <c r="D26" s="1">
        <v>79</v>
      </c>
      <c r="E26" s="12">
        <f>IF(TRIM(C26)="A53",VLOOKUP(B26,runtimes!$B$2:$E$9,4,FALSE),VLOOKUP(B26,runtimes!$H$2:$K$9,4,FALSE))*1000</f>
        <v>10.8</v>
      </c>
      <c r="F26" s="9">
        <f t="shared" si="4"/>
        <v>14629.62962962963</v>
      </c>
      <c r="G26" s="11">
        <v>14338</v>
      </c>
      <c r="H26" s="3">
        <v>14490</v>
      </c>
      <c r="I26" s="10">
        <v>14484</v>
      </c>
      <c r="J26" s="25">
        <f t="shared" si="2"/>
        <v>-291.62962962962956</v>
      </c>
      <c r="K26" s="26">
        <f t="shared" si="2"/>
        <v>-139.62962962962956</v>
      </c>
      <c r="L26" s="18">
        <f t="shared" si="2"/>
        <v>-145.62962962962956</v>
      </c>
      <c r="M26" s="27">
        <f t="shared" si="3"/>
        <v>-1.993417721518987E-2</v>
      </c>
      <c r="N26" s="27">
        <f t="shared" si="3"/>
        <v>-9.5443037974683505E-3</v>
      </c>
      <c r="O26" s="28">
        <f t="shared" si="3"/>
        <v>-9.9544303797468314E-3</v>
      </c>
    </row>
    <row r="27" spans="1:15" ht="15" x14ac:dyDescent="0.25">
      <c r="A27" s="8">
        <v>19</v>
      </c>
      <c r="B27" s="10" t="s">
        <v>10</v>
      </c>
      <c r="C27" s="1" t="s">
        <v>6</v>
      </c>
      <c r="D27" s="1">
        <v>163</v>
      </c>
      <c r="E27" s="12">
        <f>IF(TRIM(C27)="A53",VLOOKUP(B27,runtimes!$B$2:$E$9,4,FALSE),VLOOKUP(B27,runtimes!$H$2:$K$9,4,FALSE))*1000</f>
        <v>0.45399999999999996</v>
      </c>
      <c r="F27" s="9">
        <f t="shared" si="4"/>
        <v>718061.67400881066</v>
      </c>
      <c r="G27" s="11">
        <v>716020</v>
      </c>
      <c r="H27" s="3">
        <v>712004</v>
      </c>
      <c r="I27" s="10">
        <v>709584</v>
      </c>
      <c r="J27" s="25">
        <f t="shared" si="2"/>
        <v>-2041.6740088106599</v>
      </c>
      <c r="K27" s="26">
        <f t="shared" si="2"/>
        <v>-6057.6740088106599</v>
      </c>
      <c r="L27" s="18">
        <f t="shared" si="2"/>
        <v>-8477.6740088106599</v>
      </c>
      <c r="M27" s="27">
        <f t="shared" si="3"/>
        <v>-2.8433128834357037E-3</v>
      </c>
      <c r="N27" s="27">
        <f t="shared" si="3"/>
        <v>-8.4361472392639244E-3</v>
      </c>
      <c r="O27" s="28">
        <f t="shared" si="3"/>
        <v>-1.1806331288343679E-2</v>
      </c>
    </row>
    <row r="28" spans="1:15" ht="15" x14ac:dyDescent="0.25">
      <c r="A28" s="8">
        <v>20</v>
      </c>
      <c r="B28" s="10" t="s">
        <v>9</v>
      </c>
      <c r="C28" s="1" t="s">
        <v>6</v>
      </c>
      <c r="D28" s="1">
        <v>283</v>
      </c>
      <c r="E28" s="12">
        <f>IF(TRIM(C28)="A53",VLOOKUP(B28,runtimes!$B$2:$E$9,4,FALSE),VLOOKUP(B28,runtimes!$H$2:$K$9,4,FALSE))*1000</f>
        <v>0.33300000000000002</v>
      </c>
      <c r="F28" s="9">
        <f t="shared" si="4"/>
        <v>1699699.6996996996</v>
      </c>
      <c r="G28" s="11">
        <v>1709422</v>
      </c>
      <c r="H28" s="3">
        <v>1707519</v>
      </c>
      <c r="I28" s="10">
        <v>1713041</v>
      </c>
      <c r="J28" s="25">
        <f t="shared" si="2"/>
        <v>9722.3003003003541</v>
      </c>
      <c r="K28" s="26">
        <f t="shared" si="2"/>
        <v>7819.3003003003541</v>
      </c>
      <c r="L28" s="18">
        <f t="shared" si="2"/>
        <v>13341.300300300354</v>
      </c>
      <c r="M28" s="27">
        <f t="shared" si="3"/>
        <v>5.7200106007067458E-3</v>
      </c>
      <c r="N28" s="27">
        <f t="shared" si="3"/>
        <v>4.6004010600707032E-3</v>
      </c>
      <c r="O28" s="28">
        <f t="shared" si="3"/>
        <v>7.8492102473498547E-3</v>
      </c>
    </row>
    <row r="29" spans="1:15" ht="15" x14ac:dyDescent="0.25">
      <c r="A29" s="8">
        <v>21</v>
      </c>
      <c r="B29" s="10" t="s">
        <v>10</v>
      </c>
      <c r="C29" s="1" t="s">
        <v>8</v>
      </c>
      <c r="D29" s="1">
        <v>126</v>
      </c>
      <c r="E29" s="12">
        <f>IF(TRIM(C29)="A53",VLOOKUP(B29,runtimes!$B$2:$E$9,4,FALSE),VLOOKUP(B29,runtimes!$H$2:$K$9,4,FALSE))*1000</f>
        <v>0.17</v>
      </c>
      <c r="F29" s="9">
        <f t="shared" si="4"/>
        <v>1482352.9411764704</v>
      </c>
      <c r="G29" s="11">
        <v>1439791</v>
      </c>
      <c r="H29" s="3">
        <v>1461377</v>
      </c>
      <c r="I29" s="10">
        <v>1466725</v>
      </c>
      <c r="J29" s="25">
        <f t="shared" si="2"/>
        <v>-42561.941176470369</v>
      </c>
      <c r="K29" s="26">
        <f t="shared" si="2"/>
        <v>-20975.941176470369</v>
      </c>
      <c r="L29" s="18">
        <f t="shared" si="2"/>
        <v>-15627.941176470369</v>
      </c>
      <c r="M29" s="27">
        <f t="shared" si="3"/>
        <v>-2.871242063492049E-2</v>
      </c>
      <c r="N29" s="27">
        <f t="shared" si="3"/>
        <v>-1.4150436507936362E-2</v>
      </c>
      <c r="O29" s="28">
        <f t="shared" si="3"/>
        <v>-1.0542658730158585E-2</v>
      </c>
    </row>
  </sheetData>
  <mergeCells count="2">
    <mergeCell ref="G6:I6"/>
    <mergeCell ref="J6:O6"/>
  </mergeCells>
  <conditionalFormatting sqref="J8:O2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paperSize="9" scale="7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1F85-4F02-4D93-9F89-3581A7B145C2}">
  <dimension ref="A1:O29"/>
  <sheetViews>
    <sheetView zoomScaleNormal="100" workbookViewId="0">
      <selection activeCell="I8" sqref="I8:I29"/>
    </sheetView>
  </sheetViews>
  <sheetFormatPr defaultRowHeight="14.25" x14ac:dyDescent="0.2"/>
  <cols>
    <col min="1" max="1" width="11.28515625" style="1" customWidth="1"/>
    <col min="2" max="2" width="22.7109375" style="1" customWidth="1"/>
    <col min="3" max="3" width="9.140625" style="1"/>
    <col min="4" max="4" width="11.7109375" style="1" customWidth="1"/>
    <col min="5" max="6" width="17.140625" style="1" customWidth="1"/>
    <col min="7" max="16384" width="9.140625" style="1"/>
  </cols>
  <sheetData>
    <row r="1" spans="1:15" ht="18" x14ac:dyDescent="0.25">
      <c r="A1" s="2" t="s">
        <v>34</v>
      </c>
    </row>
    <row r="2" spans="1:15" ht="18.75" thickBot="1" x14ac:dyDescent="0.3">
      <c r="A2" s="2"/>
    </row>
    <row r="3" spans="1:15" ht="15.75" thickBot="1" x14ac:dyDescent="0.3">
      <c r="A3" s="6" t="s">
        <v>27</v>
      </c>
      <c r="B3" s="7" t="s">
        <v>28</v>
      </c>
    </row>
    <row r="4" spans="1:15" ht="15.75" thickTop="1" thickBot="1" x14ac:dyDescent="0.25">
      <c r="A4" s="4">
        <v>0.9</v>
      </c>
      <c r="B4" s="5">
        <v>1800</v>
      </c>
    </row>
    <row r="5" spans="1:15" x14ac:dyDescent="0.2">
      <c r="A5" s="3"/>
      <c r="B5" s="3"/>
    </row>
    <row r="6" spans="1:15" ht="15" x14ac:dyDescent="0.25">
      <c r="A6" s="23" t="s">
        <v>16</v>
      </c>
      <c r="B6" s="19" t="s">
        <v>17</v>
      </c>
      <c r="C6" s="20" t="s">
        <v>18</v>
      </c>
      <c r="D6" s="21" t="s">
        <v>26</v>
      </c>
      <c r="E6" s="22" t="s">
        <v>29</v>
      </c>
      <c r="F6" s="24" t="s">
        <v>19</v>
      </c>
      <c r="G6" s="29" t="s">
        <v>20</v>
      </c>
      <c r="H6" s="30"/>
      <c r="I6" s="31"/>
      <c r="J6" s="29" t="s">
        <v>30</v>
      </c>
      <c r="K6" s="30"/>
      <c r="L6" s="30"/>
      <c r="M6" s="30"/>
      <c r="N6" s="30"/>
      <c r="O6" s="31"/>
    </row>
    <row r="7" spans="1:15" ht="15" thickBot="1" x14ac:dyDescent="0.25">
      <c r="A7" s="13"/>
      <c r="B7" s="14"/>
      <c r="C7" s="13"/>
      <c r="D7" s="13"/>
      <c r="E7" s="14"/>
      <c r="F7" s="14"/>
      <c r="G7" s="15" t="s">
        <v>21</v>
      </c>
      <c r="H7" s="16" t="s">
        <v>22</v>
      </c>
      <c r="I7" s="17" t="s">
        <v>23</v>
      </c>
      <c r="J7" s="15" t="s">
        <v>21</v>
      </c>
      <c r="K7" s="16" t="s">
        <v>22</v>
      </c>
      <c r="L7" s="17" t="s">
        <v>23</v>
      </c>
      <c r="M7" s="16" t="s">
        <v>21</v>
      </c>
      <c r="N7" s="16" t="s">
        <v>22</v>
      </c>
      <c r="O7" s="17" t="s">
        <v>23</v>
      </c>
    </row>
    <row r="8" spans="1:15" ht="15.75" thickTop="1" x14ac:dyDescent="0.25">
      <c r="A8" s="8">
        <v>0</v>
      </c>
      <c r="B8" s="10" t="s">
        <v>7</v>
      </c>
      <c r="C8" s="1" t="s">
        <v>6</v>
      </c>
      <c r="D8" s="1">
        <v>74</v>
      </c>
      <c r="E8" s="12">
        <f>IF(TRIM(C8)="A53",VLOOKUP(B8,runtimes!$B$2:$E$9,4,FALSE),VLOOKUP(B8,runtimes!$H$2:$K$9,4,FALSE))*1000</f>
        <v>17.534000000000002</v>
      </c>
      <c r="F8" s="9">
        <f>((1/$A$4)*D8*$B$4)/E8</f>
        <v>8440.7436979582508</v>
      </c>
      <c r="G8" s="11">
        <v>8458</v>
      </c>
      <c r="H8" s="3">
        <v>8459</v>
      </c>
      <c r="I8" s="10">
        <v>8435</v>
      </c>
      <c r="J8" s="25">
        <f>G8-$F8</f>
        <v>17.256302041749223</v>
      </c>
      <c r="K8" s="26">
        <f t="shared" ref="K8:L23" si="0">H8-$F8</f>
        <v>18.256302041749223</v>
      </c>
      <c r="L8" s="18">
        <f t="shared" si="0"/>
        <v>-5.7436979582507774</v>
      </c>
      <c r="M8" s="27">
        <f>J8/$F8</f>
        <v>2.0444054054056145E-3</v>
      </c>
      <c r="N8" s="27">
        <f t="shared" ref="N8:O23" si="1">K8/$F8</f>
        <v>2.1628783783785876E-3</v>
      </c>
      <c r="O8" s="28">
        <f t="shared" si="1"/>
        <v>-6.8047297297276453E-4</v>
      </c>
    </row>
    <row r="9" spans="1:15" ht="15" x14ac:dyDescent="0.25">
      <c r="A9" s="8">
        <v>1</v>
      </c>
      <c r="B9" s="10" t="s">
        <v>15</v>
      </c>
      <c r="C9" s="1" t="s">
        <v>6</v>
      </c>
      <c r="D9" s="1">
        <v>113</v>
      </c>
      <c r="E9" s="12">
        <f>IF(TRIM(C9)="A53",VLOOKUP(B9,runtimes!$B$2:$E$9,4,FALSE),VLOOKUP(B9,runtimes!$H$2:$K$9,4,FALSE))*1000</f>
        <v>827.62800000000004</v>
      </c>
      <c r="F9" s="9">
        <f>((1/$A$4)*D9*$B$4)/E9</f>
        <v>273.0695433213956</v>
      </c>
      <c r="G9" s="11">
        <v>35</v>
      </c>
      <c r="H9" s="3">
        <v>34</v>
      </c>
      <c r="I9" s="10">
        <v>34</v>
      </c>
      <c r="J9" s="25">
        <f t="shared" ref="J9:L29" si="2">G9-$F9</f>
        <v>-238.0695433213956</v>
      </c>
      <c r="K9" s="26">
        <f t="shared" si="0"/>
        <v>-239.0695433213956</v>
      </c>
      <c r="L9" s="18">
        <f t="shared" si="0"/>
        <v>-239.0695433213956</v>
      </c>
      <c r="M9" s="27">
        <f t="shared" ref="M9:O29" si="3">J9/$F9</f>
        <v>-0.87182752212389381</v>
      </c>
      <c r="N9" s="27">
        <f t="shared" si="1"/>
        <v>-0.875489592920354</v>
      </c>
      <c r="O9" s="28">
        <f t="shared" si="1"/>
        <v>-0.875489592920354</v>
      </c>
    </row>
    <row r="10" spans="1:15" ht="15" x14ac:dyDescent="0.25">
      <c r="A10" s="8">
        <v>2</v>
      </c>
      <c r="B10" s="10" t="s">
        <v>12</v>
      </c>
      <c r="C10" s="1" t="s">
        <v>6</v>
      </c>
      <c r="D10" s="1">
        <v>225</v>
      </c>
      <c r="E10" s="12">
        <f>IF(TRIM(C10)="A53",VLOOKUP(B10,runtimes!$B$2:$E$9,4,FALSE),VLOOKUP(B10,runtimes!$H$2:$K$9,4,FALSE))*1000</f>
        <v>333</v>
      </c>
      <c r="F10" s="9">
        <f t="shared" ref="F10:F29" si="4">((1/$A$4)*D10*$B$4)/E10</f>
        <v>1351.3513513513512</v>
      </c>
      <c r="G10" s="11">
        <v>1356</v>
      </c>
      <c r="H10" s="3">
        <v>1343</v>
      </c>
      <c r="I10" s="10">
        <v>1345</v>
      </c>
      <c r="J10" s="25">
        <f t="shared" si="2"/>
        <v>4.6486486486487593</v>
      </c>
      <c r="K10" s="26">
        <f t="shared" si="0"/>
        <v>-8.3513513513512407</v>
      </c>
      <c r="L10" s="18">
        <f t="shared" si="0"/>
        <v>-6.3513513513512407</v>
      </c>
      <c r="M10" s="27">
        <f t="shared" si="3"/>
        <v>3.4400000000000823E-3</v>
      </c>
      <c r="N10" s="27">
        <f t="shared" si="1"/>
        <v>-6.1799999999999191E-3</v>
      </c>
      <c r="O10" s="28">
        <f t="shared" si="1"/>
        <v>-4.6999999999999187E-3</v>
      </c>
    </row>
    <row r="11" spans="1:15" ht="15" x14ac:dyDescent="0.25">
      <c r="A11" s="8">
        <v>3</v>
      </c>
      <c r="B11" s="10" t="s">
        <v>10</v>
      </c>
      <c r="C11" s="1" t="s">
        <v>8</v>
      </c>
      <c r="D11" s="1">
        <v>99</v>
      </c>
      <c r="E11" s="12">
        <f>IF(TRIM(C11)="A53",VLOOKUP(B11,runtimes!$B$2:$E$9,4,FALSE),VLOOKUP(B11,runtimes!$H$2:$K$9,4,FALSE))*1000</f>
        <v>0.17</v>
      </c>
      <c r="F11" s="9">
        <f t="shared" si="4"/>
        <v>1164705.8823529412</v>
      </c>
      <c r="G11" s="11">
        <v>1149807</v>
      </c>
      <c r="H11" s="3">
        <v>1157461</v>
      </c>
      <c r="I11" s="10">
        <v>1158988</v>
      </c>
      <c r="J11" s="25">
        <f t="shared" si="2"/>
        <v>-14898.882352941204</v>
      </c>
      <c r="K11" s="26">
        <f t="shared" si="0"/>
        <v>-7244.8823529412039</v>
      </c>
      <c r="L11" s="18">
        <f t="shared" si="0"/>
        <v>-5717.8823529412039</v>
      </c>
      <c r="M11" s="27">
        <f t="shared" si="3"/>
        <v>-1.279196969696972E-2</v>
      </c>
      <c r="N11" s="27">
        <f t="shared" si="1"/>
        <v>-6.2203535353535589E-3</v>
      </c>
      <c r="O11" s="28">
        <f t="shared" si="1"/>
        <v>-4.9092929292929525E-3</v>
      </c>
    </row>
    <row r="12" spans="1:15" ht="15" x14ac:dyDescent="0.25">
      <c r="A12" s="8">
        <v>4</v>
      </c>
      <c r="B12" s="10" t="s">
        <v>14</v>
      </c>
      <c r="C12" s="1" t="s">
        <v>8</v>
      </c>
      <c r="D12" s="1">
        <v>81</v>
      </c>
      <c r="E12" s="12">
        <f>IF(TRIM(C12)="A53",VLOOKUP(B12,runtimes!$B$2:$E$9,4,FALSE),VLOOKUP(B12,runtimes!$H$2:$K$9,4,FALSE))*1000</f>
        <v>178.35899999999998</v>
      </c>
      <c r="F12" s="9">
        <f t="shared" si="4"/>
        <v>908.28049047146499</v>
      </c>
      <c r="G12" s="11">
        <v>888</v>
      </c>
      <c r="H12" s="3">
        <v>901</v>
      </c>
      <c r="I12" s="10">
        <v>892</v>
      </c>
      <c r="J12" s="25">
        <f t="shared" si="2"/>
        <v>-20.280490471464987</v>
      </c>
      <c r="K12" s="26">
        <f t="shared" si="0"/>
        <v>-7.2804904714649865</v>
      </c>
      <c r="L12" s="18">
        <f t="shared" si="0"/>
        <v>-16.280490471464987</v>
      </c>
      <c r="M12" s="27">
        <f t="shared" si="3"/>
        <v>-2.2328444444444588E-2</v>
      </c>
      <c r="N12" s="27">
        <f t="shared" si="1"/>
        <v>-8.0156851851853287E-3</v>
      </c>
      <c r="O12" s="28">
        <f t="shared" si="1"/>
        <v>-1.7924518518518662E-2</v>
      </c>
    </row>
    <row r="13" spans="1:15" ht="15" x14ac:dyDescent="0.25">
      <c r="A13" s="8">
        <v>5</v>
      </c>
      <c r="B13" s="10" t="s">
        <v>11</v>
      </c>
      <c r="C13" s="1" t="s">
        <v>8</v>
      </c>
      <c r="D13" s="1">
        <v>49</v>
      </c>
      <c r="E13" s="12">
        <f>IF(TRIM(C13)="A53",VLOOKUP(B13,runtimes!$B$2:$E$9,4,FALSE),VLOOKUP(B13,runtimes!$H$2:$K$9,4,FALSE))*1000</f>
        <v>34.852000000000004</v>
      </c>
      <c r="F13" s="9">
        <f t="shared" si="4"/>
        <v>2811.8902788936075</v>
      </c>
      <c r="G13" s="11">
        <v>2808</v>
      </c>
      <c r="H13" s="3">
        <v>2876</v>
      </c>
      <c r="I13" s="10">
        <v>2436</v>
      </c>
      <c r="J13" s="25">
        <f t="shared" si="2"/>
        <v>-3.8902788936075012</v>
      </c>
      <c r="K13" s="26">
        <f t="shared" si="0"/>
        <v>64.109721106392499</v>
      </c>
      <c r="L13" s="18">
        <f t="shared" si="0"/>
        <v>-375.8902788936075</v>
      </c>
      <c r="M13" s="27">
        <f t="shared" si="3"/>
        <v>-1.3835102040817206E-3</v>
      </c>
      <c r="N13" s="27">
        <f t="shared" si="1"/>
        <v>2.2799510204081542E-2</v>
      </c>
      <c r="O13" s="28">
        <f t="shared" si="1"/>
        <v>-0.13367885714285721</v>
      </c>
    </row>
    <row r="14" spans="1:15" ht="15" x14ac:dyDescent="0.25">
      <c r="A14" s="8">
        <v>6</v>
      </c>
      <c r="B14" s="10" t="s">
        <v>14</v>
      </c>
      <c r="C14" s="1" t="s">
        <v>6</v>
      </c>
      <c r="D14" s="1">
        <v>87</v>
      </c>
      <c r="E14" s="12">
        <f>IF(TRIM(C14)="A53",VLOOKUP(B14,runtimes!$B$2:$E$9,4,FALSE),VLOOKUP(B14,runtimes!$H$2:$K$9,4,FALSE))*1000</f>
        <v>222.35</v>
      </c>
      <c r="F14" s="9">
        <f t="shared" si="4"/>
        <v>782.55003373060492</v>
      </c>
      <c r="G14" s="11">
        <v>775</v>
      </c>
      <c r="H14" s="3">
        <v>778</v>
      </c>
      <c r="I14" s="10">
        <v>780</v>
      </c>
      <c r="J14" s="25">
        <f t="shared" si="2"/>
        <v>-7.5500337306049232</v>
      </c>
      <c r="K14" s="26">
        <f t="shared" si="0"/>
        <v>-4.5500337306049232</v>
      </c>
      <c r="L14" s="18">
        <f t="shared" si="0"/>
        <v>-2.5500337306049232</v>
      </c>
      <c r="M14" s="27">
        <f t="shared" si="3"/>
        <v>-9.6479885057471539E-3</v>
      </c>
      <c r="N14" s="27">
        <f t="shared" si="1"/>
        <v>-5.8143678160919804E-3</v>
      </c>
      <c r="O14" s="28">
        <f t="shared" si="1"/>
        <v>-3.2586206896551991E-3</v>
      </c>
    </row>
    <row r="15" spans="1:15" ht="15" x14ac:dyDescent="0.25">
      <c r="A15" s="8">
        <v>7</v>
      </c>
      <c r="B15" s="10" t="s">
        <v>13</v>
      </c>
      <c r="C15" s="1" t="s">
        <v>6</v>
      </c>
      <c r="D15" s="1">
        <v>253</v>
      </c>
      <c r="E15" s="12">
        <f>IF(TRIM(C15)="A53",VLOOKUP(B15,runtimes!$B$2:$E$9,4,FALSE),VLOOKUP(B15,runtimes!$H$2:$K$9,4,FALSE))*1000</f>
        <v>0.11900000000000001</v>
      </c>
      <c r="F15" s="9">
        <f t="shared" si="4"/>
        <v>4252100.8403361347</v>
      </c>
      <c r="G15" s="11">
        <v>3985872</v>
      </c>
      <c r="H15" s="3">
        <v>3961148</v>
      </c>
      <c r="I15" s="10">
        <v>3993686</v>
      </c>
      <c r="J15" s="25">
        <f t="shared" si="2"/>
        <v>-266228.84033613466</v>
      </c>
      <c r="K15" s="26">
        <f t="shared" si="0"/>
        <v>-290952.84033613466</v>
      </c>
      <c r="L15" s="18">
        <f t="shared" si="0"/>
        <v>-258414.84033613466</v>
      </c>
      <c r="M15" s="27">
        <f t="shared" si="3"/>
        <v>-6.2611130434782655E-2</v>
      </c>
      <c r="N15" s="27">
        <f t="shared" si="1"/>
        <v>-6.8425667984189767E-2</v>
      </c>
      <c r="O15" s="28">
        <f t="shared" si="1"/>
        <v>-6.0773450592885421E-2</v>
      </c>
    </row>
    <row r="16" spans="1:15" ht="15" x14ac:dyDescent="0.25">
      <c r="A16" s="8">
        <v>8</v>
      </c>
      <c r="B16" s="10" t="s">
        <v>9</v>
      </c>
      <c r="C16" s="1" t="s">
        <v>6</v>
      </c>
      <c r="D16" s="1">
        <v>188</v>
      </c>
      <c r="E16" s="12">
        <f>IF(TRIM(C16)="A53",VLOOKUP(B16,runtimes!$B$2:$E$9,4,FALSE),VLOOKUP(B16,runtimes!$H$2:$K$9,4,FALSE))*1000</f>
        <v>0.33300000000000002</v>
      </c>
      <c r="F16" s="9">
        <f t="shared" si="4"/>
        <v>1129129.129129129</v>
      </c>
      <c r="G16" s="11">
        <v>1135813</v>
      </c>
      <c r="H16" s="3">
        <v>1135795</v>
      </c>
      <c r="I16" s="10">
        <v>1134063</v>
      </c>
      <c r="J16" s="25">
        <f t="shared" si="2"/>
        <v>6683.8708708710037</v>
      </c>
      <c r="K16" s="26">
        <f t="shared" si="0"/>
        <v>6665.8708708710037</v>
      </c>
      <c r="L16" s="18">
        <f t="shared" si="0"/>
        <v>4933.8708708710037</v>
      </c>
      <c r="M16" s="27">
        <f t="shared" si="3"/>
        <v>5.9194920212767141E-3</v>
      </c>
      <c r="N16" s="27">
        <f t="shared" si="1"/>
        <v>5.9035505319150116E-3</v>
      </c>
      <c r="O16" s="28">
        <f t="shared" si="1"/>
        <v>4.3696250000001182E-3</v>
      </c>
    </row>
    <row r="17" spans="1:15" ht="15" x14ac:dyDescent="0.25">
      <c r="A17" s="8">
        <v>9</v>
      </c>
      <c r="B17" s="10" t="s">
        <v>11</v>
      </c>
      <c r="C17" s="1" t="s">
        <v>6</v>
      </c>
      <c r="D17" s="1">
        <v>216</v>
      </c>
      <c r="E17" s="12">
        <f>IF(TRIM(C17)="A53",VLOOKUP(B17,runtimes!$B$2:$E$9,4,FALSE),VLOOKUP(B17,runtimes!$H$2:$K$9,4,FALSE))*1000</f>
        <v>72.286000000000001</v>
      </c>
      <c r="F17" s="9">
        <f t="shared" si="4"/>
        <v>5976.2609633954016</v>
      </c>
      <c r="G17" s="11">
        <v>7242</v>
      </c>
      <c r="H17" s="3">
        <v>6879</v>
      </c>
      <c r="I17" s="10">
        <v>7196</v>
      </c>
      <c r="J17" s="25">
        <f t="shared" si="2"/>
        <v>1265.7390366045984</v>
      </c>
      <c r="K17" s="26">
        <f t="shared" si="0"/>
        <v>902.73903660459837</v>
      </c>
      <c r="L17" s="18">
        <f t="shared" si="0"/>
        <v>1219.7390366045984</v>
      </c>
      <c r="M17" s="27">
        <f t="shared" si="3"/>
        <v>0.21179447222222222</v>
      </c>
      <c r="N17" s="27">
        <f t="shared" si="1"/>
        <v>0.15105415277777778</v>
      </c>
      <c r="O17" s="28">
        <f t="shared" si="1"/>
        <v>0.20409735185185185</v>
      </c>
    </row>
    <row r="18" spans="1:15" ht="15" x14ac:dyDescent="0.25">
      <c r="A18" s="8">
        <v>10</v>
      </c>
      <c r="B18" s="10" t="s">
        <v>15</v>
      </c>
      <c r="C18" s="1" t="s">
        <v>6</v>
      </c>
      <c r="D18" s="1">
        <v>132</v>
      </c>
      <c r="E18" s="12">
        <f>IF(TRIM(C18)="A53",VLOOKUP(B18,runtimes!$B$2:$E$9,4,FALSE),VLOOKUP(B18,runtimes!$H$2:$K$9,4,FALSE))*1000</f>
        <v>827.62800000000004</v>
      </c>
      <c r="F18" s="9">
        <f t="shared" si="4"/>
        <v>318.9838913134887</v>
      </c>
      <c r="G18" s="11">
        <v>66</v>
      </c>
      <c r="H18" s="3">
        <v>62</v>
      </c>
      <c r="I18" s="10">
        <v>64</v>
      </c>
      <c r="J18" s="25">
        <f t="shared" si="2"/>
        <v>-252.9838913134887</v>
      </c>
      <c r="K18" s="26">
        <f t="shared" si="0"/>
        <v>-256.9838913134887</v>
      </c>
      <c r="L18" s="18">
        <f t="shared" si="0"/>
        <v>-254.9838913134887</v>
      </c>
      <c r="M18" s="27">
        <f t="shared" si="3"/>
        <v>-0.79309300000000005</v>
      </c>
      <c r="N18" s="27">
        <f t="shared" si="1"/>
        <v>-0.8056328181818182</v>
      </c>
      <c r="O18" s="28">
        <f t="shared" si="1"/>
        <v>-0.79936290909090912</v>
      </c>
    </row>
    <row r="19" spans="1:15" ht="15" x14ac:dyDescent="0.25">
      <c r="A19" s="8">
        <v>11</v>
      </c>
      <c r="B19" s="10" t="s">
        <v>9</v>
      </c>
      <c r="C19" s="1" t="s">
        <v>8</v>
      </c>
      <c r="D19" s="1">
        <v>50</v>
      </c>
      <c r="E19" s="12">
        <f>IF(TRIM(C19)="A53",VLOOKUP(B19,runtimes!$B$2:$E$9,4,FALSE),VLOOKUP(B19,runtimes!$H$2:$K$9,4,FALSE))*1000</f>
        <v>0.112</v>
      </c>
      <c r="F19" s="9">
        <f t="shared" si="4"/>
        <v>892857.14285714284</v>
      </c>
      <c r="G19" s="11">
        <v>870840</v>
      </c>
      <c r="H19" s="3">
        <v>875058</v>
      </c>
      <c r="I19" s="10">
        <v>876137</v>
      </c>
      <c r="J19" s="25">
        <f t="shared" si="2"/>
        <v>-22017.142857142841</v>
      </c>
      <c r="K19" s="26">
        <f t="shared" si="0"/>
        <v>-17799.142857142841</v>
      </c>
      <c r="L19" s="18">
        <f t="shared" si="0"/>
        <v>-16720.142857142841</v>
      </c>
      <c r="M19" s="27">
        <f t="shared" si="3"/>
        <v>-2.4659199999999982E-2</v>
      </c>
      <c r="N19" s="27">
        <f t="shared" si="1"/>
        <v>-1.993503999999998E-2</v>
      </c>
      <c r="O19" s="28">
        <f t="shared" si="1"/>
        <v>-1.8726559999999982E-2</v>
      </c>
    </row>
    <row r="20" spans="1:15" ht="15" x14ac:dyDescent="0.25">
      <c r="A20" s="8">
        <v>12</v>
      </c>
      <c r="B20" s="10" t="s">
        <v>15</v>
      </c>
      <c r="C20" s="1" t="s">
        <v>8</v>
      </c>
      <c r="D20" s="1">
        <v>77</v>
      </c>
      <c r="E20" s="12">
        <f>IF(TRIM(C20)="A53",VLOOKUP(B20,runtimes!$B$2:$E$9,4,FALSE),VLOOKUP(B20,runtimes!$H$2:$K$9,4,FALSE))*1000</f>
        <v>814.048</v>
      </c>
      <c r="F20" s="9">
        <f t="shared" si="4"/>
        <v>189.17803372774088</v>
      </c>
      <c r="G20" s="11">
        <v>61</v>
      </c>
      <c r="H20" s="3">
        <v>60</v>
      </c>
      <c r="I20" s="10">
        <v>63</v>
      </c>
      <c r="J20" s="25">
        <f t="shared" si="2"/>
        <v>-128.17803372774088</v>
      </c>
      <c r="K20" s="26">
        <f t="shared" si="0"/>
        <v>-129.17803372774088</v>
      </c>
      <c r="L20" s="18">
        <f t="shared" si="0"/>
        <v>-126.17803372774088</v>
      </c>
      <c r="M20" s="27">
        <f t="shared" si="3"/>
        <v>-0.67755241558441559</v>
      </c>
      <c r="N20" s="27">
        <f t="shared" si="1"/>
        <v>-0.68283844155844153</v>
      </c>
      <c r="O20" s="28">
        <f t="shared" si="1"/>
        <v>-0.6669803636363637</v>
      </c>
    </row>
    <row r="21" spans="1:15" ht="15" x14ac:dyDescent="0.25">
      <c r="A21" s="8">
        <v>13</v>
      </c>
      <c r="B21" s="10" t="s">
        <v>7</v>
      </c>
      <c r="C21" s="1" t="s">
        <v>6</v>
      </c>
      <c r="D21" s="1">
        <v>77</v>
      </c>
      <c r="E21" s="12">
        <f>IF(TRIM(C21)="A53",VLOOKUP(B21,runtimes!$B$2:$E$9,4,FALSE),VLOOKUP(B21,runtimes!$H$2:$K$9,4,FALSE))*1000</f>
        <v>17.534000000000002</v>
      </c>
      <c r="F21" s="9">
        <f t="shared" si="4"/>
        <v>8782.9360100376398</v>
      </c>
      <c r="G21" s="11">
        <v>8733</v>
      </c>
      <c r="H21" s="3">
        <v>8672</v>
      </c>
      <c r="I21" s="10">
        <v>8623</v>
      </c>
      <c r="J21" s="25">
        <f t="shared" si="2"/>
        <v>-49.93601003763979</v>
      </c>
      <c r="K21" s="26">
        <f t="shared" si="0"/>
        <v>-110.93601003763979</v>
      </c>
      <c r="L21" s="18">
        <f t="shared" si="0"/>
        <v>-159.93601003763979</v>
      </c>
      <c r="M21" s="27">
        <f t="shared" si="3"/>
        <v>-5.6855714285712743E-3</v>
      </c>
      <c r="N21" s="27">
        <f t="shared" si="1"/>
        <v>-1.2630857142856989E-2</v>
      </c>
      <c r="O21" s="28">
        <f t="shared" si="1"/>
        <v>-1.820985714285699E-2</v>
      </c>
    </row>
    <row r="22" spans="1:15" ht="15" x14ac:dyDescent="0.25">
      <c r="A22" s="8">
        <v>14</v>
      </c>
      <c r="B22" s="10" t="s">
        <v>10</v>
      </c>
      <c r="C22" s="1" t="s">
        <v>8</v>
      </c>
      <c r="D22" s="1">
        <v>123</v>
      </c>
      <c r="E22" s="12">
        <f>IF(TRIM(C22)="A53",VLOOKUP(B22,runtimes!$B$2:$E$9,4,FALSE),VLOOKUP(B22,runtimes!$H$2:$K$9,4,FALSE))*1000</f>
        <v>0.17</v>
      </c>
      <c r="F22" s="9">
        <f t="shared" si="4"/>
        <v>1447058.8235294118</v>
      </c>
      <c r="G22" s="11">
        <v>1426682</v>
      </c>
      <c r="H22" s="3">
        <v>1440497</v>
      </c>
      <c r="I22" s="10">
        <v>1443550</v>
      </c>
      <c r="J22" s="25">
        <f t="shared" si="2"/>
        <v>-20376.823529411806</v>
      </c>
      <c r="K22" s="26">
        <f t="shared" si="0"/>
        <v>-6561.8235294118058</v>
      </c>
      <c r="L22" s="18">
        <f t="shared" si="0"/>
        <v>-3508.8235294118058</v>
      </c>
      <c r="M22" s="27">
        <f t="shared" si="3"/>
        <v>-1.4081544715447182E-2</v>
      </c>
      <c r="N22" s="27">
        <f t="shared" si="1"/>
        <v>-4.5345934959349875E-3</v>
      </c>
      <c r="O22" s="28">
        <f t="shared" si="1"/>
        <v>-2.4247967479675081E-3</v>
      </c>
    </row>
    <row r="23" spans="1:15" ht="15" x14ac:dyDescent="0.25">
      <c r="A23" s="8">
        <v>15</v>
      </c>
      <c r="B23" s="10" t="s">
        <v>9</v>
      </c>
      <c r="C23" s="1" t="s">
        <v>6</v>
      </c>
      <c r="D23" s="1">
        <v>194</v>
      </c>
      <c r="E23" s="12">
        <f>IF(TRIM(C23)="A53",VLOOKUP(B23,runtimes!$B$2:$E$9,4,FALSE),VLOOKUP(B23,runtimes!$H$2:$K$9,4,FALSE))*1000</f>
        <v>0.33300000000000002</v>
      </c>
      <c r="F23" s="9">
        <f t="shared" si="4"/>
        <v>1165165.1651651652</v>
      </c>
      <c r="G23" s="11">
        <v>1171756</v>
      </c>
      <c r="H23" s="3">
        <v>1171238</v>
      </c>
      <c r="I23" s="10">
        <v>1167291</v>
      </c>
      <c r="J23" s="25">
        <f t="shared" si="2"/>
        <v>6590.8348348347936</v>
      </c>
      <c r="K23" s="26">
        <f t="shared" si="0"/>
        <v>6072.8348348347936</v>
      </c>
      <c r="L23" s="18">
        <f t="shared" si="0"/>
        <v>2125.8348348347936</v>
      </c>
      <c r="M23" s="27">
        <f t="shared" si="3"/>
        <v>5.6565670103092425E-3</v>
      </c>
      <c r="N23" s="27">
        <f t="shared" si="1"/>
        <v>5.2119948453607894E-3</v>
      </c>
      <c r="O23" s="28">
        <f t="shared" si="1"/>
        <v>1.8244922680412017E-3</v>
      </c>
    </row>
    <row r="24" spans="1:15" ht="15" x14ac:dyDescent="0.25">
      <c r="A24" s="8">
        <v>16</v>
      </c>
      <c r="B24" s="10" t="s">
        <v>15</v>
      </c>
      <c r="C24" s="1" t="s">
        <v>8</v>
      </c>
      <c r="D24" s="1">
        <v>59</v>
      </c>
      <c r="E24" s="12">
        <f>IF(TRIM(C24)="A53",VLOOKUP(B24,runtimes!$B$2:$E$9,4,FALSE),VLOOKUP(B24,runtimes!$H$2:$K$9,4,FALSE))*1000</f>
        <v>814.048</v>
      </c>
      <c r="F24" s="9">
        <f t="shared" si="4"/>
        <v>144.95459727190533</v>
      </c>
      <c r="G24" s="11">
        <v>25</v>
      </c>
      <c r="H24" s="3">
        <v>26</v>
      </c>
      <c r="I24" s="10">
        <v>26</v>
      </c>
      <c r="J24" s="25">
        <f t="shared" si="2"/>
        <v>-119.95459727190533</v>
      </c>
      <c r="K24" s="26">
        <f t="shared" si="2"/>
        <v>-118.95459727190533</v>
      </c>
      <c r="L24" s="18">
        <f t="shared" si="2"/>
        <v>-118.95459727190533</v>
      </c>
      <c r="M24" s="27">
        <f t="shared" si="3"/>
        <v>-0.82753220338983047</v>
      </c>
      <c r="N24" s="27">
        <f t="shared" si="3"/>
        <v>-0.82063349152542375</v>
      </c>
      <c r="O24" s="28">
        <f t="shared" si="3"/>
        <v>-0.82063349152542375</v>
      </c>
    </row>
    <row r="25" spans="1:15" ht="15" x14ac:dyDescent="0.25">
      <c r="A25" s="8">
        <v>17</v>
      </c>
      <c r="B25" s="10" t="s">
        <v>13</v>
      </c>
      <c r="C25" s="1" t="s">
        <v>6</v>
      </c>
      <c r="D25" s="1">
        <v>148</v>
      </c>
      <c r="E25" s="12">
        <f>IF(TRIM(C25)="A53",VLOOKUP(B25,runtimes!$B$2:$E$9,4,FALSE),VLOOKUP(B25,runtimes!$H$2:$K$9,4,FALSE))*1000</f>
        <v>0.11900000000000001</v>
      </c>
      <c r="F25" s="9">
        <f t="shared" si="4"/>
        <v>2487394.957983193</v>
      </c>
      <c r="G25" s="11">
        <v>2304793</v>
      </c>
      <c r="H25" s="3">
        <v>2288873</v>
      </c>
      <c r="I25" s="10">
        <v>2281707</v>
      </c>
      <c r="J25" s="25">
        <f t="shared" si="2"/>
        <v>-182601.95798319299</v>
      </c>
      <c r="K25" s="26">
        <f t="shared" si="2"/>
        <v>-198521.95798319299</v>
      </c>
      <c r="L25" s="18">
        <f t="shared" si="2"/>
        <v>-205687.95798319299</v>
      </c>
      <c r="M25" s="27">
        <f t="shared" si="3"/>
        <v>-7.341092229729719E-2</v>
      </c>
      <c r="N25" s="27">
        <f t="shared" si="3"/>
        <v>-7.9811192567567454E-2</v>
      </c>
      <c r="O25" s="28">
        <f t="shared" si="3"/>
        <v>-8.2692118243243143E-2</v>
      </c>
    </row>
    <row r="26" spans="1:15" ht="15" x14ac:dyDescent="0.25">
      <c r="A26" s="8">
        <v>18</v>
      </c>
      <c r="B26" s="10" t="s">
        <v>7</v>
      </c>
      <c r="C26" s="1" t="s">
        <v>8</v>
      </c>
      <c r="D26" s="1">
        <v>79</v>
      </c>
      <c r="E26" s="12">
        <f>IF(TRIM(C26)="A53",VLOOKUP(B26,runtimes!$B$2:$E$9,4,FALSE),VLOOKUP(B26,runtimes!$H$2:$K$9,4,FALSE))*1000</f>
        <v>10.8</v>
      </c>
      <c r="F26" s="9">
        <f t="shared" si="4"/>
        <v>14629.62962962963</v>
      </c>
      <c r="G26" s="11">
        <v>14484</v>
      </c>
      <c r="H26" s="3">
        <v>14565</v>
      </c>
      <c r="I26" s="10">
        <v>14320</v>
      </c>
      <c r="J26" s="25">
        <f t="shared" si="2"/>
        <v>-145.62962962962956</v>
      </c>
      <c r="K26" s="26">
        <f t="shared" si="2"/>
        <v>-64.629629629629562</v>
      </c>
      <c r="L26" s="18">
        <f t="shared" si="2"/>
        <v>-309.62962962962956</v>
      </c>
      <c r="M26" s="27">
        <f t="shared" si="3"/>
        <v>-9.9544303797468314E-3</v>
      </c>
      <c r="N26" s="27">
        <f t="shared" si="3"/>
        <v>-4.4177215189873369E-3</v>
      </c>
      <c r="O26" s="28">
        <f t="shared" si="3"/>
        <v>-2.1164556962025311E-2</v>
      </c>
    </row>
    <row r="27" spans="1:15" ht="15" x14ac:dyDescent="0.25">
      <c r="A27" s="8">
        <v>19</v>
      </c>
      <c r="B27" s="10" t="s">
        <v>10</v>
      </c>
      <c r="C27" s="1" t="s">
        <v>6</v>
      </c>
      <c r="D27" s="1">
        <v>163</v>
      </c>
      <c r="E27" s="12">
        <f>IF(TRIM(C27)="A53",VLOOKUP(B27,runtimes!$B$2:$E$9,4,FALSE),VLOOKUP(B27,runtimes!$H$2:$K$9,4,FALSE))*1000</f>
        <v>0.45399999999999996</v>
      </c>
      <c r="F27" s="9">
        <f t="shared" si="4"/>
        <v>718061.67400881066</v>
      </c>
      <c r="G27" s="11">
        <v>717383</v>
      </c>
      <c r="H27" s="3">
        <v>708728</v>
      </c>
      <c r="I27" s="10">
        <v>708275</v>
      </c>
      <c r="J27" s="25">
        <f t="shared" si="2"/>
        <v>-678.67400881065987</v>
      </c>
      <c r="K27" s="26">
        <f t="shared" si="2"/>
        <v>-9333.6740088106599</v>
      </c>
      <c r="L27" s="18">
        <f t="shared" si="2"/>
        <v>-9786.6740088106599</v>
      </c>
      <c r="M27" s="27">
        <f t="shared" si="3"/>
        <v>-9.4514723926392499E-4</v>
      </c>
      <c r="N27" s="27">
        <f t="shared" si="3"/>
        <v>-1.299842944785288E-2</v>
      </c>
      <c r="O27" s="28">
        <f t="shared" si="3"/>
        <v>-1.3629294478527726E-2</v>
      </c>
    </row>
    <row r="28" spans="1:15" ht="15" x14ac:dyDescent="0.25">
      <c r="A28" s="8">
        <v>20</v>
      </c>
      <c r="B28" s="10" t="s">
        <v>9</v>
      </c>
      <c r="C28" s="1" t="s">
        <v>6</v>
      </c>
      <c r="D28" s="1">
        <v>283</v>
      </c>
      <c r="E28" s="12">
        <f>IF(TRIM(C28)="A53",VLOOKUP(B28,runtimes!$B$2:$E$9,4,FALSE),VLOOKUP(B28,runtimes!$H$2:$K$9,4,FALSE))*1000</f>
        <v>0.33300000000000002</v>
      </c>
      <c r="F28" s="9">
        <f t="shared" si="4"/>
        <v>1699699.6996996996</v>
      </c>
      <c r="G28" s="11">
        <v>1711909</v>
      </c>
      <c r="H28" s="3">
        <v>1712976</v>
      </c>
      <c r="I28" s="10">
        <v>1711001</v>
      </c>
      <c r="J28" s="25">
        <f t="shared" si="2"/>
        <v>12209.300300300354</v>
      </c>
      <c r="K28" s="26">
        <f t="shared" si="2"/>
        <v>13276.300300300354</v>
      </c>
      <c r="L28" s="18">
        <f t="shared" si="2"/>
        <v>11301.300300300354</v>
      </c>
      <c r="M28" s="27">
        <f t="shared" si="3"/>
        <v>7.1832102473498556E-3</v>
      </c>
      <c r="N28" s="27">
        <f t="shared" si="3"/>
        <v>7.8109681978798902E-3</v>
      </c>
      <c r="O28" s="28">
        <f t="shared" si="3"/>
        <v>6.6489982332155794E-3</v>
      </c>
    </row>
    <row r="29" spans="1:15" ht="15" x14ac:dyDescent="0.25">
      <c r="A29" s="8">
        <v>21</v>
      </c>
      <c r="B29" s="10" t="s">
        <v>10</v>
      </c>
      <c r="C29" s="1" t="s">
        <v>8</v>
      </c>
      <c r="D29" s="1">
        <v>126</v>
      </c>
      <c r="E29" s="12">
        <f>IF(TRIM(C29)="A53",VLOOKUP(B29,runtimes!$B$2:$E$9,4,FALSE),VLOOKUP(B29,runtimes!$H$2:$K$9,4,FALSE))*1000</f>
        <v>0.17</v>
      </c>
      <c r="F29" s="9">
        <f t="shared" si="4"/>
        <v>1482352.9411764704</v>
      </c>
      <c r="G29" s="11">
        <v>1464124</v>
      </c>
      <c r="H29" s="3">
        <v>1473560</v>
      </c>
      <c r="I29" s="10">
        <v>1477936</v>
      </c>
      <c r="J29" s="25">
        <f t="shared" si="2"/>
        <v>-18228.941176470369</v>
      </c>
      <c r="K29" s="26">
        <f t="shared" si="2"/>
        <v>-8792.9411764703691</v>
      </c>
      <c r="L29" s="18">
        <f t="shared" si="2"/>
        <v>-4416.9411764703691</v>
      </c>
      <c r="M29" s="27">
        <f t="shared" si="3"/>
        <v>-1.2297301587301442E-2</v>
      </c>
      <c r="N29" s="27">
        <f t="shared" si="3"/>
        <v>-5.9317460317458845E-3</v>
      </c>
      <c r="O29" s="28">
        <f t="shared" si="3"/>
        <v>-2.9796825396823921E-3</v>
      </c>
    </row>
  </sheetData>
  <mergeCells count="2">
    <mergeCell ref="G6:I6"/>
    <mergeCell ref="J6:O6"/>
  </mergeCells>
  <conditionalFormatting sqref="J8:O2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F5B0-DC05-49A4-A959-B6C7AD8BC707}">
  <dimension ref="A1:O29"/>
  <sheetViews>
    <sheetView tabSelected="1" zoomScaleNormal="100" workbookViewId="0">
      <selection activeCell="A30" sqref="A30"/>
    </sheetView>
  </sheetViews>
  <sheetFormatPr defaultRowHeight="14.25" x14ac:dyDescent="0.2"/>
  <cols>
    <col min="1" max="1" width="11.28515625" style="1" customWidth="1"/>
    <col min="2" max="2" width="22.7109375" style="1" customWidth="1"/>
    <col min="3" max="3" width="9.140625" style="1"/>
    <col min="4" max="4" width="11.7109375" style="1" customWidth="1"/>
    <col min="5" max="6" width="17.140625" style="1" customWidth="1"/>
    <col min="7" max="16384" width="9.140625" style="1"/>
  </cols>
  <sheetData>
    <row r="1" spans="1:15" ht="18" x14ac:dyDescent="0.25">
      <c r="A1" s="2" t="s">
        <v>31</v>
      </c>
    </row>
    <row r="2" spans="1:15" ht="18.75" thickBot="1" x14ac:dyDescent="0.3">
      <c r="A2" s="2"/>
    </row>
    <row r="3" spans="1:15" ht="15.75" thickBot="1" x14ac:dyDescent="0.3">
      <c r="A3" s="6" t="s">
        <v>27</v>
      </c>
      <c r="B3" s="7" t="s">
        <v>28</v>
      </c>
    </row>
    <row r="4" spans="1:15" ht="15.75" thickTop="1" thickBot="1" x14ac:dyDescent="0.25">
      <c r="A4" s="4">
        <v>0.9</v>
      </c>
      <c r="B4" s="5">
        <v>1800</v>
      </c>
    </row>
    <row r="5" spans="1:15" x14ac:dyDescent="0.2">
      <c r="A5" s="3"/>
      <c r="B5" s="3"/>
    </row>
    <row r="6" spans="1:15" ht="15" x14ac:dyDescent="0.25">
      <c r="A6" s="23" t="s">
        <v>16</v>
      </c>
      <c r="B6" s="19" t="s">
        <v>17</v>
      </c>
      <c r="C6" s="20" t="s">
        <v>18</v>
      </c>
      <c r="D6" s="21" t="s">
        <v>26</v>
      </c>
      <c r="E6" s="22" t="s">
        <v>29</v>
      </c>
      <c r="F6" s="24" t="s">
        <v>19</v>
      </c>
      <c r="G6" s="29" t="s">
        <v>20</v>
      </c>
      <c r="H6" s="30"/>
      <c r="I6" s="31"/>
      <c r="J6" s="29" t="s">
        <v>30</v>
      </c>
      <c r="K6" s="30"/>
      <c r="L6" s="30"/>
      <c r="M6" s="30"/>
      <c r="N6" s="30"/>
      <c r="O6" s="31"/>
    </row>
    <row r="7" spans="1:15" ht="15" thickBot="1" x14ac:dyDescent="0.25">
      <c r="A7" s="13"/>
      <c r="B7" s="14"/>
      <c r="C7" s="13"/>
      <c r="D7" s="13"/>
      <c r="E7" s="14"/>
      <c r="F7" s="14"/>
      <c r="G7" s="15" t="s">
        <v>21</v>
      </c>
      <c r="H7" s="16" t="s">
        <v>22</v>
      </c>
      <c r="I7" s="17" t="s">
        <v>23</v>
      </c>
      <c r="J7" s="15" t="s">
        <v>21</v>
      </c>
      <c r="K7" s="16" t="s">
        <v>22</v>
      </c>
      <c r="L7" s="17" t="s">
        <v>23</v>
      </c>
      <c r="M7" s="16" t="s">
        <v>21</v>
      </c>
      <c r="N7" s="16" t="s">
        <v>22</v>
      </c>
      <c r="O7" s="17" t="s">
        <v>23</v>
      </c>
    </row>
    <row r="8" spans="1:15" ht="15.75" thickTop="1" x14ac:dyDescent="0.25">
      <c r="A8" s="8">
        <v>0</v>
      </c>
      <c r="B8" s="10" t="s">
        <v>7</v>
      </c>
      <c r="C8" s="1" t="s">
        <v>25</v>
      </c>
      <c r="D8" s="1">
        <v>46</v>
      </c>
      <c r="E8" s="12">
        <f>IF(TRIM(C8)="A53",VLOOKUP(B8,runtimes!$B$2:$E$9,4,FALSE),VLOOKUP(B8,runtimes!$H$2:$K$9,4,FALSE))*1000</f>
        <v>10.8</v>
      </c>
      <c r="F8" s="9">
        <f>((1/$A$4)*D8*$B$4)/E8</f>
        <v>8518.5185185185182</v>
      </c>
      <c r="G8" s="11">
        <v>8410</v>
      </c>
      <c r="H8" s="3">
        <v>8418</v>
      </c>
      <c r="I8" s="10">
        <v>8472</v>
      </c>
      <c r="J8" s="25">
        <f>G8-$F8</f>
        <v>-108.51851851851825</v>
      </c>
      <c r="K8" s="26">
        <f t="shared" ref="K8:L23" si="0">H8-$F8</f>
        <v>-100.51851851851825</v>
      </c>
      <c r="L8" s="18">
        <f t="shared" si="0"/>
        <v>-46.518518518518249</v>
      </c>
      <c r="M8" s="27">
        <f>J8/$F8</f>
        <v>-1.2739130434782578E-2</v>
      </c>
      <c r="N8" s="27">
        <f t="shared" ref="N8:O23" si="1">K8/$F8</f>
        <v>-1.1799999999999969E-2</v>
      </c>
      <c r="O8" s="28">
        <f t="shared" si="1"/>
        <v>-5.46086956521736E-3</v>
      </c>
    </row>
    <row r="9" spans="1:15" ht="15" x14ac:dyDescent="0.25">
      <c r="A9" s="8">
        <v>1</v>
      </c>
      <c r="B9" s="10" t="s">
        <v>15</v>
      </c>
      <c r="C9" s="1" t="s">
        <v>25</v>
      </c>
      <c r="D9" s="1">
        <v>111</v>
      </c>
      <c r="E9" s="12">
        <f>IF(TRIM(C9)="A53",VLOOKUP(B9,runtimes!$B$2:$E$9,4,FALSE),VLOOKUP(B9,runtimes!$H$2:$K$9,4,FALSE))*1000</f>
        <v>814.048</v>
      </c>
      <c r="F9" s="9">
        <f>((1/$A$4)*D9*$B$4)/E9</f>
        <v>272.71119147765245</v>
      </c>
      <c r="G9" s="11">
        <v>192</v>
      </c>
      <c r="H9" s="3">
        <v>199</v>
      </c>
      <c r="I9" s="10">
        <v>209</v>
      </c>
      <c r="J9" s="25">
        <f t="shared" ref="J9:L29" si="2">G9-$F9</f>
        <v>-80.711191477652449</v>
      </c>
      <c r="K9" s="26">
        <f t="shared" si="0"/>
        <v>-73.711191477652449</v>
      </c>
      <c r="L9" s="18">
        <f t="shared" si="0"/>
        <v>-63.711191477652449</v>
      </c>
      <c r="M9" s="27">
        <f t="shared" ref="M9:O29" si="3">J9/$F9</f>
        <v>-0.29595848648648654</v>
      </c>
      <c r="N9" s="27">
        <f t="shared" si="1"/>
        <v>-0.27029030630630635</v>
      </c>
      <c r="O9" s="28">
        <f t="shared" si="1"/>
        <v>-0.23362147747747755</v>
      </c>
    </row>
    <row r="10" spans="1:15" ht="15" x14ac:dyDescent="0.25">
      <c r="A10" s="8">
        <v>2</v>
      </c>
      <c r="B10" s="10" t="s">
        <v>12</v>
      </c>
      <c r="C10" s="1" t="s">
        <v>25</v>
      </c>
      <c r="D10" s="1">
        <v>130</v>
      </c>
      <c r="E10" s="12">
        <f>IF(TRIM(C10)="A53",VLOOKUP(B10,runtimes!$B$2:$E$9,4,FALSE),VLOOKUP(B10,runtimes!$H$2:$K$9,4,FALSE))*1000</f>
        <v>173</v>
      </c>
      <c r="F10" s="9">
        <f t="shared" ref="F10:F29" si="4">((1/$A$4)*D10*$B$4)/E10</f>
        <v>1502.8901734104047</v>
      </c>
      <c r="G10" s="11">
        <v>1430</v>
      </c>
      <c r="H10" s="3">
        <v>1424</v>
      </c>
      <c r="I10" s="10">
        <v>1455</v>
      </c>
      <c r="J10" s="25">
        <f t="shared" si="2"/>
        <v>-72.890173410404714</v>
      </c>
      <c r="K10" s="26">
        <f t="shared" si="0"/>
        <v>-78.890173410404714</v>
      </c>
      <c r="L10" s="18">
        <f t="shared" si="0"/>
        <v>-47.890173410404714</v>
      </c>
      <c r="M10" s="27">
        <f t="shared" si="3"/>
        <v>-4.8500000000000057E-2</v>
      </c>
      <c r="N10" s="27">
        <f t="shared" si="1"/>
        <v>-5.2492307692307748E-2</v>
      </c>
      <c r="O10" s="28">
        <f t="shared" si="1"/>
        <v>-3.186538461538467E-2</v>
      </c>
    </row>
    <row r="11" spans="1:15" ht="15" x14ac:dyDescent="0.25">
      <c r="A11" s="8">
        <v>3</v>
      </c>
      <c r="B11" s="10" t="s">
        <v>10</v>
      </c>
      <c r="C11" s="1" t="s">
        <v>25</v>
      </c>
      <c r="D11" s="1">
        <v>99</v>
      </c>
      <c r="E11" s="12">
        <f>IF(TRIM(C11)="A53",VLOOKUP(B11,runtimes!$B$2:$E$9,4,FALSE),VLOOKUP(B11,runtimes!$H$2:$K$9,4,FALSE))*1000</f>
        <v>0.17</v>
      </c>
      <c r="F11" s="9">
        <f t="shared" si="4"/>
        <v>1164705.8823529412</v>
      </c>
      <c r="G11" s="11">
        <v>1154676</v>
      </c>
      <c r="H11" s="3">
        <v>1155898</v>
      </c>
      <c r="I11" s="10">
        <v>1163267</v>
      </c>
      <c r="J11" s="25">
        <f t="shared" si="2"/>
        <v>-10029.882352941204</v>
      </c>
      <c r="K11" s="26">
        <f t="shared" si="0"/>
        <v>-8807.8823529412039</v>
      </c>
      <c r="L11" s="18">
        <f t="shared" si="0"/>
        <v>-1438.8823529412039</v>
      </c>
      <c r="M11" s="27">
        <f t="shared" si="3"/>
        <v>-8.6115151515151755E-3</v>
      </c>
      <c r="N11" s="27">
        <f t="shared" si="1"/>
        <v>-7.5623232323232554E-3</v>
      </c>
      <c r="O11" s="28">
        <f t="shared" si="1"/>
        <v>-1.2354040404040638E-3</v>
      </c>
    </row>
    <row r="12" spans="1:15" ht="15" x14ac:dyDescent="0.25">
      <c r="A12" s="8">
        <v>4</v>
      </c>
      <c r="B12" s="10" t="s">
        <v>14</v>
      </c>
      <c r="C12" s="1" t="s">
        <v>25</v>
      </c>
      <c r="D12" s="1">
        <v>81</v>
      </c>
      <c r="E12" s="12">
        <f>IF(TRIM(C12)="A53",VLOOKUP(B12,runtimes!$B$2:$E$9,4,FALSE),VLOOKUP(B12,runtimes!$H$2:$K$9,4,FALSE))*1000</f>
        <v>178.35899999999998</v>
      </c>
      <c r="F12" s="9">
        <f t="shared" si="4"/>
        <v>908.28049047146499</v>
      </c>
      <c r="G12" s="11">
        <v>887</v>
      </c>
      <c r="H12" s="3">
        <v>887</v>
      </c>
      <c r="I12" s="10">
        <v>893</v>
      </c>
      <c r="J12" s="25">
        <f t="shared" si="2"/>
        <v>-21.280490471464987</v>
      </c>
      <c r="K12" s="26">
        <f t="shared" si="0"/>
        <v>-21.280490471464987</v>
      </c>
      <c r="L12" s="18">
        <f t="shared" si="0"/>
        <v>-15.280490471464987</v>
      </c>
      <c r="M12" s="27">
        <f t="shared" si="3"/>
        <v>-2.3429425925926069E-2</v>
      </c>
      <c r="N12" s="27">
        <f t="shared" si="1"/>
        <v>-2.3429425925926069E-2</v>
      </c>
      <c r="O12" s="28">
        <f t="shared" si="1"/>
        <v>-1.6823537037037178E-2</v>
      </c>
    </row>
    <row r="13" spans="1:15" ht="15" x14ac:dyDescent="0.25">
      <c r="A13" s="8">
        <v>5</v>
      </c>
      <c r="B13" s="10" t="s">
        <v>11</v>
      </c>
      <c r="C13" s="1" t="s">
        <v>24</v>
      </c>
      <c r="D13" s="1">
        <v>100</v>
      </c>
      <c r="E13" s="12">
        <f>IF(TRIM(C13)="A53",VLOOKUP(B13,runtimes!$B$2:$E$9,4,FALSE),VLOOKUP(B13,runtimes!$H$2:$K$9,4,FALSE))*1000</f>
        <v>72.286000000000001</v>
      </c>
      <c r="F13" s="9">
        <f t="shared" si="4"/>
        <v>2766.7874830534265</v>
      </c>
      <c r="G13" s="11">
        <v>3191</v>
      </c>
      <c r="H13" s="3">
        <v>2710</v>
      </c>
      <c r="I13" s="10">
        <v>3333</v>
      </c>
      <c r="J13" s="25">
        <f t="shared" si="2"/>
        <v>424.21251694657349</v>
      </c>
      <c r="K13" s="26">
        <f t="shared" si="0"/>
        <v>-56.787483053426513</v>
      </c>
      <c r="L13" s="18">
        <f t="shared" si="0"/>
        <v>566.21251694657349</v>
      </c>
      <c r="M13" s="27">
        <f t="shared" si="3"/>
        <v>0.15332313000000006</v>
      </c>
      <c r="N13" s="27">
        <f t="shared" si="1"/>
        <v>-2.0524699999999944E-2</v>
      </c>
      <c r="O13" s="28">
        <f t="shared" si="1"/>
        <v>0.20464619000000006</v>
      </c>
    </row>
    <row r="14" spans="1:15" ht="15" x14ac:dyDescent="0.25">
      <c r="A14" s="8">
        <v>6</v>
      </c>
      <c r="B14" s="10" t="s">
        <v>14</v>
      </c>
      <c r="C14" s="1" t="s">
        <v>25</v>
      </c>
      <c r="D14" s="1">
        <v>70</v>
      </c>
      <c r="E14" s="12">
        <f>IF(TRIM(C14)="A53",VLOOKUP(B14,runtimes!$B$2:$E$9,4,FALSE),VLOOKUP(B14,runtimes!$H$2:$K$9,4,FALSE))*1000</f>
        <v>178.35899999999998</v>
      </c>
      <c r="F14" s="9">
        <f t="shared" si="4"/>
        <v>784.93375719756227</v>
      </c>
      <c r="G14" s="11">
        <v>768</v>
      </c>
      <c r="H14" s="3">
        <v>766</v>
      </c>
      <c r="I14" s="10">
        <v>773</v>
      </c>
      <c r="J14" s="25">
        <f t="shared" si="2"/>
        <v>-16.933757197562272</v>
      </c>
      <c r="K14" s="26">
        <f t="shared" si="0"/>
        <v>-18.933757197562272</v>
      </c>
      <c r="L14" s="18">
        <f t="shared" si="0"/>
        <v>-11.933757197562272</v>
      </c>
      <c r="M14" s="27">
        <f t="shared" si="3"/>
        <v>-2.157348571428578E-2</v>
      </c>
      <c r="N14" s="27">
        <f t="shared" si="1"/>
        <v>-2.4121471428571493E-2</v>
      </c>
      <c r="O14" s="28">
        <f t="shared" si="1"/>
        <v>-1.5203521428571494E-2</v>
      </c>
    </row>
    <row r="15" spans="1:15" ht="15" x14ac:dyDescent="0.25">
      <c r="A15" s="8">
        <v>7</v>
      </c>
      <c r="B15" s="10" t="s">
        <v>13</v>
      </c>
      <c r="C15" s="1" t="s">
        <v>25</v>
      </c>
      <c r="D15" s="1">
        <v>126</v>
      </c>
      <c r="E15" s="12">
        <f>IF(TRIM(C15)="A53",VLOOKUP(B15,runtimes!$B$2:$E$9,4,FALSE),VLOOKUP(B15,runtimes!$H$2:$K$9,4,FALSE))*1000</f>
        <v>5.8999999999999997E-2</v>
      </c>
      <c r="F15" s="9">
        <f t="shared" si="4"/>
        <v>4271186.440677966</v>
      </c>
      <c r="G15" s="11">
        <v>4384876</v>
      </c>
      <c r="H15" s="3">
        <v>4352858</v>
      </c>
      <c r="I15" s="10">
        <v>4430004</v>
      </c>
      <c r="J15" s="25">
        <f t="shared" si="2"/>
        <v>113689.55932203401</v>
      </c>
      <c r="K15" s="26">
        <f t="shared" si="0"/>
        <v>81671.559322034009</v>
      </c>
      <c r="L15" s="18">
        <f t="shared" si="0"/>
        <v>158817.55932203401</v>
      </c>
      <c r="M15" s="27">
        <f t="shared" si="3"/>
        <v>2.6617793650793677E-2</v>
      </c>
      <c r="N15" s="27">
        <f t="shared" si="1"/>
        <v>1.9121515873015898E-2</v>
      </c>
      <c r="O15" s="28">
        <f t="shared" si="1"/>
        <v>3.7183476190476218E-2</v>
      </c>
    </row>
    <row r="16" spans="1:15" ht="15" x14ac:dyDescent="0.25">
      <c r="A16" s="8">
        <v>8</v>
      </c>
      <c r="B16" s="10" t="s">
        <v>9</v>
      </c>
      <c r="C16" s="1" t="s">
        <v>25</v>
      </c>
      <c r="D16" s="1">
        <v>64</v>
      </c>
      <c r="E16" s="12">
        <f>IF(TRIM(C16)="A53",VLOOKUP(B16,runtimes!$B$2:$E$9,4,FALSE),VLOOKUP(B16,runtimes!$H$2:$K$9,4,FALSE))*1000</f>
        <v>0.112</v>
      </c>
      <c r="F16" s="9">
        <f t="shared" si="4"/>
        <v>1142857.1428571427</v>
      </c>
      <c r="G16" s="11">
        <v>1119985</v>
      </c>
      <c r="H16" s="3">
        <v>1115255</v>
      </c>
      <c r="I16" s="10">
        <v>1127570</v>
      </c>
      <c r="J16" s="25">
        <f t="shared" si="2"/>
        <v>-22872.142857142724</v>
      </c>
      <c r="K16" s="26">
        <f t="shared" si="0"/>
        <v>-27602.142857142724</v>
      </c>
      <c r="L16" s="18">
        <f t="shared" si="0"/>
        <v>-15287.142857142724</v>
      </c>
      <c r="M16" s="27">
        <f t="shared" si="3"/>
        <v>-2.0013124999999885E-2</v>
      </c>
      <c r="N16" s="27">
        <f t="shared" si="1"/>
        <v>-2.4151874999999885E-2</v>
      </c>
      <c r="O16" s="28">
        <f t="shared" si="1"/>
        <v>-1.3376249999999885E-2</v>
      </c>
    </row>
    <row r="17" spans="1:15" ht="15" x14ac:dyDescent="0.25">
      <c r="A17" s="8">
        <v>9</v>
      </c>
      <c r="B17" s="10" t="s">
        <v>11</v>
      </c>
      <c r="C17" s="1" t="s">
        <v>25</v>
      </c>
      <c r="D17" s="1">
        <v>105</v>
      </c>
      <c r="E17" s="12">
        <f>IF(TRIM(C17)="A53",VLOOKUP(B17,runtimes!$B$2:$E$9,4,FALSE),VLOOKUP(B17,runtimes!$H$2:$K$9,4,FALSE))*1000</f>
        <v>34.852000000000004</v>
      </c>
      <c r="F17" s="9">
        <f t="shared" si="4"/>
        <v>6025.4791690577295</v>
      </c>
      <c r="G17" s="11">
        <v>6391</v>
      </c>
      <c r="H17" s="3">
        <v>6231</v>
      </c>
      <c r="I17" s="10">
        <v>5786</v>
      </c>
      <c r="J17" s="25">
        <f t="shared" si="2"/>
        <v>365.52083094227055</v>
      </c>
      <c r="K17" s="26">
        <f t="shared" si="0"/>
        <v>205.52083094227055</v>
      </c>
      <c r="L17" s="18">
        <f t="shared" si="0"/>
        <v>-239.47916905772945</v>
      </c>
      <c r="M17" s="27">
        <f t="shared" si="3"/>
        <v>6.06625333333334E-2</v>
      </c>
      <c r="N17" s="27">
        <f t="shared" si="1"/>
        <v>3.4108628571428636E-2</v>
      </c>
      <c r="O17" s="28">
        <f t="shared" si="1"/>
        <v>-3.9744419047618988E-2</v>
      </c>
    </row>
    <row r="18" spans="1:15" ht="15" x14ac:dyDescent="0.25">
      <c r="A18" s="8">
        <v>10</v>
      </c>
      <c r="B18" s="10" t="s">
        <v>15</v>
      </c>
      <c r="C18" s="1" t="s">
        <v>25</v>
      </c>
      <c r="D18" s="1">
        <v>130</v>
      </c>
      <c r="E18" s="12">
        <f>IF(TRIM(C18)="A53",VLOOKUP(B18,runtimes!$B$2:$E$9,4,FALSE),VLOOKUP(B18,runtimes!$H$2:$K$9,4,FALSE))*1000</f>
        <v>814.048</v>
      </c>
      <c r="F18" s="9">
        <f t="shared" si="4"/>
        <v>319.39148551436773</v>
      </c>
      <c r="G18" s="11">
        <v>165</v>
      </c>
      <c r="H18" s="3">
        <v>170</v>
      </c>
      <c r="I18" s="10">
        <v>173</v>
      </c>
      <c r="J18" s="25">
        <f t="shared" si="2"/>
        <v>-154.39148551436773</v>
      </c>
      <c r="K18" s="26">
        <f t="shared" si="0"/>
        <v>-149.39148551436773</v>
      </c>
      <c r="L18" s="18">
        <f t="shared" si="0"/>
        <v>-146.39148551436773</v>
      </c>
      <c r="M18" s="27">
        <f t="shared" si="3"/>
        <v>-0.48339261538461542</v>
      </c>
      <c r="N18" s="27">
        <f t="shared" si="1"/>
        <v>-0.46773784615384623</v>
      </c>
      <c r="O18" s="28">
        <f t="shared" si="1"/>
        <v>-0.45834498461538464</v>
      </c>
    </row>
    <row r="19" spans="1:15" ht="15" x14ac:dyDescent="0.25">
      <c r="A19" s="8">
        <v>11</v>
      </c>
      <c r="B19" s="10" t="s">
        <v>9</v>
      </c>
      <c r="C19" s="1" t="s">
        <v>25</v>
      </c>
      <c r="D19" s="1">
        <v>50</v>
      </c>
      <c r="E19" s="12">
        <f>IF(TRIM(C19)="A53",VLOOKUP(B19,runtimes!$B$2:$E$9,4,FALSE),VLOOKUP(B19,runtimes!$H$2:$K$9,4,FALSE))*1000</f>
        <v>0.112</v>
      </c>
      <c r="F19" s="9">
        <f t="shared" si="4"/>
        <v>892857.14285714284</v>
      </c>
      <c r="G19" s="11">
        <v>862454</v>
      </c>
      <c r="H19" s="3">
        <v>862039</v>
      </c>
      <c r="I19" s="10">
        <v>871823</v>
      </c>
      <c r="J19" s="25">
        <f t="shared" si="2"/>
        <v>-30403.142857142841</v>
      </c>
      <c r="K19" s="26">
        <f t="shared" si="0"/>
        <v>-30818.142857142841</v>
      </c>
      <c r="L19" s="18">
        <f t="shared" si="0"/>
        <v>-21034.142857142841</v>
      </c>
      <c r="M19" s="27">
        <f t="shared" si="3"/>
        <v>-3.4051519999999981E-2</v>
      </c>
      <c r="N19" s="27">
        <f t="shared" si="1"/>
        <v>-3.4516319999999982E-2</v>
      </c>
      <c r="O19" s="28">
        <f t="shared" si="1"/>
        <v>-2.355823999999998E-2</v>
      </c>
    </row>
    <row r="20" spans="1:15" ht="15" x14ac:dyDescent="0.25">
      <c r="A20" s="8">
        <v>12</v>
      </c>
      <c r="B20" s="10" t="s">
        <v>15</v>
      </c>
      <c r="C20" s="1" t="s">
        <v>25</v>
      </c>
      <c r="D20" s="1">
        <v>77</v>
      </c>
      <c r="E20" s="12">
        <f>IF(TRIM(C20)="A53",VLOOKUP(B20,runtimes!$B$2:$E$9,4,FALSE),VLOOKUP(B20,runtimes!$H$2:$K$9,4,FALSE))*1000</f>
        <v>814.048</v>
      </c>
      <c r="F20" s="9">
        <f t="shared" si="4"/>
        <v>189.17803372774088</v>
      </c>
      <c r="G20" s="11">
        <v>66</v>
      </c>
      <c r="H20" s="3">
        <v>66</v>
      </c>
      <c r="I20" s="10">
        <v>70</v>
      </c>
      <c r="J20" s="25">
        <f t="shared" si="2"/>
        <v>-123.17803372774088</v>
      </c>
      <c r="K20" s="26">
        <f t="shared" si="0"/>
        <v>-123.17803372774088</v>
      </c>
      <c r="L20" s="18">
        <f t="shared" si="0"/>
        <v>-119.17803372774088</v>
      </c>
      <c r="M20" s="27">
        <f t="shared" si="3"/>
        <v>-0.65112228571428576</v>
      </c>
      <c r="N20" s="27">
        <f t="shared" si="1"/>
        <v>-0.65112228571428576</v>
      </c>
      <c r="O20" s="28">
        <f t="shared" si="1"/>
        <v>-0.62997818181818188</v>
      </c>
    </row>
    <row r="21" spans="1:15" ht="15" x14ac:dyDescent="0.25">
      <c r="A21" s="8">
        <v>13</v>
      </c>
      <c r="B21" s="10" t="s">
        <v>7</v>
      </c>
      <c r="C21" s="1" t="s">
        <v>8</v>
      </c>
      <c r="D21" s="1">
        <v>48</v>
      </c>
      <c r="E21" s="12">
        <f>IF(TRIM(C21)="A53",VLOOKUP(B21,runtimes!$B$2:$E$9,4,FALSE),VLOOKUP(B21,runtimes!$H$2:$K$9,4,FALSE))*1000</f>
        <v>10.8</v>
      </c>
      <c r="F21" s="9">
        <f t="shared" si="4"/>
        <v>8888.8888888888887</v>
      </c>
      <c r="G21" s="11">
        <v>8859</v>
      </c>
      <c r="H21" s="3">
        <v>8849</v>
      </c>
      <c r="I21" s="10">
        <v>8862</v>
      </c>
      <c r="J21" s="25">
        <f t="shared" si="2"/>
        <v>-29.888888888888687</v>
      </c>
      <c r="K21" s="26">
        <f t="shared" si="0"/>
        <v>-39.888888888888687</v>
      </c>
      <c r="L21" s="18">
        <f t="shared" si="0"/>
        <v>-26.888888888888687</v>
      </c>
      <c r="M21" s="27">
        <f t="shared" si="3"/>
        <v>-3.3624999999999775E-3</v>
      </c>
      <c r="N21" s="27">
        <f t="shared" si="1"/>
        <v>-4.4874999999999776E-3</v>
      </c>
      <c r="O21" s="28">
        <f t="shared" si="1"/>
        <v>-3.0249999999999774E-3</v>
      </c>
    </row>
    <row r="22" spans="1:15" ht="15" x14ac:dyDescent="0.25">
      <c r="A22" s="8">
        <v>14</v>
      </c>
      <c r="B22" s="10" t="s">
        <v>10</v>
      </c>
      <c r="C22" s="1" t="s">
        <v>25</v>
      </c>
      <c r="D22" s="1">
        <v>123</v>
      </c>
      <c r="E22" s="12">
        <f>IF(TRIM(C22)="A53",VLOOKUP(B22,runtimes!$B$2:$E$9,4,FALSE),VLOOKUP(B22,runtimes!$H$2:$K$9,4,FALSE))*1000</f>
        <v>0.17</v>
      </c>
      <c r="F22" s="9">
        <f t="shared" si="4"/>
        <v>1447058.8235294118</v>
      </c>
      <c r="G22" s="11">
        <v>1431952</v>
      </c>
      <c r="H22" s="3">
        <v>1438628</v>
      </c>
      <c r="I22" s="10">
        <v>1434506</v>
      </c>
      <c r="J22" s="25">
        <f t="shared" si="2"/>
        <v>-15106.823529411806</v>
      </c>
      <c r="K22" s="26">
        <f t="shared" si="0"/>
        <v>-8430.8235294118058</v>
      </c>
      <c r="L22" s="18">
        <f t="shared" si="0"/>
        <v>-12552.823529411806</v>
      </c>
      <c r="M22" s="27">
        <f t="shared" si="3"/>
        <v>-1.0439674796747995E-2</v>
      </c>
      <c r="N22" s="27">
        <f t="shared" si="1"/>
        <v>-5.8261788617886461E-3</v>
      </c>
      <c r="O22" s="28">
        <f t="shared" si="1"/>
        <v>-8.6747154471545004E-3</v>
      </c>
    </row>
    <row r="23" spans="1:15" ht="15" x14ac:dyDescent="0.25">
      <c r="A23" s="8">
        <v>15</v>
      </c>
      <c r="B23" s="10" t="s">
        <v>9</v>
      </c>
      <c r="C23" s="1" t="s">
        <v>25</v>
      </c>
      <c r="D23" s="1">
        <v>66</v>
      </c>
      <c r="E23" s="12">
        <f>IF(TRIM(C23)="A53",VLOOKUP(B23,runtimes!$B$2:$E$9,4,FALSE),VLOOKUP(B23,runtimes!$H$2:$K$9,4,FALSE))*1000</f>
        <v>0.112</v>
      </c>
      <c r="F23" s="9">
        <f t="shared" si="4"/>
        <v>1178571.4285714289</v>
      </c>
      <c r="G23" s="11">
        <v>1163989</v>
      </c>
      <c r="H23" s="3">
        <v>1167579</v>
      </c>
      <c r="I23" s="10">
        <v>1166735</v>
      </c>
      <c r="J23" s="25">
        <f t="shared" si="2"/>
        <v>-14582.428571428871</v>
      </c>
      <c r="K23" s="26">
        <f t="shared" si="0"/>
        <v>-10992.428571428871</v>
      </c>
      <c r="L23" s="18">
        <f t="shared" si="0"/>
        <v>-11836.428571428871</v>
      </c>
      <c r="M23" s="27">
        <f t="shared" si="3"/>
        <v>-1.2372969696969948E-2</v>
      </c>
      <c r="N23" s="27">
        <f t="shared" si="1"/>
        <v>-9.3269090909093421E-3</v>
      </c>
      <c r="O23" s="28">
        <f t="shared" si="1"/>
        <v>-1.0043030303030555E-2</v>
      </c>
    </row>
    <row r="24" spans="1:15" ht="15" x14ac:dyDescent="0.25">
      <c r="A24" s="8">
        <v>16</v>
      </c>
      <c r="B24" s="10" t="s">
        <v>15</v>
      </c>
      <c r="C24" s="1" t="s">
        <v>25</v>
      </c>
      <c r="D24" s="1">
        <v>59</v>
      </c>
      <c r="E24" s="12">
        <f>IF(TRIM(C24)="A53",VLOOKUP(B24,runtimes!$B$2:$E$9,4,FALSE),VLOOKUP(B24,runtimes!$H$2:$K$9,4,FALSE))*1000</f>
        <v>814.048</v>
      </c>
      <c r="F24" s="9">
        <f t="shared" si="4"/>
        <v>144.95459727190533</v>
      </c>
      <c r="G24" s="11">
        <v>111</v>
      </c>
      <c r="H24" s="3">
        <v>116</v>
      </c>
      <c r="I24" s="10">
        <v>127</v>
      </c>
      <c r="J24" s="25">
        <f t="shared" si="2"/>
        <v>-33.954597271905328</v>
      </c>
      <c r="K24" s="26">
        <f t="shared" si="2"/>
        <v>-28.954597271905328</v>
      </c>
      <c r="L24" s="18">
        <f t="shared" si="2"/>
        <v>-17.954597271905328</v>
      </c>
      <c r="M24" s="27">
        <f t="shared" si="3"/>
        <v>-0.23424298305084737</v>
      </c>
      <c r="N24" s="27">
        <f t="shared" si="3"/>
        <v>-0.19974942372881349</v>
      </c>
      <c r="O24" s="28">
        <f t="shared" si="3"/>
        <v>-0.12386359322033889</v>
      </c>
    </row>
    <row r="25" spans="1:15" ht="15" x14ac:dyDescent="0.25">
      <c r="A25" s="8">
        <v>17</v>
      </c>
      <c r="B25" s="10" t="s">
        <v>13</v>
      </c>
      <c r="C25" s="1" t="s">
        <v>25</v>
      </c>
      <c r="D25" s="1">
        <v>74</v>
      </c>
      <c r="E25" s="12">
        <f>IF(TRIM(C25)="A53",VLOOKUP(B25,runtimes!$B$2:$E$9,4,FALSE),VLOOKUP(B25,runtimes!$H$2:$K$9,4,FALSE))*1000</f>
        <v>5.8999999999999997E-2</v>
      </c>
      <c r="F25" s="9">
        <f t="shared" si="4"/>
        <v>2508474.5762711866</v>
      </c>
      <c r="G25" s="11">
        <v>2414307</v>
      </c>
      <c r="H25" s="3">
        <v>2454450</v>
      </c>
      <c r="I25" s="10">
        <v>2494320</v>
      </c>
      <c r="J25" s="25">
        <f t="shared" si="2"/>
        <v>-94167.576271186583</v>
      </c>
      <c r="K25" s="26">
        <f t="shared" si="2"/>
        <v>-54024.576271186583</v>
      </c>
      <c r="L25" s="18">
        <f t="shared" si="2"/>
        <v>-14154.576271186583</v>
      </c>
      <c r="M25" s="27">
        <f t="shared" si="3"/>
        <v>-3.7539777027027078E-2</v>
      </c>
      <c r="N25" s="27">
        <f t="shared" si="3"/>
        <v>-2.1536824324324379E-2</v>
      </c>
      <c r="O25" s="28">
        <f t="shared" si="3"/>
        <v>-5.6427027027027591E-3</v>
      </c>
    </row>
    <row r="26" spans="1:15" ht="15" x14ac:dyDescent="0.25">
      <c r="A26" s="8">
        <v>18</v>
      </c>
      <c r="B26" s="10" t="s">
        <v>7</v>
      </c>
      <c r="C26" s="1" t="s">
        <v>24</v>
      </c>
      <c r="D26" s="1">
        <v>127</v>
      </c>
      <c r="E26" s="12">
        <f>IF(TRIM(C26)="A53",VLOOKUP(B26,runtimes!$B$2:$E$9,4,FALSE),VLOOKUP(B26,runtimes!$H$2:$K$9,4,FALSE))*1000</f>
        <v>17.534000000000002</v>
      </c>
      <c r="F26" s="9">
        <f t="shared" si="4"/>
        <v>14486.141211360782</v>
      </c>
      <c r="G26" s="11">
        <v>14579</v>
      </c>
      <c r="H26" s="3">
        <v>14585</v>
      </c>
      <c r="I26" s="10">
        <v>14577</v>
      </c>
      <c r="J26" s="25">
        <f t="shared" si="2"/>
        <v>92.858788639217892</v>
      </c>
      <c r="K26" s="26">
        <f t="shared" si="2"/>
        <v>98.858788639217892</v>
      </c>
      <c r="L26" s="18">
        <f t="shared" si="2"/>
        <v>90.858788639217892</v>
      </c>
      <c r="M26" s="27">
        <f t="shared" si="3"/>
        <v>6.4101811023623894E-3</v>
      </c>
      <c r="N26" s="27">
        <f t="shared" si="3"/>
        <v>6.8243700787403421E-3</v>
      </c>
      <c r="O26" s="28">
        <f t="shared" si="3"/>
        <v>6.2721181102364043E-3</v>
      </c>
    </row>
    <row r="27" spans="1:15" ht="15" x14ac:dyDescent="0.25">
      <c r="A27" s="8">
        <v>19</v>
      </c>
      <c r="B27" s="10" t="s">
        <v>10</v>
      </c>
      <c r="C27" s="1" t="s">
        <v>25</v>
      </c>
      <c r="D27" s="1">
        <v>62</v>
      </c>
      <c r="E27" s="12">
        <f>IF(TRIM(C27)="A53",VLOOKUP(B27,runtimes!$B$2:$E$9,4,FALSE),VLOOKUP(B27,runtimes!$H$2:$K$9,4,FALSE))*1000</f>
        <v>0.17</v>
      </c>
      <c r="F27" s="9">
        <f t="shared" si="4"/>
        <v>729411.76470588229</v>
      </c>
      <c r="G27" s="11">
        <v>729011</v>
      </c>
      <c r="H27" s="3">
        <v>727896</v>
      </c>
      <c r="I27" s="10">
        <v>728369</v>
      </c>
      <c r="J27" s="25">
        <f t="shared" si="2"/>
        <v>-400.76470588229131</v>
      </c>
      <c r="K27" s="26">
        <f t="shared" si="2"/>
        <v>-1515.7647058822913</v>
      </c>
      <c r="L27" s="18">
        <f t="shared" si="2"/>
        <v>-1042.7647058822913</v>
      </c>
      <c r="M27" s="27">
        <f t="shared" si="3"/>
        <v>-5.4943548387088328E-4</v>
      </c>
      <c r="N27" s="27">
        <f t="shared" si="3"/>
        <v>-2.0780645161289479E-3</v>
      </c>
      <c r="O27" s="28">
        <f t="shared" si="3"/>
        <v>-1.4295967741934641E-3</v>
      </c>
    </row>
    <row r="28" spans="1:15" ht="15" x14ac:dyDescent="0.25">
      <c r="A28" s="8">
        <v>20</v>
      </c>
      <c r="B28" s="10" t="s">
        <v>9</v>
      </c>
      <c r="C28" s="1" t="s">
        <v>25</v>
      </c>
      <c r="D28" s="1">
        <v>96</v>
      </c>
      <c r="E28" s="12">
        <f>IF(TRIM(C28)="A53",VLOOKUP(B28,runtimes!$B$2:$E$9,4,FALSE),VLOOKUP(B28,runtimes!$H$2:$K$9,4,FALSE))*1000</f>
        <v>0.112</v>
      </c>
      <c r="F28" s="9">
        <f t="shared" si="4"/>
        <v>1714285.7142857143</v>
      </c>
      <c r="G28" s="11">
        <v>1635171</v>
      </c>
      <c r="H28" s="3">
        <v>1698260</v>
      </c>
      <c r="I28" s="10">
        <v>1700717</v>
      </c>
      <c r="J28" s="25">
        <f t="shared" si="2"/>
        <v>-79114.714285714319</v>
      </c>
      <c r="K28" s="26">
        <f t="shared" si="2"/>
        <v>-16025.714285714319</v>
      </c>
      <c r="L28" s="18">
        <f t="shared" si="2"/>
        <v>-13568.714285714319</v>
      </c>
      <c r="M28" s="27">
        <f t="shared" si="3"/>
        <v>-4.6150250000000018E-2</v>
      </c>
      <c r="N28" s="27">
        <f t="shared" si="3"/>
        <v>-9.3483333333333526E-3</v>
      </c>
      <c r="O28" s="28">
        <f t="shared" si="3"/>
        <v>-7.9150833333333521E-3</v>
      </c>
    </row>
    <row r="29" spans="1:15" ht="15" x14ac:dyDescent="0.25">
      <c r="A29" s="8">
        <v>21</v>
      </c>
      <c r="B29" s="10" t="s">
        <v>10</v>
      </c>
      <c r="C29" s="1" t="s">
        <v>25</v>
      </c>
      <c r="D29" s="1">
        <v>126</v>
      </c>
      <c r="E29" s="12">
        <f>IF(TRIM(C29)="A53",VLOOKUP(B29,runtimes!$B$2:$E$9,4,FALSE),VLOOKUP(B29,runtimes!$H$2:$K$9,4,FALSE))*1000</f>
        <v>0.17</v>
      </c>
      <c r="F29" s="9">
        <f t="shared" si="4"/>
        <v>1482352.9411764704</v>
      </c>
      <c r="G29" s="11">
        <v>1482485</v>
      </c>
      <c r="H29" s="3">
        <v>1479706</v>
      </c>
      <c r="I29" s="10">
        <v>1475788</v>
      </c>
      <c r="J29" s="25">
        <f t="shared" si="2"/>
        <v>132.0588235296309</v>
      </c>
      <c r="K29" s="26">
        <f t="shared" si="2"/>
        <v>-2646.9411764703691</v>
      </c>
      <c r="L29" s="18">
        <f t="shared" si="2"/>
        <v>-6564.9411764703691</v>
      </c>
      <c r="M29" s="27">
        <f t="shared" si="3"/>
        <v>8.9087301587449427E-5</v>
      </c>
      <c r="N29" s="27">
        <f t="shared" si="3"/>
        <v>-1.785634920634773E-3</v>
      </c>
      <c r="O29" s="28">
        <f t="shared" si="3"/>
        <v>-4.4287301587300114E-3</v>
      </c>
    </row>
  </sheetData>
  <mergeCells count="2">
    <mergeCell ref="G6:I6"/>
    <mergeCell ref="J6:O6"/>
  </mergeCells>
  <conditionalFormatting sqref="J8:O29">
    <cfRule type="cellIs" dxfId="19" priority="1" operator="greaterThan">
      <formula>0</formula>
    </cfRule>
    <cfRule type="cellIs" dxfId="18" priority="2" operator="lessThan">
      <formula>0</formula>
    </cfRule>
  </conditionalFormatting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3404-605C-4184-AE5C-1E84EC69A190}">
  <dimension ref="A1:O29"/>
  <sheetViews>
    <sheetView zoomScaleNormal="100" workbookViewId="0">
      <selection activeCell="E31" sqref="E31"/>
    </sheetView>
  </sheetViews>
  <sheetFormatPr defaultRowHeight="14.25" x14ac:dyDescent="0.2"/>
  <cols>
    <col min="1" max="1" width="11.28515625" style="1" customWidth="1"/>
    <col min="2" max="2" width="22.7109375" style="1" customWidth="1"/>
    <col min="3" max="3" width="9.140625" style="1"/>
    <col min="4" max="4" width="11.7109375" style="1" customWidth="1"/>
    <col min="5" max="6" width="17.140625" style="1" customWidth="1"/>
    <col min="7" max="16384" width="9.140625" style="1"/>
  </cols>
  <sheetData>
    <row r="1" spans="1:15" ht="18" x14ac:dyDescent="0.25">
      <c r="A1" s="2" t="s">
        <v>35</v>
      </c>
    </row>
    <row r="2" spans="1:15" ht="18.75" thickBot="1" x14ac:dyDescent="0.3">
      <c r="A2" s="2"/>
    </row>
    <row r="3" spans="1:15" ht="15.75" thickBot="1" x14ac:dyDescent="0.3">
      <c r="A3" s="6" t="s">
        <v>27</v>
      </c>
      <c r="B3" s="7" t="s">
        <v>28</v>
      </c>
    </row>
    <row r="4" spans="1:15" ht="15.75" thickTop="1" thickBot="1" x14ac:dyDescent="0.25">
      <c r="A4" s="4">
        <v>0.9</v>
      </c>
      <c r="B4" s="5">
        <v>1800</v>
      </c>
    </row>
    <row r="5" spans="1:15" x14ac:dyDescent="0.2">
      <c r="A5" s="3"/>
      <c r="B5" s="3"/>
    </row>
    <row r="6" spans="1:15" ht="15" x14ac:dyDescent="0.25">
      <c r="A6" s="23" t="s">
        <v>16</v>
      </c>
      <c r="B6" s="19" t="s">
        <v>17</v>
      </c>
      <c r="C6" s="20" t="s">
        <v>18</v>
      </c>
      <c r="D6" s="21" t="s">
        <v>26</v>
      </c>
      <c r="E6" s="22" t="s">
        <v>29</v>
      </c>
      <c r="F6" s="24" t="s">
        <v>19</v>
      </c>
      <c r="G6" s="29" t="s">
        <v>20</v>
      </c>
      <c r="H6" s="30"/>
      <c r="I6" s="31"/>
      <c r="J6" s="29" t="s">
        <v>30</v>
      </c>
      <c r="K6" s="30"/>
      <c r="L6" s="30"/>
      <c r="M6" s="30"/>
      <c r="N6" s="30"/>
      <c r="O6" s="31"/>
    </row>
    <row r="7" spans="1:15" ht="15" thickBot="1" x14ac:dyDescent="0.25">
      <c r="A7" s="13"/>
      <c r="B7" s="14"/>
      <c r="C7" s="13"/>
      <c r="D7" s="13"/>
      <c r="E7" s="14"/>
      <c r="F7" s="14"/>
      <c r="G7" s="15" t="s">
        <v>21</v>
      </c>
      <c r="H7" s="16" t="s">
        <v>22</v>
      </c>
      <c r="I7" s="17" t="s">
        <v>23</v>
      </c>
      <c r="J7" s="15" t="s">
        <v>21</v>
      </c>
      <c r="K7" s="16" t="s">
        <v>22</v>
      </c>
      <c r="L7" s="17" t="s">
        <v>23</v>
      </c>
      <c r="M7" s="16" t="s">
        <v>21</v>
      </c>
      <c r="N7" s="16" t="s">
        <v>22</v>
      </c>
      <c r="O7" s="17" t="s">
        <v>23</v>
      </c>
    </row>
    <row r="8" spans="1:15" ht="15.75" thickTop="1" x14ac:dyDescent="0.25">
      <c r="A8" s="8">
        <v>0</v>
      </c>
      <c r="B8" s="10" t="s">
        <v>7</v>
      </c>
      <c r="C8" s="1" t="s">
        <v>8</v>
      </c>
      <c r="D8" s="1">
        <v>46</v>
      </c>
      <c r="E8" s="12">
        <f>IF(TRIM(C8)="A53",VLOOKUP(B8,runtimes!$B$2:$E$9,4,FALSE),VLOOKUP(B8,runtimes!$H$2:$K$9,4,FALSE))*1000</f>
        <v>10.8</v>
      </c>
      <c r="F8" s="9">
        <f>((1/$A$4)*D8*$B$4)/E8</f>
        <v>8518.5185185185182</v>
      </c>
      <c r="G8" s="11">
        <v>8474</v>
      </c>
      <c r="H8" s="3">
        <v>8485</v>
      </c>
      <c r="I8" s="10">
        <v>8504</v>
      </c>
      <c r="J8" s="25">
        <f>G8-$F8</f>
        <v>-44.518518518518249</v>
      </c>
      <c r="K8" s="26">
        <f t="shared" ref="K8:L23" si="0">H8-$F8</f>
        <v>-33.518518518518249</v>
      </c>
      <c r="L8" s="18">
        <f t="shared" si="0"/>
        <v>-14.518518518518249</v>
      </c>
      <c r="M8" s="27">
        <f>J8/$F8</f>
        <v>-5.2260869565217078E-3</v>
      </c>
      <c r="N8" s="27">
        <f t="shared" ref="N8:O23" si="1">K8/$F8</f>
        <v>-3.9347826086956203E-3</v>
      </c>
      <c r="O8" s="28">
        <f t="shared" si="1"/>
        <v>-1.7043478260869249E-3</v>
      </c>
    </row>
    <row r="9" spans="1:15" ht="15" x14ac:dyDescent="0.25">
      <c r="A9" s="8">
        <v>1</v>
      </c>
      <c r="B9" s="10" t="s">
        <v>15</v>
      </c>
      <c r="C9" s="1" t="s">
        <v>8</v>
      </c>
      <c r="D9" s="1">
        <v>111</v>
      </c>
      <c r="E9" s="12">
        <f>IF(TRIM(C9)="A53",VLOOKUP(B9,runtimes!$B$2:$E$9,4,FALSE),VLOOKUP(B9,runtimes!$H$2:$K$9,4,FALSE))*1000</f>
        <v>814.048</v>
      </c>
      <c r="F9" s="9">
        <f>((1/$A$4)*D9*$B$4)/E9</f>
        <v>272.71119147765245</v>
      </c>
      <c r="G9" s="11">
        <v>195</v>
      </c>
      <c r="H9" s="3">
        <v>195</v>
      </c>
      <c r="I9" s="10">
        <v>212</v>
      </c>
      <c r="J9" s="25">
        <f t="shared" ref="J9:L29" si="2">G9-$F9</f>
        <v>-77.711191477652449</v>
      </c>
      <c r="K9" s="26">
        <f t="shared" si="0"/>
        <v>-77.711191477652449</v>
      </c>
      <c r="L9" s="18">
        <f t="shared" si="0"/>
        <v>-60.711191477652449</v>
      </c>
      <c r="M9" s="27">
        <f t="shared" ref="M9:O29" si="3">J9/$F9</f>
        <v>-0.2849578378378379</v>
      </c>
      <c r="N9" s="27">
        <f t="shared" si="1"/>
        <v>-0.2849578378378379</v>
      </c>
      <c r="O9" s="28">
        <f t="shared" si="1"/>
        <v>-0.22262082882882889</v>
      </c>
    </row>
    <row r="10" spans="1:15" ht="15" x14ac:dyDescent="0.25">
      <c r="A10" s="8">
        <v>2</v>
      </c>
      <c r="B10" s="10" t="s">
        <v>12</v>
      </c>
      <c r="C10" s="1" t="s">
        <v>8</v>
      </c>
      <c r="D10" s="1">
        <v>130</v>
      </c>
      <c r="E10" s="12">
        <f>IF(TRIM(C10)="A53",VLOOKUP(B10,runtimes!$B$2:$E$9,4,FALSE),VLOOKUP(B10,runtimes!$H$2:$K$9,4,FALSE))*1000</f>
        <v>173</v>
      </c>
      <c r="F10" s="9">
        <f t="shared" ref="F10:F29" si="4">((1/$A$4)*D10*$B$4)/E10</f>
        <v>1502.8901734104047</v>
      </c>
      <c r="G10" s="11">
        <v>1438</v>
      </c>
      <c r="H10" s="3">
        <v>1438</v>
      </c>
      <c r="I10" s="10">
        <v>1455</v>
      </c>
      <c r="J10" s="25">
        <f t="shared" si="2"/>
        <v>-64.890173410404714</v>
      </c>
      <c r="K10" s="26">
        <f t="shared" si="0"/>
        <v>-64.890173410404714</v>
      </c>
      <c r="L10" s="18">
        <f t="shared" si="0"/>
        <v>-47.890173410404714</v>
      </c>
      <c r="M10" s="27">
        <f t="shared" si="3"/>
        <v>-4.3176923076923134E-2</v>
      </c>
      <c r="N10" s="27">
        <f t="shared" si="1"/>
        <v>-4.3176923076923134E-2</v>
      </c>
      <c r="O10" s="28">
        <f t="shared" si="1"/>
        <v>-3.186538461538467E-2</v>
      </c>
    </row>
    <row r="11" spans="1:15" ht="15" x14ac:dyDescent="0.25">
      <c r="A11" s="8">
        <v>3</v>
      </c>
      <c r="B11" s="10" t="s">
        <v>10</v>
      </c>
      <c r="C11" s="1" t="s">
        <v>8</v>
      </c>
      <c r="D11" s="1">
        <v>99</v>
      </c>
      <c r="E11" s="12">
        <f>IF(TRIM(C11)="A53",VLOOKUP(B11,runtimes!$B$2:$E$9,4,FALSE),VLOOKUP(B11,runtimes!$H$2:$K$9,4,FALSE))*1000</f>
        <v>0.17</v>
      </c>
      <c r="F11" s="9">
        <f t="shared" si="4"/>
        <v>1164705.8823529412</v>
      </c>
      <c r="G11" s="11">
        <v>1160270</v>
      </c>
      <c r="H11" s="3">
        <v>1157455</v>
      </c>
      <c r="I11" s="10">
        <v>1165052</v>
      </c>
      <c r="J11" s="25">
        <f t="shared" si="2"/>
        <v>-4435.8823529412039</v>
      </c>
      <c r="K11" s="26">
        <f t="shared" si="0"/>
        <v>-7250.8823529412039</v>
      </c>
      <c r="L11" s="18">
        <f t="shared" si="0"/>
        <v>346.11764705879614</v>
      </c>
      <c r="M11" s="27">
        <f t="shared" si="3"/>
        <v>-3.8085858585858818E-3</v>
      </c>
      <c r="N11" s="27">
        <f t="shared" si="1"/>
        <v>-6.2255050505050742E-3</v>
      </c>
      <c r="O11" s="28">
        <f t="shared" si="1"/>
        <v>2.9717171717169366E-4</v>
      </c>
    </row>
    <row r="12" spans="1:15" ht="15" x14ac:dyDescent="0.25">
      <c r="A12" s="8">
        <v>4</v>
      </c>
      <c r="B12" s="10" t="s">
        <v>14</v>
      </c>
      <c r="C12" s="1" t="s">
        <v>8</v>
      </c>
      <c r="D12" s="1">
        <v>81</v>
      </c>
      <c r="E12" s="12">
        <f>IF(TRIM(C12)="A53",VLOOKUP(B12,runtimes!$B$2:$E$9,4,FALSE),VLOOKUP(B12,runtimes!$H$2:$K$9,4,FALSE))*1000</f>
        <v>178.35899999999998</v>
      </c>
      <c r="F12" s="9">
        <f t="shared" si="4"/>
        <v>908.28049047146499</v>
      </c>
      <c r="G12" s="11">
        <v>894</v>
      </c>
      <c r="H12" s="3">
        <v>898</v>
      </c>
      <c r="I12" s="10">
        <v>900</v>
      </c>
      <c r="J12" s="25">
        <f t="shared" si="2"/>
        <v>-14.280490471464987</v>
      </c>
      <c r="K12" s="26">
        <f t="shared" si="0"/>
        <v>-10.280490471464987</v>
      </c>
      <c r="L12" s="18">
        <f t="shared" si="0"/>
        <v>-8.2804904714649865</v>
      </c>
      <c r="M12" s="27">
        <f t="shared" si="3"/>
        <v>-1.5722555555555698E-2</v>
      </c>
      <c r="N12" s="27">
        <f t="shared" si="1"/>
        <v>-1.1318629629629774E-2</v>
      </c>
      <c r="O12" s="28">
        <f t="shared" si="1"/>
        <v>-9.116666666666811E-3</v>
      </c>
    </row>
    <row r="13" spans="1:15" ht="15" x14ac:dyDescent="0.25">
      <c r="A13" s="8">
        <v>5</v>
      </c>
      <c r="B13" s="10" t="s">
        <v>11</v>
      </c>
      <c r="C13" s="1" t="s">
        <v>8</v>
      </c>
      <c r="D13" s="1">
        <v>49</v>
      </c>
      <c r="E13" s="12">
        <f>IF(TRIM(C13)="A53",VLOOKUP(B13,runtimes!$B$2:$E$9,4,FALSE),VLOOKUP(B13,runtimes!$H$2:$K$9,4,FALSE))*1000</f>
        <v>34.852000000000004</v>
      </c>
      <c r="F13" s="9">
        <f t="shared" si="4"/>
        <v>2811.8902788936075</v>
      </c>
      <c r="G13" s="11">
        <v>2896</v>
      </c>
      <c r="H13" s="3">
        <v>2599</v>
      </c>
      <c r="I13" s="10">
        <v>3039</v>
      </c>
      <c r="J13" s="25">
        <f t="shared" si="2"/>
        <v>84.109721106392499</v>
      </c>
      <c r="K13" s="26">
        <f t="shared" si="0"/>
        <v>-212.8902788936075</v>
      </c>
      <c r="L13" s="18">
        <f t="shared" si="0"/>
        <v>227.1097211063925</v>
      </c>
      <c r="M13" s="27">
        <f t="shared" si="3"/>
        <v>2.9912163265306033E-2</v>
      </c>
      <c r="N13" s="27">
        <f t="shared" si="1"/>
        <v>-7.5710734693877638E-2</v>
      </c>
      <c r="O13" s="28">
        <f t="shared" si="1"/>
        <v>8.0767632653061125E-2</v>
      </c>
    </row>
    <row r="14" spans="1:15" ht="15" x14ac:dyDescent="0.25">
      <c r="A14" s="8">
        <v>6</v>
      </c>
      <c r="B14" s="10" t="s">
        <v>14</v>
      </c>
      <c r="C14" s="1" t="s">
        <v>8</v>
      </c>
      <c r="D14" s="1">
        <v>70</v>
      </c>
      <c r="E14" s="12">
        <f>IF(TRIM(C14)="A53",VLOOKUP(B14,runtimes!$B$2:$E$9,4,FALSE),VLOOKUP(B14,runtimes!$H$2:$K$9,4,FALSE))*1000</f>
        <v>178.35899999999998</v>
      </c>
      <c r="F14" s="9">
        <f t="shared" si="4"/>
        <v>784.93375719756227</v>
      </c>
      <c r="G14" s="11">
        <v>768</v>
      </c>
      <c r="H14" s="3">
        <v>769</v>
      </c>
      <c r="I14" s="10">
        <v>768</v>
      </c>
      <c r="J14" s="25">
        <f t="shared" si="2"/>
        <v>-16.933757197562272</v>
      </c>
      <c r="K14" s="26">
        <f t="shared" si="0"/>
        <v>-15.933757197562272</v>
      </c>
      <c r="L14" s="18">
        <f t="shared" si="0"/>
        <v>-16.933757197562272</v>
      </c>
      <c r="M14" s="27">
        <f t="shared" si="3"/>
        <v>-2.157348571428578E-2</v>
      </c>
      <c r="N14" s="27">
        <f t="shared" si="1"/>
        <v>-2.0299492857142921E-2</v>
      </c>
      <c r="O14" s="28">
        <f t="shared" si="1"/>
        <v>-2.157348571428578E-2</v>
      </c>
    </row>
    <row r="15" spans="1:15" ht="15" x14ac:dyDescent="0.25">
      <c r="A15" s="8">
        <v>7</v>
      </c>
      <c r="B15" s="10" t="s">
        <v>13</v>
      </c>
      <c r="C15" s="1" t="s">
        <v>8</v>
      </c>
      <c r="D15" s="1">
        <v>126</v>
      </c>
      <c r="E15" s="12">
        <f>IF(TRIM(C15)="A53",VLOOKUP(B15,runtimes!$B$2:$E$9,4,FALSE),VLOOKUP(B15,runtimes!$H$2:$K$9,4,FALSE))*1000</f>
        <v>5.8999999999999997E-2</v>
      </c>
      <c r="F15" s="9">
        <f t="shared" si="4"/>
        <v>4271186.440677966</v>
      </c>
      <c r="G15" s="11">
        <v>4354970</v>
      </c>
      <c r="H15" s="3">
        <v>4331336</v>
      </c>
      <c r="I15" s="10">
        <v>4345178</v>
      </c>
      <c r="J15" s="25">
        <f t="shared" si="2"/>
        <v>83783.559322034009</v>
      </c>
      <c r="K15" s="26">
        <f t="shared" si="0"/>
        <v>60149.559322034009</v>
      </c>
      <c r="L15" s="18">
        <f t="shared" si="0"/>
        <v>73991.559322034009</v>
      </c>
      <c r="M15" s="27">
        <f t="shared" si="3"/>
        <v>1.9615992063492089E-2</v>
      </c>
      <c r="N15" s="27">
        <f t="shared" si="1"/>
        <v>1.4082634920634947E-2</v>
      </c>
      <c r="O15" s="28">
        <f t="shared" si="1"/>
        <v>1.732342063492066E-2</v>
      </c>
    </row>
    <row r="16" spans="1:15" ht="15" x14ac:dyDescent="0.25">
      <c r="A16" s="8">
        <v>8</v>
      </c>
      <c r="B16" s="10" t="s">
        <v>9</v>
      </c>
      <c r="C16" s="1" t="s">
        <v>8</v>
      </c>
      <c r="D16" s="1">
        <v>64</v>
      </c>
      <c r="E16" s="12">
        <f>IF(TRIM(C16)="A53",VLOOKUP(B16,runtimes!$B$2:$E$9,4,FALSE),VLOOKUP(B16,runtimes!$H$2:$K$9,4,FALSE))*1000</f>
        <v>0.112</v>
      </c>
      <c r="F16" s="9">
        <f t="shared" si="4"/>
        <v>1142857.1428571427</v>
      </c>
      <c r="G16" s="11">
        <v>1117306</v>
      </c>
      <c r="H16" s="3">
        <v>1121275</v>
      </c>
      <c r="I16" s="10">
        <v>1121089</v>
      </c>
      <c r="J16" s="25">
        <f t="shared" si="2"/>
        <v>-25551.142857142724</v>
      </c>
      <c r="K16" s="26">
        <f t="shared" si="0"/>
        <v>-21582.142857142724</v>
      </c>
      <c r="L16" s="18">
        <f t="shared" si="0"/>
        <v>-21768.142857142724</v>
      </c>
      <c r="M16" s="27">
        <f t="shared" si="3"/>
        <v>-2.2357249999999888E-2</v>
      </c>
      <c r="N16" s="27">
        <f t="shared" si="1"/>
        <v>-1.8884374999999887E-2</v>
      </c>
      <c r="O16" s="28">
        <f t="shared" si="1"/>
        <v>-1.9047124999999887E-2</v>
      </c>
    </row>
    <row r="17" spans="1:15" ht="15" x14ac:dyDescent="0.25">
      <c r="A17" s="8">
        <v>9</v>
      </c>
      <c r="B17" s="10" t="s">
        <v>11</v>
      </c>
      <c r="C17" s="1" t="s">
        <v>8</v>
      </c>
      <c r="D17" s="1">
        <v>105</v>
      </c>
      <c r="E17" s="12">
        <f>IF(TRIM(C17)="A53",VLOOKUP(B17,runtimes!$B$2:$E$9,4,FALSE),VLOOKUP(B17,runtimes!$H$2:$K$9,4,FALSE))*1000</f>
        <v>34.852000000000004</v>
      </c>
      <c r="F17" s="9">
        <f t="shared" si="4"/>
        <v>6025.4791690577295</v>
      </c>
      <c r="G17" s="11">
        <v>5539</v>
      </c>
      <c r="H17" s="3">
        <v>6231</v>
      </c>
      <c r="I17" s="10">
        <v>6139</v>
      </c>
      <c r="J17" s="25">
        <f t="shared" si="2"/>
        <v>-486.47916905772945</v>
      </c>
      <c r="K17" s="26">
        <f t="shared" si="0"/>
        <v>205.52083094227055</v>
      </c>
      <c r="L17" s="18">
        <f t="shared" si="0"/>
        <v>113.52083094227055</v>
      </c>
      <c r="M17" s="27">
        <f t="shared" si="3"/>
        <v>-8.0737009523809466E-2</v>
      </c>
      <c r="N17" s="27">
        <f t="shared" si="1"/>
        <v>3.4108628571428636E-2</v>
      </c>
      <c r="O17" s="28">
        <f t="shared" si="1"/>
        <v>1.8840133333333398E-2</v>
      </c>
    </row>
    <row r="18" spans="1:15" ht="15" x14ac:dyDescent="0.25">
      <c r="A18" s="8">
        <v>10</v>
      </c>
      <c r="B18" s="10" t="s">
        <v>15</v>
      </c>
      <c r="C18" s="1" t="s">
        <v>8</v>
      </c>
      <c r="D18" s="1">
        <v>130</v>
      </c>
      <c r="E18" s="12">
        <f>IF(TRIM(C18)="A53",VLOOKUP(B18,runtimes!$B$2:$E$9,4,FALSE),VLOOKUP(B18,runtimes!$H$2:$K$9,4,FALSE))*1000</f>
        <v>814.048</v>
      </c>
      <c r="F18" s="9">
        <f t="shared" si="4"/>
        <v>319.39148551436773</v>
      </c>
      <c r="G18" s="11">
        <v>153</v>
      </c>
      <c r="H18" s="3">
        <v>161</v>
      </c>
      <c r="I18" s="10">
        <v>172</v>
      </c>
      <c r="J18" s="25">
        <f t="shared" si="2"/>
        <v>-166.39148551436773</v>
      </c>
      <c r="K18" s="26">
        <f t="shared" si="0"/>
        <v>-158.39148551436773</v>
      </c>
      <c r="L18" s="18">
        <f t="shared" si="0"/>
        <v>-147.39148551436773</v>
      </c>
      <c r="M18" s="27">
        <f t="shared" si="3"/>
        <v>-0.52096406153846153</v>
      </c>
      <c r="N18" s="27">
        <f t="shared" si="1"/>
        <v>-0.49591643076923081</v>
      </c>
      <c r="O18" s="28">
        <f t="shared" si="1"/>
        <v>-0.4614759384615385</v>
      </c>
    </row>
    <row r="19" spans="1:15" ht="15" x14ac:dyDescent="0.25">
      <c r="A19" s="8">
        <v>11</v>
      </c>
      <c r="B19" s="10" t="s">
        <v>9</v>
      </c>
      <c r="C19" s="1" t="s">
        <v>8</v>
      </c>
      <c r="D19" s="1">
        <v>50</v>
      </c>
      <c r="E19" s="12">
        <f>IF(TRIM(C19)="A53",VLOOKUP(B19,runtimes!$B$2:$E$9,4,FALSE),VLOOKUP(B19,runtimes!$H$2:$K$9,4,FALSE))*1000</f>
        <v>0.112</v>
      </c>
      <c r="F19" s="9">
        <f t="shared" si="4"/>
        <v>892857.14285714284</v>
      </c>
      <c r="G19" s="11">
        <v>878340</v>
      </c>
      <c r="H19" s="3">
        <v>875121</v>
      </c>
      <c r="I19" s="10">
        <v>879972</v>
      </c>
      <c r="J19" s="25">
        <f t="shared" si="2"/>
        <v>-14517.142857142841</v>
      </c>
      <c r="K19" s="26">
        <f t="shared" si="0"/>
        <v>-17736.142857142841</v>
      </c>
      <c r="L19" s="18">
        <f t="shared" si="0"/>
        <v>-12885.142857142841</v>
      </c>
      <c r="M19" s="27">
        <f t="shared" si="3"/>
        <v>-1.6259199999999981E-2</v>
      </c>
      <c r="N19" s="27">
        <f t="shared" si="1"/>
        <v>-1.9864479999999983E-2</v>
      </c>
      <c r="O19" s="28">
        <f t="shared" si="1"/>
        <v>-1.4431359999999982E-2</v>
      </c>
    </row>
    <row r="20" spans="1:15" ht="15" x14ac:dyDescent="0.25">
      <c r="A20" s="8">
        <v>12</v>
      </c>
      <c r="B20" s="10" t="s">
        <v>15</v>
      </c>
      <c r="C20" s="1" t="s">
        <v>6</v>
      </c>
      <c r="D20" s="1">
        <v>78</v>
      </c>
      <c r="E20" s="12">
        <f>IF(TRIM(C20)="A53",VLOOKUP(B20,runtimes!$B$2:$E$9,4,FALSE),VLOOKUP(B20,runtimes!$H$2:$K$9,4,FALSE))*1000</f>
        <v>827.62800000000004</v>
      </c>
      <c r="F20" s="9">
        <f t="shared" si="4"/>
        <v>188.49048123069784</v>
      </c>
      <c r="G20" s="11">
        <v>52</v>
      </c>
      <c r="H20" s="3">
        <v>51</v>
      </c>
      <c r="I20" s="10">
        <v>42</v>
      </c>
      <c r="J20" s="25">
        <f t="shared" si="2"/>
        <v>-136.49048123069784</v>
      </c>
      <c r="K20" s="26">
        <f t="shared" si="0"/>
        <v>-137.49048123069784</v>
      </c>
      <c r="L20" s="18">
        <f t="shared" si="0"/>
        <v>-146.49048123069784</v>
      </c>
      <c r="M20" s="27">
        <f t="shared" si="3"/>
        <v>-0.72412399999999999</v>
      </c>
      <c r="N20" s="27">
        <f t="shared" si="1"/>
        <v>-0.72942930769230763</v>
      </c>
      <c r="O20" s="28">
        <f t="shared" si="1"/>
        <v>-0.77717707692307691</v>
      </c>
    </row>
    <row r="21" spans="1:15" ht="15" x14ac:dyDescent="0.25">
      <c r="A21" s="8">
        <v>13</v>
      </c>
      <c r="B21" s="10" t="s">
        <v>7</v>
      </c>
      <c r="C21" s="1" t="s">
        <v>8</v>
      </c>
      <c r="D21" s="1">
        <v>48</v>
      </c>
      <c r="E21" s="12">
        <f>IF(TRIM(C21)="A53",VLOOKUP(B21,runtimes!$B$2:$E$9,4,FALSE),VLOOKUP(B21,runtimes!$H$2:$K$9,4,FALSE))*1000</f>
        <v>10.8</v>
      </c>
      <c r="F21" s="9">
        <f t="shared" si="4"/>
        <v>8888.8888888888887</v>
      </c>
      <c r="G21" s="11">
        <v>8835</v>
      </c>
      <c r="H21" s="3">
        <v>8827</v>
      </c>
      <c r="I21" s="10">
        <v>8846</v>
      </c>
      <c r="J21" s="25">
        <f t="shared" si="2"/>
        <v>-53.888888888888687</v>
      </c>
      <c r="K21" s="26">
        <f t="shared" si="0"/>
        <v>-61.888888888888687</v>
      </c>
      <c r="L21" s="18">
        <f t="shared" si="0"/>
        <v>-42.888888888888687</v>
      </c>
      <c r="M21" s="27">
        <f t="shared" si="3"/>
        <v>-6.0624999999999776E-3</v>
      </c>
      <c r="N21" s="27">
        <f t="shared" si="1"/>
        <v>-6.9624999999999774E-3</v>
      </c>
      <c r="O21" s="28">
        <f t="shared" si="1"/>
        <v>-4.8249999999999777E-3</v>
      </c>
    </row>
    <row r="22" spans="1:15" ht="15" x14ac:dyDescent="0.25">
      <c r="A22" s="8">
        <v>14</v>
      </c>
      <c r="B22" s="10" t="s">
        <v>10</v>
      </c>
      <c r="C22" s="1" t="s">
        <v>8</v>
      </c>
      <c r="D22" s="1">
        <v>123</v>
      </c>
      <c r="E22" s="12">
        <f>IF(TRIM(C22)="A53",VLOOKUP(B22,runtimes!$B$2:$E$9,4,FALSE),VLOOKUP(B22,runtimes!$H$2:$K$9,4,FALSE))*1000</f>
        <v>0.17</v>
      </c>
      <c r="F22" s="9">
        <f t="shared" si="4"/>
        <v>1447058.8235294118</v>
      </c>
      <c r="G22" s="11">
        <v>1414697</v>
      </c>
      <c r="H22" s="3">
        <v>1417055</v>
      </c>
      <c r="I22" s="10">
        <v>1434104</v>
      </c>
      <c r="J22" s="25">
        <f t="shared" si="2"/>
        <v>-32361.823529411806</v>
      </c>
      <c r="K22" s="26">
        <f t="shared" si="0"/>
        <v>-30003.823529411806</v>
      </c>
      <c r="L22" s="18">
        <f t="shared" si="0"/>
        <v>-12954.823529411806</v>
      </c>
      <c r="M22" s="27">
        <f t="shared" si="3"/>
        <v>-2.2363861788617913E-2</v>
      </c>
      <c r="N22" s="27">
        <f t="shared" si="1"/>
        <v>-2.0734349593495963E-2</v>
      </c>
      <c r="O22" s="28">
        <f t="shared" si="1"/>
        <v>-8.9525203252032795E-3</v>
      </c>
    </row>
    <row r="23" spans="1:15" ht="15" x14ac:dyDescent="0.25">
      <c r="A23" s="8">
        <v>15</v>
      </c>
      <c r="B23" s="10" t="s">
        <v>9</v>
      </c>
      <c r="C23" s="1" t="s">
        <v>8</v>
      </c>
      <c r="D23" s="1">
        <v>66</v>
      </c>
      <c r="E23" s="12">
        <f>IF(TRIM(C23)="A53",VLOOKUP(B23,runtimes!$B$2:$E$9,4,FALSE),VLOOKUP(B23,runtimes!$H$2:$K$9,4,FALSE))*1000</f>
        <v>0.112</v>
      </c>
      <c r="F23" s="9">
        <f t="shared" si="4"/>
        <v>1178571.4285714289</v>
      </c>
      <c r="G23" s="11">
        <v>1159048</v>
      </c>
      <c r="H23" s="3">
        <v>1156781</v>
      </c>
      <c r="I23" s="10">
        <v>1159581</v>
      </c>
      <c r="J23" s="25">
        <f t="shared" si="2"/>
        <v>-19523.428571428871</v>
      </c>
      <c r="K23" s="26">
        <f t="shared" si="0"/>
        <v>-21790.428571428871</v>
      </c>
      <c r="L23" s="18">
        <f t="shared" si="0"/>
        <v>-18990.428571428871</v>
      </c>
      <c r="M23" s="27">
        <f t="shared" si="3"/>
        <v>-1.6565333333333584E-2</v>
      </c>
      <c r="N23" s="27">
        <f t="shared" si="1"/>
        <v>-1.8488848484848733E-2</v>
      </c>
      <c r="O23" s="28">
        <f t="shared" si="1"/>
        <v>-1.611309090909116E-2</v>
      </c>
    </row>
    <row r="24" spans="1:15" ht="15" x14ac:dyDescent="0.25">
      <c r="A24" s="8">
        <v>16</v>
      </c>
      <c r="B24" s="10" t="s">
        <v>15</v>
      </c>
      <c r="C24" s="1" t="s">
        <v>6</v>
      </c>
      <c r="D24" s="1">
        <v>60</v>
      </c>
      <c r="E24" s="12">
        <f>IF(TRIM(C24)="A53",VLOOKUP(B24,runtimes!$B$2:$E$9,4,FALSE),VLOOKUP(B24,runtimes!$H$2:$K$9,4,FALSE))*1000</f>
        <v>827.62800000000004</v>
      </c>
      <c r="F24" s="9">
        <f t="shared" si="4"/>
        <v>144.99267786976759</v>
      </c>
      <c r="G24" s="11">
        <v>17</v>
      </c>
      <c r="H24" s="3">
        <v>17</v>
      </c>
      <c r="I24" s="10">
        <v>17</v>
      </c>
      <c r="J24" s="25">
        <f t="shared" si="2"/>
        <v>-127.99267786976759</v>
      </c>
      <c r="K24" s="26">
        <f t="shared" si="2"/>
        <v>-127.99267786976759</v>
      </c>
      <c r="L24" s="18">
        <f t="shared" si="2"/>
        <v>-127.99267786976759</v>
      </c>
      <c r="M24" s="27">
        <f t="shared" si="3"/>
        <v>-0.88275270000000006</v>
      </c>
      <c r="N24" s="27">
        <f t="shared" si="3"/>
        <v>-0.88275270000000006</v>
      </c>
      <c r="O24" s="28">
        <f t="shared" si="3"/>
        <v>-0.88275270000000006</v>
      </c>
    </row>
    <row r="25" spans="1:15" ht="15" x14ac:dyDescent="0.25">
      <c r="A25" s="8">
        <v>17</v>
      </c>
      <c r="B25" s="10" t="s">
        <v>13</v>
      </c>
      <c r="C25" s="1" t="s">
        <v>8</v>
      </c>
      <c r="D25" s="1">
        <v>74</v>
      </c>
      <c r="E25" s="12">
        <f>IF(TRIM(C25)="A53",VLOOKUP(B25,runtimes!$B$2:$E$9,4,FALSE),VLOOKUP(B25,runtimes!$H$2:$K$9,4,FALSE))*1000</f>
        <v>5.8999999999999997E-2</v>
      </c>
      <c r="F25" s="9">
        <f t="shared" si="4"/>
        <v>2508474.5762711866</v>
      </c>
      <c r="G25" s="11">
        <v>2531181</v>
      </c>
      <c r="H25" s="3">
        <v>2564657</v>
      </c>
      <c r="I25" s="10">
        <v>2564463</v>
      </c>
      <c r="J25" s="25">
        <f t="shared" si="2"/>
        <v>22706.423728813417</v>
      </c>
      <c r="K25" s="26">
        <f t="shared" si="2"/>
        <v>56182.423728813417</v>
      </c>
      <c r="L25" s="18">
        <f t="shared" si="2"/>
        <v>55988.423728813417</v>
      </c>
      <c r="M25" s="27">
        <f t="shared" si="3"/>
        <v>9.0518851351350776E-3</v>
      </c>
      <c r="N25" s="27">
        <f t="shared" si="3"/>
        <v>2.2397047297297239E-2</v>
      </c>
      <c r="O25" s="28">
        <f t="shared" si="3"/>
        <v>2.2319709459459401E-2</v>
      </c>
    </row>
    <row r="26" spans="1:15" ht="15" x14ac:dyDescent="0.25">
      <c r="A26" s="8">
        <v>18</v>
      </c>
      <c r="B26" s="10" t="s">
        <v>7</v>
      </c>
      <c r="C26" s="1" t="s">
        <v>8</v>
      </c>
      <c r="D26" s="1">
        <v>79</v>
      </c>
      <c r="E26" s="12">
        <f>IF(TRIM(C26)="A53",VLOOKUP(B26,runtimes!$B$2:$E$9,4,FALSE),VLOOKUP(B26,runtimes!$H$2:$K$9,4,FALSE))*1000</f>
        <v>10.8</v>
      </c>
      <c r="F26" s="9">
        <f t="shared" si="4"/>
        <v>14629.62962962963</v>
      </c>
      <c r="G26" s="11">
        <v>14460</v>
      </c>
      <c r="H26" s="3">
        <v>14486</v>
      </c>
      <c r="I26" s="10">
        <v>14514</v>
      </c>
      <c r="J26" s="25">
        <f t="shared" si="2"/>
        <v>-169.62962962962956</v>
      </c>
      <c r="K26" s="26">
        <f t="shared" si="2"/>
        <v>-143.62962962962956</v>
      </c>
      <c r="L26" s="18">
        <f t="shared" si="2"/>
        <v>-115.62962962962956</v>
      </c>
      <c r="M26" s="27">
        <f t="shared" si="3"/>
        <v>-1.1594936708860755E-2</v>
      </c>
      <c r="N26" s="27">
        <f t="shared" si="3"/>
        <v>-9.8177215189873372E-3</v>
      </c>
      <c r="O26" s="28">
        <f t="shared" si="3"/>
        <v>-7.9037974683544253E-3</v>
      </c>
    </row>
    <row r="27" spans="1:15" ht="15" x14ac:dyDescent="0.25">
      <c r="A27" s="8">
        <v>19</v>
      </c>
      <c r="B27" s="10" t="s">
        <v>10</v>
      </c>
      <c r="C27" s="1" t="s">
        <v>8</v>
      </c>
      <c r="D27" s="1">
        <v>62</v>
      </c>
      <c r="E27" s="12">
        <f>IF(TRIM(C27)="A53",VLOOKUP(B27,runtimes!$B$2:$E$9,4,FALSE),VLOOKUP(B27,runtimes!$H$2:$K$9,4,FALSE))*1000</f>
        <v>0.17</v>
      </c>
      <c r="F27" s="9">
        <f t="shared" si="4"/>
        <v>729411.76470588229</v>
      </c>
      <c r="G27" s="11">
        <v>723953</v>
      </c>
      <c r="H27" s="3">
        <v>726891</v>
      </c>
      <c r="I27" s="10">
        <v>727839</v>
      </c>
      <c r="J27" s="25">
        <f t="shared" si="2"/>
        <v>-5458.7647058822913</v>
      </c>
      <c r="K27" s="26">
        <f t="shared" si="2"/>
        <v>-2520.7647058822913</v>
      </c>
      <c r="L27" s="18">
        <f t="shared" si="2"/>
        <v>-1572.7647058822913</v>
      </c>
      <c r="M27" s="27">
        <f t="shared" si="3"/>
        <v>-7.4837903225805609E-3</v>
      </c>
      <c r="N27" s="27">
        <f t="shared" si="3"/>
        <v>-3.4558870967741095E-3</v>
      </c>
      <c r="O27" s="28">
        <f t="shared" si="3"/>
        <v>-2.1562096774192705E-3</v>
      </c>
    </row>
    <row r="28" spans="1:15" ht="15" x14ac:dyDescent="0.25">
      <c r="A28" s="8">
        <v>20</v>
      </c>
      <c r="B28" s="10" t="s">
        <v>9</v>
      </c>
      <c r="C28" s="1" t="s">
        <v>8</v>
      </c>
      <c r="D28" s="1">
        <v>96</v>
      </c>
      <c r="E28" s="12">
        <f>IF(TRIM(C28)="A53",VLOOKUP(B28,runtimes!$B$2:$E$9,4,FALSE),VLOOKUP(B28,runtimes!$H$2:$K$9,4,FALSE))*1000</f>
        <v>0.112</v>
      </c>
      <c r="F28" s="9">
        <f t="shared" si="4"/>
        <v>1714285.7142857143</v>
      </c>
      <c r="G28" s="11">
        <v>1611541</v>
      </c>
      <c r="H28" s="3">
        <v>1681583</v>
      </c>
      <c r="I28" s="10">
        <v>1687895</v>
      </c>
      <c r="J28" s="25">
        <f t="shared" si="2"/>
        <v>-102744.71428571432</v>
      </c>
      <c r="K28" s="26">
        <f t="shared" si="2"/>
        <v>-32702.714285714319</v>
      </c>
      <c r="L28" s="18">
        <f t="shared" si="2"/>
        <v>-26390.714285714319</v>
      </c>
      <c r="M28" s="27">
        <f t="shared" si="3"/>
        <v>-5.9934416666666684E-2</v>
      </c>
      <c r="N28" s="27">
        <f t="shared" si="3"/>
        <v>-1.9076583333333352E-2</v>
      </c>
      <c r="O28" s="28">
        <f t="shared" si="3"/>
        <v>-1.5394583333333352E-2</v>
      </c>
    </row>
    <row r="29" spans="1:15" ht="15" x14ac:dyDescent="0.25">
      <c r="A29" s="8">
        <v>21</v>
      </c>
      <c r="B29" s="10" t="s">
        <v>10</v>
      </c>
      <c r="C29" s="1" t="s">
        <v>8</v>
      </c>
      <c r="D29" s="1">
        <v>126</v>
      </c>
      <c r="E29" s="12">
        <f>IF(TRIM(C29)="A53",VLOOKUP(B29,runtimes!$B$2:$E$9,4,FALSE),VLOOKUP(B29,runtimes!$H$2:$K$9,4,FALSE))*1000</f>
        <v>0.17</v>
      </c>
      <c r="F29" s="9">
        <f t="shared" si="4"/>
        <v>1482352.9411764704</v>
      </c>
      <c r="G29" s="11">
        <v>1469253</v>
      </c>
      <c r="H29" s="3">
        <v>1473751</v>
      </c>
      <c r="I29" s="10">
        <v>1480037</v>
      </c>
      <c r="J29" s="25">
        <f t="shared" si="2"/>
        <v>-13099.941176470369</v>
      </c>
      <c r="K29" s="26">
        <f t="shared" si="2"/>
        <v>-8601.9411764703691</v>
      </c>
      <c r="L29" s="18">
        <f t="shared" si="2"/>
        <v>-2315.9411764703691</v>
      </c>
      <c r="M29" s="27">
        <f t="shared" si="3"/>
        <v>-8.8372619047617576E-3</v>
      </c>
      <c r="N29" s="27">
        <f t="shared" si="3"/>
        <v>-5.8028968253966782E-3</v>
      </c>
      <c r="O29" s="28">
        <f t="shared" si="3"/>
        <v>-1.5623412698411222E-3</v>
      </c>
    </row>
  </sheetData>
  <mergeCells count="2">
    <mergeCell ref="G6:I6"/>
    <mergeCell ref="J6:O6"/>
  </mergeCells>
  <conditionalFormatting sqref="J8:O29">
    <cfRule type="cellIs" dxfId="17" priority="1" operator="greaterThan">
      <formula>0</formula>
    </cfRule>
    <cfRule type="cellIs" dxfId="16" priority="2" operator="lessThan">
      <formula>0</formula>
    </cfRule>
  </conditionalFormatting>
  <pageMargins left="0.7" right="0.7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002A-5FE0-44D8-B2F2-13B79D417BBC}">
  <dimension ref="A1:O29"/>
  <sheetViews>
    <sheetView zoomScaleNormal="100" workbookViewId="0">
      <selection activeCell="B32" sqref="B32"/>
    </sheetView>
  </sheetViews>
  <sheetFormatPr defaultRowHeight="14.25" x14ac:dyDescent="0.2"/>
  <cols>
    <col min="1" max="1" width="11.28515625" style="1" customWidth="1"/>
    <col min="2" max="2" width="22.7109375" style="1" customWidth="1"/>
    <col min="3" max="3" width="9.140625" style="1"/>
    <col min="4" max="4" width="11.7109375" style="1" customWidth="1"/>
    <col min="5" max="6" width="17.140625" style="1" customWidth="1"/>
    <col min="7" max="16384" width="9.140625" style="1"/>
  </cols>
  <sheetData>
    <row r="1" spans="1:15" ht="18" x14ac:dyDescent="0.25">
      <c r="A1" s="2" t="s">
        <v>36</v>
      </c>
    </row>
    <row r="2" spans="1:15" ht="18.75" thickBot="1" x14ac:dyDescent="0.3">
      <c r="A2" s="2"/>
    </row>
    <row r="3" spans="1:15" ht="15.75" thickBot="1" x14ac:dyDescent="0.3">
      <c r="A3" s="6" t="s">
        <v>27</v>
      </c>
      <c r="B3" s="7" t="s">
        <v>28</v>
      </c>
    </row>
    <row r="4" spans="1:15" ht="15.75" thickTop="1" thickBot="1" x14ac:dyDescent="0.25">
      <c r="A4" s="4">
        <v>0.9</v>
      </c>
      <c r="B4" s="5">
        <v>1800</v>
      </c>
    </row>
    <row r="5" spans="1:15" x14ac:dyDescent="0.2">
      <c r="A5" s="3"/>
      <c r="B5" s="3"/>
    </row>
    <row r="6" spans="1:15" ht="15" x14ac:dyDescent="0.25">
      <c r="A6" s="23" t="s">
        <v>16</v>
      </c>
      <c r="B6" s="19" t="s">
        <v>17</v>
      </c>
      <c r="C6" s="20" t="s">
        <v>18</v>
      </c>
      <c r="D6" s="21" t="s">
        <v>26</v>
      </c>
      <c r="E6" s="22" t="s">
        <v>29</v>
      </c>
      <c r="F6" s="24" t="s">
        <v>19</v>
      </c>
      <c r="G6" s="29" t="s">
        <v>20</v>
      </c>
      <c r="H6" s="30"/>
      <c r="I6" s="31"/>
      <c r="J6" s="29" t="s">
        <v>30</v>
      </c>
      <c r="K6" s="30"/>
      <c r="L6" s="30"/>
      <c r="M6" s="30"/>
      <c r="N6" s="30"/>
      <c r="O6" s="31"/>
    </row>
    <row r="7" spans="1:15" ht="15" thickBot="1" x14ac:dyDescent="0.25">
      <c r="A7" s="13"/>
      <c r="B7" s="14"/>
      <c r="C7" s="13"/>
      <c r="D7" s="13"/>
      <c r="E7" s="14"/>
      <c r="F7" s="14"/>
      <c r="G7" s="15" t="s">
        <v>21</v>
      </c>
      <c r="H7" s="16" t="s">
        <v>22</v>
      </c>
      <c r="I7" s="17" t="s">
        <v>23</v>
      </c>
      <c r="J7" s="15" t="s">
        <v>21</v>
      </c>
      <c r="K7" s="16" t="s">
        <v>22</v>
      </c>
      <c r="L7" s="17" t="s">
        <v>23</v>
      </c>
      <c r="M7" s="16" t="s">
        <v>21</v>
      </c>
      <c r="N7" s="16" t="s">
        <v>22</v>
      </c>
      <c r="O7" s="17" t="s">
        <v>23</v>
      </c>
    </row>
    <row r="8" spans="1:15" ht="15.75" thickTop="1" x14ac:dyDescent="0.25">
      <c r="A8" s="8">
        <v>0</v>
      </c>
      <c r="B8" s="10" t="s">
        <v>7</v>
      </c>
      <c r="C8" s="1" t="s">
        <v>8</v>
      </c>
      <c r="D8" s="1">
        <v>46</v>
      </c>
      <c r="E8" s="12">
        <f>IF(TRIM(C8)="A53",VLOOKUP(B8,runtimes!$B$2:$E$9,4,FALSE),VLOOKUP(B8,runtimes!$H$2:$K$9,4,FALSE))*1000</f>
        <v>10.8</v>
      </c>
      <c r="F8" s="9">
        <f>((1/$A$4)*D8*$B$4)/E8</f>
        <v>8518.5185185185182</v>
      </c>
      <c r="G8" s="11">
        <v>8402</v>
      </c>
      <c r="H8" s="3">
        <v>8351</v>
      </c>
      <c r="I8" s="10">
        <v>8498</v>
      </c>
      <c r="J8" s="25">
        <f>G8-$F8</f>
        <v>-116.51851851851825</v>
      </c>
      <c r="K8" s="26">
        <f t="shared" ref="K8:L23" si="0">H8-$F8</f>
        <v>-167.51851851851825</v>
      </c>
      <c r="L8" s="18">
        <f t="shared" si="0"/>
        <v>-20.518518518518249</v>
      </c>
      <c r="M8" s="27">
        <f>J8/$F8</f>
        <v>-1.3678260869565187E-2</v>
      </c>
      <c r="N8" s="27">
        <f t="shared" ref="N8:O23" si="1">K8/$F8</f>
        <v>-1.9665217391304318E-2</v>
      </c>
      <c r="O8" s="28">
        <f t="shared" si="1"/>
        <v>-2.4086956521738815E-3</v>
      </c>
    </row>
    <row r="9" spans="1:15" ht="15" x14ac:dyDescent="0.25">
      <c r="A9" s="8">
        <v>1</v>
      </c>
      <c r="B9" s="10" t="s">
        <v>15</v>
      </c>
      <c r="C9" s="1" t="s">
        <v>8</v>
      </c>
      <c r="D9" s="1">
        <v>111</v>
      </c>
      <c r="E9" s="12">
        <f>IF(TRIM(C9)="A53",VLOOKUP(B9,runtimes!$B$2:$E$9,4,FALSE),VLOOKUP(B9,runtimes!$H$2:$K$9,4,FALSE))*1000</f>
        <v>814.048</v>
      </c>
      <c r="F9" s="9">
        <f>((1/$A$4)*D9*$B$4)/E9</f>
        <v>272.71119147765245</v>
      </c>
      <c r="G9" s="11">
        <v>184</v>
      </c>
      <c r="H9" s="3">
        <v>190</v>
      </c>
      <c r="I9" s="10">
        <v>209</v>
      </c>
      <c r="J9" s="25">
        <f t="shared" ref="J9:L29" si="2">G9-$F9</f>
        <v>-88.711191477652449</v>
      </c>
      <c r="K9" s="26">
        <f t="shared" si="0"/>
        <v>-82.711191477652449</v>
      </c>
      <c r="L9" s="18">
        <f t="shared" si="0"/>
        <v>-63.711191477652449</v>
      </c>
      <c r="M9" s="27">
        <f t="shared" ref="M9:O29" si="3">J9/$F9</f>
        <v>-0.32529354954954959</v>
      </c>
      <c r="N9" s="27">
        <f t="shared" si="1"/>
        <v>-0.30329225225225231</v>
      </c>
      <c r="O9" s="28">
        <f t="shared" si="1"/>
        <v>-0.23362147747747755</v>
      </c>
    </row>
    <row r="10" spans="1:15" ht="15" x14ac:dyDescent="0.25">
      <c r="A10" s="8">
        <v>2</v>
      </c>
      <c r="B10" s="10" t="s">
        <v>12</v>
      </c>
      <c r="C10" s="1" t="s">
        <v>8</v>
      </c>
      <c r="D10" s="1">
        <v>130</v>
      </c>
      <c r="E10" s="12">
        <f>IF(TRIM(C10)="A53",VLOOKUP(B10,runtimes!$B$2:$E$9,4,FALSE),VLOOKUP(B10,runtimes!$H$2:$K$9,4,FALSE))*1000</f>
        <v>173</v>
      </c>
      <c r="F10" s="9">
        <f t="shared" ref="F10:F29" si="4">((1/$A$4)*D10*$B$4)/E10</f>
        <v>1502.8901734104047</v>
      </c>
      <c r="G10" s="11">
        <v>1425</v>
      </c>
      <c r="H10" s="3">
        <v>1433</v>
      </c>
      <c r="I10" s="10">
        <v>1454</v>
      </c>
      <c r="J10" s="25">
        <f t="shared" si="2"/>
        <v>-77.890173410404714</v>
      </c>
      <c r="K10" s="26">
        <f t="shared" si="0"/>
        <v>-69.890173410404714</v>
      </c>
      <c r="L10" s="18">
        <f t="shared" si="0"/>
        <v>-48.890173410404714</v>
      </c>
      <c r="M10" s="27">
        <f t="shared" si="3"/>
        <v>-5.1826923076923131E-2</v>
      </c>
      <c r="N10" s="27">
        <f t="shared" si="1"/>
        <v>-4.6503846153846208E-2</v>
      </c>
      <c r="O10" s="28">
        <f t="shared" si="1"/>
        <v>-3.2530769230769287E-2</v>
      </c>
    </row>
    <row r="11" spans="1:15" ht="15" x14ac:dyDescent="0.25">
      <c r="A11" s="8">
        <v>3</v>
      </c>
      <c r="B11" s="10" t="s">
        <v>10</v>
      </c>
      <c r="C11" s="1" t="s">
        <v>8</v>
      </c>
      <c r="D11" s="1">
        <v>99</v>
      </c>
      <c r="E11" s="12">
        <f>IF(TRIM(C11)="A53",VLOOKUP(B11,runtimes!$B$2:$E$9,4,FALSE),VLOOKUP(B11,runtimes!$H$2:$K$9,4,FALSE))*1000</f>
        <v>0.17</v>
      </c>
      <c r="F11" s="9">
        <f t="shared" si="4"/>
        <v>1164705.8823529412</v>
      </c>
      <c r="G11" s="11">
        <v>1154769</v>
      </c>
      <c r="H11" s="3">
        <v>1155583</v>
      </c>
      <c r="I11" s="10">
        <v>1163314</v>
      </c>
      <c r="J11" s="25">
        <f t="shared" si="2"/>
        <v>-9936.8823529412039</v>
      </c>
      <c r="K11" s="26">
        <f t="shared" si="0"/>
        <v>-9122.8823529412039</v>
      </c>
      <c r="L11" s="18">
        <f t="shared" si="0"/>
        <v>-1391.8823529412039</v>
      </c>
      <c r="M11" s="27">
        <f t="shared" si="3"/>
        <v>-8.5316666666666909E-3</v>
      </c>
      <c r="N11" s="27">
        <f t="shared" si="1"/>
        <v>-7.8327777777778013E-3</v>
      </c>
      <c r="O11" s="28">
        <f t="shared" si="1"/>
        <v>-1.1950505050505285E-3</v>
      </c>
    </row>
    <row r="12" spans="1:15" ht="15" x14ac:dyDescent="0.25">
      <c r="A12" s="8">
        <v>4</v>
      </c>
      <c r="B12" s="10" t="s">
        <v>14</v>
      </c>
      <c r="C12" s="1" t="s">
        <v>8</v>
      </c>
      <c r="D12" s="1">
        <v>81</v>
      </c>
      <c r="E12" s="12">
        <f>IF(TRIM(C12)="A53",VLOOKUP(B12,runtimes!$B$2:$E$9,4,FALSE),VLOOKUP(B12,runtimes!$H$2:$K$9,4,FALSE))*1000</f>
        <v>178.35899999999998</v>
      </c>
      <c r="F12" s="9">
        <f t="shared" si="4"/>
        <v>908.28049047146499</v>
      </c>
      <c r="G12" s="11">
        <v>898</v>
      </c>
      <c r="H12" s="3">
        <v>890</v>
      </c>
      <c r="I12" s="10">
        <v>904</v>
      </c>
      <c r="J12" s="25">
        <f t="shared" si="2"/>
        <v>-10.280490471464987</v>
      </c>
      <c r="K12" s="26">
        <f t="shared" si="0"/>
        <v>-18.280490471464987</v>
      </c>
      <c r="L12" s="18">
        <f t="shared" si="0"/>
        <v>-4.2804904714649865</v>
      </c>
      <c r="M12" s="27">
        <f t="shared" si="3"/>
        <v>-1.1318629629629774E-2</v>
      </c>
      <c r="N12" s="27">
        <f t="shared" si="1"/>
        <v>-2.0126481481481624E-2</v>
      </c>
      <c r="O12" s="28">
        <f t="shared" si="1"/>
        <v>-4.7127407407408853E-3</v>
      </c>
    </row>
    <row r="13" spans="1:15" ht="15" x14ac:dyDescent="0.25">
      <c r="A13" s="8">
        <v>5</v>
      </c>
      <c r="B13" s="10" t="s">
        <v>11</v>
      </c>
      <c r="C13" s="1" t="s">
        <v>8</v>
      </c>
      <c r="D13" s="1">
        <v>49</v>
      </c>
      <c r="E13" s="12">
        <f>IF(TRIM(C13)="A53",VLOOKUP(B13,runtimes!$B$2:$E$9,4,FALSE),VLOOKUP(B13,runtimes!$H$2:$K$9,4,FALSE))*1000</f>
        <v>34.852000000000004</v>
      </c>
      <c r="F13" s="9">
        <f t="shared" si="4"/>
        <v>2811.8902788936075</v>
      </c>
      <c r="G13" s="11">
        <v>3075</v>
      </c>
      <c r="H13" s="3">
        <v>2673</v>
      </c>
      <c r="I13" s="10">
        <v>2447</v>
      </c>
      <c r="J13" s="25">
        <f t="shared" si="2"/>
        <v>263.1097211063925</v>
      </c>
      <c r="K13" s="26">
        <f t="shared" si="0"/>
        <v>-138.8902788936075</v>
      </c>
      <c r="L13" s="18">
        <f t="shared" si="0"/>
        <v>-364.8902788936075</v>
      </c>
      <c r="M13" s="27">
        <f t="shared" si="3"/>
        <v>9.3570408163265215E-2</v>
      </c>
      <c r="N13" s="27">
        <f t="shared" si="1"/>
        <v>-4.9393918367347023E-2</v>
      </c>
      <c r="O13" s="28">
        <f t="shared" si="1"/>
        <v>-0.12976689795918375</v>
      </c>
    </row>
    <row r="14" spans="1:15" ht="15" x14ac:dyDescent="0.25">
      <c r="A14" s="8">
        <v>6</v>
      </c>
      <c r="B14" s="10" t="s">
        <v>14</v>
      </c>
      <c r="C14" s="1" t="s">
        <v>8</v>
      </c>
      <c r="D14" s="1">
        <v>70</v>
      </c>
      <c r="E14" s="12">
        <f>IF(TRIM(C14)="A53",VLOOKUP(B14,runtimes!$B$2:$E$9,4,FALSE),VLOOKUP(B14,runtimes!$H$2:$K$9,4,FALSE))*1000</f>
        <v>178.35899999999998</v>
      </c>
      <c r="F14" s="9">
        <f t="shared" si="4"/>
        <v>784.93375719756227</v>
      </c>
      <c r="G14" s="11">
        <v>761</v>
      </c>
      <c r="H14" s="3">
        <v>760</v>
      </c>
      <c r="I14" s="10">
        <v>772</v>
      </c>
      <c r="J14" s="25">
        <f t="shared" si="2"/>
        <v>-23.933757197562272</v>
      </c>
      <c r="K14" s="26">
        <f t="shared" si="0"/>
        <v>-24.933757197562272</v>
      </c>
      <c r="L14" s="18">
        <f t="shared" si="0"/>
        <v>-12.933757197562272</v>
      </c>
      <c r="M14" s="27">
        <f t="shared" si="3"/>
        <v>-3.0491435714285777E-2</v>
      </c>
      <c r="N14" s="27">
        <f t="shared" si="1"/>
        <v>-3.1765428571428639E-2</v>
      </c>
      <c r="O14" s="28">
        <f t="shared" si="1"/>
        <v>-1.647751428571435E-2</v>
      </c>
    </row>
    <row r="15" spans="1:15" ht="15" x14ac:dyDescent="0.25">
      <c r="A15" s="8">
        <v>7</v>
      </c>
      <c r="B15" s="10" t="s">
        <v>13</v>
      </c>
      <c r="C15" s="1" t="s">
        <v>8</v>
      </c>
      <c r="D15" s="1">
        <v>126</v>
      </c>
      <c r="E15" s="12">
        <f>IF(TRIM(C15)="A53",VLOOKUP(B15,runtimes!$B$2:$E$9,4,FALSE),VLOOKUP(B15,runtimes!$H$2:$K$9,4,FALSE))*1000</f>
        <v>5.8999999999999997E-2</v>
      </c>
      <c r="F15" s="9">
        <f t="shared" si="4"/>
        <v>4271186.440677966</v>
      </c>
      <c r="G15" s="11">
        <v>4309828</v>
      </c>
      <c r="H15" s="3">
        <v>4407933</v>
      </c>
      <c r="I15" s="10">
        <v>4257518</v>
      </c>
      <c r="J15" s="25">
        <f t="shared" si="2"/>
        <v>38641.559322034009</v>
      </c>
      <c r="K15" s="26">
        <f t="shared" si="0"/>
        <v>136746.55932203401</v>
      </c>
      <c r="L15" s="18">
        <f t="shared" si="0"/>
        <v>-13668.440677965991</v>
      </c>
      <c r="M15" s="27">
        <f t="shared" si="3"/>
        <v>9.0470317460317716E-3</v>
      </c>
      <c r="N15" s="27">
        <f t="shared" si="1"/>
        <v>3.2016059523809551E-2</v>
      </c>
      <c r="O15" s="28">
        <f t="shared" si="1"/>
        <v>-3.2001507936507681E-3</v>
      </c>
    </row>
    <row r="16" spans="1:15" ht="15" x14ac:dyDescent="0.25">
      <c r="A16" s="8">
        <v>8</v>
      </c>
      <c r="B16" s="10" t="s">
        <v>9</v>
      </c>
      <c r="C16" s="1" t="s">
        <v>8</v>
      </c>
      <c r="D16" s="1">
        <v>64</v>
      </c>
      <c r="E16" s="12">
        <f>IF(TRIM(C16)="A53",VLOOKUP(B16,runtimes!$B$2:$E$9,4,FALSE),VLOOKUP(B16,runtimes!$H$2:$K$9,4,FALSE))*1000</f>
        <v>0.112</v>
      </c>
      <c r="F16" s="9">
        <f t="shared" si="4"/>
        <v>1142857.1428571427</v>
      </c>
      <c r="G16" s="11">
        <v>1108604</v>
      </c>
      <c r="H16" s="3">
        <v>1104212</v>
      </c>
      <c r="I16" s="10">
        <v>1125570</v>
      </c>
      <c r="J16" s="25">
        <f t="shared" si="2"/>
        <v>-34253.142857142724</v>
      </c>
      <c r="K16" s="26">
        <f t="shared" si="0"/>
        <v>-38645.142857142724</v>
      </c>
      <c r="L16" s="18">
        <f t="shared" si="0"/>
        <v>-17287.142857142724</v>
      </c>
      <c r="M16" s="27">
        <f t="shared" si="3"/>
        <v>-2.9971499999999887E-2</v>
      </c>
      <c r="N16" s="27">
        <f t="shared" si="1"/>
        <v>-3.3814499999999886E-2</v>
      </c>
      <c r="O16" s="28">
        <f t="shared" si="1"/>
        <v>-1.5126249999999885E-2</v>
      </c>
    </row>
    <row r="17" spans="1:15" ht="15" x14ac:dyDescent="0.25">
      <c r="A17" s="8">
        <v>9</v>
      </c>
      <c r="B17" s="10" t="s">
        <v>11</v>
      </c>
      <c r="C17" s="1" t="s">
        <v>8</v>
      </c>
      <c r="D17" s="1">
        <v>105</v>
      </c>
      <c r="E17" s="12">
        <f>IF(TRIM(C17)="A53",VLOOKUP(B17,runtimes!$B$2:$E$9,4,FALSE),VLOOKUP(B17,runtimes!$H$2:$K$9,4,FALSE))*1000</f>
        <v>34.852000000000004</v>
      </c>
      <c r="F17" s="9">
        <f t="shared" si="4"/>
        <v>6025.4791690577295</v>
      </c>
      <c r="G17" s="11">
        <v>6270</v>
      </c>
      <c r="H17" s="3">
        <v>6362</v>
      </c>
      <c r="I17" s="10">
        <v>6642</v>
      </c>
      <c r="J17" s="25">
        <f t="shared" si="2"/>
        <v>244.52083094227055</v>
      </c>
      <c r="K17" s="26">
        <f t="shared" si="0"/>
        <v>336.52083094227055</v>
      </c>
      <c r="L17" s="18">
        <f t="shared" si="0"/>
        <v>616.52083094227055</v>
      </c>
      <c r="M17" s="27">
        <f t="shared" si="3"/>
        <v>4.058114285714292E-2</v>
      </c>
      <c r="N17" s="27">
        <f t="shared" si="1"/>
        <v>5.5849638095238165E-2</v>
      </c>
      <c r="O17" s="28">
        <f t="shared" si="1"/>
        <v>0.10231897142857149</v>
      </c>
    </row>
    <row r="18" spans="1:15" ht="15" x14ac:dyDescent="0.25">
      <c r="A18" s="8">
        <v>10</v>
      </c>
      <c r="B18" s="10" t="s">
        <v>15</v>
      </c>
      <c r="C18" s="1" t="s">
        <v>8</v>
      </c>
      <c r="D18" s="1">
        <v>130</v>
      </c>
      <c r="E18" s="12">
        <f>IF(TRIM(C18)="A53",VLOOKUP(B18,runtimes!$B$2:$E$9,4,FALSE),VLOOKUP(B18,runtimes!$H$2:$K$9,4,FALSE))*1000</f>
        <v>814.048</v>
      </c>
      <c r="F18" s="9">
        <f t="shared" si="4"/>
        <v>319.39148551436773</v>
      </c>
      <c r="G18" s="11">
        <v>169</v>
      </c>
      <c r="H18" s="3">
        <v>170</v>
      </c>
      <c r="I18" s="10">
        <v>177</v>
      </c>
      <c r="J18" s="25">
        <f t="shared" si="2"/>
        <v>-150.39148551436773</v>
      </c>
      <c r="K18" s="26">
        <f t="shared" si="0"/>
        <v>-149.39148551436773</v>
      </c>
      <c r="L18" s="18">
        <f t="shared" si="0"/>
        <v>-142.39148551436773</v>
      </c>
      <c r="M18" s="27">
        <f t="shared" si="3"/>
        <v>-0.47086880000000003</v>
      </c>
      <c r="N18" s="27">
        <f t="shared" si="1"/>
        <v>-0.46773784615384623</v>
      </c>
      <c r="O18" s="28">
        <f t="shared" si="1"/>
        <v>-0.44582116923076925</v>
      </c>
    </row>
    <row r="19" spans="1:15" ht="15" x14ac:dyDescent="0.25">
      <c r="A19" s="8">
        <v>11</v>
      </c>
      <c r="B19" s="10" t="s">
        <v>9</v>
      </c>
      <c r="C19" s="1" t="s">
        <v>8</v>
      </c>
      <c r="D19" s="1">
        <v>50</v>
      </c>
      <c r="E19" s="12">
        <f>IF(TRIM(C19)="A53",VLOOKUP(B19,runtimes!$B$2:$E$9,4,FALSE),VLOOKUP(B19,runtimes!$H$2:$K$9,4,FALSE))*1000</f>
        <v>0.112</v>
      </c>
      <c r="F19" s="9">
        <f t="shared" si="4"/>
        <v>892857.14285714284</v>
      </c>
      <c r="G19" s="11">
        <v>883918</v>
      </c>
      <c r="H19" s="3">
        <v>885644</v>
      </c>
      <c r="I19" s="10">
        <v>888458</v>
      </c>
      <c r="J19" s="25">
        <f t="shared" si="2"/>
        <v>-8939.1428571428405</v>
      </c>
      <c r="K19" s="26">
        <f t="shared" si="0"/>
        <v>-7213.1428571428405</v>
      </c>
      <c r="L19" s="18">
        <f t="shared" si="0"/>
        <v>-4399.1428571428405</v>
      </c>
      <c r="M19" s="27">
        <f t="shared" si="3"/>
        <v>-1.0011839999999982E-2</v>
      </c>
      <c r="N19" s="27">
        <f t="shared" si="1"/>
        <v>-8.078719999999982E-3</v>
      </c>
      <c r="O19" s="28">
        <f t="shared" si="1"/>
        <v>-4.9270399999999815E-3</v>
      </c>
    </row>
    <row r="20" spans="1:15" ht="15" x14ac:dyDescent="0.25">
      <c r="A20" s="8">
        <v>12</v>
      </c>
      <c r="B20" s="10" t="s">
        <v>15</v>
      </c>
      <c r="C20" s="1" t="s">
        <v>6</v>
      </c>
      <c r="D20" s="1">
        <v>78</v>
      </c>
      <c r="E20" s="12">
        <f>IF(TRIM(C20)="A53",VLOOKUP(B20,runtimes!$B$2:$E$9,4,FALSE),VLOOKUP(B20,runtimes!$H$2:$K$9,4,FALSE))*1000</f>
        <v>827.62800000000004</v>
      </c>
      <c r="F20" s="9">
        <f t="shared" si="4"/>
        <v>188.49048123069784</v>
      </c>
      <c r="G20" s="11">
        <v>154</v>
      </c>
      <c r="H20" s="3">
        <v>161</v>
      </c>
      <c r="I20" s="10">
        <v>145</v>
      </c>
      <c r="J20" s="25">
        <f t="shared" si="2"/>
        <v>-34.490481230697839</v>
      </c>
      <c r="K20" s="26">
        <f t="shared" si="0"/>
        <v>-27.490481230697839</v>
      </c>
      <c r="L20" s="18">
        <f t="shared" si="0"/>
        <v>-43.490481230697839</v>
      </c>
      <c r="M20" s="27">
        <f t="shared" si="3"/>
        <v>-0.18298261538461533</v>
      </c>
      <c r="N20" s="27">
        <f t="shared" si="1"/>
        <v>-0.14584546153846148</v>
      </c>
      <c r="O20" s="28">
        <f t="shared" si="1"/>
        <v>-0.23073038461538456</v>
      </c>
    </row>
    <row r="21" spans="1:15" ht="15" x14ac:dyDescent="0.25">
      <c r="A21" s="8">
        <v>13</v>
      </c>
      <c r="B21" s="10" t="s">
        <v>7</v>
      </c>
      <c r="C21" s="1" t="s">
        <v>8</v>
      </c>
      <c r="D21" s="1">
        <v>48</v>
      </c>
      <c r="E21" s="12">
        <f>IF(TRIM(C21)="A53",VLOOKUP(B21,runtimes!$B$2:$E$9,4,FALSE),VLOOKUP(B21,runtimes!$H$2:$K$9,4,FALSE))*1000</f>
        <v>10.8</v>
      </c>
      <c r="F21" s="9">
        <f t="shared" si="4"/>
        <v>8888.8888888888887</v>
      </c>
      <c r="G21" s="11">
        <v>8848</v>
      </c>
      <c r="H21" s="3">
        <v>8854</v>
      </c>
      <c r="I21" s="10">
        <v>8875</v>
      </c>
      <c r="J21" s="25">
        <f t="shared" si="2"/>
        <v>-40.888888888888687</v>
      </c>
      <c r="K21" s="26">
        <f t="shared" si="0"/>
        <v>-34.888888888888687</v>
      </c>
      <c r="L21" s="18">
        <f t="shared" si="0"/>
        <v>-13.888888888888687</v>
      </c>
      <c r="M21" s="27">
        <f t="shared" si="3"/>
        <v>-4.5999999999999774E-3</v>
      </c>
      <c r="N21" s="27">
        <f t="shared" si="1"/>
        <v>-3.9249999999999771E-3</v>
      </c>
      <c r="O21" s="28">
        <f t="shared" si="1"/>
        <v>-1.5624999999999773E-3</v>
      </c>
    </row>
    <row r="22" spans="1:15" ht="15" x14ac:dyDescent="0.25">
      <c r="A22" s="8">
        <v>14</v>
      </c>
      <c r="B22" s="10" t="s">
        <v>10</v>
      </c>
      <c r="C22" s="1" t="s">
        <v>8</v>
      </c>
      <c r="D22" s="1">
        <v>123</v>
      </c>
      <c r="E22" s="12">
        <f>IF(TRIM(C22)="A53",VLOOKUP(B22,runtimes!$B$2:$E$9,4,FALSE),VLOOKUP(B22,runtimes!$H$2:$K$9,4,FALSE))*1000</f>
        <v>0.17</v>
      </c>
      <c r="F22" s="9">
        <f t="shared" si="4"/>
        <v>1447058.8235294118</v>
      </c>
      <c r="G22" s="11">
        <v>1434706</v>
      </c>
      <c r="H22" s="3">
        <v>1435944</v>
      </c>
      <c r="I22" s="10">
        <v>1434589</v>
      </c>
      <c r="J22" s="25">
        <f t="shared" si="2"/>
        <v>-12352.823529411806</v>
      </c>
      <c r="K22" s="26">
        <f t="shared" si="0"/>
        <v>-11114.823529411806</v>
      </c>
      <c r="L22" s="18">
        <f t="shared" si="0"/>
        <v>-12469.823529411806</v>
      </c>
      <c r="M22" s="27">
        <f t="shared" si="3"/>
        <v>-8.536504065040678E-3</v>
      </c>
      <c r="N22" s="27">
        <f t="shared" si="1"/>
        <v>-7.6809756097561254E-3</v>
      </c>
      <c r="O22" s="28">
        <f t="shared" si="1"/>
        <v>-8.6173577235772632E-3</v>
      </c>
    </row>
    <row r="23" spans="1:15" ht="15" x14ac:dyDescent="0.25">
      <c r="A23" s="8">
        <v>15</v>
      </c>
      <c r="B23" s="10" t="s">
        <v>9</v>
      </c>
      <c r="C23" s="1" t="s">
        <v>8</v>
      </c>
      <c r="D23" s="1">
        <v>66</v>
      </c>
      <c r="E23" s="12">
        <f>IF(TRIM(C23)="A53",VLOOKUP(B23,runtimes!$B$2:$E$9,4,FALSE),VLOOKUP(B23,runtimes!$H$2:$K$9,4,FALSE))*1000</f>
        <v>0.112</v>
      </c>
      <c r="F23" s="9">
        <f t="shared" si="4"/>
        <v>1178571.4285714289</v>
      </c>
      <c r="G23" s="11">
        <v>1155752</v>
      </c>
      <c r="H23" s="3">
        <v>1169019</v>
      </c>
      <c r="I23" s="10">
        <v>1167158</v>
      </c>
      <c r="J23" s="25">
        <f t="shared" si="2"/>
        <v>-22819.428571428871</v>
      </c>
      <c r="K23" s="26">
        <f t="shared" si="0"/>
        <v>-9552.4285714288708</v>
      </c>
      <c r="L23" s="18">
        <f t="shared" si="0"/>
        <v>-11413.428571428871</v>
      </c>
      <c r="M23" s="27">
        <f t="shared" si="3"/>
        <v>-1.9361939393939643E-2</v>
      </c>
      <c r="N23" s="27">
        <f t="shared" si="1"/>
        <v>-8.1050909090911605E-3</v>
      </c>
      <c r="O23" s="28">
        <f t="shared" si="1"/>
        <v>-9.6841212121214632E-3</v>
      </c>
    </row>
    <row r="24" spans="1:15" ht="15" x14ac:dyDescent="0.25">
      <c r="A24" s="8">
        <v>16</v>
      </c>
      <c r="B24" s="10" t="s">
        <v>15</v>
      </c>
      <c r="C24" s="1" t="s">
        <v>6</v>
      </c>
      <c r="D24" s="1">
        <v>60</v>
      </c>
      <c r="E24" s="12">
        <f>IF(TRIM(C24)="A53",VLOOKUP(B24,runtimes!$B$2:$E$9,4,FALSE),VLOOKUP(B24,runtimes!$H$2:$K$9,4,FALSE))*1000</f>
        <v>827.62800000000004</v>
      </c>
      <c r="F24" s="9">
        <f t="shared" si="4"/>
        <v>144.99267786976759</v>
      </c>
      <c r="G24" s="11">
        <v>103</v>
      </c>
      <c r="H24" s="3">
        <v>117</v>
      </c>
      <c r="I24" s="10">
        <v>94</v>
      </c>
      <c r="J24" s="25">
        <f t="shared" si="2"/>
        <v>-41.99267786976759</v>
      </c>
      <c r="K24" s="26">
        <f t="shared" si="2"/>
        <v>-27.99267786976759</v>
      </c>
      <c r="L24" s="18">
        <f t="shared" si="2"/>
        <v>-50.99267786976759</v>
      </c>
      <c r="M24" s="27">
        <f t="shared" si="3"/>
        <v>-0.28961930000000008</v>
      </c>
      <c r="N24" s="27">
        <f t="shared" si="3"/>
        <v>-0.19306270000000009</v>
      </c>
      <c r="O24" s="28">
        <f t="shared" si="3"/>
        <v>-0.35169140000000004</v>
      </c>
    </row>
    <row r="25" spans="1:15" ht="15" x14ac:dyDescent="0.25">
      <c r="A25" s="8">
        <v>17</v>
      </c>
      <c r="B25" s="10" t="s">
        <v>13</v>
      </c>
      <c r="C25" s="1" t="s">
        <v>8</v>
      </c>
      <c r="D25" s="1">
        <v>74</v>
      </c>
      <c r="E25" s="12">
        <f>IF(TRIM(C25)="A53",VLOOKUP(B25,runtimes!$B$2:$E$9,4,FALSE),VLOOKUP(B25,runtimes!$H$2:$K$9,4,FALSE))*1000</f>
        <v>5.8999999999999997E-2</v>
      </c>
      <c r="F25" s="9">
        <f t="shared" si="4"/>
        <v>2508474.5762711866</v>
      </c>
      <c r="G25" s="11">
        <v>2565833</v>
      </c>
      <c r="H25" s="3">
        <v>2551654</v>
      </c>
      <c r="I25" s="10">
        <v>2544904</v>
      </c>
      <c r="J25" s="25">
        <f t="shared" si="2"/>
        <v>57358.423728813417</v>
      </c>
      <c r="K25" s="26">
        <f t="shared" si="2"/>
        <v>43179.423728813417</v>
      </c>
      <c r="L25" s="18">
        <f t="shared" si="2"/>
        <v>36429.423728813417</v>
      </c>
      <c r="M25" s="27">
        <f t="shared" si="3"/>
        <v>2.286585810810805E-2</v>
      </c>
      <c r="N25" s="27">
        <f t="shared" si="3"/>
        <v>1.7213418918918862E-2</v>
      </c>
      <c r="O25" s="28">
        <f t="shared" si="3"/>
        <v>1.4522540540540483E-2</v>
      </c>
    </row>
    <row r="26" spans="1:15" ht="15" x14ac:dyDescent="0.25">
      <c r="A26" s="8">
        <v>18</v>
      </c>
      <c r="B26" s="10" t="s">
        <v>7</v>
      </c>
      <c r="C26" s="1" t="s">
        <v>8</v>
      </c>
      <c r="D26" s="1">
        <v>79</v>
      </c>
      <c r="E26" s="12">
        <f>IF(TRIM(C26)="A53",VLOOKUP(B26,runtimes!$B$2:$E$9,4,FALSE),VLOOKUP(B26,runtimes!$H$2:$K$9,4,FALSE))*1000</f>
        <v>10.8</v>
      </c>
      <c r="F26" s="9">
        <f t="shared" si="4"/>
        <v>14629.62962962963</v>
      </c>
      <c r="G26" s="11">
        <v>14608</v>
      </c>
      <c r="H26" s="3">
        <v>14566</v>
      </c>
      <c r="I26" s="10">
        <v>14585</v>
      </c>
      <c r="J26" s="25">
        <f t="shared" si="2"/>
        <v>-21.629629629629562</v>
      </c>
      <c r="K26" s="26">
        <f t="shared" si="2"/>
        <v>-63.629629629629562</v>
      </c>
      <c r="L26" s="18">
        <f t="shared" si="2"/>
        <v>-44.629629629629562</v>
      </c>
      <c r="M26" s="27">
        <f t="shared" si="3"/>
        <v>-1.4784810126582232E-3</v>
      </c>
      <c r="N26" s="27">
        <f t="shared" si="3"/>
        <v>-4.3493670886075907E-3</v>
      </c>
      <c r="O26" s="28">
        <f t="shared" si="3"/>
        <v>-3.0506329113924005E-3</v>
      </c>
    </row>
    <row r="27" spans="1:15" ht="15" x14ac:dyDescent="0.25">
      <c r="A27" s="8">
        <v>19</v>
      </c>
      <c r="B27" s="10" t="s">
        <v>10</v>
      </c>
      <c r="C27" s="1" t="s">
        <v>8</v>
      </c>
      <c r="D27" s="1">
        <v>62</v>
      </c>
      <c r="E27" s="12">
        <f>IF(TRIM(C27)="A53",VLOOKUP(B27,runtimes!$B$2:$E$9,4,FALSE),VLOOKUP(B27,runtimes!$H$2:$K$9,4,FALSE))*1000</f>
        <v>0.17</v>
      </c>
      <c r="F27" s="9">
        <f t="shared" si="4"/>
        <v>729411.76470588229</v>
      </c>
      <c r="G27" s="11">
        <v>728183</v>
      </c>
      <c r="H27" s="3">
        <v>729036</v>
      </c>
      <c r="I27" s="10">
        <v>726999</v>
      </c>
      <c r="J27" s="25">
        <f t="shared" si="2"/>
        <v>-1228.7647058822913</v>
      </c>
      <c r="K27" s="26">
        <f t="shared" si="2"/>
        <v>-375.76470588229131</v>
      </c>
      <c r="L27" s="18">
        <f t="shared" si="2"/>
        <v>-2412.7647058822913</v>
      </c>
      <c r="M27" s="27">
        <f t="shared" si="3"/>
        <v>-1.6845967741934641E-3</v>
      </c>
      <c r="N27" s="27">
        <f t="shared" si="3"/>
        <v>-5.1516129032249617E-4</v>
      </c>
      <c r="O27" s="28">
        <f t="shared" si="3"/>
        <v>-3.3078225806450769E-3</v>
      </c>
    </row>
    <row r="28" spans="1:15" ht="15" x14ac:dyDescent="0.25">
      <c r="A28" s="8">
        <v>20</v>
      </c>
      <c r="B28" s="10" t="s">
        <v>9</v>
      </c>
      <c r="C28" s="1" t="s">
        <v>8</v>
      </c>
      <c r="D28" s="1">
        <v>96</v>
      </c>
      <c r="E28" s="12">
        <f>IF(TRIM(C28)="A53",VLOOKUP(B28,runtimes!$B$2:$E$9,4,FALSE),VLOOKUP(B28,runtimes!$H$2:$K$9,4,FALSE))*1000</f>
        <v>0.112</v>
      </c>
      <c r="F28" s="9">
        <f t="shared" si="4"/>
        <v>1714285.7142857143</v>
      </c>
      <c r="G28" s="11">
        <v>1698044</v>
      </c>
      <c r="H28" s="3">
        <v>1703330</v>
      </c>
      <c r="I28" s="10">
        <v>1696329</v>
      </c>
      <c r="J28" s="25">
        <f t="shared" si="2"/>
        <v>-16241.714285714319</v>
      </c>
      <c r="K28" s="26">
        <f t="shared" si="2"/>
        <v>-10955.714285714319</v>
      </c>
      <c r="L28" s="18">
        <f t="shared" si="2"/>
        <v>-17956.714285714319</v>
      </c>
      <c r="M28" s="27">
        <f t="shared" si="3"/>
        <v>-9.474333333333352E-3</v>
      </c>
      <c r="N28" s="27">
        <f t="shared" si="3"/>
        <v>-6.3908333333333525E-3</v>
      </c>
      <c r="O28" s="28">
        <f t="shared" si="3"/>
        <v>-1.0474750000000019E-2</v>
      </c>
    </row>
    <row r="29" spans="1:15" ht="15" x14ac:dyDescent="0.25">
      <c r="A29" s="8">
        <v>21</v>
      </c>
      <c r="B29" s="10" t="s">
        <v>10</v>
      </c>
      <c r="C29" s="1" t="s">
        <v>8</v>
      </c>
      <c r="D29" s="1">
        <v>126</v>
      </c>
      <c r="E29" s="12">
        <f>IF(TRIM(C29)="A53",VLOOKUP(B29,runtimes!$B$2:$E$9,4,FALSE),VLOOKUP(B29,runtimes!$H$2:$K$9,4,FALSE))*1000</f>
        <v>0.17</v>
      </c>
      <c r="F29" s="9">
        <f t="shared" si="4"/>
        <v>1482352.9411764704</v>
      </c>
      <c r="G29" s="11">
        <v>1468596</v>
      </c>
      <c r="H29" s="3">
        <v>1479569</v>
      </c>
      <c r="I29" s="10">
        <v>1483125</v>
      </c>
      <c r="J29" s="25">
        <f t="shared" si="2"/>
        <v>-13756.941176470369</v>
      </c>
      <c r="K29" s="26">
        <f t="shared" si="2"/>
        <v>-2783.9411764703691</v>
      </c>
      <c r="L29" s="18">
        <f t="shared" si="2"/>
        <v>772.0588235296309</v>
      </c>
      <c r="M29" s="27">
        <f t="shared" si="3"/>
        <v>-9.280476190476044E-3</v>
      </c>
      <c r="N29" s="27">
        <f t="shared" si="3"/>
        <v>-1.8780555555554081E-3</v>
      </c>
      <c r="O29" s="28">
        <f t="shared" si="3"/>
        <v>5.2083333333348121E-4</v>
      </c>
    </row>
  </sheetData>
  <mergeCells count="2">
    <mergeCell ref="G6:I6"/>
    <mergeCell ref="J6:O6"/>
  </mergeCells>
  <conditionalFormatting sqref="J8:O29">
    <cfRule type="cellIs" dxfId="15" priority="1" operator="greaterThan">
      <formula>0</formula>
    </cfRule>
    <cfRule type="cellIs" dxfId="14" priority="2" operator="lessThan">
      <formula>0</formula>
    </cfRule>
  </conditionalFormatting>
  <pageMargins left="0.7" right="0.7" top="0.75" bottom="0.75" header="0.3" footer="0.3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35E0-4889-4BFA-B7DE-93726C46D18C}">
  <dimension ref="A1:O29"/>
  <sheetViews>
    <sheetView zoomScaleNormal="100" workbookViewId="0">
      <selection activeCell="B30" sqref="B30"/>
    </sheetView>
  </sheetViews>
  <sheetFormatPr defaultRowHeight="14.25" x14ac:dyDescent="0.2"/>
  <cols>
    <col min="1" max="1" width="11.28515625" style="1" customWidth="1"/>
    <col min="2" max="2" width="22.7109375" style="1" customWidth="1"/>
    <col min="3" max="3" width="9.140625" style="1"/>
    <col min="4" max="4" width="11.7109375" style="1" customWidth="1"/>
    <col min="5" max="6" width="17.140625" style="1" customWidth="1"/>
    <col min="7" max="16384" width="9.140625" style="1"/>
  </cols>
  <sheetData>
    <row r="1" spans="1:15" ht="18" x14ac:dyDescent="0.25">
      <c r="A1" s="2" t="s">
        <v>0</v>
      </c>
    </row>
    <row r="2" spans="1:15" ht="18.75" thickBot="1" x14ac:dyDescent="0.3">
      <c r="A2" s="2"/>
    </row>
    <row r="3" spans="1:15" ht="15.75" thickBot="1" x14ac:dyDescent="0.3">
      <c r="A3" s="6" t="s">
        <v>27</v>
      </c>
      <c r="B3" s="7" t="s">
        <v>28</v>
      </c>
    </row>
    <row r="4" spans="1:15" ht="15.75" thickTop="1" thickBot="1" x14ac:dyDescent="0.25">
      <c r="A4" s="4">
        <v>0.9</v>
      </c>
      <c r="B4" s="5">
        <v>1800</v>
      </c>
    </row>
    <row r="5" spans="1:15" x14ac:dyDescent="0.2">
      <c r="A5" s="3"/>
      <c r="B5" s="3"/>
    </row>
    <row r="6" spans="1:15" ht="15" x14ac:dyDescent="0.25">
      <c r="A6" s="23" t="s">
        <v>16</v>
      </c>
      <c r="B6" s="19" t="s">
        <v>17</v>
      </c>
      <c r="C6" s="20" t="s">
        <v>18</v>
      </c>
      <c r="D6" s="21" t="s">
        <v>26</v>
      </c>
      <c r="E6" s="22" t="s">
        <v>29</v>
      </c>
      <c r="F6" s="24" t="s">
        <v>19</v>
      </c>
      <c r="G6" s="29" t="s">
        <v>20</v>
      </c>
      <c r="H6" s="30"/>
      <c r="I6" s="31"/>
      <c r="J6" s="29" t="s">
        <v>30</v>
      </c>
      <c r="K6" s="30"/>
      <c r="L6" s="30"/>
      <c r="M6" s="30"/>
      <c r="N6" s="30"/>
      <c r="O6" s="31"/>
    </row>
    <row r="7" spans="1:15" ht="15" thickBot="1" x14ac:dyDescent="0.25">
      <c r="A7" s="13"/>
      <c r="B7" s="14"/>
      <c r="C7" s="13"/>
      <c r="D7" s="13"/>
      <c r="E7" s="14"/>
      <c r="F7" s="14"/>
      <c r="G7" s="15" t="s">
        <v>21</v>
      </c>
      <c r="H7" s="16" t="s">
        <v>22</v>
      </c>
      <c r="I7" s="17" t="s">
        <v>23</v>
      </c>
      <c r="J7" s="15" t="s">
        <v>21</v>
      </c>
      <c r="K7" s="16" t="s">
        <v>22</v>
      </c>
      <c r="L7" s="17" t="s">
        <v>23</v>
      </c>
      <c r="M7" s="16" t="s">
        <v>21</v>
      </c>
      <c r="N7" s="16" t="s">
        <v>22</v>
      </c>
      <c r="O7" s="17" t="s">
        <v>23</v>
      </c>
    </row>
    <row r="8" spans="1:15" ht="15.75" thickTop="1" x14ac:dyDescent="0.25">
      <c r="A8" s="8">
        <v>0</v>
      </c>
      <c r="B8" s="10" t="s">
        <v>7</v>
      </c>
      <c r="C8" s="1" t="s">
        <v>24</v>
      </c>
      <c r="D8" s="1">
        <v>74</v>
      </c>
      <c r="E8" s="12">
        <f>IF(TRIM(C8)="A53",VLOOKUP(B8,runtimes!$B$2:$E$9,4,FALSE),VLOOKUP(B8,runtimes!$H$2:$K$9,4,FALSE))*1000</f>
        <v>17.534000000000002</v>
      </c>
      <c r="F8" s="9">
        <f>((1/$A$4)*D8*$B$4)/E8</f>
        <v>8440.7436979582508</v>
      </c>
      <c r="G8" s="11">
        <v>8430</v>
      </c>
      <c r="H8" s="3">
        <v>8420</v>
      </c>
      <c r="I8" s="10">
        <v>8363</v>
      </c>
      <c r="J8" s="25">
        <f>G8-$F8</f>
        <v>-10.743697958250777</v>
      </c>
      <c r="K8" s="26">
        <f t="shared" ref="K8:L23" si="0">H8-$F8</f>
        <v>-20.743697958250777</v>
      </c>
      <c r="L8" s="18">
        <f t="shared" si="0"/>
        <v>-77.743697958250777</v>
      </c>
      <c r="M8" s="27">
        <f>J8/$F8</f>
        <v>-1.2728378378376295E-3</v>
      </c>
      <c r="N8" s="27">
        <f t="shared" ref="N8:O23" si="1">K8/$F8</f>
        <v>-2.4575675675673593E-3</v>
      </c>
      <c r="O8" s="28">
        <f t="shared" si="1"/>
        <v>-9.2105270270268196E-3</v>
      </c>
    </row>
    <row r="9" spans="1:15" ht="15" x14ac:dyDescent="0.25">
      <c r="A9" s="8">
        <v>1</v>
      </c>
      <c r="B9" s="10" t="s">
        <v>15</v>
      </c>
      <c r="C9" s="1" t="s">
        <v>24</v>
      </c>
      <c r="D9" s="1">
        <v>113</v>
      </c>
      <c r="E9" s="12">
        <f>IF(TRIM(C9)="A53",VLOOKUP(B9,runtimes!$B$2:$E$9,4,FALSE),VLOOKUP(B9,runtimes!$H$2:$K$9,4,FALSE))*1000</f>
        <v>827.62800000000004</v>
      </c>
      <c r="F9" s="9">
        <f>((1/$A$4)*D9*$B$4)/E9</f>
        <v>273.0695433213956</v>
      </c>
      <c r="G9" s="11">
        <v>51</v>
      </c>
      <c r="H9" s="3">
        <v>52</v>
      </c>
      <c r="I9" s="10">
        <v>50</v>
      </c>
      <c r="J9" s="25">
        <f t="shared" ref="J9:J29" si="2">G9-$F9</f>
        <v>-222.0695433213956</v>
      </c>
      <c r="K9" s="26">
        <f t="shared" si="0"/>
        <v>-221.0695433213956</v>
      </c>
      <c r="L9" s="18">
        <f t="shared" si="0"/>
        <v>-223.0695433213956</v>
      </c>
      <c r="M9" s="27">
        <f t="shared" ref="M9:M29" si="3">J9/$F9</f>
        <v>-0.81323438938053094</v>
      </c>
      <c r="N9" s="27">
        <f t="shared" si="1"/>
        <v>-0.80957231858407075</v>
      </c>
      <c r="O9" s="28">
        <f t="shared" si="1"/>
        <v>-0.81689646017699113</v>
      </c>
    </row>
    <row r="10" spans="1:15" ht="15" x14ac:dyDescent="0.25">
      <c r="A10" s="8">
        <v>2</v>
      </c>
      <c r="B10" s="10" t="s">
        <v>12</v>
      </c>
      <c r="C10" s="1" t="s">
        <v>24</v>
      </c>
      <c r="D10" s="1">
        <v>225</v>
      </c>
      <c r="E10" s="12">
        <f>IF(TRIM(C10)="A53",VLOOKUP(B10,runtimes!$B$2:$E$9,4,FALSE),VLOOKUP(B10,runtimes!$H$2:$K$9,4,FALSE))*1000</f>
        <v>333</v>
      </c>
      <c r="F10" s="9">
        <f t="shared" ref="F10:F29" si="4">((1/$A$4)*D10*$B$4)/E10</f>
        <v>1351.3513513513512</v>
      </c>
      <c r="G10" s="11">
        <v>1364</v>
      </c>
      <c r="H10" s="3">
        <v>1368</v>
      </c>
      <c r="I10" s="10">
        <v>1353</v>
      </c>
      <c r="J10" s="25">
        <f t="shared" si="2"/>
        <v>12.648648648648759</v>
      </c>
      <c r="K10" s="26">
        <f t="shared" si="0"/>
        <v>16.648648648648759</v>
      </c>
      <c r="L10" s="18">
        <f t="shared" si="0"/>
        <v>1.6486486486487593</v>
      </c>
      <c r="M10" s="27">
        <f t="shared" si="3"/>
        <v>9.3600000000000818E-3</v>
      </c>
      <c r="N10" s="27">
        <f t="shared" si="1"/>
        <v>1.2320000000000083E-2</v>
      </c>
      <c r="O10" s="28">
        <f t="shared" si="1"/>
        <v>1.2200000000000819E-3</v>
      </c>
    </row>
    <row r="11" spans="1:15" ht="15" x14ac:dyDescent="0.25">
      <c r="A11" s="8">
        <v>3</v>
      </c>
      <c r="B11" s="10" t="s">
        <v>10</v>
      </c>
      <c r="C11" s="1" t="s">
        <v>24</v>
      </c>
      <c r="D11" s="1">
        <v>262</v>
      </c>
      <c r="E11" s="12">
        <f>IF(TRIM(C11)="A53",VLOOKUP(B11,runtimes!$B$2:$E$9,4,FALSE),VLOOKUP(B11,runtimes!$H$2:$K$9,4,FALSE))*1000</f>
        <v>0.45399999999999996</v>
      </c>
      <c r="F11" s="9">
        <f t="shared" si="4"/>
        <v>1154185.022026432</v>
      </c>
      <c r="G11" s="11">
        <v>1159610</v>
      </c>
      <c r="H11" s="3">
        <v>1158650</v>
      </c>
      <c r="I11" s="10">
        <v>1156841</v>
      </c>
      <c r="J11" s="25">
        <f t="shared" si="2"/>
        <v>5424.9779735680204</v>
      </c>
      <c r="K11" s="26">
        <f t="shared" si="0"/>
        <v>4464.9779735680204</v>
      </c>
      <c r="L11" s="18">
        <f t="shared" si="0"/>
        <v>2655.9779735680204</v>
      </c>
      <c r="M11" s="27">
        <f t="shared" si="3"/>
        <v>4.7002671755722912E-3</v>
      </c>
      <c r="N11" s="27">
        <f t="shared" si="1"/>
        <v>3.868511450381452E-3</v>
      </c>
      <c r="O11" s="28">
        <f t="shared" si="1"/>
        <v>2.3011717557249638E-3</v>
      </c>
    </row>
    <row r="12" spans="1:15" ht="15" x14ac:dyDescent="0.25">
      <c r="A12" s="8">
        <v>4</v>
      </c>
      <c r="B12" s="10" t="s">
        <v>14</v>
      </c>
      <c r="C12" s="1" t="s">
        <v>24</v>
      </c>
      <c r="D12" s="1">
        <v>100</v>
      </c>
      <c r="E12" s="12">
        <f>IF(TRIM(C12)="A53",VLOOKUP(B12,runtimes!$B$2:$E$9,4,FALSE),VLOOKUP(B12,runtimes!$H$2:$K$9,4,FALSE))*1000</f>
        <v>222.35</v>
      </c>
      <c r="F12" s="9">
        <f t="shared" si="4"/>
        <v>899.48279739149996</v>
      </c>
      <c r="G12" s="11">
        <v>871</v>
      </c>
      <c r="H12" s="3">
        <v>880</v>
      </c>
      <c r="I12" s="10">
        <v>876</v>
      </c>
      <c r="J12" s="25">
        <f t="shared" si="2"/>
        <v>-28.482797391499957</v>
      </c>
      <c r="K12" s="26">
        <f t="shared" si="0"/>
        <v>-19.482797391499957</v>
      </c>
      <c r="L12" s="18">
        <f t="shared" si="0"/>
        <v>-23.482797391499957</v>
      </c>
      <c r="M12" s="27">
        <f t="shared" si="3"/>
        <v>-3.1665750000000076E-2</v>
      </c>
      <c r="N12" s="27">
        <f t="shared" si="1"/>
        <v>-2.1660000000000075E-2</v>
      </c>
      <c r="O12" s="28">
        <f t="shared" si="1"/>
        <v>-2.6107000000000075E-2</v>
      </c>
    </row>
    <row r="13" spans="1:15" ht="15" x14ac:dyDescent="0.25">
      <c r="A13" s="8">
        <v>5</v>
      </c>
      <c r="B13" s="10" t="s">
        <v>11</v>
      </c>
      <c r="C13" s="1" t="s">
        <v>24</v>
      </c>
      <c r="D13" s="1">
        <v>100</v>
      </c>
      <c r="E13" s="12">
        <f>IF(TRIM(C13)="A53",VLOOKUP(B13,runtimes!$B$2:$E$9,4,FALSE),VLOOKUP(B13,runtimes!$H$2:$K$9,4,FALSE))*1000</f>
        <v>72.286000000000001</v>
      </c>
      <c r="F13" s="9">
        <f t="shared" si="4"/>
        <v>2766.7874830534265</v>
      </c>
      <c r="G13" s="11">
        <v>3312</v>
      </c>
      <c r="H13" s="3">
        <v>3035</v>
      </c>
      <c r="I13" s="10">
        <v>3311</v>
      </c>
      <c r="J13" s="25">
        <f t="shared" si="2"/>
        <v>545.21251694657349</v>
      </c>
      <c r="K13" s="26">
        <f t="shared" si="0"/>
        <v>268.21251694657349</v>
      </c>
      <c r="L13" s="18">
        <f t="shared" si="0"/>
        <v>544.21251694657349</v>
      </c>
      <c r="M13" s="27">
        <f t="shared" si="3"/>
        <v>0.19705616000000006</v>
      </c>
      <c r="N13" s="27">
        <f t="shared" si="1"/>
        <v>9.6940050000000055E-2</v>
      </c>
      <c r="O13" s="28">
        <f t="shared" si="1"/>
        <v>0.19669473000000007</v>
      </c>
    </row>
    <row r="14" spans="1:15" ht="15" x14ac:dyDescent="0.25">
      <c r="A14" s="8">
        <v>6</v>
      </c>
      <c r="B14" s="10" t="s">
        <v>14</v>
      </c>
      <c r="C14" s="1" t="s">
        <v>24</v>
      </c>
      <c r="D14" s="1">
        <v>87</v>
      </c>
      <c r="E14" s="12">
        <f>IF(TRIM(C14)="A53",VLOOKUP(B14,runtimes!$B$2:$E$9,4,FALSE),VLOOKUP(B14,runtimes!$H$2:$K$9,4,FALSE))*1000</f>
        <v>222.35</v>
      </c>
      <c r="F14" s="9">
        <f t="shared" si="4"/>
        <v>782.55003373060492</v>
      </c>
      <c r="G14" s="11">
        <v>767</v>
      </c>
      <c r="H14" s="3">
        <v>755</v>
      </c>
      <c r="I14" s="10">
        <v>761</v>
      </c>
      <c r="J14" s="25">
        <f t="shared" si="2"/>
        <v>-15.550033730604923</v>
      </c>
      <c r="K14" s="26">
        <f t="shared" si="0"/>
        <v>-27.550033730604923</v>
      </c>
      <c r="L14" s="18">
        <f t="shared" si="0"/>
        <v>-21.550033730604923</v>
      </c>
      <c r="M14" s="27">
        <f t="shared" si="3"/>
        <v>-1.9870977011494279E-2</v>
      </c>
      <c r="N14" s="27">
        <f t="shared" si="1"/>
        <v>-3.5205459770114966E-2</v>
      </c>
      <c r="O14" s="28">
        <f t="shared" si="1"/>
        <v>-2.7538218390804624E-2</v>
      </c>
    </row>
    <row r="15" spans="1:15" ht="15" x14ac:dyDescent="0.25">
      <c r="A15" s="8">
        <v>7</v>
      </c>
      <c r="B15" s="10" t="s">
        <v>13</v>
      </c>
      <c r="C15" s="1" t="s">
        <v>25</v>
      </c>
      <c r="D15" s="1">
        <v>126</v>
      </c>
      <c r="E15" s="12">
        <f>IF(TRIM(C15)="A53",VLOOKUP(B15,runtimes!$B$2:$E$9,4,FALSE),VLOOKUP(B15,runtimes!$H$2:$K$9,4,FALSE))*1000</f>
        <v>5.8999999999999997E-2</v>
      </c>
      <c r="F15" s="9">
        <f t="shared" si="4"/>
        <v>4271186.440677966</v>
      </c>
      <c r="G15" s="11">
        <v>4301673</v>
      </c>
      <c r="H15" s="3">
        <v>4262488</v>
      </c>
      <c r="I15" s="10">
        <v>4217916</v>
      </c>
      <c r="J15" s="25">
        <f t="shared" si="2"/>
        <v>30486.559322034009</v>
      </c>
      <c r="K15" s="26">
        <f t="shared" si="0"/>
        <v>-8698.4406779659912</v>
      </c>
      <c r="L15" s="18">
        <f t="shared" si="0"/>
        <v>-53270.440677965991</v>
      </c>
      <c r="M15" s="27">
        <f t="shared" si="3"/>
        <v>7.1377261904762169E-3</v>
      </c>
      <c r="N15" s="27">
        <f t="shared" si="1"/>
        <v>-2.0365396825396567E-3</v>
      </c>
      <c r="O15" s="28">
        <f t="shared" si="1"/>
        <v>-1.2472047619047593E-2</v>
      </c>
    </row>
    <row r="16" spans="1:15" ht="15" x14ac:dyDescent="0.25">
      <c r="A16" s="8">
        <v>8</v>
      </c>
      <c r="B16" s="10" t="s">
        <v>9</v>
      </c>
      <c r="C16" s="1" t="s">
        <v>25</v>
      </c>
      <c r="D16" s="1">
        <v>64</v>
      </c>
      <c r="E16" s="12">
        <f>IF(TRIM(C16)="A53",VLOOKUP(B16,runtimes!$B$2:$E$9,4,FALSE),VLOOKUP(B16,runtimes!$H$2:$K$9,4,FALSE))*1000</f>
        <v>0.112</v>
      </c>
      <c r="F16" s="9">
        <f t="shared" si="4"/>
        <v>1142857.1428571427</v>
      </c>
      <c r="G16" s="11">
        <v>1085004</v>
      </c>
      <c r="H16" s="3">
        <v>1080521</v>
      </c>
      <c r="I16" s="10">
        <v>1092049</v>
      </c>
      <c r="J16" s="25">
        <f t="shared" si="2"/>
        <v>-57853.142857142724</v>
      </c>
      <c r="K16" s="26">
        <f t="shared" si="0"/>
        <v>-62336.142857142724</v>
      </c>
      <c r="L16" s="18">
        <f t="shared" si="0"/>
        <v>-50808.142857142724</v>
      </c>
      <c r="M16" s="27">
        <f t="shared" si="3"/>
        <v>-5.0621499999999889E-2</v>
      </c>
      <c r="N16" s="27">
        <f t="shared" si="1"/>
        <v>-5.4544124999999888E-2</v>
      </c>
      <c r="O16" s="28">
        <f t="shared" si="1"/>
        <v>-4.4457124999999889E-2</v>
      </c>
    </row>
    <row r="17" spans="1:15" ht="15" x14ac:dyDescent="0.25">
      <c r="A17" s="8">
        <v>9</v>
      </c>
      <c r="B17" s="10" t="s">
        <v>11</v>
      </c>
      <c r="C17" s="1" t="s">
        <v>24</v>
      </c>
      <c r="D17" s="1">
        <v>216</v>
      </c>
      <c r="E17" s="12">
        <f>IF(TRIM(C17)="A53",VLOOKUP(B17,runtimes!$B$2:$E$9,4,FALSE),VLOOKUP(B17,runtimes!$H$2:$K$9,4,FALSE))*1000</f>
        <v>72.286000000000001</v>
      </c>
      <c r="F17" s="9">
        <f t="shared" si="4"/>
        <v>5976.2609633954016</v>
      </c>
      <c r="G17" s="11">
        <v>7262</v>
      </c>
      <c r="H17" s="3">
        <v>7248</v>
      </c>
      <c r="I17" s="10">
        <v>5594</v>
      </c>
      <c r="J17" s="25">
        <f t="shared" si="2"/>
        <v>1285.7390366045984</v>
      </c>
      <c r="K17" s="26">
        <f t="shared" si="0"/>
        <v>1271.7390366045984</v>
      </c>
      <c r="L17" s="18">
        <f t="shared" si="0"/>
        <v>-382.26096339540163</v>
      </c>
      <c r="M17" s="27">
        <f t="shared" si="3"/>
        <v>0.2151410462962963</v>
      </c>
      <c r="N17" s="27">
        <f t="shared" si="1"/>
        <v>0.21279844444444443</v>
      </c>
      <c r="O17" s="28">
        <f t="shared" si="1"/>
        <v>-6.3963231481481489E-2</v>
      </c>
    </row>
    <row r="18" spans="1:15" ht="15" x14ac:dyDescent="0.25">
      <c r="A18" s="8">
        <v>10</v>
      </c>
      <c r="B18" s="10" t="s">
        <v>15</v>
      </c>
      <c r="C18" s="1" t="s">
        <v>24</v>
      </c>
      <c r="D18" s="1">
        <v>132</v>
      </c>
      <c r="E18" s="12">
        <f>IF(TRIM(C18)="A53",VLOOKUP(B18,runtimes!$B$2:$E$9,4,FALSE),VLOOKUP(B18,runtimes!$H$2:$K$9,4,FALSE))*1000</f>
        <v>827.62800000000004</v>
      </c>
      <c r="F18" s="9">
        <f t="shared" si="4"/>
        <v>318.9838913134887</v>
      </c>
      <c r="G18" s="11">
        <v>89</v>
      </c>
      <c r="H18" s="3">
        <v>93</v>
      </c>
      <c r="I18" s="10">
        <v>82</v>
      </c>
      <c r="J18" s="25">
        <f t="shared" si="2"/>
        <v>-229.9838913134887</v>
      </c>
      <c r="K18" s="26">
        <f t="shared" si="0"/>
        <v>-225.9838913134887</v>
      </c>
      <c r="L18" s="18">
        <f t="shared" si="0"/>
        <v>-236.9838913134887</v>
      </c>
      <c r="M18" s="27">
        <f t="shared" si="3"/>
        <v>-0.72098904545454545</v>
      </c>
      <c r="N18" s="27">
        <f t="shared" si="1"/>
        <v>-0.7084492272727273</v>
      </c>
      <c r="O18" s="28">
        <f t="shared" si="1"/>
        <v>-0.74293372727272733</v>
      </c>
    </row>
    <row r="19" spans="1:15" ht="15" x14ac:dyDescent="0.25">
      <c r="A19" s="8">
        <v>11</v>
      </c>
      <c r="B19" s="10" t="s">
        <v>9</v>
      </c>
      <c r="C19" s="1" t="s">
        <v>24</v>
      </c>
      <c r="D19" s="1">
        <v>146</v>
      </c>
      <c r="E19" s="12">
        <f>IF(TRIM(C19)="A53",VLOOKUP(B19,runtimes!$B$2:$E$9,4,FALSE),VLOOKUP(B19,runtimes!$H$2:$K$9,4,FALSE))*1000</f>
        <v>0.33300000000000002</v>
      </c>
      <c r="F19" s="9">
        <f t="shared" si="4"/>
        <v>876876.87687687681</v>
      </c>
      <c r="G19" s="11">
        <v>878643</v>
      </c>
      <c r="H19" s="3">
        <v>875963</v>
      </c>
      <c r="I19" s="10">
        <v>877775</v>
      </c>
      <c r="J19" s="25">
        <f t="shared" si="2"/>
        <v>1766.1231231231941</v>
      </c>
      <c r="K19" s="26">
        <f t="shared" si="0"/>
        <v>-913.87687687680591</v>
      </c>
      <c r="L19" s="18">
        <f t="shared" si="0"/>
        <v>898.12312312319409</v>
      </c>
      <c r="M19" s="27">
        <f t="shared" si="3"/>
        <v>2.0141061643836429E-3</v>
      </c>
      <c r="N19" s="27">
        <f t="shared" si="1"/>
        <v>-1.0421952054793712E-3</v>
      </c>
      <c r="O19" s="28">
        <f t="shared" si="1"/>
        <v>1.0242294520548755E-3</v>
      </c>
    </row>
    <row r="20" spans="1:15" ht="15" x14ac:dyDescent="0.25">
      <c r="A20" s="8">
        <v>12</v>
      </c>
      <c r="B20" s="10" t="s">
        <v>15</v>
      </c>
      <c r="C20" s="1" t="s">
        <v>24</v>
      </c>
      <c r="D20" s="1">
        <v>78</v>
      </c>
      <c r="E20" s="12">
        <f>IF(TRIM(C20)="A53",VLOOKUP(B20,runtimes!$B$2:$E$9,4,FALSE),VLOOKUP(B20,runtimes!$H$2:$K$9,4,FALSE))*1000</f>
        <v>827.62800000000004</v>
      </c>
      <c r="F20" s="9">
        <f t="shared" si="4"/>
        <v>188.49048123069784</v>
      </c>
      <c r="G20" s="11">
        <v>48</v>
      </c>
      <c r="H20" s="3">
        <v>49</v>
      </c>
      <c r="I20" s="10">
        <v>47</v>
      </c>
      <c r="J20" s="25">
        <f t="shared" si="2"/>
        <v>-140.49048123069784</v>
      </c>
      <c r="K20" s="26">
        <f t="shared" si="0"/>
        <v>-139.49048123069784</v>
      </c>
      <c r="L20" s="18">
        <f t="shared" si="0"/>
        <v>-141.49048123069784</v>
      </c>
      <c r="M20" s="27">
        <f t="shared" si="3"/>
        <v>-0.74534523076923076</v>
      </c>
      <c r="N20" s="27">
        <f t="shared" si="1"/>
        <v>-0.74003992307692301</v>
      </c>
      <c r="O20" s="28">
        <f t="shared" si="1"/>
        <v>-0.7506505384615384</v>
      </c>
    </row>
    <row r="21" spans="1:15" ht="15" x14ac:dyDescent="0.25">
      <c r="A21" s="8">
        <v>13</v>
      </c>
      <c r="B21" s="10" t="s">
        <v>7</v>
      </c>
      <c r="C21" s="1" t="s">
        <v>24</v>
      </c>
      <c r="D21" s="1">
        <v>77</v>
      </c>
      <c r="E21" s="12">
        <f>IF(TRIM(C21)="A53",VLOOKUP(B21,runtimes!$B$2:$E$9,4,FALSE),VLOOKUP(B21,runtimes!$H$2:$K$9,4,FALSE))*1000</f>
        <v>17.534000000000002</v>
      </c>
      <c r="F21" s="9">
        <f t="shared" si="4"/>
        <v>8782.9360100376398</v>
      </c>
      <c r="G21" s="11">
        <v>8763</v>
      </c>
      <c r="H21" s="3">
        <v>8699</v>
      </c>
      <c r="I21" s="10">
        <v>8745</v>
      </c>
      <c r="J21" s="25">
        <f t="shared" si="2"/>
        <v>-19.93601003763979</v>
      </c>
      <c r="K21" s="26">
        <f t="shared" si="0"/>
        <v>-83.93601003763979</v>
      </c>
      <c r="L21" s="18">
        <f t="shared" si="0"/>
        <v>-37.93601003763979</v>
      </c>
      <c r="M21" s="27">
        <f t="shared" si="3"/>
        <v>-2.2698571428569876E-3</v>
      </c>
      <c r="N21" s="27">
        <f t="shared" si="1"/>
        <v>-9.556714285714132E-3</v>
      </c>
      <c r="O21" s="28">
        <f t="shared" si="1"/>
        <v>-4.3192857142855595E-3</v>
      </c>
    </row>
    <row r="22" spans="1:15" ht="15" x14ac:dyDescent="0.25">
      <c r="A22" s="8">
        <v>14</v>
      </c>
      <c r="B22" s="10" t="s">
        <v>10</v>
      </c>
      <c r="C22" s="1" t="s">
        <v>24</v>
      </c>
      <c r="D22" s="1">
        <v>326</v>
      </c>
      <c r="E22" s="12">
        <f>IF(TRIM(C22)="A53",VLOOKUP(B22,runtimes!$B$2:$E$9,4,FALSE),VLOOKUP(B22,runtimes!$H$2:$K$9,4,FALSE))*1000</f>
        <v>0.45399999999999996</v>
      </c>
      <c r="F22" s="9">
        <f t="shared" si="4"/>
        <v>1436123.3480176213</v>
      </c>
      <c r="G22" s="11">
        <v>1443597</v>
      </c>
      <c r="H22" s="3">
        <v>1441877</v>
      </c>
      <c r="I22" s="10">
        <v>1442093</v>
      </c>
      <c r="J22" s="25">
        <f t="shared" si="2"/>
        <v>7473.6519823786803</v>
      </c>
      <c r="K22" s="26">
        <f t="shared" si="0"/>
        <v>5753.6519823786803</v>
      </c>
      <c r="L22" s="18">
        <f t="shared" si="0"/>
        <v>5969.6519823786803</v>
      </c>
      <c r="M22" s="27">
        <f t="shared" si="3"/>
        <v>5.2040460122698166E-3</v>
      </c>
      <c r="N22" s="27">
        <f t="shared" si="1"/>
        <v>4.0063773006133747E-3</v>
      </c>
      <c r="O22" s="28">
        <f t="shared" si="1"/>
        <v>4.1567822085888349E-3</v>
      </c>
    </row>
    <row r="23" spans="1:15" ht="15" x14ac:dyDescent="0.25">
      <c r="A23" s="8">
        <v>15</v>
      </c>
      <c r="B23" s="10" t="s">
        <v>9</v>
      </c>
      <c r="C23" s="1" t="s">
        <v>24</v>
      </c>
      <c r="D23" s="1">
        <v>194</v>
      </c>
      <c r="E23" s="12">
        <f>IF(TRIM(C23)="A53",VLOOKUP(B23,runtimes!$B$2:$E$9,4,FALSE),VLOOKUP(B23,runtimes!$H$2:$K$9,4,FALSE))*1000</f>
        <v>0.33300000000000002</v>
      </c>
      <c r="F23" s="9">
        <f t="shared" si="4"/>
        <v>1165165.1651651652</v>
      </c>
      <c r="G23" s="11">
        <v>1175110</v>
      </c>
      <c r="H23" s="3">
        <v>1174179</v>
      </c>
      <c r="I23" s="10">
        <v>1167810</v>
      </c>
      <c r="J23" s="25">
        <f t="shared" si="2"/>
        <v>9944.8348348347936</v>
      </c>
      <c r="K23" s="26">
        <f t="shared" si="0"/>
        <v>9013.8348348347936</v>
      </c>
      <c r="L23" s="18">
        <f t="shared" si="0"/>
        <v>2644.8348348347936</v>
      </c>
      <c r="M23" s="27">
        <f t="shared" si="3"/>
        <v>8.535128865979345E-3</v>
      </c>
      <c r="N23" s="27">
        <f t="shared" si="1"/>
        <v>7.7361005154638817E-3</v>
      </c>
      <c r="O23" s="28">
        <f t="shared" si="1"/>
        <v>2.2699226804123356E-3</v>
      </c>
    </row>
    <row r="24" spans="1:15" ht="15" x14ac:dyDescent="0.25">
      <c r="A24" s="8">
        <v>16</v>
      </c>
      <c r="B24" s="10" t="s">
        <v>15</v>
      </c>
      <c r="C24" s="1" t="s">
        <v>6</v>
      </c>
      <c r="D24" s="1">
        <v>60</v>
      </c>
      <c r="E24" s="12">
        <f>IF(TRIM(C24)="A53",VLOOKUP(B24,runtimes!$B$2:$E$9,4,FALSE),VLOOKUP(B24,runtimes!$H$2:$K$9,4,FALSE))*1000</f>
        <v>827.62800000000004</v>
      </c>
      <c r="F24" s="9">
        <f t="shared" si="4"/>
        <v>144.99267786976759</v>
      </c>
      <c r="G24" s="11">
        <v>18</v>
      </c>
      <c r="H24" s="3">
        <v>18</v>
      </c>
      <c r="I24" s="10">
        <v>18</v>
      </c>
      <c r="J24" s="25">
        <f t="shared" si="2"/>
        <v>-126.99267786976759</v>
      </c>
      <c r="K24" s="26">
        <f t="shared" ref="K24:K29" si="5">H24-$F24</f>
        <v>-126.99267786976759</v>
      </c>
      <c r="L24" s="18">
        <f t="shared" ref="L24:L29" si="6">I24-$F24</f>
        <v>-126.99267786976759</v>
      </c>
      <c r="M24" s="27">
        <f t="shared" si="3"/>
        <v>-0.87585579999999996</v>
      </c>
      <c r="N24" s="27">
        <f t="shared" ref="N24:N29" si="7">K24/$F24</f>
        <v>-0.87585579999999996</v>
      </c>
      <c r="O24" s="28">
        <f t="shared" ref="O24:O29" si="8">L24/$F24</f>
        <v>-0.87585579999999996</v>
      </c>
    </row>
    <row r="25" spans="1:15" ht="15" x14ac:dyDescent="0.25">
      <c r="A25" s="8">
        <v>17</v>
      </c>
      <c r="B25" s="10" t="s">
        <v>13</v>
      </c>
      <c r="C25" s="1" t="s">
        <v>24</v>
      </c>
      <c r="D25" s="1">
        <v>148</v>
      </c>
      <c r="E25" s="12">
        <f>IF(TRIM(C25)="A53",VLOOKUP(B25,runtimes!$B$2:$E$9,4,FALSE),VLOOKUP(B25,runtimes!$H$2:$K$9,4,FALSE))*1000</f>
        <v>0.11900000000000001</v>
      </c>
      <c r="F25" s="9">
        <f t="shared" si="4"/>
        <v>2487394.957983193</v>
      </c>
      <c r="G25" s="11">
        <v>2284860</v>
      </c>
      <c r="H25" s="3">
        <v>2307747</v>
      </c>
      <c r="I25" s="10">
        <v>2286165</v>
      </c>
      <c r="J25" s="25">
        <f t="shared" si="2"/>
        <v>-202534.95798319299</v>
      </c>
      <c r="K25" s="26">
        <f t="shared" si="5"/>
        <v>-179647.95798319299</v>
      </c>
      <c r="L25" s="18">
        <f t="shared" si="6"/>
        <v>-201229.95798319299</v>
      </c>
      <c r="M25" s="27">
        <f t="shared" si="3"/>
        <v>-8.1424527027026919E-2</v>
      </c>
      <c r="N25" s="27">
        <f t="shared" si="7"/>
        <v>-7.2223334459459346E-2</v>
      </c>
      <c r="O25" s="28">
        <f t="shared" si="8"/>
        <v>-8.089988175675665E-2</v>
      </c>
    </row>
    <row r="26" spans="1:15" ht="15" x14ac:dyDescent="0.25">
      <c r="A26" s="8">
        <v>18</v>
      </c>
      <c r="B26" s="10" t="s">
        <v>7</v>
      </c>
      <c r="C26" s="1" t="s">
        <v>24</v>
      </c>
      <c r="D26" s="1">
        <v>127</v>
      </c>
      <c r="E26" s="12">
        <f>IF(TRIM(C26)="A53",VLOOKUP(B26,runtimes!$B$2:$E$9,4,FALSE),VLOOKUP(B26,runtimes!$H$2:$K$9,4,FALSE))*1000</f>
        <v>17.534000000000002</v>
      </c>
      <c r="F26" s="9">
        <f t="shared" si="4"/>
        <v>14486.141211360782</v>
      </c>
      <c r="G26" s="11">
        <v>14502</v>
      </c>
      <c r="H26" s="3">
        <v>14498</v>
      </c>
      <c r="I26" s="10">
        <v>14411</v>
      </c>
      <c r="J26" s="25">
        <f t="shared" si="2"/>
        <v>15.858788639217892</v>
      </c>
      <c r="K26" s="26">
        <f t="shared" si="5"/>
        <v>11.858788639217892</v>
      </c>
      <c r="L26" s="18">
        <f t="shared" si="6"/>
        <v>-75.141211360782108</v>
      </c>
      <c r="M26" s="27">
        <f t="shared" si="3"/>
        <v>1.0947559055119944E-3</v>
      </c>
      <c r="N26" s="27">
        <f t="shared" si="7"/>
        <v>8.1862992126002581E-4</v>
      </c>
      <c r="O26" s="28">
        <f t="shared" si="8"/>
        <v>-5.1871102362202898E-3</v>
      </c>
    </row>
    <row r="27" spans="1:15" ht="15" x14ac:dyDescent="0.25">
      <c r="A27" s="8">
        <v>19</v>
      </c>
      <c r="B27" s="10" t="s">
        <v>10</v>
      </c>
      <c r="C27" s="1" t="s">
        <v>24</v>
      </c>
      <c r="D27" s="1">
        <v>163</v>
      </c>
      <c r="E27" s="12">
        <f>IF(TRIM(C27)="A53",VLOOKUP(B27,runtimes!$B$2:$E$9,4,FALSE),VLOOKUP(B27,runtimes!$H$2:$K$9,4,FALSE))*1000</f>
        <v>0.45399999999999996</v>
      </c>
      <c r="F27" s="9">
        <f t="shared" si="4"/>
        <v>718061.67400881066</v>
      </c>
      <c r="G27" s="11">
        <v>721834</v>
      </c>
      <c r="H27" s="3">
        <v>721906</v>
      </c>
      <c r="I27" s="10">
        <v>718240</v>
      </c>
      <c r="J27" s="25">
        <f t="shared" si="2"/>
        <v>3772.3259911893401</v>
      </c>
      <c r="K27" s="26">
        <f t="shared" si="5"/>
        <v>3844.3259911893401</v>
      </c>
      <c r="L27" s="18">
        <f t="shared" si="6"/>
        <v>178.32599118934013</v>
      </c>
      <c r="M27" s="27">
        <f t="shared" si="3"/>
        <v>5.2534846625765649E-3</v>
      </c>
      <c r="N27" s="27">
        <f t="shared" si="7"/>
        <v>5.3537546012268717E-3</v>
      </c>
      <c r="O27" s="28">
        <f t="shared" si="8"/>
        <v>2.4834355828208716E-4</v>
      </c>
    </row>
    <row r="28" spans="1:15" ht="15" x14ac:dyDescent="0.25">
      <c r="A28" s="8">
        <v>20</v>
      </c>
      <c r="B28" s="10" t="s">
        <v>9</v>
      </c>
      <c r="C28" s="1" t="s">
        <v>24</v>
      </c>
      <c r="D28" s="1">
        <v>283</v>
      </c>
      <c r="E28" s="12">
        <f>IF(TRIM(C28)="A53",VLOOKUP(B28,runtimes!$B$2:$E$9,4,FALSE),VLOOKUP(B28,runtimes!$H$2:$K$9,4,FALSE))*1000</f>
        <v>0.33300000000000002</v>
      </c>
      <c r="F28" s="9">
        <f t="shared" si="4"/>
        <v>1699699.6996996996</v>
      </c>
      <c r="G28" s="11">
        <v>1713921</v>
      </c>
      <c r="H28" s="3">
        <v>1709331</v>
      </c>
      <c r="I28" s="10">
        <v>1709731</v>
      </c>
      <c r="J28" s="25">
        <f t="shared" si="2"/>
        <v>14221.300300300354</v>
      </c>
      <c r="K28" s="26">
        <f t="shared" si="5"/>
        <v>9631.3003003003541</v>
      </c>
      <c r="L28" s="18">
        <f t="shared" si="6"/>
        <v>10031.300300300354</v>
      </c>
      <c r="M28" s="27">
        <f t="shared" si="3"/>
        <v>8.3669487632509146E-3</v>
      </c>
      <c r="N28" s="27">
        <f t="shared" si="7"/>
        <v>5.6664717314487949E-3</v>
      </c>
      <c r="O28" s="28">
        <f t="shared" si="8"/>
        <v>5.9018074204947313E-3</v>
      </c>
    </row>
    <row r="29" spans="1:15" ht="15" x14ac:dyDescent="0.25">
      <c r="A29" s="8">
        <v>21</v>
      </c>
      <c r="B29" s="10" t="s">
        <v>10</v>
      </c>
      <c r="C29" s="1" t="s">
        <v>24</v>
      </c>
      <c r="D29" s="1">
        <v>334</v>
      </c>
      <c r="E29" s="12">
        <f>IF(TRIM(C29)="A53",VLOOKUP(B29,runtimes!$B$2:$E$9,4,FALSE),VLOOKUP(B29,runtimes!$H$2:$K$9,4,FALSE))*1000</f>
        <v>0.45399999999999996</v>
      </c>
      <c r="F29" s="9">
        <f t="shared" si="4"/>
        <v>1471365.63876652</v>
      </c>
      <c r="G29" s="11">
        <v>1475686</v>
      </c>
      <c r="H29" s="3">
        <v>1477371</v>
      </c>
      <c r="I29" s="10">
        <v>1466153</v>
      </c>
      <c r="J29" s="25">
        <f t="shared" si="2"/>
        <v>4320.3612334800418</v>
      </c>
      <c r="K29" s="26">
        <f t="shared" si="5"/>
        <v>6005.3612334800418</v>
      </c>
      <c r="L29" s="18">
        <f t="shared" si="6"/>
        <v>-5212.6387665199582</v>
      </c>
      <c r="M29" s="27">
        <f t="shared" si="3"/>
        <v>2.9362934131735613E-3</v>
      </c>
      <c r="N29" s="27">
        <f t="shared" si="7"/>
        <v>4.0814880239520039E-3</v>
      </c>
      <c r="O29" s="28">
        <f t="shared" si="8"/>
        <v>-3.5427215568863187E-3</v>
      </c>
    </row>
  </sheetData>
  <mergeCells count="2">
    <mergeCell ref="G6:I6"/>
    <mergeCell ref="J6:O6"/>
  </mergeCells>
  <conditionalFormatting sqref="J8:O29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7" right="0.7" top="0.75" bottom="0.75" header="0.3" footer="0.3"/>
  <pageSetup paperSize="9" scale="7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1AA2-0D2E-45E7-8EFA-54FCEB65DCA1}">
  <dimension ref="A1:O29"/>
  <sheetViews>
    <sheetView zoomScaleNormal="100" workbookViewId="0">
      <selection activeCell="G32" sqref="G32"/>
    </sheetView>
  </sheetViews>
  <sheetFormatPr defaultRowHeight="14.25" x14ac:dyDescent="0.2"/>
  <cols>
    <col min="1" max="1" width="11.28515625" style="1" customWidth="1"/>
    <col min="2" max="2" width="22.7109375" style="1" customWidth="1"/>
    <col min="3" max="3" width="9.140625" style="1"/>
    <col min="4" max="4" width="11.7109375" style="1" customWidth="1"/>
    <col min="5" max="6" width="17.140625" style="1" customWidth="1"/>
    <col min="7" max="16384" width="9.140625" style="1"/>
  </cols>
  <sheetData>
    <row r="1" spans="1:15" ht="18" x14ac:dyDescent="0.25">
      <c r="A1" s="2" t="s">
        <v>37</v>
      </c>
    </row>
    <row r="2" spans="1:15" ht="18.75" thickBot="1" x14ac:dyDescent="0.3">
      <c r="A2" s="2"/>
    </row>
    <row r="3" spans="1:15" ht="15.75" thickBot="1" x14ac:dyDescent="0.3">
      <c r="A3" s="6" t="s">
        <v>27</v>
      </c>
      <c r="B3" s="7" t="s">
        <v>28</v>
      </c>
    </row>
    <row r="4" spans="1:15" ht="15.75" thickTop="1" thickBot="1" x14ac:dyDescent="0.25">
      <c r="A4" s="4">
        <v>0.9</v>
      </c>
      <c r="B4" s="5">
        <v>1800</v>
      </c>
    </row>
    <row r="5" spans="1:15" x14ac:dyDescent="0.2">
      <c r="A5" s="3"/>
      <c r="B5" s="3"/>
    </row>
    <row r="6" spans="1:15" ht="15" x14ac:dyDescent="0.25">
      <c r="A6" s="23" t="s">
        <v>16</v>
      </c>
      <c r="B6" s="19" t="s">
        <v>17</v>
      </c>
      <c r="C6" s="20" t="s">
        <v>18</v>
      </c>
      <c r="D6" s="21" t="s">
        <v>26</v>
      </c>
      <c r="E6" s="22" t="s">
        <v>29</v>
      </c>
      <c r="F6" s="24" t="s">
        <v>19</v>
      </c>
      <c r="G6" s="29" t="s">
        <v>20</v>
      </c>
      <c r="H6" s="30"/>
      <c r="I6" s="31"/>
      <c r="J6" s="29" t="s">
        <v>30</v>
      </c>
      <c r="K6" s="30"/>
      <c r="L6" s="30"/>
      <c r="M6" s="30"/>
      <c r="N6" s="30"/>
      <c r="O6" s="31"/>
    </row>
    <row r="7" spans="1:15" ht="15" thickBot="1" x14ac:dyDescent="0.25">
      <c r="A7" s="13"/>
      <c r="B7" s="14"/>
      <c r="C7" s="13"/>
      <c r="D7" s="13"/>
      <c r="E7" s="14"/>
      <c r="F7" s="14"/>
      <c r="G7" s="15" t="s">
        <v>21</v>
      </c>
      <c r="H7" s="16" t="s">
        <v>22</v>
      </c>
      <c r="I7" s="17" t="s">
        <v>23</v>
      </c>
      <c r="J7" s="15" t="s">
        <v>21</v>
      </c>
      <c r="K7" s="16" t="s">
        <v>22</v>
      </c>
      <c r="L7" s="17" t="s">
        <v>23</v>
      </c>
      <c r="M7" s="16" t="s">
        <v>21</v>
      </c>
      <c r="N7" s="16" t="s">
        <v>22</v>
      </c>
      <c r="O7" s="17" t="s">
        <v>23</v>
      </c>
    </row>
    <row r="8" spans="1:15" ht="15.75" thickTop="1" x14ac:dyDescent="0.25">
      <c r="A8" s="8">
        <v>0</v>
      </c>
      <c r="B8" s="10" t="s">
        <v>7</v>
      </c>
      <c r="C8" s="1" t="s">
        <v>6</v>
      </c>
      <c r="D8" s="1">
        <v>74</v>
      </c>
      <c r="E8" s="12">
        <f>IF(TRIM(C8)="A53",VLOOKUP(B8,runtimes!$B$2:$E$9,4,FALSE),VLOOKUP(B8,runtimes!$H$2:$K$9,4,FALSE))*1000</f>
        <v>17.534000000000002</v>
      </c>
      <c r="F8" s="9">
        <f>((1/$A$4)*D8*$B$4)/E8</f>
        <v>8440.7436979582508</v>
      </c>
      <c r="G8" s="11">
        <v>8372</v>
      </c>
      <c r="H8" s="3">
        <v>8371</v>
      </c>
      <c r="I8" s="10">
        <v>8309</v>
      </c>
      <c r="J8" s="25">
        <f>G8-$F8</f>
        <v>-68.743697958250777</v>
      </c>
      <c r="K8" s="26">
        <f t="shared" ref="K8:L23" si="0">H8-$F8</f>
        <v>-69.743697958250777</v>
      </c>
      <c r="L8" s="18">
        <f t="shared" si="0"/>
        <v>-131.74369795825078</v>
      </c>
      <c r="M8" s="27">
        <f>J8/$F8</f>
        <v>-8.1442702702700636E-3</v>
      </c>
      <c r="N8" s="27">
        <f t="shared" ref="N8:O23" si="1">K8/$F8</f>
        <v>-8.2627432432430363E-3</v>
      </c>
      <c r="O8" s="28">
        <f t="shared" si="1"/>
        <v>-1.5608067567567363E-2</v>
      </c>
    </row>
    <row r="9" spans="1:15" ht="15" x14ac:dyDescent="0.25">
      <c r="A9" s="8">
        <v>1</v>
      </c>
      <c r="B9" s="10" t="s">
        <v>15</v>
      </c>
      <c r="C9" s="1" t="s">
        <v>6</v>
      </c>
      <c r="D9" s="1">
        <v>113</v>
      </c>
      <c r="E9" s="12">
        <f>IF(TRIM(C9)="A53",VLOOKUP(B9,runtimes!$B$2:$E$9,4,FALSE),VLOOKUP(B9,runtimes!$H$2:$K$9,4,FALSE))*1000</f>
        <v>827.62800000000004</v>
      </c>
      <c r="F9" s="9">
        <f>((1/$A$4)*D9*$B$4)/E9</f>
        <v>273.0695433213956</v>
      </c>
      <c r="G9" s="11">
        <v>31</v>
      </c>
      <c r="H9" s="3">
        <v>31</v>
      </c>
      <c r="I9" s="10">
        <v>30</v>
      </c>
      <c r="J9" s="25">
        <f t="shared" ref="J9:L29" si="2">G9-$F9</f>
        <v>-242.0695433213956</v>
      </c>
      <c r="K9" s="26">
        <f t="shared" si="0"/>
        <v>-242.0695433213956</v>
      </c>
      <c r="L9" s="18">
        <f t="shared" si="0"/>
        <v>-243.0695433213956</v>
      </c>
      <c r="M9" s="27">
        <f t="shared" ref="M9:O29" si="3">J9/$F9</f>
        <v>-0.88647580530973447</v>
      </c>
      <c r="N9" s="27">
        <f t="shared" si="1"/>
        <v>-0.88647580530973447</v>
      </c>
      <c r="O9" s="28">
        <f t="shared" si="1"/>
        <v>-0.89013787610619466</v>
      </c>
    </row>
    <row r="10" spans="1:15" ht="15" x14ac:dyDescent="0.25">
      <c r="A10" s="8">
        <v>2</v>
      </c>
      <c r="B10" s="10" t="s">
        <v>12</v>
      </c>
      <c r="C10" s="1" t="s">
        <v>8</v>
      </c>
      <c r="D10" s="1">
        <v>130</v>
      </c>
      <c r="E10" s="12">
        <f>IF(TRIM(C10)="A53",VLOOKUP(B10,runtimes!$B$2:$E$9,4,FALSE),VLOOKUP(B10,runtimes!$H$2:$K$9,4,FALSE))*1000</f>
        <v>173</v>
      </c>
      <c r="F10" s="9">
        <f t="shared" ref="F10:F29" si="4">((1/$A$4)*D10*$B$4)/E10</f>
        <v>1502.8901734104047</v>
      </c>
      <c r="G10" s="11">
        <v>1525</v>
      </c>
      <c r="H10" s="3">
        <v>1528</v>
      </c>
      <c r="I10" s="10">
        <v>1528</v>
      </c>
      <c r="J10" s="25">
        <f t="shared" si="2"/>
        <v>22.109826589595286</v>
      </c>
      <c r="K10" s="26">
        <f t="shared" si="0"/>
        <v>25.109826589595286</v>
      </c>
      <c r="L10" s="18">
        <f t="shared" si="0"/>
        <v>25.109826589595286</v>
      </c>
      <c r="M10" s="27">
        <f t="shared" si="3"/>
        <v>1.4711538461538401E-2</v>
      </c>
      <c r="N10" s="27">
        <f t="shared" si="1"/>
        <v>1.6707692307692246E-2</v>
      </c>
      <c r="O10" s="28">
        <f t="shared" si="1"/>
        <v>1.6707692307692246E-2</v>
      </c>
    </row>
    <row r="11" spans="1:15" ht="15" x14ac:dyDescent="0.25">
      <c r="A11" s="8">
        <v>3</v>
      </c>
      <c r="B11" s="10" t="s">
        <v>10</v>
      </c>
      <c r="C11" s="1" t="s">
        <v>6</v>
      </c>
      <c r="D11" s="1">
        <v>262</v>
      </c>
      <c r="E11" s="12">
        <f>IF(TRIM(C11)="A53",VLOOKUP(B11,runtimes!$B$2:$E$9,4,FALSE),VLOOKUP(B11,runtimes!$H$2:$K$9,4,FALSE))*1000</f>
        <v>0.45399999999999996</v>
      </c>
      <c r="F11" s="9">
        <f t="shared" si="4"/>
        <v>1154185.022026432</v>
      </c>
      <c r="G11" s="11">
        <v>1157419</v>
      </c>
      <c r="H11" s="3">
        <v>1157623</v>
      </c>
      <c r="I11" s="10">
        <v>1149111</v>
      </c>
      <c r="J11" s="25">
        <f t="shared" si="2"/>
        <v>3233.9779735680204</v>
      </c>
      <c r="K11" s="26">
        <f t="shared" si="0"/>
        <v>3437.9779735680204</v>
      </c>
      <c r="L11" s="18">
        <f t="shared" si="0"/>
        <v>-5074.0220264319796</v>
      </c>
      <c r="M11" s="27">
        <f t="shared" si="3"/>
        <v>2.8019580152669485E-3</v>
      </c>
      <c r="N11" s="27">
        <f t="shared" si="1"/>
        <v>2.9787061068700018E-3</v>
      </c>
      <c r="O11" s="28">
        <f t="shared" si="1"/>
        <v>-4.3961946564887756E-3</v>
      </c>
    </row>
    <row r="12" spans="1:15" ht="15" x14ac:dyDescent="0.25">
      <c r="A12" s="8">
        <v>4</v>
      </c>
      <c r="B12" s="10" t="s">
        <v>14</v>
      </c>
      <c r="C12" s="1" t="s">
        <v>6</v>
      </c>
      <c r="D12" s="1">
        <v>100</v>
      </c>
      <c r="E12" s="12">
        <f>IF(TRIM(C12)="A53",VLOOKUP(B12,runtimes!$B$2:$E$9,4,FALSE),VLOOKUP(B12,runtimes!$H$2:$K$9,4,FALSE))*1000</f>
        <v>222.35</v>
      </c>
      <c r="F12" s="9">
        <f t="shared" si="4"/>
        <v>899.48279739149996</v>
      </c>
      <c r="G12" s="11">
        <v>875</v>
      </c>
      <c r="H12" s="3">
        <v>874</v>
      </c>
      <c r="I12" s="10">
        <v>874</v>
      </c>
      <c r="J12" s="25">
        <f t="shared" si="2"/>
        <v>-24.482797391499957</v>
      </c>
      <c r="K12" s="26">
        <f t="shared" si="0"/>
        <v>-25.482797391499957</v>
      </c>
      <c r="L12" s="18">
        <f t="shared" si="0"/>
        <v>-25.482797391499957</v>
      </c>
      <c r="M12" s="27">
        <f t="shared" si="3"/>
        <v>-2.7218750000000076E-2</v>
      </c>
      <c r="N12" s="27">
        <f t="shared" si="1"/>
        <v>-2.8330500000000074E-2</v>
      </c>
      <c r="O12" s="28">
        <f t="shared" si="1"/>
        <v>-2.8330500000000074E-2</v>
      </c>
    </row>
    <row r="13" spans="1:15" ht="15" x14ac:dyDescent="0.25">
      <c r="A13" s="8">
        <v>5</v>
      </c>
      <c r="B13" s="10" t="s">
        <v>11</v>
      </c>
      <c r="C13" s="1" t="s">
        <v>6</v>
      </c>
      <c r="D13" s="1">
        <v>100</v>
      </c>
      <c r="E13" s="12">
        <f>IF(TRIM(C13)="A53",VLOOKUP(B13,runtimes!$B$2:$E$9,4,FALSE),VLOOKUP(B13,runtimes!$H$2:$K$9,4,FALSE))*1000</f>
        <v>72.286000000000001</v>
      </c>
      <c r="F13" s="9">
        <f t="shared" si="4"/>
        <v>2766.7874830534265</v>
      </c>
      <c r="G13" s="11">
        <v>3295</v>
      </c>
      <c r="H13" s="3">
        <v>2757</v>
      </c>
      <c r="I13" s="10">
        <v>3320</v>
      </c>
      <c r="J13" s="25">
        <f t="shared" si="2"/>
        <v>528.21251694657349</v>
      </c>
      <c r="K13" s="26">
        <f t="shared" si="0"/>
        <v>-9.7874830534265129</v>
      </c>
      <c r="L13" s="18">
        <f t="shared" si="0"/>
        <v>553.21251694657349</v>
      </c>
      <c r="M13" s="27">
        <f t="shared" si="3"/>
        <v>0.19091185000000008</v>
      </c>
      <c r="N13" s="27">
        <f t="shared" si="1"/>
        <v>-3.5374899999999448E-3</v>
      </c>
      <c r="O13" s="28">
        <f t="shared" si="1"/>
        <v>0.19994760000000006</v>
      </c>
    </row>
    <row r="14" spans="1:15" ht="15" x14ac:dyDescent="0.25">
      <c r="A14" s="8">
        <v>6</v>
      </c>
      <c r="B14" s="10" t="s">
        <v>14</v>
      </c>
      <c r="C14" s="1" t="s">
        <v>6</v>
      </c>
      <c r="D14" s="1">
        <v>87</v>
      </c>
      <c r="E14" s="12">
        <f>IF(TRIM(C14)="A53",VLOOKUP(B14,runtimes!$B$2:$E$9,4,FALSE),VLOOKUP(B14,runtimes!$H$2:$K$9,4,FALSE))*1000</f>
        <v>222.35</v>
      </c>
      <c r="F14" s="9">
        <f t="shared" si="4"/>
        <v>782.55003373060492</v>
      </c>
      <c r="G14" s="11">
        <v>753</v>
      </c>
      <c r="H14" s="3">
        <v>760</v>
      </c>
      <c r="I14" s="10">
        <v>742</v>
      </c>
      <c r="J14" s="25">
        <f t="shared" si="2"/>
        <v>-29.550033730604923</v>
      </c>
      <c r="K14" s="26">
        <f t="shared" si="0"/>
        <v>-22.550033730604923</v>
      </c>
      <c r="L14" s="18">
        <f t="shared" si="0"/>
        <v>-40.550033730604923</v>
      </c>
      <c r="M14" s="27">
        <f t="shared" si="3"/>
        <v>-3.7761206896551748E-2</v>
      </c>
      <c r="N14" s="27">
        <f t="shared" si="1"/>
        <v>-2.8816091954023015E-2</v>
      </c>
      <c r="O14" s="28">
        <f t="shared" si="1"/>
        <v>-5.1817816091954051E-2</v>
      </c>
    </row>
    <row r="15" spans="1:15" ht="15" x14ac:dyDescent="0.25">
      <c r="A15" s="8">
        <v>7</v>
      </c>
      <c r="B15" s="10" t="s">
        <v>13</v>
      </c>
      <c r="C15" s="1" t="s">
        <v>8</v>
      </c>
      <c r="D15" s="1">
        <v>126</v>
      </c>
      <c r="E15" s="12">
        <f>IF(TRIM(C15)="A53",VLOOKUP(B15,runtimes!$B$2:$E$9,4,FALSE),VLOOKUP(B15,runtimes!$H$2:$K$9,4,FALSE))*1000</f>
        <v>5.8999999999999997E-2</v>
      </c>
      <c r="F15" s="9">
        <f t="shared" si="4"/>
        <v>4271186.440677966</v>
      </c>
      <c r="G15" s="11">
        <v>4361017</v>
      </c>
      <c r="H15" s="3">
        <v>4362949</v>
      </c>
      <c r="I15" s="10">
        <v>4359675</v>
      </c>
      <c r="J15" s="25">
        <f t="shared" si="2"/>
        <v>89830.559322034009</v>
      </c>
      <c r="K15" s="26">
        <f t="shared" si="0"/>
        <v>91762.559322034009</v>
      </c>
      <c r="L15" s="18">
        <f t="shared" si="0"/>
        <v>88488.559322034009</v>
      </c>
      <c r="M15" s="27">
        <f t="shared" si="3"/>
        <v>2.1031757936507963E-2</v>
      </c>
      <c r="N15" s="27">
        <f t="shared" si="1"/>
        <v>2.1484091269841295E-2</v>
      </c>
      <c r="O15" s="28">
        <f t="shared" si="1"/>
        <v>2.0717559523809551E-2</v>
      </c>
    </row>
    <row r="16" spans="1:15" ht="15" x14ac:dyDescent="0.25">
      <c r="A16" s="8">
        <v>8</v>
      </c>
      <c r="B16" s="10" t="s">
        <v>9</v>
      </c>
      <c r="C16" s="1" t="s">
        <v>6</v>
      </c>
      <c r="D16" s="1">
        <v>188</v>
      </c>
      <c r="E16" s="12">
        <f>IF(TRIM(C16)="A53",VLOOKUP(B16,runtimes!$B$2:$E$9,4,FALSE),VLOOKUP(B16,runtimes!$H$2:$K$9,4,FALSE))*1000</f>
        <v>0.33300000000000002</v>
      </c>
      <c r="F16" s="9">
        <f t="shared" si="4"/>
        <v>1129129.129129129</v>
      </c>
      <c r="G16" s="11">
        <v>1132360</v>
      </c>
      <c r="H16" s="3">
        <v>1131555</v>
      </c>
      <c r="I16" s="10">
        <v>1129638</v>
      </c>
      <c r="J16" s="25">
        <f t="shared" si="2"/>
        <v>3230.8708708710037</v>
      </c>
      <c r="K16" s="26">
        <f t="shared" si="0"/>
        <v>2425.8708708710037</v>
      </c>
      <c r="L16" s="18">
        <f t="shared" si="0"/>
        <v>508.87087087100372</v>
      </c>
      <c r="M16" s="27">
        <f t="shared" si="3"/>
        <v>2.8613829787235224E-3</v>
      </c>
      <c r="N16" s="27">
        <f t="shared" si="1"/>
        <v>2.148444148936288E-3</v>
      </c>
      <c r="O16" s="28">
        <f t="shared" si="1"/>
        <v>4.5067553191501132E-4</v>
      </c>
    </row>
    <row r="17" spans="1:15" ht="15" x14ac:dyDescent="0.25">
      <c r="A17" s="8">
        <v>9</v>
      </c>
      <c r="B17" s="10" t="s">
        <v>11</v>
      </c>
      <c r="C17" s="1" t="s">
        <v>8</v>
      </c>
      <c r="D17" s="1">
        <v>105</v>
      </c>
      <c r="E17" s="12">
        <f>IF(TRIM(C17)="A53",VLOOKUP(B17,runtimes!$B$2:$E$9,4,FALSE),VLOOKUP(B17,runtimes!$H$2:$K$9,4,FALSE))*1000</f>
        <v>34.852000000000004</v>
      </c>
      <c r="F17" s="9">
        <f t="shared" si="4"/>
        <v>6025.4791690577295</v>
      </c>
      <c r="G17" s="11">
        <v>6580</v>
      </c>
      <c r="H17" s="3">
        <v>6387</v>
      </c>
      <c r="I17" s="10">
        <v>4748</v>
      </c>
      <c r="J17" s="25">
        <f t="shared" si="2"/>
        <v>554.52083094227055</v>
      </c>
      <c r="K17" s="26">
        <f t="shared" si="0"/>
        <v>361.52083094227055</v>
      </c>
      <c r="L17" s="18">
        <f t="shared" si="0"/>
        <v>-1277.4791690577295</v>
      </c>
      <c r="M17" s="27">
        <f t="shared" si="3"/>
        <v>9.2029333333333407E-2</v>
      </c>
      <c r="N17" s="27">
        <f t="shared" si="1"/>
        <v>5.9998685714285779E-2</v>
      </c>
      <c r="O17" s="28">
        <f t="shared" si="1"/>
        <v>-0.21201287619047615</v>
      </c>
    </row>
    <row r="18" spans="1:15" ht="15" x14ac:dyDescent="0.25">
      <c r="A18" s="8">
        <v>10</v>
      </c>
      <c r="B18" s="10" t="s">
        <v>15</v>
      </c>
      <c r="C18" s="1" t="s">
        <v>6</v>
      </c>
      <c r="D18" s="1">
        <v>132</v>
      </c>
      <c r="E18" s="12">
        <f>IF(TRIM(C18)="A53",VLOOKUP(B18,runtimes!$B$2:$E$9,4,FALSE),VLOOKUP(B18,runtimes!$H$2:$K$9,4,FALSE))*1000</f>
        <v>827.62800000000004</v>
      </c>
      <c r="F18" s="9">
        <f t="shared" si="4"/>
        <v>318.9838913134887</v>
      </c>
      <c r="G18" s="11">
        <v>73</v>
      </c>
      <c r="H18" s="3">
        <v>74</v>
      </c>
      <c r="I18" s="10">
        <v>70</v>
      </c>
      <c r="J18" s="25">
        <f t="shared" si="2"/>
        <v>-245.9838913134887</v>
      </c>
      <c r="K18" s="26">
        <f t="shared" si="0"/>
        <v>-244.9838913134887</v>
      </c>
      <c r="L18" s="18">
        <f t="shared" si="0"/>
        <v>-248.9838913134887</v>
      </c>
      <c r="M18" s="27">
        <f t="shared" si="3"/>
        <v>-0.77114831818181817</v>
      </c>
      <c r="N18" s="27">
        <f t="shared" si="1"/>
        <v>-0.76801336363636363</v>
      </c>
      <c r="O18" s="28">
        <f t="shared" si="1"/>
        <v>-0.78055318181818178</v>
      </c>
    </row>
    <row r="19" spans="1:15" ht="15" x14ac:dyDescent="0.25">
      <c r="A19" s="8">
        <v>11</v>
      </c>
      <c r="B19" s="10" t="s">
        <v>9</v>
      </c>
      <c r="C19" s="1" t="s">
        <v>6</v>
      </c>
      <c r="D19" s="1">
        <v>146</v>
      </c>
      <c r="E19" s="12">
        <f>IF(TRIM(C19)="A53",VLOOKUP(B19,runtimes!$B$2:$E$9,4,FALSE),VLOOKUP(B19,runtimes!$H$2:$K$9,4,FALSE))*1000</f>
        <v>0.33300000000000002</v>
      </c>
      <c r="F19" s="9">
        <f t="shared" si="4"/>
        <v>876876.87687687681</v>
      </c>
      <c r="G19" s="11">
        <v>883141</v>
      </c>
      <c r="H19" s="3">
        <v>882518</v>
      </c>
      <c r="I19" s="10">
        <v>883449</v>
      </c>
      <c r="J19" s="25">
        <f t="shared" si="2"/>
        <v>6264.1231231231941</v>
      </c>
      <c r="K19" s="26">
        <f t="shared" si="0"/>
        <v>5641.1231231231941</v>
      </c>
      <c r="L19" s="18">
        <f t="shared" si="0"/>
        <v>6572.1231231231941</v>
      </c>
      <c r="M19" s="27">
        <f t="shared" si="3"/>
        <v>7.1436746575343282E-3</v>
      </c>
      <c r="N19" s="27">
        <f t="shared" si="1"/>
        <v>6.4331986301370677E-3</v>
      </c>
      <c r="O19" s="28">
        <f t="shared" si="1"/>
        <v>7.4949212328767941E-3</v>
      </c>
    </row>
    <row r="20" spans="1:15" ht="15" x14ac:dyDescent="0.25">
      <c r="A20" s="8">
        <v>12</v>
      </c>
      <c r="B20" s="10" t="s">
        <v>15</v>
      </c>
      <c r="C20" s="1" t="s">
        <v>6</v>
      </c>
      <c r="D20" s="1">
        <v>78</v>
      </c>
      <c r="E20" s="12">
        <f>IF(TRIM(C20)="A53",VLOOKUP(B20,runtimes!$B$2:$E$9,4,FALSE),VLOOKUP(B20,runtimes!$H$2:$K$9,4,FALSE))*1000</f>
        <v>827.62800000000004</v>
      </c>
      <c r="F20" s="9">
        <f t="shared" si="4"/>
        <v>188.49048123069784</v>
      </c>
      <c r="G20" s="11">
        <v>52</v>
      </c>
      <c r="H20" s="3">
        <v>51</v>
      </c>
      <c r="I20" s="10">
        <v>43</v>
      </c>
      <c r="J20" s="25">
        <f t="shared" si="2"/>
        <v>-136.49048123069784</v>
      </c>
      <c r="K20" s="26">
        <f t="shared" si="0"/>
        <v>-137.49048123069784</v>
      </c>
      <c r="L20" s="18">
        <f t="shared" si="0"/>
        <v>-145.49048123069784</v>
      </c>
      <c r="M20" s="27">
        <f t="shared" si="3"/>
        <v>-0.72412399999999999</v>
      </c>
      <c r="N20" s="27">
        <f t="shared" si="1"/>
        <v>-0.72942930769230763</v>
      </c>
      <c r="O20" s="28">
        <f t="shared" si="1"/>
        <v>-0.77187176923076917</v>
      </c>
    </row>
    <row r="21" spans="1:15" ht="15" x14ac:dyDescent="0.25">
      <c r="A21" s="8">
        <v>13</v>
      </c>
      <c r="B21" s="10" t="s">
        <v>7</v>
      </c>
      <c r="C21" s="1" t="s">
        <v>6</v>
      </c>
      <c r="D21" s="1">
        <v>77</v>
      </c>
      <c r="E21" s="12">
        <f>IF(TRIM(C21)="A53",VLOOKUP(B21,runtimes!$B$2:$E$9,4,FALSE),VLOOKUP(B21,runtimes!$H$2:$K$9,4,FALSE))*1000</f>
        <v>17.534000000000002</v>
      </c>
      <c r="F21" s="9">
        <f t="shared" si="4"/>
        <v>8782.9360100376398</v>
      </c>
      <c r="G21" s="11">
        <v>8771</v>
      </c>
      <c r="H21" s="3">
        <v>8770</v>
      </c>
      <c r="I21" s="10">
        <v>8713</v>
      </c>
      <c r="J21" s="25">
        <f t="shared" si="2"/>
        <v>-11.93601003763979</v>
      </c>
      <c r="K21" s="26">
        <f t="shared" si="0"/>
        <v>-12.93601003763979</v>
      </c>
      <c r="L21" s="18">
        <f t="shared" si="0"/>
        <v>-69.93601003763979</v>
      </c>
      <c r="M21" s="27">
        <f t="shared" si="3"/>
        <v>-1.3589999999998449E-3</v>
      </c>
      <c r="N21" s="27">
        <f t="shared" si="1"/>
        <v>-1.4728571428569877E-3</v>
      </c>
      <c r="O21" s="28">
        <f t="shared" si="1"/>
        <v>-7.9627142857141321E-3</v>
      </c>
    </row>
    <row r="22" spans="1:15" ht="15" x14ac:dyDescent="0.25">
      <c r="A22" s="8">
        <v>14</v>
      </c>
      <c r="B22" s="10" t="s">
        <v>10</v>
      </c>
      <c r="C22" s="1" t="s">
        <v>6</v>
      </c>
      <c r="D22" s="1">
        <v>326</v>
      </c>
      <c r="E22" s="12">
        <f>IF(TRIM(C22)="A53",VLOOKUP(B22,runtimes!$B$2:$E$9,4,FALSE),VLOOKUP(B22,runtimes!$H$2:$K$9,4,FALSE))*1000</f>
        <v>0.45399999999999996</v>
      </c>
      <c r="F22" s="9">
        <f t="shared" si="4"/>
        <v>1436123.3480176213</v>
      </c>
      <c r="G22" s="11">
        <v>1442629</v>
      </c>
      <c r="H22" s="3">
        <v>1443174</v>
      </c>
      <c r="I22" s="10">
        <v>1441802</v>
      </c>
      <c r="J22" s="25">
        <f t="shared" si="2"/>
        <v>6505.6519823786803</v>
      </c>
      <c r="K22" s="26">
        <f t="shared" si="0"/>
        <v>7050.6519823786803</v>
      </c>
      <c r="L22" s="18">
        <f t="shared" si="0"/>
        <v>5678.6519823786803</v>
      </c>
      <c r="M22" s="27">
        <f t="shared" si="3"/>
        <v>4.5300092024538659E-3</v>
      </c>
      <c r="N22" s="27">
        <f t="shared" si="1"/>
        <v>4.9095030674845405E-3</v>
      </c>
      <c r="O22" s="28">
        <f t="shared" si="1"/>
        <v>3.9541533742330067E-3</v>
      </c>
    </row>
    <row r="23" spans="1:15" ht="15" x14ac:dyDescent="0.25">
      <c r="A23" s="8">
        <v>15</v>
      </c>
      <c r="B23" s="10" t="s">
        <v>9</v>
      </c>
      <c r="C23" s="1" t="s">
        <v>6</v>
      </c>
      <c r="D23" s="1">
        <v>194</v>
      </c>
      <c r="E23" s="12">
        <f>IF(TRIM(C23)="A53",VLOOKUP(B23,runtimes!$B$2:$E$9,4,FALSE),VLOOKUP(B23,runtimes!$H$2:$K$9,4,FALSE))*1000</f>
        <v>0.33300000000000002</v>
      </c>
      <c r="F23" s="9">
        <f t="shared" si="4"/>
        <v>1165165.1651651652</v>
      </c>
      <c r="G23" s="11">
        <v>1172283</v>
      </c>
      <c r="H23" s="3">
        <v>1175004</v>
      </c>
      <c r="I23" s="10">
        <v>1174388</v>
      </c>
      <c r="J23" s="25">
        <f t="shared" si="2"/>
        <v>7117.8348348347936</v>
      </c>
      <c r="K23" s="26">
        <f t="shared" si="0"/>
        <v>9838.8348348347936</v>
      </c>
      <c r="L23" s="18">
        <f t="shared" si="0"/>
        <v>9222.8348348347936</v>
      </c>
      <c r="M23" s="27">
        <f t="shared" si="3"/>
        <v>6.1088634020618204E-3</v>
      </c>
      <c r="N23" s="27">
        <f t="shared" si="1"/>
        <v>8.444154639175222E-3</v>
      </c>
      <c r="O23" s="28">
        <f t="shared" si="1"/>
        <v>7.9154742268040881E-3</v>
      </c>
    </row>
    <row r="24" spans="1:15" ht="15" x14ac:dyDescent="0.25">
      <c r="A24" s="8">
        <v>16</v>
      </c>
      <c r="B24" s="10" t="s">
        <v>15</v>
      </c>
      <c r="C24" s="1" t="s">
        <v>6</v>
      </c>
      <c r="D24" s="1">
        <v>60</v>
      </c>
      <c r="E24" s="12">
        <f>IF(TRIM(C24)="A53",VLOOKUP(B24,runtimes!$B$2:$E$9,4,FALSE),VLOOKUP(B24,runtimes!$H$2:$K$9,4,FALSE))*1000</f>
        <v>827.62800000000004</v>
      </c>
      <c r="F24" s="9">
        <f t="shared" si="4"/>
        <v>144.99267786976759</v>
      </c>
      <c r="G24" s="11">
        <v>18</v>
      </c>
      <c r="H24" s="3">
        <v>18</v>
      </c>
      <c r="I24" s="10">
        <v>18</v>
      </c>
      <c r="J24" s="25">
        <f t="shared" si="2"/>
        <v>-126.99267786976759</v>
      </c>
      <c r="K24" s="26">
        <f t="shared" si="2"/>
        <v>-126.99267786976759</v>
      </c>
      <c r="L24" s="18">
        <f t="shared" si="2"/>
        <v>-126.99267786976759</v>
      </c>
      <c r="M24" s="27">
        <f t="shared" si="3"/>
        <v>-0.87585579999999996</v>
      </c>
      <c r="N24" s="27">
        <f t="shared" si="3"/>
        <v>-0.87585579999999996</v>
      </c>
      <c r="O24" s="28">
        <f t="shared" si="3"/>
        <v>-0.87585579999999996</v>
      </c>
    </row>
    <row r="25" spans="1:15" ht="15" x14ac:dyDescent="0.25">
      <c r="A25" s="8">
        <v>17</v>
      </c>
      <c r="B25" s="10" t="s">
        <v>13</v>
      </c>
      <c r="C25" s="1" t="s">
        <v>6</v>
      </c>
      <c r="D25" s="1">
        <v>148</v>
      </c>
      <c r="E25" s="12">
        <f>IF(TRIM(C25)="A53",VLOOKUP(B25,runtimes!$B$2:$E$9,4,FALSE),VLOOKUP(B25,runtimes!$H$2:$K$9,4,FALSE))*1000</f>
        <v>0.11900000000000001</v>
      </c>
      <c r="F25" s="9">
        <f t="shared" si="4"/>
        <v>2487394.957983193</v>
      </c>
      <c r="G25" s="11">
        <v>2335143</v>
      </c>
      <c r="H25" s="3">
        <v>2326535</v>
      </c>
      <c r="I25" s="10">
        <v>2332297</v>
      </c>
      <c r="J25" s="25">
        <f t="shared" si="2"/>
        <v>-152251.95798319299</v>
      </c>
      <c r="K25" s="26">
        <f t="shared" si="2"/>
        <v>-160859.95798319299</v>
      </c>
      <c r="L25" s="18">
        <f t="shared" si="2"/>
        <v>-155097.95798319299</v>
      </c>
      <c r="M25" s="27">
        <f t="shared" si="3"/>
        <v>-6.1209402027026918E-2</v>
      </c>
      <c r="N25" s="27">
        <f t="shared" si="3"/>
        <v>-6.4670050675675564E-2</v>
      </c>
      <c r="O25" s="28">
        <f t="shared" si="3"/>
        <v>-6.235357094594584E-2</v>
      </c>
    </row>
    <row r="26" spans="1:15" ht="15" x14ac:dyDescent="0.25">
      <c r="A26" s="8">
        <v>18</v>
      </c>
      <c r="B26" s="10" t="s">
        <v>7</v>
      </c>
      <c r="C26" s="1" t="s">
        <v>6</v>
      </c>
      <c r="D26" s="1">
        <v>127</v>
      </c>
      <c r="E26" s="12">
        <f>IF(TRIM(C26)="A53",VLOOKUP(B26,runtimes!$B$2:$E$9,4,FALSE),VLOOKUP(B26,runtimes!$H$2:$K$9,4,FALSE))*1000</f>
        <v>17.534000000000002</v>
      </c>
      <c r="F26" s="9">
        <f t="shared" si="4"/>
        <v>14486.141211360782</v>
      </c>
      <c r="G26" s="11">
        <v>14517</v>
      </c>
      <c r="H26" s="3">
        <v>14572</v>
      </c>
      <c r="I26" s="10">
        <v>14434</v>
      </c>
      <c r="J26" s="25">
        <f t="shared" si="2"/>
        <v>30.858788639217892</v>
      </c>
      <c r="K26" s="26">
        <f t="shared" si="2"/>
        <v>85.858788639217892</v>
      </c>
      <c r="L26" s="18">
        <f t="shared" si="2"/>
        <v>-52.141211360782108</v>
      </c>
      <c r="M26" s="27">
        <f t="shared" si="3"/>
        <v>2.1302283464568763E-3</v>
      </c>
      <c r="N26" s="27">
        <f t="shared" si="3"/>
        <v>5.9269606299214442E-3</v>
      </c>
      <c r="O26" s="28">
        <f t="shared" si="3"/>
        <v>-3.5993858267714712E-3</v>
      </c>
    </row>
    <row r="27" spans="1:15" ht="15" x14ac:dyDescent="0.25">
      <c r="A27" s="8">
        <v>19</v>
      </c>
      <c r="B27" s="10" t="s">
        <v>10</v>
      </c>
      <c r="C27" s="1" t="s">
        <v>6</v>
      </c>
      <c r="D27" s="1">
        <v>163</v>
      </c>
      <c r="E27" s="12">
        <f>IF(TRIM(C27)="A53",VLOOKUP(B27,runtimes!$B$2:$E$9,4,FALSE),VLOOKUP(B27,runtimes!$H$2:$K$9,4,FALSE))*1000</f>
        <v>0.45399999999999996</v>
      </c>
      <c r="F27" s="9">
        <f t="shared" si="4"/>
        <v>718061.67400881066</v>
      </c>
      <c r="G27" s="11">
        <v>721953</v>
      </c>
      <c r="H27" s="3">
        <v>721642</v>
      </c>
      <c r="I27" s="10">
        <v>721027</v>
      </c>
      <c r="J27" s="25">
        <f t="shared" si="2"/>
        <v>3891.3259911893401</v>
      </c>
      <c r="K27" s="26">
        <f t="shared" si="2"/>
        <v>3580.3259911893401</v>
      </c>
      <c r="L27" s="18">
        <f t="shared" si="2"/>
        <v>2965.3259911893401</v>
      </c>
      <c r="M27" s="27">
        <f t="shared" si="3"/>
        <v>5.4192085889569327E-3</v>
      </c>
      <c r="N27" s="27">
        <f t="shared" si="3"/>
        <v>4.9860981595090809E-3</v>
      </c>
      <c r="O27" s="28">
        <f t="shared" si="3"/>
        <v>4.1296257668710437E-3</v>
      </c>
    </row>
    <row r="28" spans="1:15" ht="15" x14ac:dyDescent="0.25">
      <c r="A28" s="8">
        <v>20</v>
      </c>
      <c r="B28" s="10" t="s">
        <v>9</v>
      </c>
      <c r="C28" s="1" t="s">
        <v>6</v>
      </c>
      <c r="D28" s="1">
        <v>283</v>
      </c>
      <c r="E28" s="12">
        <f>IF(TRIM(C28)="A53",VLOOKUP(B28,runtimes!$B$2:$E$9,4,FALSE),VLOOKUP(B28,runtimes!$H$2:$K$9,4,FALSE))*1000</f>
        <v>0.33300000000000002</v>
      </c>
      <c r="F28" s="9">
        <f t="shared" si="4"/>
        <v>1699699.6996996996</v>
      </c>
      <c r="G28" s="11">
        <v>1713897</v>
      </c>
      <c r="H28" s="3">
        <v>1714772</v>
      </c>
      <c r="I28" s="10">
        <v>1708910</v>
      </c>
      <c r="J28" s="25">
        <f t="shared" si="2"/>
        <v>14197.300300300354</v>
      </c>
      <c r="K28" s="26">
        <f t="shared" si="2"/>
        <v>15072.300300300354</v>
      </c>
      <c r="L28" s="18">
        <f t="shared" si="2"/>
        <v>9210.3003003003541</v>
      </c>
      <c r="M28" s="27">
        <f t="shared" si="3"/>
        <v>8.3528286219081583E-3</v>
      </c>
      <c r="N28" s="27">
        <f t="shared" si="3"/>
        <v>8.8676254416961454E-3</v>
      </c>
      <c r="O28" s="28">
        <f t="shared" si="3"/>
        <v>5.4187809187279468E-3</v>
      </c>
    </row>
    <row r="29" spans="1:15" ht="15" x14ac:dyDescent="0.25">
      <c r="A29" s="8">
        <v>21</v>
      </c>
      <c r="B29" s="10" t="s">
        <v>10</v>
      </c>
      <c r="C29" s="1" t="s">
        <v>6</v>
      </c>
      <c r="D29" s="1">
        <v>334</v>
      </c>
      <c r="E29" s="12">
        <f>IF(TRIM(C29)="A53",VLOOKUP(B29,runtimes!$B$2:$E$9,4,FALSE),VLOOKUP(B29,runtimes!$H$2:$K$9,4,FALSE))*1000</f>
        <v>0.45399999999999996</v>
      </c>
      <c r="F29" s="9">
        <f t="shared" si="4"/>
        <v>1471365.63876652</v>
      </c>
      <c r="G29" s="11">
        <v>1478345</v>
      </c>
      <c r="H29" s="3">
        <v>1478184</v>
      </c>
      <c r="I29" s="10">
        <v>1474371</v>
      </c>
      <c r="J29" s="25">
        <f t="shared" si="2"/>
        <v>6979.3612334800418</v>
      </c>
      <c r="K29" s="26">
        <f t="shared" si="2"/>
        <v>6818.3612334800418</v>
      </c>
      <c r="L29" s="18">
        <f t="shared" si="2"/>
        <v>3005.3612334800418</v>
      </c>
      <c r="M29" s="27">
        <f t="shared" si="3"/>
        <v>4.743458083832244E-3</v>
      </c>
      <c r="N29" s="27">
        <f t="shared" si="3"/>
        <v>4.6340359281436209E-3</v>
      </c>
      <c r="O29" s="28">
        <f t="shared" si="3"/>
        <v>2.0425658682633814E-3</v>
      </c>
    </row>
  </sheetData>
  <mergeCells count="2">
    <mergeCell ref="G6:I6"/>
    <mergeCell ref="J6:O6"/>
  </mergeCells>
  <conditionalFormatting sqref="J8:O29">
    <cfRule type="cellIs" dxfId="11" priority="1" operator="greaterThan">
      <formula>0</formula>
    </cfRule>
    <cfRule type="cellIs" dxfId="10" priority="2" operator="lessThan">
      <formula>0</formula>
    </cfRule>
  </conditionalFormatting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919E-6E8E-42D8-8949-776F6276A499}">
  <dimension ref="A1:O29"/>
  <sheetViews>
    <sheetView zoomScaleNormal="100" workbookViewId="0">
      <selection activeCell="O18" sqref="O18"/>
    </sheetView>
  </sheetViews>
  <sheetFormatPr defaultRowHeight="14.25" x14ac:dyDescent="0.2"/>
  <cols>
    <col min="1" max="1" width="11.28515625" style="1" customWidth="1"/>
    <col min="2" max="2" width="22.7109375" style="1" customWidth="1"/>
    <col min="3" max="3" width="9.140625" style="1"/>
    <col min="4" max="4" width="11.7109375" style="1" customWidth="1"/>
    <col min="5" max="6" width="17.140625" style="1" customWidth="1"/>
    <col min="7" max="16384" width="9.140625" style="1"/>
  </cols>
  <sheetData>
    <row r="1" spans="1:15" ht="18" x14ac:dyDescent="0.25">
      <c r="A1" s="2" t="s">
        <v>38</v>
      </c>
    </row>
    <row r="2" spans="1:15" ht="18.75" thickBot="1" x14ac:dyDescent="0.3">
      <c r="A2" s="2"/>
    </row>
    <row r="3" spans="1:15" ht="15.75" thickBot="1" x14ac:dyDescent="0.3">
      <c r="A3" s="6" t="s">
        <v>27</v>
      </c>
      <c r="B3" s="7" t="s">
        <v>28</v>
      </c>
    </row>
    <row r="4" spans="1:15" ht="15.75" thickTop="1" thickBot="1" x14ac:dyDescent="0.25">
      <c r="A4" s="4">
        <v>0.9</v>
      </c>
      <c r="B4" s="5">
        <v>1800</v>
      </c>
    </row>
    <row r="5" spans="1:15" x14ac:dyDescent="0.2">
      <c r="A5" s="3"/>
      <c r="B5" s="3"/>
    </row>
    <row r="6" spans="1:15" ht="15" x14ac:dyDescent="0.25">
      <c r="A6" s="23" t="s">
        <v>16</v>
      </c>
      <c r="B6" s="19" t="s">
        <v>17</v>
      </c>
      <c r="C6" s="20" t="s">
        <v>18</v>
      </c>
      <c r="D6" s="21" t="s">
        <v>26</v>
      </c>
      <c r="E6" s="22" t="s">
        <v>29</v>
      </c>
      <c r="F6" s="24" t="s">
        <v>19</v>
      </c>
      <c r="G6" s="29" t="s">
        <v>20</v>
      </c>
      <c r="H6" s="30"/>
      <c r="I6" s="31"/>
      <c r="J6" s="29" t="s">
        <v>30</v>
      </c>
      <c r="K6" s="30"/>
      <c r="L6" s="30"/>
      <c r="M6" s="30"/>
      <c r="N6" s="30"/>
      <c r="O6" s="31"/>
    </row>
    <row r="7" spans="1:15" ht="15" thickBot="1" x14ac:dyDescent="0.25">
      <c r="A7" s="13"/>
      <c r="B7" s="14"/>
      <c r="C7" s="13"/>
      <c r="D7" s="13"/>
      <c r="E7" s="14"/>
      <c r="F7" s="14"/>
      <c r="G7" s="15" t="s">
        <v>21</v>
      </c>
      <c r="H7" s="16" t="s">
        <v>22</v>
      </c>
      <c r="I7" s="17" t="s">
        <v>23</v>
      </c>
      <c r="J7" s="15" t="s">
        <v>21</v>
      </c>
      <c r="K7" s="16" t="s">
        <v>22</v>
      </c>
      <c r="L7" s="17" t="s">
        <v>23</v>
      </c>
      <c r="M7" s="16" t="s">
        <v>21</v>
      </c>
      <c r="N7" s="16" t="s">
        <v>22</v>
      </c>
      <c r="O7" s="17" t="s">
        <v>23</v>
      </c>
    </row>
    <row r="8" spans="1:15" ht="15.75" thickTop="1" x14ac:dyDescent="0.25">
      <c r="A8" s="8">
        <v>0</v>
      </c>
      <c r="B8" s="10" t="s">
        <v>7</v>
      </c>
      <c r="C8" s="1" t="s">
        <v>6</v>
      </c>
      <c r="D8" s="1">
        <v>74</v>
      </c>
      <c r="E8" s="12">
        <f>IF(TRIM(C8)="A53",VLOOKUP(B8,runtimes!$B$2:$E$9,4,FALSE),VLOOKUP(B8,runtimes!$H$2:$K$9,4,FALSE))*1000</f>
        <v>17.534000000000002</v>
      </c>
      <c r="F8" s="9">
        <f>((1/$A$4)*D8*$B$4)/E8</f>
        <v>8440.7436979582508</v>
      </c>
      <c r="G8" s="11">
        <v>8442</v>
      </c>
      <c r="H8" s="3">
        <v>8428</v>
      </c>
      <c r="I8" s="10">
        <v>8419</v>
      </c>
      <c r="J8" s="25">
        <f>G8-$F8</f>
        <v>1.2563020417492226</v>
      </c>
      <c r="K8" s="26">
        <f t="shared" ref="K8:L23" si="0">H8-$F8</f>
        <v>-12.743697958250777</v>
      </c>
      <c r="L8" s="18">
        <f t="shared" si="0"/>
        <v>-21.743697958250777</v>
      </c>
      <c r="M8" s="27">
        <f>J8/$F8</f>
        <v>1.4883783783804644E-4</v>
      </c>
      <c r="N8" s="27">
        <f t="shared" ref="N8:O23" si="1">K8/$F8</f>
        <v>-1.5097837837835756E-3</v>
      </c>
      <c r="O8" s="28">
        <f t="shared" si="1"/>
        <v>-2.5760405405403325E-3</v>
      </c>
    </row>
    <row r="9" spans="1:15" ht="15" x14ac:dyDescent="0.25">
      <c r="A9" s="8">
        <v>1</v>
      </c>
      <c r="B9" s="10" t="s">
        <v>15</v>
      </c>
      <c r="C9" s="1" t="s">
        <v>6</v>
      </c>
      <c r="D9" s="1">
        <v>113</v>
      </c>
      <c r="E9" s="12">
        <f>IF(TRIM(C9)="A53",VLOOKUP(B9,runtimes!$B$2:$E$9,4,FALSE),VLOOKUP(B9,runtimes!$H$2:$K$9,4,FALSE))*1000</f>
        <v>827.62800000000004</v>
      </c>
      <c r="F9" s="9">
        <f>((1/$A$4)*D9*$B$4)/E9</f>
        <v>273.0695433213956</v>
      </c>
      <c r="G9" s="11">
        <v>54</v>
      </c>
      <c r="H9" s="3">
        <v>53</v>
      </c>
      <c r="I9" s="10">
        <v>50</v>
      </c>
      <c r="J9" s="25">
        <f t="shared" ref="J9:L29" si="2">G9-$F9</f>
        <v>-219.0695433213956</v>
      </c>
      <c r="K9" s="26">
        <f t="shared" si="0"/>
        <v>-220.0695433213956</v>
      </c>
      <c r="L9" s="18">
        <f t="shared" si="0"/>
        <v>-223.0695433213956</v>
      </c>
      <c r="M9" s="27">
        <f t="shared" ref="M9:O29" si="3">J9/$F9</f>
        <v>-0.80224817699115047</v>
      </c>
      <c r="N9" s="27">
        <f t="shared" si="1"/>
        <v>-0.80591024778761067</v>
      </c>
      <c r="O9" s="28">
        <f t="shared" si="1"/>
        <v>-0.81689646017699113</v>
      </c>
    </row>
    <row r="10" spans="1:15" ht="15" x14ac:dyDescent="0.25">
      <c r="A10" s="8">
        <v>2</v>
      </c>
      <c r="B10" s="10" t="s">
        <v>12</v>
      </c>
      <c r="C10" s="1" t="s">
        <v>6</v>
      </c>
      <c r="D10" s="1">
        <v>225</v>
      </c>
      <c r="E10" s="12">
        <f>IF(TRIM(C10)="A53",VLOOKUP(B10,runtimes!$B$2:$E$9,4,FALSE),VLOOKUP(B10,runtimes!$H$2:$K$9,4,FALSE))*1000</f>
        <v>333</v>
      </c>
      <c r="F10" s="9">
        <f t="shared" ref="F10:F29" si="4">((1/$A$4)*D10*$B$4)/E10</f>
        <v>1351.3513513513512</v>
      </c>
      <c r="G10" s="11">
        <v>1369</v>
      </c>
      <c r="H10" s="3">
        <v>1369</v>
      </c>
      <c r="I10" s="10">
        <v>1355</v>
      </c>
      <c r="J10" s="25">
        <f t="shared" si="2"/>
        <v>17.648648648648759</v>
      </c>
      <c r="K10" s="26">
        <f t="shared" si="0"/>
        <v>17.648648648648759</v>
      </c>
      <c r="L10" s="18">
        <f t="shared" si="0"/>
        <v>3.6486486486487593</v>
      </c>
      <c r="M10" s="27">
        <f t="shared" si="3"/>
        <v>1.3060000000000084E-2</v>
      </c>
      <c r="N10" s="27">
        <f t="shared" si="1"/>
        <v>1.3060000000000084E-2</v>
      </c>
      <c r="O10" s="28">
        <f t="shared" si="1"/>
        <v>2.7000000000000821E-3</v>
      </c>
    </row>
    <row r="11" spans="1:15" ht="15" x14ac:dyDescent="0.25">
      <c r="A11" s="8">
        <v>3</v>
      </c>
      <c r="B11" s="10" t="s">
        <v>10</v>
      </c>
      <c r="C11" s="1" t="s">
        <v>6</v>
      </c>
      <c r="D11" s="1">
        <v>262</v>
      </c>
      <c r="E11" s="12">
        <f>IF(TRIM(C11)="A53",VLOOKUP(B11,runtimes!$B$2:$E$9,4,FALSE),VLOOKUP(B11,runtimes!$H$2:$K$9,4,FALSE))*1000</f>
        <v>0.45399999999999996</v>
      </c>
      <c r="F11" s="9">
        <f t="shared" si="4"/>
        <v>1154185.022026432</v>
      </c>
      <c r="G11" s="11">
        <v>1158865</v>
      </c>
      <c r="H11" s="3">
        <v>1158552</v>
      </c>
      <c r="I11" s="10">
        <v>1156072</v>
      </c>
      <c r="J11" s="25">
        <f t="shared" si="2"/>
        <v>4679.9779735680204</v>
      </c>
      <c r="K11" s="26">
        <f t="shared" si="0"/>
        <v>4366.9779735680204</v>
      </c>
      <c r="L11" s="18">
        <f t="shared" si="0"/>
        <v>1886.9779735680204</v>
      </c>
      <c r="M11" s="27">
        <f t="shared" si="3"/>
        <v>4.0547900763356504E-3</v>
      </c>
      <c r="N11" s="27">
        <f t="shared" si="1"/>
        <v>3.7836030534348871E-3</v>
      </c>
      <c r="O11" s="28">
        <f t="shared" si="1"/>
        <v>1.6349007633585516E-3</v>
      </c>
    </row>
    <row r="12" spans="1:15" ht="15" x14ac:dyDescent="0.25">
      <c r="A12" s="8">
        <v>4</v>
      </c>
      <c r="B12" s="10" t="s">
        <v>14</v>
      </c>
      <c r="C12" s="1" t="s">
        <v>6</v>
      </c>
      <c r="D12" s="1">
        <v>100</v>
      </c>
      <c r="E12" s="12">
        <f>IF(TRIM(C12)="A53",VLOOKUP(B12,runtimes!$B$2:$E$9,4,FALSE),VLOOKUP(B12,runtimes!$H$2:$K$9,4,FALSE))*1000</f>
        <v>222.35</v>
      </c>
      <c r="F12" s="9">
        <f t="shared" si="4"/>
        <v>899.48279739149996</v>
      </c>
      <c r="G12" s="11">
        <v>881</v>
      </c>
      <c r="H12" s="3">
        <v>884</v>
      </c>
      <c r="I12" s="10">
        <v>876</v>
      </c>
      <c r="J12" s="25">
        <f t="shared" si="2"/>
        <v>-18.482797391499957</v>
      </c>
      <c r="K12" s="26">
        <f t="shared" si="0"/>
        <v>-15.482797391499957</v>
      </c>
      <c r="L12" s="18">
        <f t="shared" si="0"/>
        <v>-23.482797391499957</v>
      </c>
      <c r="M12" s="27">
        <f t="shared" si="3"/>
        <v>-2.0548250000000077E-2</v>
      </c>
      <c r="N12" s="27">
        <f t="shared" si="1"/>
        <v>-1.7213000000000075E-2</v>
      </c>
      <c r="O12" s="28">
        <f t="shared" si="1"/>
        <v>-2.6107000000000075E-2</v>
      </c>
    </row>
    <row r="13" spans="1:15" ht="15" x14ac:dyDescent="0.25">
      <c r="A13" s="8">
        <v>5</v>
      </c>
      <c r="B13" s="10" t="s">
        <v>11</v>
      </c>
      <c r="C13" s="1" t="s">
        <v>6</v>
      </c>
      <c r="D13" s="1">
        <v>100</v>
      </c>
      <c r="E13" s="12">
        <f>IF(TRIM(C13)="A53",VLOOKUP(B13,runtimes!$B$2:$E$9,4,FALSE),VLOOKUP(B13,runtimes!$H$2:$K$9,4,FALSE))*1000</f>
        <v>72.286000000000001</v>
      </c>
      <c r="F13" s="9">
        <f t="shared" si="4"/>
        <v>2766.7874830534265</v>
      </c>
      <c r="G13" s="11">
        <v>3320</v>
      </c>
      <c r="H13" s="3">
        <v>2886</v>
      </c>
      <c r="I13" s="10">
        <v>2600</v>
      </c>
      <c r="J13" s="25">
        <f t="shared" si="2"/>
        <v>553.21251694657349</v>
      </c>
      <c r="K13" s="26">
        <f t="shared" si="0"/>
        <v>119.21251694657349</v>
      </c>
      <c r="L13" s="18">
        <f t="shared" si="0"/>
        <v>-166.78748305342651</v>
      </c>
      <c r="M13" s="27">
        <f t="shared" si="3"/>
        <v>0.19994760000000006</v>
      </c>
      <c r="N13" s="27">
        <f t="shared" si="1"/>
        <v>4.3086980000000059E-2</v>
      </c>
      <c r="O13" s="28">
        <f t="shared" si="1"/>
        <v>-6.0281999999999947E-2</v>
      </c>
    </row>
    <row r="14" spans="1:15" ht="15" x14ac:dyDescent="0.25">
      <c r="A14" s="8">
        <v>6</v>
      </c>
      <c r="B14" s="10" t="s">
        <v>14</v>
      </c>
      <c r="C14" s="1" t="s">
        <v>6</v>
      </c>
      <c r="D14" s="1">
        <v>87</v>
      </c>
      <c r="E14" s="12">
        <f>IF(TRIM(C14)="A53",VLOOKUP(B14,runtimes!$B$2:$E$9,4,FALSE),VLOOKUP(B14,runtimes!$H$2:$K$9,4,FALSE))*1000</f>
        <v>222.35</v>
      </c>
      <c r="F14" s="9">
        <f t="shared" si="4"/>
        <v>782.55003373060492</v>
      </c>
      <c r="G14" s="11">
        <v>766</v>
      </c>
      <c r="H14" s="3">
        <v>767</v>
      </c>
      <c r="I14" s="10">
        <v>751</v>
      </c>
      <c r="J14" s="25">
        <f t="shared" si="2"/>
        <v>-16.550033730604923</v>
      </c>
      <c r="K14" s="26">
        <f t="shared" si="0"/>
        <v>-15.550033730604923</v>
      </c>
      <c r="L14" s="18">
        <f t="shared" si="0"/>
        <v>-31.550033730604923</v>
      </c>
      <c r="M14" s="27">
        <f t="shared" si="3"/>
        <v>-2.114885057471267E-2</v>
      </c>
      <c r="N14" s="27">
        <f t="shared" si="1"/>
        <v>-1.9870977011494279E-2</v>
      </c>
      <c r="O14" s="28">
        <f t="shared" si="1"/>
        <v>-4.031695402298853E-2</v>
      </c>
    </row>
    <row r="15" spans="1:15" ht="15" x14ac:dyDescent="0.25">
      <c r="A15" s="8">
        <v>7</v>
      </c>
      <c r="B15" s="10" t="s">
        <v>13</v>
      </c>
      <c r="C15" s="1" t="s">
        <v>8</v>
      </c>
      <c r="D15" s="1">
        <v>126</v>
      </c>
      <c r="E15" s="12">
        <f>IF(TRIM(C15)="A53",VLOOKUP(B15,runtimes!$B$2:$E$9,4,FALSE),VLOOKUP(B15,runtimes!$H$2:$K$9,4,FALSE))*1000</f>
        <v>5.8999999999999997E-2</v>
      </c>
      <c r="F15" s="9">
        <f t="shared" si="4"/>
        <v>4271186.440677966</v>
      </c>
      <c r="G15" s="11">
        <v>4275547</v>
      </c>
      <c r="H15" s="3">
        <v>4294892</v>
      </c>
      <c r="I15" s="10">
        <v>4339417</v>
      </c>
      <c r="J15" s="25">
        <f t="shared" si="2"/>
        <v>4360.5593220340088</v>
      </c>
      <c r="K15" s="26">
        <f t="shared" si="0"/>
        <v>23705.559322034009</v>
      </c>
      <c r="L15" s="18">
        <f t="shared" si="0"/>
        <v>68230.559322034009</v>
      </c>
      <c r="M15" s="27">
        <f t="shared" si="3"/>
        <v>1.020924603174629E-3</v>
      </c>
      <c r="N15" s="27">
        <f t="shared" si="1"/>
        <v>5.5501111111111367E-3</v>
      </c>
      <c r="O15" s="28">
        <f t="shared" si="1"/>
        <v>1.5974615079365106E-2</v>
      </c>
    </row>
    <row r="16" spans="1:15" ht="15" x14ac:dyDescent="0.25">
      <c r="A16" s="8">
        <v>8</v>
      </c>
      <c r="B16" s="10" t="s">
        <v>9</v>
      </c>
      <c r="C16" s="1" t="s">
        <v>8</v>
      </c>
      <c r="D16" s="1">
        <v>64</v>
      </c>
      <c r="E16" s="12">
        <f>IF(TRIM(C16)="A53",VLOOKUP(B16,runtimes!$B$2:$E$9,4,FALSE),VLOOKUP(B16,runtimes!$H$2:$K$9,4,FALSE))*1000</f>
        <v>0.112</v>
      </c>
      <c r="F16" s="9">
        <f t="shared" si="4"/>
        <v>1142857.1428571427</v>
      </c>
      <c r="G16" s="11">
        <v>1095581</v>
      </c>
      <c r="H16" s="3">
        <v>1134660</v>
      </c>
      <c r="I16" s="10">
        <v>1099339</v>
      </c>
      <c r="J16" s="25">
        <f t="shared" si="2"/>
        <v>-47276.142857142724</v>
      </c>
      <c r="K16" s="26">
        <f t="shared" si="0"/>
        <v>-8197.1428571427241</v>
      </c>
      <c r="L16" s="18">
        <f t="shared" si="0"/>
        <v>-43518.142857142724</v>
      </c>
      <c r="M16" s="27">
        <f t="shared" si="3"/>
        <v>-4.1366624999999886E-2</v>
      </c>
      <c r="N16" s="27">
        <f t="shared" si="1"/>
        <v>-7.1724999999998847E-3</v>
      </c>
      <c r="O16" s="28">
        <f t="shared" si="1"/>
        <v>-3.8078374999999887E-2</v>
      </c>
    </row>
    <row r="17" spans="1:15" ht="15" x14ac:dyDescent="0.25">
      <c r="A17" s="8">
        <v>9</v>
      </c>
      <c r="B17" s="10" t="s">
        <v>11</v>
      </c>
      <c r="C17" s="1" t="s">
        <v>6</v>
      </c>
      <c r="D17" s="1">
        <v>216</v>
      </c>
      <c r="E17" s="12">
        <f>IF(TRIM(C17)="A53",VLOOKUP(B17,runtimes!$B$2:$E$9,4,FALSE),VLOOKUP(B17,runtimes!$H$2:$K$9,4,FALSE))*1000</f>
        <v>72.286000000000001</v>
      </c>
      <c r="F17" s="9">
        <f t="shared" si="4"/>
        <v>5976.2609633954016</v>
      </c>
      <c r="G17" s="11">
        <v>6323</v>
      </c>
      <c r="H17" s="3">
        <v>7264</v>
      </c>
      <c r="I17" s="10">
        <v>6595</v>
      </c>
      <c r="J17" s="25">
        <f t="shared" si="2"/>
        <v>346.73903660459837</v>
      </c>
      <c r="K17" s="26">
        <f t="shared" si="0"/>
        <v>1287.7390366045984</v>
      </c>
      <c r="L17" s="18">
        <f t="shared" si="0"/>
        <v>618.73903660459837</v>
      </c>
      <c r="M17" s="27">
        <f t="shared" si="3"/>
        <v>5.8019393518518515E-2</v>
      </c>
      <c r="N17" s="27">
        <f t="shared" si="1"/>
        <v>0.2154757037037037</v>
      </c>
      <c r="O17" s="28">
        <f t="shared" si="1"/>
        <v>0.10353280092592591</v>
      </c>
    </row>
    <row r="18" spans="1:15" ht="15" x14ac:dyDescent="0.25">
      <c r="A18" s="8">
        <v>10</v>
      </c>
      <c r="B18" s="10" t="s">
        <v>15</v>
      </c>
      <c r="C18" s="1" t="s">
        <v>6</v>
      </c>
      <c r="D18" s="1">
        <v>132</v>
      </c>
      <c r="E18" s="12">
        <f>IF(TRIM(C18)="A53",VLOOKUP(B18,runtimes!$B$2:$E$9,4,FALSE),VLOOKUP(B18,runtimes!$H$2:$K$9,4,FALSE))*1000</f>
        <v>827.62800000000004</v>
      </c>
      <c r="F18" s="9">
        <f t="shared" si="4"/>
        <v>318.9838913134887</v>
      </c>
      <c r="G18" s="11">
        <v>90</v>
      </c>
      <c r="H18" s="3">
        <v>91</v>
      </c>
      <c r="I18" s="10">
        <v>78</v>
      </c>
      <c r="J18" s="25">
        <f t="shared" si="2"/>
        <v>-228.9838913134887</v>
      </c>
      <c r="K18" s="26">
        <f t="shared" si="0"/>
        <v>-227.9838913134887</v>
      </c>
      <c r="L18" s="18">
        <f t="shared" si="0"/>
        <v>-240.9838913134887</v>
      </c>
      <c r="M18" s="27">
        <f t="shared" si="3"/>
        <v>-0.71785409090909091</v>
      </c>
      <c r="N18" s="27">
        <f t="shared" si="1"/>
        <v>-0.71471913636363638</v>
      </c>
      <c r="O18" s="28">
        <f t="shared" si="1"/>
        <v>-0.75547354545454548</v>
      </c>
    </row>
    <row r="19" spans="1:15" ht="15" x14ac:dyDescent="0.25">
      <c r="A19" s="8">
        <v>11</v>
      </c>
      <c r="B19" s="10" t="s">
        <v>9</v>
      </c>
      <c r="C19" s="1" t="s">
        <v>6</v>
      </c>
      <c r="D19" s="1">
        <v>146</v>
      </c>
      <c r="E19" s="12">
        <f>IF(TRIM(C19)="A53",VLOOKUP(B19,runtimes!$B$2:$E$9,4,FALSE),VLOOKUP(B19,runtimes!$H$2:$K$9,4,FALSE))*1000</f>
        <v>0.33300000000000002</v>
      </c>
      <c r="F19" s="9">
        <f t="shared" si="4"/>
        <v>876876.87687687681</v>
      </c>
      <c r="G19" s="11">
        <v>876711</v>
      </c>
      <c r="H19" s="3">
        <v>876982</v>
      </c>
      <c r="I19" s="10">
        <v>871883</v>
      </c>
      <c r="J19" s="25">
        <f t="shared" si="2"/>
        <v>-165.87687687680591</v>
      </c>
      <c r="K19" s="26">
        <f t="shared" si="0"/>
        <v>105.12312312319409</v>
      </c>
      <c r="L19" s="18">
        <f t="shared" si="0"/>
        <v>-4993.8768768768059</v>
      </c>
      <c r="M19" s="27">
        <f t="shared" si="3"/>
        <v>-1.8916780821909716E-4</v>
      </c>
      <c r="N19" s="27">
        <f t="shared" si="1"/>
        <v>1.1988356164391656E-4</v>
      </c>
      <c r="O19" s="28">
        <f t="shared" si="1"/>
        <v>-5.6950719178081389E-3</v>
      </c>
    </row>
    <row r="20" spans="1:15" ht="15" x14ac:dyDescent="0.25">
      <c r="A20" s="8">
        <v>12</v>
      </c>
      <c r="B20" s="10" t="s">
        <v>15</v>
      </c>
      <c r="C20" s="1" t="s">
        <v>6</v>
      </c>
      <c r="D20" s="1">
        <v>78</v>
      </c>
      <c r="E20" s="12">
        <f>IF(TRIM(C20)="A53",VLOOKUP(B20,runtimes!$B$2:$E$9,4,FALSE),VLOOKUP(B20,runtimes!$H$2:$K$9,4,FALSE))*1000</f>
        <v>827.62800000000004</v>
      </c>
      <c r="F20" s="9">
        <f t="shared" si="4"/>
        <v>188.49048123069784</v>
      </c>
      <c r="G20" s="11">
        <v>55</v>
      </c>
      <c r="H20" s="3">
        <v>51</v>
      </c>
      <c r="I20" s="10">
        <v>42</v>
      </c>
      <c r="J20" s="25">
        <f t="shared" si="2"/>
        <v>-133.49048123069784</v>
      </c>
      <c r="K20" s="26">
        <f t="shared" si="0"/>
        <v>-137.49048123069784</v>
      </c>
      <c r="L20" s="18">
        <f t="shared" si="0"/>
        <v>-146.49048123069784</v>
      </c>
      <c r="M20" s="27">
        <f t="shared" si="3"/>
        <v>-0.70820807692307686</v>
      </c>
      <c r="N20" s="27">
        <f t="shared" si="1"/>
        <v>-0.72942930769230763</v>
      </c>
      <c r="O20" s="28">
        <f t="shared" si="1"/>
        <v>-0.77717707692307691</v>
      </c>
    </row>
    <row r="21" spans="1:15" ht="15" x14ac:dyDescent="0.25">
      <c r="A21" s="8">
        <v>13</v>
      </c>
      <c r="B21" s="10" t="s">
        <v>7</v>
      </c>
      <c r="C21" s="1" t="s">
        <v>6</v>
      </c>
      <c r="D21" s="1">
        <v>77</v>
      </c>
      <c r="E21" s="12">
        <f>IF(TRIM(C21)="A53",VLOOKUP(B21,runtimes!$B$2:$E$9,4,FALSE),VLOOKUP(B21,runtimes!$H$2:$K$9,4,FALSE))*1000</f>
        <v>17.534000000000002</v>
      </c>
      <c r="F21" s="9">
        <f t="shared" si="4"/>
        <v>8782.9360100376398</v>
      </c>
      <c r="G21" s="11">
        <v>8775</v>
      </c>
      <c r="H21" s="3">
        <v>8770</v>
      </c>
      <c r="I21" s="10">
        <v>8754</v>
      </c>
      <c r="J21" s="25">
        <f t="shared" si="2"/>
        <v>-7.9360100376397895</v>
      </c>
      <c r="K21" s="26">
        <f t="shared" si="0"/>
        <v>-12.93601003763979</v>
      </c>
      <c r="L21" s="18">
        <f t="shared" si="0"/>
        <v>-28.93601003763979</v>
      </c>
      <c r="M21" s="27">
        <f t="shared" si="3"/>
        <v>-9.0357142857127334E-4</v>
      </c>
      <c r="N21" s="27">
        <f t="shared" si="1"/>
        <v>-1.4728571428569877E-3</v>
      </c>
      <c r="O21" s="28">
        <f t="shared" si="1"/>
        <v>-3.2945714285712736E-3</v>
      </c>
    </row>
    <row r="22" spans="1:15" ht="15" x14ac:dyDescent="0.25">
      <c r="A22" s="8">
        <v>14</v>
      </c>
      <c r="B22" s="10" t="s">
        <v>10</v>
      </c>
      <c r="C22" s="1" t="s">
        <v>6</v>
      </c>
      <c r="D22" s="1">
        <v>326</v>
      </c>
      <c r="E22" s="12">
        <f>IF(TRIM(C22)="A53",VLOOKUP(B22,runtimes!$B$2:$E$9,4,FALSE),VLOOKUP(B22,runtimes!$H$2:$K$9,4,FALSE))*1000</f>
        <v>0.45399999999999996</v>
      </c>
      <c r="F22" s="9">
        <f t="shared" si="4"/>
        <v>1436123.3480176213</v>
      </c>
      <c r="G22" s="11">
        <v>1442887</v>
      </c>
      <c r="H22" s="3">
        <v>1443678</v>
      </c>
      <c r="I22" s="10">
        <v>1442288</v>
      </c>
      <c r="J22" s="25">
        <f t="shared" si="2"/>
        <v>6763.6519823786803</v>
      </c>
      <c r="K22" s="26">
        <f t="shared" si="0"/>
        <v>7554.6519823786803</v>
      </c>
      <c r="L22" s="18">
        <f t="shared" si="0"/>
        <v>6164.6519823786803</v>
      </c>
      <c r="M22" s="27">
        <f t="shared" si="3"/>
        <v>4.7096595092023319E-3</v>
      </c>
      <c r="N22" s="27">
        <f t="shared" si="1"/>
        <v>5.2604478527606144E-3</v>
      </c>
      <c r="O22" s="28">
        <f t="shared" si="1"/>
        <v>4.2925644171777919E-3</v>
      </c>
    </row>
    <row r="23" spans="1:15" ht="15" x14ac:dyDescent="0.25">
      <c r="A23" s="8">
        <v>15</v>
      </c>
      <c r="B23" s="10" t="s">
        <v>9</v>
      </c>
      <c r="C23" s="1" t="s">
        <v>6</v>
      </c>
      <c r="D23" s="1">
        <v>194</v>
      </c>
      <c r="E23" s="12">
        <f>IF(TRIM(C23)="A53",VLOOKUP(B23,runtimes!$B$2:$E$9,4,FALSE),VLOOKUP(B23,runtimes!$H$2:$K$9,4,FALSE))*1000</f>
        <v>0.33300000000000002</v>
      </c>
      <c r="F23" s="9">
        <f t="shared" si="4"/>
        <v>1165165.1651651652</v>
      </c>
      <c r="G23" s="11">
        <v>1171089</v>
      </c>
      <c r="H23" s="3">
        <v>1175694</v>
      </c>
      <c r="I23" s="10">
        <v>1172862</v>
      </c>
      <c r="J23" s="25">
        <f t="shared" si="2"/>
        <v>5923.8348348347936</v>
      </c>
      <c r="K23" s="26">
        <f t="shared" si="0"/>
        <v>10528.834834834794</v>
      </c>
      <c r="L23" s="18">
        <f t="shared" si="0"/>
        <v>7696.8348348347936</v>
      </c>
      <c r="M23" s="27">
        <f t="shared" si="3"/>
        <v>5.0841159793814077E-3</v>
      </c>
      <c r="N23" s="27">
        <f t="shared" si="1"/>
        <v>9.0363453608247064E-3</v>
      </c>
      <c r="O23" s="28">
        <f t="shared" si="1"/>
        <v>6.6057886597937791E-3</v>
      </c>
    </row>
    <row r="24" spans="1:15" ht="15" x14ac:dyDescent="0.25">
      <c r="A24" s="8">
        <v>16</v>
      </c>
      <c r="B24" s="10" t="s">
        <v>15</v>
      </c>
      <c r="C24" s="1" t="s">
        <v>6</v>
      </c>
      <c r="D24" s="1">
        <v>60</v>
      </c>
      <c r="E24" s="12">
        <f>IF(TRIM(C24)="A53",VLOOKUP(B24,runtimes!$B$2:$E$9,4,FALSE),VLOOKUP(B24,runtimes!$H$2:$K$9,4,FALSE))*1000</f>
        <v>827.62800000000004</v>
      </c>
      <c r="F24" s="9">
        <f t="shared" si="4"/>
        <v>144.99267786976759</v>
      </c>
      <c r="G24" s="11">
        <v>18</v>
      </c>
      <c r="H24" s="3">
        <v>18</v>
      </c>
      <c r="I24" s="10">
        <v>18</v>
      </c>
      <c r="J24" s="25">
        <f t="shared" si="2"/>
        <v>-126.99267786976759</v>
      </c>
      <c r="K24" s="26">
        <f t="shared" si="2"/>
        <v>-126.99267786976759</v>
      </c>
      <c r="L24" s="18">
        <f t="shared" si="2"/>
        <v>-126.99267786976759</v>
      </c>
      <c r="M24" s="27">
        <f t="shared" si="3"/>
        <v>-0.87585579999999996</v>
      </c>
      <c r="N24" s="27">
        <f t="shared" si="3"/>
        <v>-0.87585579999999996</v>
      </c>
      <c r="O24" s="28">
        <f t="shared" si="3"/>
        <v>-0.87585579999999996</v>
      </c>
    </row>
    <row r="25" spans="1:15" ht="15" x14ac:dyDescent="0.25">
      <c r="A25" s="8">
        <v>17</v>
      </c>
      <c r="B25" s="10" t="s">
        <v>13</v>
      </c>
      <c r="C25" s="1" t="s">
        <v>6</v>
      </c>
      <c r="D25" s="1">
        <v>148</v>
      </c>
      <c r="E25" s="12">
        <f>IF(TRIM(C25)="A53",VLOOKUP(B25,runtimes!$B$2:$E$9,4,FALSE),VLOOKUP(B25,runtimes!$H$2:$K$9,4,FALSE))*1000</f>
        <v>0.11900000000000001</v>
      </c>
      <c r="F25" s="9">
        <f t="shared" si="4"/>
        <v>2487394.957983193</v>
      </c>
      <c r="G25" s="11">
        <v>2301241</v>
      </c>
      <c r="H25" s="3">
        <v>2311893</v>
      </c>
      <c r="I25" s="10">
        <v>2268453</v>
      </c>
      <c r="J25" s="25">
        <f t="shared" si="2"/>
        <v>-186153.95798319299</v>
      </c>
      <c r="K25" s="26">
        <f t="shared" si="2"/>
        <v>-175501.95798319299</v>
      </c>
      <c r="L25" s="18">
        <f t="shared" si="2"/>
        <v>-218941.95798319299</v>
      </c>
      <c r="M25" s="27">
        <f t="shared" si="3"/>
        <v>-7.4838922297297189E-2</v>
      </c>
      <c r="N25" s="27">
        <f t="shared" si="3"/>
        <v>-7.0556530405405299E-2</v>
      </c>
      <c r="O25" s="28">
        <f t="shared" si="3"/>
        <v>-8.8020584459459358E-2</v>
      </c>
    </row>
    <row r="26" spans="1:15" ht="15" x14ac:dyDescent="0.25">
      <c r="A26" s="8">
        <v>18</v>
      </c>
      <c r="B26" s="10" t="s">
        <v>7</v>
      </c>
      <c r="C26" s="1" t="s">
        <v>6</v>
      </c>
      <c r="D26" s="1">
        <v>127</v>
      </c>
      <c r="E26" s="12">
        <f>IF(TRIM(C26)="A53",VLOOKUP(B26,runtimes!$B$2:$E$9,4,FALSE),VLOOKUP(B26,runtimes!$H$2:$K$9,4,FALSE))*1000</f>
        <v>17.534000000000002</v>
      </c>
      <c r="F26" s="9">
        <f t="shared" si="4"/>
        <v>14486.141211360782</v>
      </c>
      <c r="G26" s="11">
        <v>14503</v>
      </c>
      <c r="H26" s="3">
        <v>14480</v>
      </c>
      <c r="I26" s="10">
        <v>14397</v>
      </c>
      <c r="J26" s="25">
        <f t="shared" si="2"/>
        <v>16.858788639217892</v>
      </c>
      <c r="K26" s="26">
        <f t="shared" si="2"/>
        <v>-6.1412113607821084</v>
      </c>
      <c r="L26" s="18">
        <f t="shared" si="2"/>
        <v>-89.141211360782108</v>
      </c>
      <c r="M26" s="27">
        <f t="shared" si="3"/>
        <v>1.1637874015749865E-3</v>
      </c>
      <c r="N26" s="27">
        <f t="shared" si="3"/>
        <v>-4.2393700787383271E-4</v>
      </c>
      <c r="O26" s="28">
        <f t="shared" si="3"/>
        <v>-6.1535511811021803E-3</v>
      </c>
    </row>
    <row r="27" spans="1:15" ht="15" x14ac:dyDescent="0.25">
      <c r="A27" s="8">
        <v>19</v>
      </c>
      <c r="B27" s="10" t="s">
        <v>10</v>
      </c>
      <c r="C27" s="1" t="s">
        <v>6</v>
      </c>
      <c r="D27" s="1">
        <v>163</v>
      </c>
      <c r="E27" s="12">
        <f>IF(TRIM(C27)="A53",VLOOKUP(B27,runtimes!$B$2:$E$9,4,FALSE),VLOOKUP(B27,runtimes!$H$2:$K$9,4,FALSE))*1000</f>
        <v>0.45399999999999996</v>
      </c>
      <c r="F27" s="9">
        <f t="shared" si="4"/>
        <v>718061.67400881066</v>
      </c>
      <c r="G27" s="11">
        <v>720837</v>
      </c>
      <c r="H27" s="3">
        <v>720663</v>
      </c>
      <c r="I27" s="10">
        <v>714970</v>
      </c>
      <c r="J27" s="25">
        <f t="shared" si="2"/>
        <v>2775.3259911893401</v>
      </c>
      <c r="K27" s="26">
        <f t="shared" si="2"/>
        <v>2601.3259911893401</v>
      </c>
      <c r="L27" s="18">
        <f t="shared" si="2"/>
        <v>-3091.6740088106599</v>
      </c>
      <c r="M27" s="27">
        <f t="shared" si="3"/>
        <v>3.8650245398771789E-3</v>
      </c>
      <c r="N27" s="27">
        <f t="shared" si="3"/>
        <v>3.6227055214722707E-3</v>
      </c>
      <c r="O27" s="28">
        <f t="shared" si="3"/>
        <v>-4.3055828220860109E-3</v>
      </c>
    </row>
    <row r="28" spans="1:15" ht="15" x14ac:dyDescent="0.25">
      <c r="A28" s="8">
        <v>20</v>
      </c>
      <c r="B28" s="10" t="s">
        <v>9</v>
      </c>
      <c r="C28" s="1" t="s">
        <v>6</v>
      </c>
      <c r="D28" s="1">
        <v>283</v>
      </c>
      <c r="E28" s="12">
        <f>IF(TRIM(C28)="A53",VLOOKUP(B28,runtimes!$B$2:$E$9,4,FALSE),VLOOKUP(B28,runtimes!$H$2:$K$9,4,FALSE))*1000</f>
        <v>0.33300000000000002</v>
      </c>
      <c r="F28" s="9">
        <f t="shared" si="4"/>
        <v>1699699.6996996996</v>
      </c>
      <c r="G28" s="11">
        <v>1714213</v>
      </c>
      <c r="H28" s="3">
        <v>1714714</v>
      </c>
      <c r="I28" s="10">
        <v>1712384</v>
      </c>
      <c r="J28" s="25">
        <f t="shared" si="2"/>
        <v>14513.300300300354</v>
      </c>
      <c r="K28" s="26">
        <f t="shared" si="2"/>
        <v>15014.300300300354</v>
      </c>
      <c r="L28" s="18">
        <f t="shared" si="2"/>
        <v>12684.300300300354</v>
      </c>
      <c r="M28" s="27">
        <f t="shared" si="3"/>
        <v>8.5387438162544491E-3</v>
      </c>
      <c r="N28" s="27">
        <f t="shared" si="3"/>
        <v>8.8335017667844837E-3</v>
      </c>
      <c r="O28" s="28">
        <f t="shared" si="3"/>
        <v>7.4626713780919047E-3</v>
      </c>
    </row>
    <row r="29" spans="1:15" ht="15" x14ac:dyDescent="0.25">
      <c r="A29" s="8">
        <v>21</v>
      </c>
      <c r="B29" s="10" t="s">
        <v>10</v>
      </c>
      <c r="C29" s="1" t="s">
        <v>6</v>
      </c>
      <c r="D29" s="1">
        <v>334</v>
      </c>
      <c r="E29" s="12">
        <f>IF(TRIM(C29)="A53",VLOOKUP(B29,runtimes!$B$2:$E$9,4,FALSE),VLOOKUP(B29,runtimes!$H$2:$K$9,4,FALSE))*1000</f>
        <v>0.45399999999999996</v>
      </c>
      <c r="F29" s="9">
        <f t="shared" si="4"/>
        <v>1471365.63876652</v>
      </c>
      <c r="G29" s="11">
        <v>1476726</v>
      </c>
      <c r="H29" s="3">
        <v>1478593</v>
      </c>
      <c r="I29" s="10">
        <v>1466289</v>
      </c>
      <c r="J29" s="25">
        <f t="shared" si="2"/>
        <v>5360.3612334800418</v>
      </c>
      <c r="K29" s="26">
        <f t="shared" si="2"/>
        <v>7227.3612334800418</v>
      </c>
      <c r="L29" s="18">
        <f t="shared" si="2"/>
        <v>-5076.6387665199582</v>
      </c>
      <c r="M29" s="27">
        <f t="shared" si="3"/>
        <v>3.6431197604789504E-3</v>
      </c>
      <c r="N29" s="27">
        <f t="shared" si="3"/>
        <v>4.9120089820358362E-3</v>
      </c>
      <c r="O29" s="28">
        <f t="shared" si="3"/>
        <v>-3.4502904191617677E-3</v>
      </c>
    </row>
  </sheetData>
  <mergeCells count="2">
    <mergeCell ref="G6:I6"/>
    <mergeCell ref="J6:O6"/>
  </mergeCells>
  <conditionalFormatting sqref="J8:O29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5F76-77AE-43CF-AAD8-1FA5D3C7F6C8}">
  <dimension ref="A1:O29"/>
  <sheetViews>
    <sheetView zoomScaleNormal="100" workbookViewId="0">
      <selection activeCell="H11" sqref="H11"/>
    </sheetView>
  </sheetViews>
  <sheetFormatPr defaultRowHeight="14.25" x14ac:dyDescent="0.2"/>
  <cols>
    <col min="1" max="1" width="11.28515625" style="1" customWidth="1"/>
    <col min="2" max="2" width="22.7109375" style="1" customWidth="1"/>
    <col min="3" max="3" width="9.140625" style="1"/>
    <col min="4" max="4" width="11.7109375" style="1" customWidth="1"/>
    <col min="5" max="6" width="17.140625" style="1" customWidth="1"/>
    <col min="7" max="16384" width="9.140625" style="1"/>
  </cols>
  <sheetData>
    <row r="1" spans="1:15" ht="18" x14ac:dyDescent="0.25">
      <c r="A1" s="2" t="s">
        <v>39</v>
      </c>
    </row>
    <row r="2" spans="1:15" ht="18.75" thickBot="1" x14ac:dyDescent="0.3">
      <c r="A2" s="2"/>
    </row>
    <row r="3" spans="1:15" ht="15.75" thickBot="1" x14ac:dyDescent="0.3">
      <c r="A3" s="6" t="s">
        <v>27</v>
      </c>
      <c r="B3" s="7" t="s">
        <v>28</v>
      </c>
    </row>
    <row r="4" spans="1:15" ht="15.75" thickTop="1" thickBot="1" x14ac:dyDescent="0.25">
      <c r="A4" s="4">
        <v>0.9</v>
      </c>
      <c r="B4" s="5">
        <v>1800</v>
      </c>
    </row>
    <row r="5" spans="1:15" x14ac:dyDescent="0.2">
      <c r="A5" s="3"/>
      <c r="B5" s="3"/>
    </row>
    <row r="6" spans="1:15" ht="15" x14ac:dyDescent="0.25">
      <c r="A6" s="23" t="s">
        <v>16</v>
      </c>
      <c r="B6" s="19" t="s">
        <v>17</v>
      </c>
      <c r="C6" s="20" t="s">
        <v>18</v>
      </c>
      <c r="D6" s="21" t="s">
        <v>26</v>
      </c>
      <c r="E6" s="22" t="s">
        <v>29</v>
      </c>
      <c r="F6" s="24" t="s">
        <v>19</v>
      </c>
      <c r="G6" s="29" t="s">
        <v>20</v>
      </c>
      <c r="H6" s="30"/>
      <c r="I6" s="31"/>
      <c r="J6" s="29" t="s">
        <v>30</v>
      </c>
      <c r="K6" s="30"/>
      <c r="L6" s="30"/>
      <c r="M6" s="30"/>
      <c r="N6" s="30"/>
      <c r="O6" s="31"/>
    </row>
    <row r="7" spans="1:15" ht="15" thickBot="1" x14ac:dyDescent="0.25">
      <c r="A7" s="13"/>
      <c r="B7" s="14"/>
      <c r="C7" s="13"/>
      <c r="D7" s="13"/>
      <c r="E7" s="14"/>
      <c r="F7" s="14"/>
      <c r="G7" s="15" t="s">
        <v>21</v>
      </c>
      <c r="H7" s="16" t="s">
        <v>22</v>
      </c>
      <c r="I7" s="17" t="s">
        <v>23</v>
      </c>
      <c r="J7" s="15" t="s">
        <v>21</v>
      </c>
      <c r="K7" s="16" t="s">
        <v>22</v>
      </c>
      <c r="L7" s="17" t="s">
        <v>23</v>
      </c>
      <c r="M7" s="16" t="s">
        <v>21</v>
      </c>
      <c r="N7" s="16" t="s">
        <v>22</v>
      </c>
      <c r="O7" s="17" t="s">
        <v>23</v>
      </c>
    </row>
    <row r="8" spans="1:15" ht="15.75" thickTop="1" x14ac:dyDescent="0.25">
      <c r="A8" s="8">
        <v>0</v>
      </c>
      <c r="B8" s="10" t="s">
        <v>7</v>
      </c>
      <c r="C8" s="1" t="s">
        <v>6</v>
      </c>
      <c r="D8" s="1">
        <v>74</v>
      </c>
      <c r="E8" s="12">
        <f>IF(TRIM(C8)="A53",VLOOKUP(B8,runtimes!$B$2:$E$9,4,FALSE),VLOOKUP(B8,runtimes!$H$2:$K$9,4,FALSE))*1000</f>
        <v>17.534000000000002</v>
      </c>
      <c r="F8" s="9">
        <f>((1/$A$4)*D8*$B$4)/E8</f>
        <v>8440.7436979582508</v>
      </c>
      <c r="G8" s="11">
        <v>8429</v>
      </c>
      <c r="H8" s="3">
        <v>8436</v>
      </c>
      <c r="I8" s="10">
        <v>8311</v>
      </c>
      <c r="J8" s="25">
        <f>G8-$F8</f>
        <v>-11.743697958250777</v>
      </c>
      <c r="K8" s="26">
        <f t="shared" ref="K8:L23" si="0">H8-$F8</f>
        <v>-4.7436979582507774</v>
      </c>
      <c r="L8" s="18">
        <f t="shared" si="0"/>
        <v>-129.74369795825078</v>
      </c>
      <c r="M8" s="27">
        <f>J8/$F8</f>
        <v>-1.3913108108106025E-3</v>
      </c>
      <c r="N8" s="27">
        <f t="shared" ref="N8:O23" si="1">K8/$F8</f>
        <v>-5.6199999999979151E-4</v>
      </c>
      <c r="O8" s="28">
        <f t="shared" si="1"/>
        <v>-1.5371121621621416E-2</v>
      </c>
    </row>
    <row r="9" spans="1:15" ht="15" x14ac:dyDescent="0.25">
      <c r="A9" s="8">
        <v>1</v>
      </c>
      <c r="B9" s="10" t="s">
        <v>15</v>
      </c>
      <c r="C9" s="1" t="s">
        <v>6</v>
      </c>
      <c r="D9" s="1">
        <v>113</v>
      </c>
      <c r="E9" s="12">
        <f>IF(TRIM(C9)="A53",VLOOKUP(B9,runtimes!$B$2:$E$9,4,FALSE),VLOOKUP(B9,runtimes!$H$2:$K$9,4,FALSE))*1000</f>
        <v>827.62800000000004</v>
      </c>
      <c r="F9" s="9">
        <f>((1/$A$4)*D9*$B$4)/E9</f>
        <v>273.0695433213956</v>
      </c>
      <c r="G9" s="11">
        <v>54</v>
      </c>
      <c r="H9" s="3">
        <v>55</v>
      </c>
      <c r="I9" s="10">
        <v>51</v>
      </c>
      <c r="J9" s="25">
        <f t="shared" ref="J9:L29" si="2">G9-$F9</f>
        <v>-219.0695433213956</v>
      </c>
      <c r="K9" s="26">
        <f t="shared" si="0"/>
        <v>-218.0695433213956</v>
      </c>
      <c r="L9" s="18">
        <f t="shared" si="0"/>
        <v>-222.0695433213956</v>
      </c>
      <c r="M9" s="27">
        <f t="shared" ref="M9:O29" si="3">J9/$F9</f>
        <v>-0.80224817699115047</v>
      </c>
      <c r="N9" s="27">
        <f t="shared" si="1"/>
        <v>-0.79858610619469028</v>
      </c>
      <c r="O9" s="28">
        <f t="shared" si="1"/>
        <v>-0.81323438938053094</v>
      </c>
    </row>
    <row r="10" spans="1:15" ht="15" x14ac:dyDescent="0.25">
      <c r="A10" s="8">
        <v>2</v>
      </c>
      <c r="B10" s="10" t="s">
        <v>12</v>
      </c>
      <c r="C10" s="1" t="s">
        <v>6</v>
      </c>
      <c r="D10" s="1">
        <v>225</v>
      </c>
      <c r="E10" s="12">
        <f>IF(TRIM(C10)="A53",VLOOKUP(B10,runtimes!$B$2:$E$9,4,FALSE),VLOOKUP(B10,runtimes!$H$2:$K$9,4,FALSE))*1000</f>
        <v>333</v>
      </c>
      <c r="F10" s="9">
        <f t="shared" ref="F10:F29" si="4">((1/$A$4)*D10*$B$4)/E10</f>
        <v>1351.3513513513512</v>
      </c>
      <c r="G10" s="11">
        <v>1370</v>
      </c>
      <c r="H10" s="3">
        <v>1372</v>
      </c>
      <c r="I10" s="10">
        <v>1348</v>
      </c>
      <c r="J10" s="25">
        <f t="shared" si="2"/>
        <v>18.648648648648759</v>
      </c>
      <c r="K10" s="26">
        <f t="shared" si="0"/>
        <v>20.648648648648759</v>
      </c>
      <c r="L10" s="18">
        <f t="shared" si="0"/>
        <v>-3.3513513513512407</v>
      </c>
      <c r="M10" s="27">
        <f t="shared" si="3"/>
        <v>1.3800000000000083E-2</v>
      </c>
      <c r="N10" s="27">
        <f t="shared" si="1"/>
        <v>1.5280000000000083E-2</v>
      </c>
      <c r="O10" s="28">
        <f t="shared" si="1"/>
        <v>-2.4799999999999185E-3</v>
      </c>
    </row>
    <row r="11" spans="1:15" ht="15" x14ac:dyDescent="0.25">
      <c r="A11" s="8">
        <v>3</v>
      </c>
      <c r="B11" s="10" t="s">
        <v>10</v>
      </c>
      <c r="C11" s="1" t="s">
        <v>6</v>
      </c>
      <c r="D11" s="1">
        <v>262</v>
      </c>
      <c r="E11" s="12">
        <f>IF(TRIM(C11)="A53",VLOOKUP(B11,runtimes!$B$2:$E$9,4,FALSE),VLOOKUP(B11,runtimes!$H$2:$K$9,4,FALSE))*1000</f>
        <v>0.45399999999999996</v>
      </c>
      <c r="F11" s="9">
        <f t="shared" si="4"/>
        <v>1154185.022026432</v>
      </c>
      <c r="G11" s="11">
        <v>1158614</v>
      </c>
      <c r="H11" s="3">
        <v>1160017</v>
      </c>
      <c r="I11" s="10">
        <v>1149059</v>
      </c>
      <c r="J11" s="25">
        <f t="shared" si="2"/>
        <v>4428.9779735680204</v>
      </c>
      <c r="K11" s="26">
        <f t="shared" si="0"/>
        <v>5831.9779735680204</v>
      </c>
      <c r="L11" s="18">
        <f t="shared" si="0"/>
        <v>-5126.0220264319796</v>
      </c>
      <c r="M11" s="27">
        <f t="shared" si="3"/>
        <v>3.8373206106867954E-3</v>
      </c>
      <c r="N11" s="27">
        <f t="shared" si="1"/>
        <v>5.0528969465646577E-3</v>
      </c>
      <c r="O11" s="28">
        <f t="shared" si="1"/>
        <v>-4.4412480916032789E-3</v>
      </c>
    </row>
    <row r="12" spans="1:15" ht="15" x14ac:dyDescent="0.25">
      <c r="A12" s="8">
        <v>4</v>
      </c>
      <c r="B12" s="10" t="s">
        <v>14</v>
      </c>
      <c r="C12" s="1" t="s">
        <v>6</v>
      </c>
      <c r="D12" s="1">
        <v>100</v>
      </c>
      <c r="E12" s="12">
        <f>IF(TRIM(C12)="A53",VLOOKUP(B12,runtimes!$B$2:$E$9,4,FALSE),VLOOKUP(B12,runtimes!$H$2:$K$9,4,FALSE))*1000</f>
        <v>222.35</v>
      </c>
      <c r="F12" s="9">
        <f t="shared" si="4"/>
        <v>899.48279739149996</v>
      </c>
      <c r="G12" s="11">
        <v>881</v>
      </c>
      <c r="H12" s="3">
        <v>880</v>
      </c>
      <c r="I12" s="10">
        <v>878</v>
      </c>
      <c r="J12" s="25">
        <f t="shared" si="2"/>
        <v>-18.482797391499957</v>
      </c>
      <c r="K12" s="26">
        <f t="shared" si="0"/>
        <v>-19.482797391499957</v>
      </c>
      <c r="L12" s="18">
        <f t="shared" si="0"/>
        <v>-21.482797391499957</v>
      </c>
      <c r="M12" s="27">
        <f t="shared" si="3"/>
        <v>-2.0548250000000077E-2</v>
      </c>
      <c r="N12" s="27">
        <f t="shared" si="1"/>
        <v>-2.1660000000000075E-2</v>
      </c>
      <c r="O12" s="28">
        <f t="shared" si="1"/>
        <v>-2.3883500000000075E-2</v>
      </c>
    </row>
    <row r="13" spans="1:15" ht="15" x14ac:dyDescent="0.25">
      <c r="A13" s="8">
        <v>5</v>
      </c>
      <c r="B13" s="10" t="s">
        <v>11</v>
      </c>
      <c r="C13" s="1" t="s">
        <v>6</v>
      </c>
      <c r="D13" s="1">
        <v>100</v>
      </c>
      <c r="E13" s="12">
        <f>IF(TRIM(C13)="A53",VLOOKUP(B13,runtimes!$B$2:$E$9,4,FALSE),VLOOKUP(B13,runtimes!$H$2:$K$9,4,FALSE))*1000</f>
        <v>72.286000000000001</v>
      </c>
      <c r="F13" s="9">
        <f t="shared" si="4"/>
        <v>2766.7874830534265</v>
      </c>
      <c r="G13" s="11">
        <v>3320</v>
      </c>
      <c r="H13" s="3">
        <v>3304</v>
      </c>
      <c r="I13" s="10">
        <v>3272</v>
      </c>
      <c r="J13" s="25">
        <f t="shared" si="2"/>
        <v>553.21251694657349</v>
      </c>
      <c r="K13" s="26">
        <f t="shared" si="0"/>
        <v>537.21251694657349</v>
      </c>
      <c r="L13" s="18">
        <f t="shared" si="0"/>
        <v>505.21251694657349</v>
      </c>
      <c r="M13" s="27">
        <f t="shared" si="3"/>
        <v>0.19994760000000006</v>
      </c>
      <c r="N13" s="27">
        <f t="shared" si="1"/>
        <v>0.19416472000000007</v>
      </c>
      <c r="O13" s="28">
        <f t="shared" si="1"/>
        <v>0.18259896000000006</v>
      </c>
    </row>
    <row r="14" spans="1:15" ht="15" x14ac:dyDescent="0.25">
      <c r="A14" s="8">
        <v>6</v>
      </c>
      <c r="B14" s="10" t="s">
        <v>14</v>
      </c>
      <c r="C14" s="1" t="s">
        <v>6</v>
      </c>
      <c r="D14" s="1">
        <v>87</v>
      </c>
      <c r="E14" s="12">
        <f>IF(TRIM(C14)="A53",VLOOKUP(B14,runtimes!$B$2:$E$9,4,FALSE),VLOOKUP(B14,runtimes!$H$2:$K$9,4,FALSE))*1000</f>
        <v>222.35</v>
      </c>
      <c r="F14" s="9">
        <f t="shared" si="4"/>
        <v>782.55003373060492</v>
      </c>
      <c r="G14" s="11">
        <v>765</v>
      </c>
      <c r="H14" s="3">
        <v>764</v>
      </c>
      <c r="I14" s="10">
        <v>761</v>
      </c>
      <c r="J14" s="25">
        <f t="shared" si="2"/>
        <v>-17.550033730604923</v>
      </c>
      <c r="K14" s="26">
        <f t="shared" si="0"/>
        <v>-18.550033730604923</v>
      </c>
      <c r="L14" s="18">
        <f t="shared" si="0"/>
        <v>-21.550033730604923</v>
      </c>
      <c r="M14" s="27">
        <f t="shared" si="3"/>
        <v>-2.2426724137931061E-2</v>
      </c>
      <c r="N14" s="27">
        <f t="shared" si="1"/>
        <v>-2.3704597701149452E-2</v>
      </c>
      <c r="O14" s="28">
        <f t="shared" si="1"/>
        <v>-2.7538218390804624E-2</v>
      </c>
    </row>
    <row r="15" spans="1:15" ht="15" x14ac:dyDescent="0.25">
      <c r="A15" s="8">
        <v>7</v>
      </c>
      <c r="B15" s="10" t="s">
        <v>13</v>
      </c>
      <c r="C15" s="1" t="s">
        <v>8</v>
      </c>
      <c r="D15" s="1">
        <v>126</v>
      </c>
      <c r="E15" s="12">
        <f>IF(TRIM(C15)="A53",VLOOKUP(B15,runtimes!$B$2:$E$9,4,FALSE),VLOOKUP(B15,runtimes!$H$2:$K$9,4,FALSE))*1000</f>
        <v>5.8999999999999997E-2</v>
      </c>
      <c r="F15" s="9">
        <f t="shared" si="4"/>
        <v>4271186.440677966</v>
      </c>
      <c r="G15" s="11">
        <v>4204537</v>
      </c>
      <c r="H15" s="3">
        <v>4418591</v>
      </c>
      <c r="I15" s="10">
        <v>4323992</v>
      </c>
      <c r="J15" s="25">
        <f t="shared" si="2"/>
        <v>-66649.440677965991</v>
      </c>
      <c r="K15" s="26">
        <f t="shared" si="0"/>
        <v>147404.55932203401</v>
      </c>
      <c r="L15" s="18">
        <f t="shared" si="0"/>
        <v>52805.559322034009</v>
      </c>
      <c r="M15" s="27">
        <f t="shared" si="3"/>
        <v>-1.5604432539682514E-2</v>
      </c>
      <c r="N15" s="27">
        <f t="shared" si="1"/>
        <v>3.4511384920634949E-2</v>
      </c>
      <c r="O15" s="28">
        <f t="shared" si="1"/>
        <v>1.2363206349206375E-2</v>
      </c>
    </row>
    <row r="16" spans="1:15" ht="15" x14ac:dyDescent="0.25">
      <c r="A16" s="8">
        <v>8</v>
      </c>
      <c r="B16" s="10" t="s">
        <v>9</v>
      </c>
      <c r="C16" s="1" t="s">
        <v>8</v>
      </c>
      <c r="D16" s="1">
        <v>64</v>
      </c>
      <c r="E16" s="12">
        <f>IF(TRIM(C16)="A53",VLOOKUP(B16,runtimes!$B$2:$E$9,4,FALSE),VLOOKUP(B16,runtimes!$H$2:$K$9,4,FALSE))*1000</f>
        <v>0.112</v>
      </c>
      <c r="F16" s="9">
        <f t="shared" si="4"/>
        <v>1142857.1428571427</v>
      </c>
      <c r="G16" s="11">
        <v>1119778</v>
      </c>
      <c r="H16" s="3">
        <v>1125388</v>
      </c>
      <c r="I16" s="10">
        <v>1123845</v>
      </c>
      <c r="J16" s="25">
        <f t="shared" si="2"/>
        <v>-23079.142857142724</v>
      </c>
      <c r="K16" s="26">
        <f t="shared" si="0"/>
        <v>-17469.142857142724</v>
      </c>
      <c r="L16" s="18">
        <f t="shared" si="0"/>
        <v>-19012.142857142724</v>
      </c>
      <c r="M16" s="27">
        <f t="shared" si="3"/>
        <v>-2.0194249999999886E-2</v>
      </c>
      <c r="N16" s="27">
        <f t="shared" si="1"/>
        <v>-1.5285499999999886E-2</v>
      </c>
      <c r="O16" s="28">
        <f t="shared" si="1"/>
        <v>-1.6635624999999887E-2</v>
      </c>
    </row>
    <row r="17" spans="1:15" ht="15" x14ac:dyDescent="0.25">
      <c r="A17" s="8">
        <v>9</v>
      </c>
      <c r="B17" s="10" t="s">
        <v>11</v>
      </c>
      <c r="C17" s="1" t="s">
        <v>6</v>
      </c>
      <c r="D17" s="1">
        <v>216</v>
      </c>
      <c r="E17" s="12">
        <f>IF(TRIM(C17)="A53",VLOOKUP(B17,runtimes!$B$2:$E$9,4,FALSE),VLOOKUP(B17,runtimes!$H$2:$K$9,4,FALSE))*1000</f>
        <v>72.286000000000001</v>
      </c>
      <c r="F17" s="9">
        <f t="shared" si="4"/>
        <v>5976.2609633954016</v>
      </c>
      <c r="G17" s="11">
        <v>6918</v>
      </c>
      <c r="H17" s="3">
        <v>6918</v>
      </c>
      <c r="I17" s="10">
        <v>7255</v>
      </c>
      <c r="J17" s="25">
        <f t="shared" si="2"/>
        <v>941.73903660459837</v>
      </c>
      <c r="K17" s="26">
        <f t="shared" si="0"/>
        <v>941.73903660459837</v>
      </c>
      <c r="L17" s="18">
        <f t="shared" si="0"/>
        <v>1278.7390366045984</v>
      </c>
      <c r="M17" s="27">
        <f t="shared" si="3"/>
        <v>0.15757997222222223</v>
      </c>
      <c r="N17" s="27">
        <f t="shared" si="1"/>
        <v>0.15757997222222223</v>
      </c>
      <c r="O17" s="28">
        <f t="shared" si="1"/>
        <v>0.21396974537037036</v>
      </c>
    </row>
    <row r="18" spans="1:15" ht="15" x14ac:dyDescent="0.25">
      <c r="A18" s="8">
        <v>10</v>
      </c>
      <c r="B18" s="10" t="s">
        <v>15</v>
      </c>
      <c r="C18" s="1" t="s">
        <v>6</v>
      </c>
      <c r="D18" s="1">
        <v>132</v>
      </c>
      <c r="E18" s="12">
        <f>IF(TRIM(C18)="A53",VLOOKUP(B18,runtimes!$B$2:$E$9,4,FALSE),VLOOKUP(B18,runtimes!$H$2:$K$9,4,FALSE))*1000</f>
        <v>827.62800000000004</v>
      </c>
      <c r="F18" s="9">
        <f t="shared" si="4"/>
        <v>318.9838913134887</v>
      </c>
      <c r="G18" s="11">
        <v>87</v>
      </c>
      <c r="H18" s="3">
        <v>92</v>
      </c>
      <c r="I18" s="10">
        <v>83</v>
      </c>
      <c r="J18" s="25">
        <f t="shared" si="2"/>
        <v>-231.9838913134887</v>
      </c>
      <c r="K18" s="26">
        <f t="shared" si="0"/>
        <v>-226.9838913134887</v>
      </c>
      <c r="L18" s="18">
        <f t="shared" si="0"/>
        <v>-235.9838913134887</v>
      </c>
      <c r="M18" s="27">
        <f t="shared" si="3"/>
        <v>-0.72725895454545453</v>
      </c>
      <c r="N18" s="27">
        <f t="shared" si="1"/>
        <v>-0.71158418181818184</v>
      </c>
      <c r="O18" s="28">
        <f t="shared" si="1"/>
        <v>-0.73979877272727279</v>
      </c>
    </row>
    <row r="19" spans="1:15" ht="15" x14ac:dyDescent="0.25">
      <c r="A19" s="8">
        <v>11</v>
      </c>
      <c r="B19" s="10" t="s">
        <v>9</v>
      </c>
      <c r="C19" s="1" t="s">
        <v>6</v>
      </c>
      <c r="D19" s="1">
        <v>146</v>
      </c>
      <c r="E19" s="12">
        <f>IF(TRIM(C19)="A53",VLOOKUP(B19,runtimes!$B$2:$E$9,4,FALSE),VLOOKUP(B19,runtimes!$H$2:$K$9,4,FALSE))*1000</f>
        <v>0.33300000000000002</v>
      </c>
      <c r="F19" s="9">
        <f t="shared" si="4"/>
        <v>876876.87687687681</v>
      </c>
      <c r="G19" s="11">
        <v>872649</v>
      </c>
      <c r="H19" s="3">
        <v>877580</v>
      </c>
      <c r="I19" s="10">
        <v>879452</v>
      </c>
      <c r="J19" s="25">
        <f t="shared" si="2"/>
        <v>-4227.8768768768059</v>
      </c>
      <c r="K19" s="26">
        <f t="shared" si="0"/>
        <v>703.12312312319409</v>
      </c>
      <c r="L19" s="18">
        <f t="shared" si="0"/>
        <v>2575.1231231231941</v>
      </c>
      <c r="M19" s="27">
        <f t="shared" si="3"/>
        <v>-4.8215171232875911E-3</v>
      </c>
      <c r="N19" s="27">
        <f t="shared" si="1"/>
        <v>8.0184931506857419E-4</v>
      </c>
      <c r="O19" s="28">
        <f t="shared" si="1"/>
        <v>2.9366986301370673E-3</v>
      </c>
    </row>
    <row r="20" spans="1:15" ht="15" x14ac:dyDescent="0.25">
      <c r="A20" s="8">
        <v>12</v>
      </c>
      <c r="B20" s="10" t="s">
        <v>15</v>
      </c>
      <c r="C20" s="1" t="s">
        <v>6</v>
      </c>
      <c r="D20" s="1">
        <v>78</v>
      </c>
      <c r="E20" s="12">
        <f>IF(TRIM(C20)="A53",VLOOKUP(B20,runtimes!$B$2:$E$9,4,FALSE),VLOOKUP(B20,runtimes!$H$2:$K$9,4,FALSE))*1000</f>
        <v>827.62800000000004</v>
      </c>
      <c r="F20" s="9">
        <f t="shared" si="4"/>
        <v>188.49048123069784</v>
      </c>
      <c r="G20" s="11">
        <v>55</v>
      </c>
      <c r="H20" s="3">
        <v>56</v>
      </c>
      <c r="I20" s="10">
        <v>51</v>
      </c>
      <c r="J20" s="25">
        <f t="shared" si="2"/>
        <v>-133.49048123069784</v>
      </c>
      <c r="K20" s="26">
        <f t="shared" si="0"/>
        <v>-132.49048123069784</v>
      </c>
      <c r="L20" s="18">
        <f t="shared" si="0"/>
        <v>-137.49048123069784</v>
      </c>
      <c r="M20" s="27">
        <f t="shared" si="3"/>
        <v>-0.70820807692307686</v>
      </c>
      <c r="N20" s="27">
        <f t="shared" si="1"/>
        <v>-0.70290276923076922</v>
      </c>
      <c r="O20" s="28">
        <f t="shared" si="1"/>
        <v>-0.72942930769230763</v>
      </c>
    </row>
    <row r="21" spans="1:15" ht="15" x14ac:dyDescent="0.25">
      <c r="A21" s="8">
        <v>13</v>
      </c>
      <c r="B21" s="10" t="s">
        <v>7</v>
      </c>
      <c r="C21" s="1" t="s">
        <v>6</v>
      </c>
      <c r="D21" s="1">
        <v>77</v>
      </c>
      <c r="E21" s="12">
        <f>IF(TRIM(C21)="A53",VLOOKUP(B21,runtimes!$B$2:$E$9,4,FALSE),VLOOKUP(B21,runtimes!$H$2:$K$9,4,FALSE))*1000</f>
        <v>17.534000000000002</v>
      </c>
      <c r="F21" s="9">
        <f t="shared" si="4"/>
        <v>8782.9360100376398</v>
      </c>
      <c r="G21" s="11">
        <v>8777</v>
      </c>
      <c r="H21" s="3">
        <v>8781</v>
      </c>
      <c r="I21" s="10">
        <v>8770</v>
      </c>
      <c r="J21" s="25">
        <f t="shared" si="2"/>
        <v>-5.9360100376397895</v>
      </c>
      <c r="K21" s="26">
        <f t="shared" si="0"/>
        <v>-1.9360100376397895</v>
      </c>
      <c r="L21" s="18">
        <f t="shared" si="0"/>
        <v>-12.93601003763979</v>
      </c>
      <c r="M21" s="27">
        <f t="shared" si="3"/>
        <v>-6.7585714285698761E-4</v>
      </c>
      <c r="N21" s="27">
        <f t="shared" si="1"/>
        <v>-2.2042857142841606E-4</v>
      </c>
      <c r="O21" s="28">
        <f t="shared" si="1"/>
        <v>-1.4728571428569877E-3</v>
      </c>
    </row>
    <row r="22" spans="1:15" ht="15" x14ac:dyDescent="0.25">
      <c r="A22" s="8">
        <v>14</v>
      </c>
      <c r="B22" s="10" t="s">
        <v>10</v>
      </c>
      <c r="C22" s="1" t="s">
        <v>6</v>
      </c>
      <c r="D22" s="1">
        <v>326</v>
      </c>
      <c r="E22" s="12">
        <f>IF(TRIM(C22)="A53",VLOOKUP(B22,runtimes!$B$2:$E$9,4,FALSE),VLOOKUP(B22,runtimes!$H$2:$K$9,4,FALSE))*1000</f>
        <v>0.45399999999999996</v>
      </c>
      <c r="F22" s="9">
        <f t="shared" si="4"/>
        <v>1436123.3480176213</v>
      </c>
      <c r="G22" s="11">
        <v>1442612</v>
      </c>
      <c r="H22" s="3">
        <v>1443087</v>
      </c>
      <c r="I22" s="10">
        <v>1441789</v>
      </c>
      <c r="J22" s="25">
        <f t="shared" si="2"/>
        <v>6488.6519823786803</v>
      </c>
      <c r="K22" s="26">
        <f t="shared" si="0"/>
        <v>6963.6519823786803</v>
      </c>
      <c r="L22" s="18">
        <f t="shared" si="0"/>
        <v>5665.6519823786803</v>
      </c>
      <c r="M22" s="27">
        <f t="shared" si="3"/>
        <v>4.5181717791409823E-3</v>
      </c>
      <c r="N22" s="27">
        <f t="shared" si="1"/>
        <v>4.8489233128833137E-3</v>
      </c>
      <c r="O22" s="28">
        <f t="shared" si="1"/>
        <v>3.9451012269937427E-3</v>
      </c>
    </row>
    <row r="23" spans="1:15" ht="15" x14ac:dyDescent="0.25">
      <c r="A23" s="8">
        <v>15</v>
      </c>
      <c r="B23" s="10" t="s">
        <v>9</v>
      </c>
      <c r="C23" s="1" t="s">
        <v>6</v>
      </c>
      <c r="D23" s="1">
        <v>194</v>
      </c>
      <c r="E23" s="12">
        <f>IF(TRIM(C23)="A53",VLOOKUP(B23,runtimes!$B$2:$E$9,4,FALSE),VLOOKUP(B23,runtimes!$H$2:$K$9,4,FALSE))*1000</f>
        <v>0.33300000000000002</v>
      </c>
      <c r="F23" s="9">
        <f t="shared" si="4"/>
        <v>1165165.1651651652</v>
      </c>
      <c r="G23" s="11">
        <v>1174812</v>
      </c>
      <c r="H23" s="3">
        <v>1175821</v>
      </c>
      <c r="I23" s="10">
        <v>1172579</v>
      </c>
      <c r="J23" s="25">
        <f t="shared" si="2"/>
        <v>9646.8348348347936</v>
      </c>
      <c r="K23" s="26">
        <f t="shared" si="0"/>
        <v>10655.834834834794</v>
      </c>
      <c r="L23" s="18">
        <f t="shared" si="0"/>
        <v>7413.8348348347936</v>
      </c>
      <c r="M23" s="27">
        <f t="shared" si="3"/>
        <v>8.2793711340205835E-3</v>
      </c>
      <c r="N23" s="27">
        <f t="shared" si="1"/>
        <v>9.1453427835051192E-3</v>
      </c>
      <c r="O23" s="28">
        <f t="shared" si="1"/>
        <v>6.3629046391752223E-3</v>
      </c>
    </row>
    <row r="24" spans="1:15" ht="15" x14ac:dyDescent="0.25">
      <c r="A24" s="8">
        <v>16</v>
      </c>
      <c r="B24" s="10" t="s">
        <v>15</v>
      </c>
      <c r="C24" s="1" t="s">
        <v>6</v>
      </c>
      <c r="D24" s="1">
        <v>60</v>
      </c>
      <c r="E24" s="12">
        <f>IF(TRIM(C24)="A53",VLOOKUP(B24,runtimes!$B$2:$E$9,4,FALSE),VLOOKUP(B24,runtimes!$H$2:$K$9,4,FALSE))*1000</f>
        <v>827.62800000000004</v>
      </c>
      <c r="F24" s="9">
        <f t="shared" si="4"/>
        <v>144.99267786976759</v>
      </c>
      <c r="G24" s="11">
        <v>18</v>
      </c>
      <c r="H24" s="3">
        <v>18</v>
      </c>
      <c r="I24" s="10">
        <v>18</v>
      </c>
      <c r="J24" s="25">
        <f t="shared" si="2"/>
        <v>-126.99267786976759</v>
      </c>
      <c r="K24" s="26">
        <f t="shared" si="2"/>
        <v>-126.99267786976759</v>
      </c>
      <c r="L24" s="18">
        <f t="shared" si="2"/>
        <v>-126.99267786976759</v>
      </c>
      <c r="M24" s="27">
        <f t="shared" si="3"/>
        <v>-0.87585579999999996</v>
      </c>
      <c r="N24" s="27">
        <f t="shared" si="3"/>
        <v>-0.87585579999999996</v>
      </c>
      <c r="O24" s="28">
        <f t="shared" si="3"/>
        <v>-0.87585579999999996</v>
      </c>
    </row>
    <row r="25" spans="1:15" ht="15" x14ac:dyDescent="0.25">
      <c r="A25" s="8">
        <v>17</v>
      </c>
      <c r="B25" s="10" t="s">
        <v>13</v>
      </c>
      <c r="C25" s="1" t="s">
        <v>6</v>
      </c>
      <c r="D25" s="1">
        <v>148</v>
      </c>
      <c r="E25" s="12">
        <f>IF(TRIM(C25)="A53",VLOOKUP(B25,runtimes!$B$2:$E$9,4,FALSE),VLOOKUP(B25,runtimes!$H$2:$K$9,4,FALSE))*1000</f>
        <v>0.11900000000000001</v>
      </c>
      <c r="F25" s="9">
        <f t="shared" si="4"/>
        <v>2487394.957983193</v>
      </c>
      <c r="G25" s="11">
        <v>2308489</v>
      </c>
      <c r="H25" s="3">
        <v>2312434</v>
      </c>
      <c r="I25" s="10">
        <v>2297731</v>
      </c>
      <c r="J25" s="25">
        <f t="shared" si="2"/>
        <v>-178905.95798319299</v>
      </c>
      <c r="K25" s="26">
        <f t="shared" si="2"/>
        <v>-174960.95798319299</v>
      </c>
      <c r="L25" s="18">
        <f t="shared" si="2"/>
        <v>-189663.95798319299</v>
      </c>
      <c r="M25" s="27">
        <f t="shared" si="3"/>
        <v>-7.1925030405405294E-2</v>
      </c>
      <c r="N25" s="27">
        <f t="shared" si="3"/>
        <v>-7.0339033783783672E-2</v>
      </c>
      <c r="O25" s="28">
        <f t="shared" si="3"/>
        <v>-7.6250037162162054E-2</v>
      </c>
    </row>
    <row r="26" spans="1:15" ht="15" x14ac:dyDescent="0.25">
      <c r="A26" s="8">
        <v>18</v>
      </c>
      <c r="B26" s="10" t="s">
        <v>7</v>
      </c>
      <c r="C26" s="1" t="s">
        <v>6</v>
      </c>
      <c r="D26" s="1">
        <v>127</v>
      </c>
      <c r="E26" s="12">
        <f>IF(TRIM(C26)="A53",VLOOKUP(B26,runtimes!$B$2:$E$9,4,FALSE),VLOOKUP(B26,runtimes!$H$2:$K$9,4,FALSE))*1000</f>
        <v>17.534000000000002</v>
      </c>
      <c r="F26" s="9">
        <f t="shared" si="4"/>
        <v>14486.141211360782</v>
      </c>
      <c r="G26" s="11">
        <v>14468</v>
      </c>
      <c r="H26" s="3">
        <v>14508</v>
      </c>
      <c r="I26" s="10">
        <v>14415</v>
      </c>
      <c r="J26" s="25">
        <f t="shared" si="2"/>
        <v>-18.141211360782108</v>
      </c>
      <c r="K26" s="26">
        <f t="shared" si="2"/>
        <v>21.858788639217892</v>
      </c>
      <c r="L26" s="18">
        <f t="shared" si="2"/>
        <v>-71.141211360782108</v>
      </c>
      <c r="M26" s="27">
        <f t="shared" si="3"/>
        <v>-1.2523149606297383E-3</v>
      </c>
      <c r="N26" s="27">
        <f t="shared" si="3"/>
        <v>1.5089448818899473E-3</v>
      </c>
      <c r="O26" s="28">
        <f t="shared" si="3"/>
        <v>-4.9109842519683214E-3</v>
      </c>
    </row>
    <row r="27" spans="1:15" ht="15" x14ac:dyDescent="0.25">
      <c r="A27" s="8">
        <v>19</v>
      </c>
      <c r="B27" s="10" t="s">
        <v>10</v>
      </c>
      <c r="C27" s="1" t="s">
        <v>6</v>
      </c>
      <c r="D27" s="1">
        <v>163</v>
      </c>
      <c r="E27" s="12">
        <f>IF(TRIM(C27)="A53",VLOOKUP(B27,runtimes!$B$2:$E$9,4,FALSE),VLOOKUP(B27,runtimes!$H$2:$K$9,4,FALSE))*1000</f>
        <v>0.45399999999999996</v>
      </c>
      <c r="F27" s="9">
        <f t="shared" si="4"/>
        <v>718061.67400881066</v>
      </c>
      <c r="G27" s="11">
        <v>720797</v>
      </c>
      <c r="H27" s="3">
        <v>721284</v>
      </c>
      <c r="I27" s="10">
        <v>720659</v>
      </c>
      <c r="J27" s="25">
        <f t="shared" si="2"/>
        <v>2735.3259911893401</v>
      </c>
      <c r="K27" s="26">
        <f t="shared" si="2"/>
        <v>3222.3259911893401</v>
      </c>
      <c r="L27" s="18">
        <f t="shared" si="2"/>
        <v>2597.3259911893401</v>
      </c>
      <c r="M27" s="27">
        <f t="shared" si="3"/>
        <v>3.8093190184047862E-3</v>
      </c>
      <c r="N27" s="27">
        <f t="shared" si="3"/>
        <v>4.4875337423311663E-3</v>
      </c>
      <c r="O27" s="28">
        <f t="shared" si="3"/>
        <v>3.6171349693250314E-3</v>
      </c>
    </row>
    <row r="28" spans="1:15" ht="15" x14ac:dyDescent="0.25">
      <c r="A28" s="8">
        <v>20</v>
      </c>
      <c r="B28" s="10" t="s">
        <v>9</v>
      </c>
      <c r="C28" s="1" t="s">
        <v>6</v>
      </c>
      <c r="D28" s="1">
        <v>283</v>
      </c>
      <c r="E28" s="12">
        <f>IF(TRIM(C28)="A53",VLOOKUP(B28,runtimes!$B$2:$E$9,4,FALSE),VLOOKUP(B28,runtimes!$H$2:$K$9,4,FALSE))*1000</f>
        <v>0.33300000000000002</v>
      </c>
      <c r="F28" s="9">
        <f t="shared" si="4"/>
        <v>1699699.6996996996</v>
      </c>
      <c r="G28" s="11">
        <v>1711288</v>
      </c>
      <c r="H28" s="3">
        <v>1709671</v>
      </c>
      <c r="I28" s="10">
        <v>1713203</v>
      </c>
      <c r="J28" s="25">
        <f t="shared" si="2"/>
        <v>11588.300300300354</v>
      </c>
      <c r="K28" s="26">
        <f t="shared" si="2"/>
        <v>9971.3003003003541</v>
      </c>
      <c r="L28" s="18">
        <f t="shared" si="2"/>
        <v>13503.300300300354</v>
      </c>
      <c r="M28" s="27">
        <f t="shared" si="3"/>
        <v>6.8178515901060393E-3</v>
      </c>
      <c r="N28" s="27">
        <f t="shared" si="3"/>
        <v>5.8665070671378413E-3</v>
      </c>
      <c r="O28" s="28">
        <f t="shared" si="3"/>
        <v>7.9445212014134601E-3</v>
      </c>
    </row>
    <row r="29" spans="1:15" ht="15" x14ac:dyDescent="0.25">
      <c r="A29" s="8">
        <v>21</v>
      </c>
      <c r="B29" s="10" t="s">
        <v>10</v>
      </c>
      <c r="C29" s="1" t="s">
        <v>6</v>
      </c>
      <c r="D29" s="1">
        <v>334</v>
      </c>
      <c r="E29" s="12">
        <f>IF(TRIM(C29)="A53",VLOOKUP(B29,runtimes!$B$2:$E$9,4,FALSE),VLOOKUP(B29,runtimes!$H$2:$K$9,4,FALSE))*1000</f>
        <v>0.45399999999999996</v>
      </c>
      <c r="F29" s="9">
        <f t="shared" si="4"/>
        <v>1471365.63876652</v>
      </c>
      <c r="G29" s="11">
        <v>1477597</v>
      </c>
      <c r="H29" s="3">
        <v>1477561</v>
      </c>
      <c r="I29" s="10">
        <v>1476251</v>
      </c>
      <c r="J29" s="25">
        <f t="shared" si="2"/>
        <v>6231.3612334800418</v>
      </c>
      <c r="K29" s="26">
        <f t="shared" si="2"/>
        <v>6195.3612334800418</v>
      </c>
      <c r="L29" s="18">
        <f t="shared" si="2"/>
        <v>4885.3612334800418</v>
      </c>
      <c r="M29" s="27">
        <f t="shared" si="3"/>
        <v>4.2350868263472136E-3</v>
      </c>
      <c r="N29" s="27">
        <f t="shared" si="3"/>
        <v>4.2106197604789503E-3</v>
      </c>
      <c r="O29" s="28">
        <f t="shared" si="3"/>
        <v>3.3202904191615848E-3</v>
      </c>
    </row>
  </sheetData>
  <mergeCells count="2">
    <mergeCell ref="G6:I6"/>
    <mergeCell ref="J6:O6"/>
  </mergeCells>
  <conditionalFormatting sqref="J8:O29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paperSize="9"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D562-7CE5-4334-8A72-B6810202F520}">
  <dimension ref="A1:O29"/>
  <sheetViews>
    <sheetView zoomScaleNormal="100" workbookViewId="0">
      <selection activeCell="I8" sqref="I8:I29"/>
    </sheetView>
  </sheetViews>
  <sheetFormatPr defaultRowHeight="14.25" x14ac:dyDescent="0.2"/>
  <cols>
    <col min="1" max="1" width="11.28515625" style="1" customWidth="1"/>
    <col min="2" max="2" width="22.7109375" style="1" customWidth="1"/>
    <col min="3" max="3" width="9.140625" style="1"/>
    <col min="4" max="4" width="11.7109375" style="1" customWidth="1"/>
    <col min="5" max="6" width="17.140625" style="1" customWidth="1"/>
    <col min="7" max="16384" width="9.140625" style="1"/>
  </cols>
  <sheetData>
    <row r="1" spans="1:15" ht="18" x14ac:dyDescent="0.25">
      <c r="A1" s="2" t="s">
        <v>32</v>
      </c>
    </row>
    <row r="2" spans="1:15" ht="18.75" thickBot="1" x14ac:dyDescent="0.3">
      <c r="A2" s="2"/>
    </row>
    <row r="3" spans="1:15" ht="15.75" thickBot="1" x14ac:dyDescent="0.3">
      <c r="A3" s="6" t="s">
        <v>27</v>
      </c>
      <c r="B3" s="7" t="s">
        <v>28</v>
      </c>
    </row>
    <row r="4" spans="1:15" ht="15.75" thickTop="1" thickBot="1" x14ac:dyDescent="0.25">
      <c r="A4" s="4">
        <v>0.9</v>
      </c>
      <c r="B4" s="5">
        <v>1800</v>
      </c>
    </row>
    <row r="5" spans="1:15" x14ac:dyDescent="0.2">
      <c r="A5" s="3"/>
      <c r="B5" s="3"/>
    </row>
    <row r="6" spans="1:15" ht="15" x14ac:dyDescent="0.25">
      <c r="A6" s="23" t="s">
        <v>16</v>
      </c>
      <c r="B6" s="19" t="s">
        <v>17</v>
      </c>
      <c r="C6" s="20" t="s">
        <v>18</v>
      </c>
      <c r="D6" s="21" t="s">
        <v>26</v>
      </c>
      <c r="E6" s="22" t="s">
        <v>29</v>
      </c>
      <c r="F6" s="24" t="s">
        <v>19</v>
      </c>
      <c r="G6" s="29" t="s">
        <v>20</v>
      </c>
      <c r="H6" s="30"/>
      <c r="I6" s="31"/>
      <c r="J6" s="29" t="s">
        <v>30</v>
      </c>
      <c r="K6" s="30"/>
      <c r="L6" s="30"/>
      <c r="M6" s="30"/>
      <c r="N6" s="30"/>
      <c r="O6" s="31"/>
    </row>
    <row r="7" spans="1:15" ht="15" thickBot="1" x14ac:dyDescent="0.25">
      <c r="A7" s="13"/>
      <c r="B7" s="14"/>
      <c r="C7" s="13"/>
      <c r="D7" s="13"/>
      <c r="E7" s="14"/>
      <c r="F7" s="14"/>
      <c r="G7" s="15" t="s">
        <v>21</v>
      </c>
      <c r="H7" s="16" t="s">
        <v>22</v>
      </c>
      <c r="I7" s="17" t="s">
        <v>23</v>
      </c>
      <c r="J7" s="15" t="s">
        <v>21</v>
      </c>
      <c r="K7" s="16" t="s">
        <v>22</v>
      </c>
      <c r="L7" s="17" t="s">
        <v>23</v>
      </c>
      <c r="M7" s="16" t="s">
        <v>21</v>
      </c>
      <c r="N7" s="16" t="s">
        <v>22</v>
      </c>
      <c r="O7" s="17" t="s">
        <v>23</v>
      </c>
    </row>
    <row r="8" spans="1:15" ht="15.75" thickTop="1" x14ac:dyDescent="0.25">
      <c r="A8" s="8">
        <v>0</v>
      </c>
      <c r="B8" s="10" t="s">
        <v>7</v>
      </c>
      <c r="C8" s="1" t="s">
        <v>8</v>
      </c>
      <c r="D8" s="1">
        <v>46</v>
      </c>
      <c r="E8" s="12">
        <f>IF(TRIM(C8)="A53",VLOOKUP(B8,runtimes!$B$2:$E$9,4,FALSE),VLOOKUP(B8,runtimes!$H$2:$K$9,4,FALSE))*1000</f>
        <v>10.8</v>
      </c>
      <c r="F8" s="9">
        <f>((1/$A$4)*D8*$B$4)/E8</f>
        <v>8518.5185185185182</v>
      </c>
      <c r="G8" s="11">
        <v>8461</v>
      </c>
      <c r="H8" s="3">
        <v>8472</v>
      </c>
      <c r="I8" s="10">
        <v>8476</v>
      </c>
      <c r="J8" s="25">
        <f>G8-$F8</f>
        <v>-57.518518518518249</v>
      </c>
      <c r="K8" s="26">
        <f t="shared" ref="K8:L23" si="0">H8-$F8</f>
        <v>-46.518518518518249</v>
      </c>
      <c r="L8" s="18">
        <f t="shared" si="0"/>
        <v>-42.518518518518249</v>
      </c>
      <c r="M8" s="27">
        <f>J8/$F8</f>
        <v>-6.7521739130434466E-3</v>
      </c>
      <c r="N8" s="27">
        <f t="shared" ref="N8:O23" si="1">K8/$F8</f>
        <v>-5.46086956521736E-3</v>
      </c>
      <c r="O8" s="28">
        <f t="shared" si="1"/>
        <v>-4.9913043478260555E-3</v>
      </c>
    </row>
    <row r="9" spans="1:15" ht="15" x14ac:dyDescent="0.25">
      <c r="A9" s="8">
        <v>1</v>
      </c>
      <c r="B9" s="10" t="s">
        <v>15</v>
      </c>
      <c r="C9" s="1" t="s">
        <v>8</v>
      </c>
      <c r="D9" s="1">
        <v>111</v>
      </c>
      <c r="E9" s="12">
        <f>IF(TRIM(C9)="A53",VLOOKUP(B9,runtimes!$B$2:$E$9,4,FALSE),VLOOKUP(B9,runtimes!$H$2:$K$9,4,FALSE))*1000</f>
        <v>814.048</v>
      </c>
      <c r="F9" s="9">
        <f>((1/$A$4)*D9*$B$4)/E9</f>
        <v>272.71119147765245</v>
      </c>
      <c r="G9" s="11">
        <v>182</v>
      </c>
      <c r="H9" s="3">
        <v>236</v>
      </c>
      <c r="I9" s="10">
        <v>221</v>
      </c>
      <c r="J9" s="25">
        <f t="shared" ref="J9:L29" si="2">G9-$F9</f>
        <v>-90.711191477652449</v>
      </c>
      <c r="K9" s="26">
        <f t="shared" si="0"/>
        <v>-36.711191477652449</v>
      </c>
      <c r="L9" s="18">
        <f t="shared" si="0"/>
        <v>-51.711191477652449</v>
      </c>
      <c r="M9" s="27">
        <f t="shared" ref="M9:O29" si="3">J9/$F9</f>
        <v>-0.33262731531531536</v>
      </c>
      <c r="N9" s="27">
        <f t="shared" si="1"/>
        <v>-0.13461563963963971</v>
      </c>
      <c r="O9" s="28">
        <f t="shared" si="1"/>
        <v>-0.18961888288288295</v>
      </c>
    </row>
    <row r="10" spans="1:15" ht="15" x14ac:dyDescent="0.25">
      <c r="A10" s="8">
        <v>2</v>
      </c>
      <c r="B10" s="10" t="s">
        <v>12</v>
      </c>
      <c r="C10" s="1" t="s">
        <v>8</v>
      </c>
      <c r="D10" s="1">
        <v>130</v>
      </c>
      <c r="E10" s="12">
        <f>IF(TRIM(C10)="A53",VLOOKUP(B10,runtimes!$B$2:$E$9,4,FALSE),VLOOKUP(B10,runtimes!$H$2:$K$9,4,FALSE))*1000</f>
        <v>173</v>
      </c>
      <c r="F10" s="9">
        <f t="shared" ref="F10:F29" si="4">((1/$A$4)*D10*$B$4)/E10</f>
        <v>1502.8901734104047</v>
      </c>
      <c r="G10" s="11">
        <v>1468</v>
      </c>
      <c r="H10" s="3">
        <v>1487</v>
      </c>
      <c r="I10" s="10">
        <v>1483</v>
      </c>
      <c r="J10" s="25">
        <f t="shared" si="2"/>
        <v>-34.890173410404714</v>
      </c>
      <c r="K10" s="26">
        <f t="shared" si="0"/>
        <v>-15.890173410404714</v>
      </c>
      <c r="L10" s="18">
        <f t="shared" si="0"/>
        <v>-19.890173410404714</v>
      </c>
      <c r="M10" s="27">
        <f t="shared" si="3"/>
        <v>-2.3215384615384672E-2</v>
      </c>
      <c r="N10" s="27">
        <f t="shared" si="1"/>
        <v>-1.0573076923076982E-2</v>
      </c>
      <c r="O10" s="28">
        <f t="shared" si="1"/>
        <v>-1.3234615384615444E-2</v>
      </c>
    </row>
    <row r="11" spans="1:15" ht="15" x14ac:dyDescent="0.25">
      <c r="A11" s="8">
        <v>3</v>
      </c>
      <c r="B11" s="10" t="s">
        <v>10</v>
      </c>
      <c r="C11" s="1" t="s">
        <v>6</v>
      </c>
      <c r="D11" s="1">
        <v>262</v>
      </c>
      <c r="E11" s="12">
        <f>IF(TRIM(C11)="A53",VLOOKUP(B11,runtimes!$B$2:$E$9,4,FALSE),VLOOKUP(B11,runtimes!$H$2:$K$9,4,FALSE))*1000</f>
        <v>0.45399999999999996</v>
      </c>
      <c r="F11" s="9">
        <f t="shared" si="4"/>
        <v>1154185.022026432</v>
      </c>
      <c r="G11" s="11">
        <v>1159432</v>
      </c>
      <c r="H11" s="3">
        <v>1160102</v>
      </c>
      <c r="I11" s="10">
        <v>1156041</v>
      </c>
      <c r="J11" s="25">
        <f t="shared" si="2"/>
        <v>5246.9779735680204</v>
      </c>
      <c r="K11" s="26">
        <f t="shared" si="0"/>
        <v>5916.9779735680204</v>
      </c>
      <c r="L11" s="18">
        <f t="shared" si="0"/>
        <v>1855.9779735680204</v>
      </c>
      <c r="M11" s="27">
        <f t="shared" si="3"/>
        <v>4.5460458015264896E-3</v>
      </c>
      <c r="N11" s="27">
        <f t="shared" si="1"/>
        <v>5.1265419847325968E-3</v>
      </c>
      <c r="O11" s="28">
        <f t="shared" si="1"/>
        <v>1.6080419847325975E-3</v>
      </c>
    </row>
    <row r="12" spans="1:15" ht="15" x14ac:dyDescent="0.25">
      <c r="A12" s="8">
        <v>4</v>
      </c>
      <c r="B12" s="10" t="s">
        <v>14</v>
      </c>
      <c r="C12" s="1" t="s">
        <v>6</v>
      </c>
      <c r="D12" s="1">
        <v>100</v>
      </c>
      <c r="E12" s="12">
        <f>IF(TRIM(C12)="A53",VLOOKUP(B12,runtimes!$B$2:$E$9,4,FALSE),VLOOKUP(B12,runtimes!$H$2:$K$9,4,FALSE))*1000</f>
        <v>222.35</v>
      </c>
      <c r="F12" s="9">
        <f t="shared" si="4"/>
        <v>899.48279739149996</v>
      </c>
      <c r="G12" s="11">
        <v>887</v>
      </c>
      <c r="H12" s="3">
        <v>905</v>
      </c>
      <c r="I12" s="10">
        <v>883</v>
      </c>
      <c r="J12" s="25">
        <f t="shared" si="2"/>
        <v>-12.482797391499957</v>
      </c>
      <c r="K12" s="26">
        <f t="shared" si="0"/>
        <v>5.5172026085000425</v>
      </c>
      <c r="L12" s="18">
        <f t="shared" si="0"/>
        <v>-16.482797391499957</v>
      </c>
      <c r="M12" s="27">
        <f t="shared" si="3"/>
        <v>-1.3877750000000076E-2</v>
      </c>
      <c r="N12" s="27">
        <f t="shared" si="1"/>
        <v>6.1337499999999214E-3</v>
      </c>
      <c r="O12" s="28">
        <f t="shared" si="1"/>
        <v>-1.8324750000000077E-2</v>
      </c>
    </row>
    <row r="13" spans="1:15" ht="15" x14ac:dyDescent="0.25">
      <c r="A13" s="8">
        <v>5</v>
      </c>
      <c r="B13" s="10" t="s">
        <v>11</v>
      </c>
      <c r="C13" s="1" t="s">
        <v>6</v>
      </c>
      <c r="D13" s="1">
        <v>100</v>
      </c>
      <c r="E13" s="12">
        <f>IF(TRIM(C13)="A53",VLOOKUP(B13,runtimes!$B$2:$E$9,4,FALSE),VLOOKUP(B13,runtimes!$H$2:$K$9,4,FALSE))*1000</f>
        <v>72.286000000000001</v>
      </c>
      <c r="F13" s="9">
        <f t="shared" si="4"/>
        <v>2766.7874830534265</v>
      </c>
      <c r="G13" s="11">
        <v>3114</v>
      </c>
      <c r="H13" s="3">
        <v>3142</v>
      </c>
      <c r="I13" s="10">
        <v>3252</v>
      </c>
      <c r="J13" s="25">
        <f t="shared" si="2"/>
        <v>347.21251694657349</v>
      </c>
      <c r="K13" s="26">
        <f t="shared" si="0"/>
        <v>375.21251694657349</v>
      </c>
      <c r="L13" s="18">
        <f t="shared" si="0"/>
        <v>485.21251694657349</v>
      </c>
      <c r="M13" s="27">
        <f t="shared" si="3"/>
        <v>0.12549302000000007</v>
      </c>
      <c r="N13" s="27">
        <f t="shared" si="1"/>
        <v>0.13561306000000006</v>
      </c>
      <c r="O13" s="28">
        <f t="shared" si="1"/>
        <v>0.17537036000000006</v>
      </c>
    </row>
    <row r="14" spans="1:15" ht="15" x14ac:dyDescent="0.25">
      <c r="A14" s="8">
        <v>6</v>
      </c>
      <c r="B14" s="10" t="s">
        <v>14</v>
      </c>
      <c r="C14" s="1" t="s">
        <v>6</v>
      </c>
      <c r="D14" s="1">
        <v>87</v>
      </c>
      <c r="E14" s="12">
        <f>IF(TRIM(C14)="A53",VLOOKUP(B14,runtimes!$B$2:$E$9,4,FALSE),VLOOKUP(B14,runtimes!$H$2:$K$9,4,FALSE))*1000</f>
        <v>222.35</v>
      </c>
      <c r="F14" s="9">
        <f t="shared" si="4"/>
        <v>782.55003373060492</v>
      </c>
      <c r="G14" s="11">
        <v>775</v>
      </c>
      <c r="H14" s="3">
        <v>780</v>
      </c>
      <c r="I14" s="10">
        <v>779</v>
      </c>
      <c r="J14" s="25">
        <f t="shared" si="2"/>
        <v>-7.5500337306049232</v>
      </c>
      <c r="K14" s="26">
        <f t="shared" si="0"/>
        <v>-2.5500337306049232</v>
      </c>
      <c r="L14" s="18">
        <f t="shared" si="0"/>
        <v>-3.5500337306049232</v>
      </c>
      <c r="M14" s="27">
        <f t="shared" si="3"/>
        <v>-9.6479885057471539E-3</v>
      </c>
      <c r="N14" s="27">
        <f t="shared" si="1"/>
        <v>-3.2586206896551991E-3</v>
      </c>
      <c r="O14" s="28">
        <f t="shared" si="1"/>
        <v>-4.5364942528735904E-3</v>
      </c>
    </row>
    <row r="15" spans="1:15" ht="15" x14ac:dyDescent="0.25">
      <c r="A15" s="8">
        <v>7</v>
      </c>
      <c r="B15" s="10" t="s">
        <v>13</v>
      </c>
      <c r="C15" s="1" t="s">
        <v>6</v>
      </c>
      <c r="D15" s="1">
        <v>253</v>
      </c>
      <c r="E15" s="12">
        <f>IF(TRIM(C15)="A53",VLOOKUP(B15,runtimes!$B$2:$E$9,4,FALSE),VLOOKUP(B15,runtimes!$H$2:$K$9,4,FALSE))*1000</f>
        <v>0.11900000000000001</v>
      </c>
      <c r="F15" s="9">
        <f t="shared" si="4"/>
        <v>4252100.8403361347</v>
      </c>
      <c r="G15" s="11">
        <v>3999818</v>
      </c>
      <c r="H15" s="3">
        <v>4012415</v>
      </c>
      <c r="I15" s="10">
        <v>3969517</v>
      </c>
      <c r="J15" s="25">
        <f t="shared" si="2"/>
        <v>-252282.84033613466</v>
      </c>
      <c r="K15" s="26">
        <f t="shared" si="0"/>
        <v>-239685.84033613466</v>
      </c>
      <c r="L15" s="18">
        <f t="shared" si="0"/>
        <v>-282583.84033613466</v>
      </c>
      <c r="M15" s="27">
        <f t="shared" si="3"/>
        <v>-5.9331339920948661E-2</v>
      </c>
      <c r="N15" s="27">
        <f t="shared" si="1"/>
        <v>-5.6368804347826131E-2</v>
      </c>
      <c r="O15" s="28">
        <f t="shared" si="1"/>
        <v>-6.6457464426877513E-2</v>
      </c>
    </row>
    <row r="16" spans="1:15" ht="15" x14ac:dyDescent="0.25">
      <c r="A16" s="8">
        <v>8</v>
      </c>
      <c r="B16" s="10" t="s">
        <v>9</v>
      </c>
      <c r="C16" s="1" t="s">
        <v>6</v>
      </c>
      <c r="D16" s="1">
        <v>188</v>
      </c>
      <c r="E16" s="12">
        <f>IF(TRIM(C16)="A53",VLOOKUP(B16,runtimes!$B$2:$E$9,4,FALSE),VLOOKUP(B16,runtimes!$H$2:$K$9,4,FALSE))*1000</f>
        <v>0.33300000000000002</v>
      </c>
      <c r="F16" s="9">
        <f t="shared" si="4"/>
        <v>1129129.129129129</v>
      </c>
      <c r="G16" s="11">
        <v>1132298</v>
      </c>
      <c r="H16" s="3">
        <v>1133758</v>
      </c>
      <c r="I16" s="10">
        <v>1116003</v>
      </c>
      <c r="J16" s="25">
        <f t="shared" si="2"/>
        <v>3168.8708708710037</v>
      </c>
      <c r="K16" s="26">
        <f t="shared" si="0"/>
        <v>4628.8708708710037</v>
      </c>
      <c r="L16" s="18">
        <f t="shared" si="0"/>
        <v>-13126.129129128996</v>
      </c>
      <c r="M16" s="27">
        <f t="shared" si="3"/>
        <v>2.8064734042554372E-3</v>
      </c>
      <c r="N16" s="27">
        <f t="shared" si="1"/>
        <v>4.0995053191490542E-3</v>
      </c>
      <c r="O16" s="28">
        <f t="shared" si="1"/>
        <v>-1.1625002659574352E-2</v>
      </c>
    </row>
    <row r="17" spans="1:15" ht="15" x14ac:dyDescent="0.25">
      <c r="A17" s="8">
        <v>9</v>
      </c>
      <c r="B17" s="10" t="s">
        <v>11</v>
      </c>
      <c r="C17" s="1" t="s">
        <v>8</v>
      </c>
      <c r="D17" s="1">
        <v>105</v>
      </c>
      <c r="E17" s="12">
        <f>IF(TRIM(C17)="A53",VLOOKUP(B17,runtimes!$B$2:$E$9,4,FALSE),VLOOKUP(B17,runtimes!$H$2:$K$9,4,FALSE))*1000</f>
        <v>34.852000000000004</v>
      </c>
      <c r="F17" s="9">
        <f t="shared" si="4"/>
        <v>6025.4791690577295</v>
      </c>
      <c r="G17" s="11">
        <v>5181</v>
      </c>
      <c r="H17" s="3">
        <v>6351</v>
      </c>
      <c r="I17" s="10">
        <v>6205</v>
      </c>
      <c r="J17" s="25">
        <f t="shared" si="2"/>
        <v>-844.47916905772945</v>
      </c>
      <c r="K17" s="26">
        <f t="shared" si="0"/>
        <v>325.52083094227055</v>
      </c>
      <c r="L17" s="18">
        <f t="shared" si="0"/>
        <v>179.52083094227055</v>
      </c>
      <c r="M17" s="27">
        <f t="shared" si="3"/>
        <v>-0.14015137142857137</v>
      </c>
      <c r="N17" s="27">
        <f t="shared" si="1"/>
        <v>5.4024057142857212E-2</v>
      </c>
      <c r="O17" s="28">
        <f t="shared" si="1"/>
        <v>2.9793619047619114E-2</v>
      </c>
    </row>
    <row r="18" spans="1:15" ht="15" x14ac:dyDescent="0.25">
      <c r="A18" s="8">
        <v>10</v>
      </c>
      <c r="B18" s="10" t="s">
        <v>15</v>
      </c>
      <c r="C18" s="1" t="s">
        <v>6</v>
      </c>
      <c r="D18" s="1">
        <v>132</v>
      </c>
      <c r="E18" s="12">
        <f>IF(TRIM(C18)="A53",VLOOKUP(B18,runtimes!$B$2:$E$9,4,FALSE),VLOOKUP(B18,runtimes!$H$2:$K$9,4,FALSE))*1000</f>
        <v>827.62800000000004</v>
      </c>
      <c r="F18" s="9">
        <f t="shared" si="4"/>
        <v>318.9838913134887</v>
      </c>
      <c r="G18" s="11">
        <v>238</v>
      </c>
      <c r="H18" s="3">
        <v>261</v>
      </c>
      <c r="I18" s="10">
        <v>211</v>
      </c>
      <c r="J18" s="25">
        <f t="shared" si="2"/>
        <v>-80.983891313488698</v>
      </c>
      <c r="K18" s="26">
        <f t="shared" si="0"/>
        <v>-57.983891313488698</v>
      </c>
      <c r="L18" s="18">
        <f t="shared" si="0"/>
        <v>-107.9838913134887</v>
      </c>
      <c r="M18" s="27">
        <f t="shared" si="3"/>
        <v>-0.25388081818181824</v>
      </c>
      <c r="N18" s="27">
        <f t="shared" si="1"/>
        <v>-0.18177686363636372</v>
      </c>
      <c r="O18" s="28">
        <f t="shared" si="1"/>
        <v>-0.33852459090909098</v>
      </c>
    </row>
    <row r="19" spans="1:15" ht="15" x14ac:dyDescent="0.25">
      <c r="A19" s="8">
        <v>11</v>
      </c>
      <c r="B19" s="10" t="s">
        <v>9</v>
      </c>
      <c r="C19" s="1" t="s">
        <v>6</v>
      </c>
      <c r="D19" s="1">
        <v>146</v>
      </c>
      <c r="E19" s="12">
        <f>IF(TRIM(C19)="A53",VLOOKUP(B19,runtimes!$B$2:$E$9,4,FALSE),VLOOKUP(B19,runtimes!$H$2:$K$9,4,FALSE))*1000</f>
        <v>0.33300000000000002</v>
      </c>
      <c r="F19" s="9">
        <f t="shared" si="4"/>
        <v>876876.87687687681</v>
      </c>
      <c r="G19" s="11">
        <v>881411</v>
      </c>
      <c r="H19" s="3">
        <v>881750</v>
      </c>
      <c r="I19" s="10">
        <v>876607</v>
      </c>
      <c r="J19" s="25">
        <f t="shared" si="2"/>
        <v>4534.1231231231941</v>
      </c>
      <c r="K19" s="26">
        <f t="shared" si="0"/>
        <v>4873.1231231231941</v>
      </c>
      <c r="L19" s="18">
        <f t="shared" si="0"/>
        <v>-269.87687687680591</v>
      </c>
      <c r="M19" s="27">
        <f t="shared" si="3"/>
        <v>5.170763698630218E-3</v>
      </c>
      <c r="N19" s="27">
        <f t="shared" si="1"/>
        <v>5.5573630136987115E-3</v>
      </c>
      <c r="O19" s="28">
        <f t="shared" si="1"/>
        <v>-3.0777054794512457E-4</v>
      </c>
    </row>
    <row r="20" spans="1:15" ht="15" x14ac:dyDescent="0.25">
      <c r="A20" s="8">
        <v>12</v>
      </c>
      <c r="B20" s="10" t="s">
        <v>15</v>
      </c>
      <c r="C20" s="1" t="s">
        <v>8</v>
      </c>
      <c r="D20" s="1">
        <v>77</v>
      </c>
      <c r="E20" s="12">
        <f>IF(TRIM(C20)="A53",VLOOKUP(B20,runtimes!$B$2:$E$9,4,FALSE),VLOOKUP(B20,runtimes!$H$2:$K$9,4,FALSE))*1000</f>
        <v>814.048</v>
      </c>
      <c r="F20" s="9">
        <f t="shared" si="4"/>
        <v>189.17803372774088</v>
      </c>
      <c r="G20" s="11">
        <v>93</v>
      </c>
      <c r="H20" s="3">
        <v>102</v>
      </c>
      <c r="I20" s="10">
        <v>102</v>
      </c>
      <c r="J20" s="25">
        <f t="shared" si="2"/>
        <v>-96.178033727740882</v>
      </c>
      <c r="K20" s="26">
        <f t="shared" si="0"/>
        <v>-87.178033727740882</v>
      </c>
      <c r="L20" s="18">
        <f t="shared" si="0"/>
        <v>-87.178033727740882</v>
      </c>
      <c r="M20" s="27">
        <f t="shared" si="3"/>
        <v>-0.50839958441558442</v>
      </c>
      <c r="N20" s="27">
        <f t="shared" si="1"/>
        <v>-0.46082535064935071</v>
      </c>
      <c r="O20" s="28">
        <f t="shared" si="1"/>
        <v>-0.46082535064935071</v>
      </c>
    </row>
    <row r="21" spans="1:15" ht="15" x14ac:dyDescent="0.25">
      <c r="A21" s="8">
        <v>13</v>
      </c>
      <c r="B21" s="10" t="s">
        <v>7</v>
      </c>
      <c r="C21" s="1" t="s">
        <v>6</v>
      </c>
      <c r="D21" s="1">
        <v>77</v>
      </c>
      <c r="E21" s="12">
        <f>IF(TRIM(C21)="A53",VLOOKUP(B21,runtimes!$B$2:$E$9,4,FALSE),VLOOKUP(B21,runtimes!$H$2:$K$9,4,FALSE))*1000</f>
        <v>17.534000000000002</v>
      </c>
      <c r="F21" s="9">
        <f t="shared" si="4"/>
        <v>8782.9360100376398</v>
      </c>
      <c r="G21" s="11">
        <v>8828</v>
      </c>
      <c r="H21" s="3">
        <v>8839</v>
      </c>
      <c r="I21" s="10">
        <v>8831</v>
      </c>
      <c r="J21" s="25">
        <f t="shared" si="2"/>
        <v>45.06398996236021</v>
      </c>
      <c r="K21" s="26">
        <f t="shared" si="0"/>
        <v>56.06398996236021</v>
      </c>
      <c r="L21" s="18">
        <f t="shared" si="0"/>
        <v>48.06398996236021</v>
      </c>
      <c r="M21" s="27">
        <f t="shared" si="3"/>
        <v>5.1308571428572989E-3</v>
      </c>
      <c r="N21" s="27">
        <f t="shared" si="1"/>
        <v>6.3832857142858707E-3</v>
      </c>
      <c r="O21" s="28">
        <f t="shared" si="1"/>
        <v>5.4724285714287278E-3</v>
      </c>
    </row>
    <row r="22" spans="1:15" ht="15" x14ac:dyDescent="0.25">
      <c r="A22" s="8">
        <v>14</v>
      </c>
      <c r="B22" s="10" t="s">
        <v>10</v>
      </c>
      <c r="C22" s="1" t="s">
        <v>8</v>
      </c>
      <c r="D22" s="1">
        <v>123</v>
      </c>
      <c r="E22" s="12">
        <f>IF(TRIM(C22)="A53",VLOOKUP(B22,runtimes!$B$2:$E$9,4,FALSE),VLOOKUP(B22,runtimes!$H$2:$K$9,4,FALSE))*1000</f>
        <v>0.17</v>
      </c>
      <c r="F22" s="9">
        <f t="shared" si="4"/>
        <v>1447058.8235294118</v>
      </c>
      <c r="G22" s="11">
        <v>1436283</v>
      </c>
      <c r="H22" s="3">
        <v>1447771</v>
      </c>
      <c r="I22" s="10">
        <v>1445175</v>
      </c>
      <c r="J22" s="25">
        <f t="shared" si="2"/>
        <v>-10775.823529411806</v>
      </c>
      <c r="K22" s="26">
        <f t="shared" si="0"/>
        <v>712.17647058819421</v>
      </c>
      <c r="L22" s="18">
        <f t="shared" si="0"/>
        <v>-1883.8235294118058</v>
      </c>
      <c r="M22" s="27">
        <f t="shared" si="3"/>
        <v>-7.4467073170731988E-3</v>
      </c>
      <c r="N22" s="27">
        <f t="shared" si="1"/>
        <v>4.9215447154468705E-4</v>
      </c>
      <c r="O22" s="28">
        <f t="shared" si="1"/>
        <v>-1.3018292682927112E-3</v>
      </c>
    </row>
    <row r="23" spans="1:15" ht="15" x14ac:dyDescent="0.25">
      <c r="A23" s="8">
        <v>15</v>
      </c>
      <c r="B23" s="10" t="s">
        <v>9</v>
      </c>
      <c r="C23" s="1" t="s">
        <v>6</v>
      </c>
      <c r="D23" s="1">
        <v>194</v>
      </c>
      <c r="E23" s="12">
        <f>IF(TRIM(C23)="A53",VLOOKUP(B23,runtimes!$B$2:$E$9,4,FALSE),VLOOKUP(B23,runtimes!$H$2:$K$9,4,FALSE))*1000</f>
        <v>0.33300000000000002</v>
      </c>
      <c r="F23" s="9">
        <f t="shared" si="4"/>
        <v>1165165.1651651652</v>
      </c>
      <c r="G23" s="11">
        <v>1172257</v>
      </c>
      <c r="H23" s="3">
        <v>1171513</v>
      </c>
      <c r="I23" s="10">
        <v>1167178</v>
      </c>
      <c r="J23" s="25">
        <f t="shared" si="2"/>
        <v>7091.8348348347936</v>
      </c>
      <c r="K23" s="26">
        <f t="shared" si="0"/>
        <v>6347.8348348347936</v>
      </c>
      <c r="L23" s="18">
        <f t="shared" si="0"/>
        <v>2012.8348348347936</v>
      </c>
      <c r="M23" s="27">
        <f t="shared" si="3"/>
        <v>6.0865489690721296E-3</v>
      </c>
      <c r="N23" s="27">
        <f t="shared" si="1"/>
        <v>5.4480128865979022E-3</v>
      </c>
      <c r="O23" s="28">
        <f t="shared" si="1"/>
        <v>1.727510309278315E-3</v>
      </c>
    </row>
    <row r="24" spans="1:15" ht="15" x14ac:dyDescent="0.25">
      <c r="A24" s="8">
        <v>16</v>
      </c>
      <c r="B24" s="10" t="s">
        <v>15</v>
      </c>
      <c r="C24" s="1" t="s">
        <v>8</v>
      </c>
      <c r="D24" s="1">
        <v>59</v>
      </c>
      <c r="E24" s="12">
        <f>IF(TRIM(C24)="A53",VLOOKUP(B24,runtimes!$B$2:$E$9,4,FALSE),VLOOKUP(B24,runtimes!$H$2:$K$9,4,FALSE))*1000</f>
        <v>814.048</v>
      </c>
      <c r="F24" s="9">
        <f t="shared" si="4"/>
        <v>144.95459727190533</v>
      </c>
      <c r="G24" s="11">
        <v>95</v>
      </c>
      <c r="H24" s="3">
        <v>117</v>
      </c>
      <c r="I24" s="10">
        <v>92</v>
      </c>
      <c r="J24" s="25">
        <f t="shared" si="2"/>
        <v>-49.954597271905328</v>
      </c>
      <c r="K24" s="26">
        <f t="shared" si="2"/>
        <v>-27.954597271905328</v>
      </c>
      <c r="L24" s="18">
        <f t="shared" si="2"/>
        <v>-52.954597271905328</v>
      </c>
      <c r="M24" s="27">
        <f t="shared" si="3"/>
        <v>-0.34462237288135589</v>
      </c>
      <c r="N24" s="27">
        <f t="shared" si="3"/>
        <v>-0.19285071186440669</v>
      </c>
      <c r="O24" s="28">
        <f t="shared" si="3"/>
        <v>-0.3653185084745762</v>
      </c>
    </row>
    <row r="25" spans="1:15" ht="15" x14ac:dyDescent="0.25">
      <c r="A25" s="8">
        <v>17</v>
      </c>
      <c r="B25" s="10" t="s">
        <v>13</v>
      </c>
      <c r="C25" s="1" t="s">
        <v>6</v>
      </c>
      <c r="D25" s="1">
        <v>148</v>
      </c>
      <c r="E25" s="12">
        <f>IF(TRIM(C25)="A53",VLOOKUP(B25,runtimes!$B$2:$E$9,4,FALSE),VLOOKUP(B25,runtimes!$H$2:$K$9,4,FALSE))*1000</f>
        <v>0.11900000000000001</v>
      </c>
      <c r="F25" s="9">
        <f t="shared" si="4"/>
        <v>2487394.957983193</v>
      </c>
      <c r="G25" s="11">
        <v>2326577</v>
      </c>
      <c r="H25" s="3">
        <v>2332702</v>
      </c>
      <c r="I25" s="10">
        <v>2306943</v>
      </c>
      <c r="J25" s="25">
        <f t="shared" si="2"/>
        <v>-160817.95798319299</v>
      </c>
      <c r="K25" s="26">
        <f t="shared" si="2"/>
        <v>-154692.95798319299</v>
      </c>
      <c r="L25" s="18">
        <f t="shared" si="2"/>
        <v>-180451.95798319299</v>
      </c>
      <c r="M25" s="27">
        <f t="shared" si="3"/>
        <v>-6.465316554054043E-2</v>
      </c>
      <c r="N25" s="27">
        <f t="shared" si="3"/>
        <v>-6.2190749999999892E-2</v>
      </c>
      <c r="O25" s="28">
        <f t="shared" si="3"/>
        <v>-7.2546564189189075E-2</v>
      </c>
    </row>
    <row r="26" spans="1:15" ht="15" x14ac:dyDescent="0.25">
      <c r="A26" s="8">
        <v>18</v>
      </c>
      <c r="B26" s="10" t="s">
        <v>7</v>
      </c>
      <c r="C26" s="1" t="s">
        <v>6</v>
      </c>
      <c r="D26" s="1">
        <v>127</v>
      </c>
      <c r="E26" s="12">
        <f>IF(TRIM(C26)="A53",VLOOKUP(B26,runtimes!$B$2:$E$9,4,FALSE),VLOOKUP(B26,runtimes!$H$2:$K$9,4,FALSE))*1000</f>
        <v>17.534000000000002</v>
      </c>
      <c r="F26" s="9">
        <f t="shared" si="4"/>
        <v>14486.141211360782</v>
      </c>
      <c r="G26" s="11">
        <v>14564</v>
      </c>
      <c r="H26" s="3">
        <v>14579</v>
      </c>
      <c r="I26" s="10">
        <v>14455</v>
      </c>
      <c r="J26" s="25">
        <f t="shared" si="2"/>
        <v>77.858788639217892</v>
      </c>
      <c r="K26" s="26">
        <f t="shared" si="2"/>
        <v>92.858788639217892</v>
      </c>
      <c r="L26" s="18">
        <f t="shared" si="2"/>
        <v>-31.141211360782108</v>
      </c>
      <c r="M26" s="27">
        <f t="shared" si="3"/>
        <v>5.3747086614175073E-3</v>
      </c>
      <c r="N26" s="27">
        <f t="shared" si="3"/>
        <v>6.4101811023623894E-3</v>
      </c>
      <c r="O26" s="28">
        <f t="shared" si="3"/>
        <v>-2.149724409448636E-3</v>
      </c>
    </row>
    <row r="27" spans="1:15" ht="15" x14ac:dyDescent="0.25">
      <c r="A27" s="8">
        <v>19</v>
      </c>
      <c r="B27" s="10" t="s">
        <v>10</v>
      </c>
      <c r="C27" s="1" t="s">
        <v>6</v>
      </c>
      <c r="D27" s="1">
        <v>163</v>
      </c>
      <c r="E27" s="12">
        <f>IF(TRIM(C27)="A53",VLOOKUP(B27,runtimes!$B$2:$E$9,4,FALSE),VLOOKUP(B27,runtimes!$H$2:$K$9,4,FALSE))*1000</f>
        <v>0.45399999999999996</v>
      </c>
      <c r="F27" s="9">
        <f t="shared" si="4"/>
        <v>718061.67400881066</v>
      </c>
      <c r="G27" s="11">
        <v>708415</v>
      </c>
      <c r="H27" s="3">
        <v>707996</v>
      </c>
      <c r="I27" s="10">
        <v>703787</v>
      </c>
      <c r="J27" s="25">
        <f t="shared" si="2"/>
        <v>-9646.6740088106599</v>
      </c>
      <c r="K27" s="26">
        <f t="shared" si="2"/>
        <v>-10065.67400881066</v>
      </c>
      <c r="L27" s="18">
        <f t="shared" si="2"/>
        <v>-14274.67400881066</v>
      </c>
      <c r="M27" s="27">
        <f t="shared" si="3"/>
        <v>-1.3434325153374354E-2</v>
      </c>
      <c r="N27" s="27">
        <f t="shared" si="3"/>
        <v>-1.4017840490797667E-2</v>
      </c>
      <c r="O27" s="28">
        <f t="shared" si="3"/>
        <v>-1.9879453987730181E-2</v>
      </c>
    </row>
    <row r="28" spans="1:15" ht="15" x14ac:dyDescent="0.25">
      <c r="A28" s="8">
        <v>20</v>
      </c>
      <c r="B28" s="10" t="s">
        <v>9</v>
      </c>
      <c r="C28" s="1" t="s">
        <v>8</v>
      </c>
      <c r="D28" s="1">
        <v>96</v>
      </c>
      <c r="E28" s="12">
        <f>IF(TRIM(C28)="A53",VLOOKUP(B28,runtimes!$B$2:$E$9,4,FALSE),VLOOKUP(B28,runtimes!$H$2:$K$9,4,FALSE))*1000</f>
        <v>0.112</v>
      </c>
      <c r="F28" s="9">
        <f t="shared" si="4"/>
        <v>1714285.7142857143</v>
      </c>
      <c r="G28" s="11">
        <v>1676172</v>
      </c>
      <c r="H28" s="3">
        <v>1699877</v>
      </c>
      <c r="I28" s="10">
        <v>1687552</v>
      </c>
      <c r="J28" s="25">
        <f t="shared" si="2"/>
        <v>-38113.714285714319</v>
      </c>
      <c r="K28" s="26">
        <f t="shared" si="2"/>
        <v>-14408.714285714319</v>
      </c>
      <c r="L28" s="18">
        <f t="shared" si="2"/>
        <v>-26733.714285714319</v>
      </c>
      <c r="M28" s="27">
        <f t="shared" si="3"/>
        <v>-2.223300000000002E-2</v>
      </c>
      <c r="N28" s="27">
        <f t="shared" si="3"/>
        <v>-8.4050833333333529E-3</v>
      </c>
      <c r="O28" s="28">
        <f t="shared" si="3"/>
        <v>-1.5594666666666685E-2</v>
      </c>
    </row>
    <row r="29" spans="1:15" ht="15" x14ac:dyDescent="0.25">
      <c r="A29" s="8">
        <v>21</v>
      </c>
      <c r="B29" s="10" t="s">
        <v>10</v>
      </c>
      <c r="C29" s="1" t="s">
        <v>8</v>
      </c>
      <c r="D29" s="1">
        <v>126</v>
      </c>
      <c r="E29" s="12">
        <f>IF(TRIM(C29)="A53",VLOOKUP(B29,runtimes!$B$2:$E$9,4,FALSE),VLOOKUP(B29,runtimes!$H$2:$K$9,4,FALSE))*1000</f>
        <v>0.17</v>
      </c>
      <c r="F29" s="9">
        <f t="shared" si="4"/>
        <v>1482352.9411764704</v>
      </c>
      <c r="G29" s="11">
        <v>1462251</v>
      </c>
      <c r="H29" s="3">
        <v>1479313</v>
      </c>
      <c r="I29" s="10">
        <v>1466588</v>
      </c>
      <c r="J29" s="25">
        <f t="shared" si="2"/>
        <v>-20101.941176470369</v>
      </c>
      <c r="K29" s="26">
        <f t="shared" si="2"/>
        <v>-3039.9411764703691</v>
      </c>
      <c r="L29" s="18">
        <f t="shared" si="2"/>
        <v>-15764.941176470369</v>
      </c>
      <c r="M29" s="27">
        <f t="shared" si="3"/>
        <v>-1.3560833333333187E-2</v>
      </c>
      <c r="N29" s="27">
        <f t="shared" si="3"/>
        <v>-2.0507539682538206E-3</v>
      </c>
      <c r="O29" s="28">
        <f t="shared" si="3"/>
        <v>-1.0635079365079219E-2</v>
      </c>
    </row>
  </sheetData>
  <mergeCells count="2">
    <mergeCell ref="G6:I6"/>
    <mergeCell ref="J6:O6"/>
  </mergeCells>
  <conditionalFormatting sqref="J8:O29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runtimes</vt:lpstr>
      <vt:lpstr>antiMEiko</vt:lpstr>
      <vt:lpstr>antinobLTF</vt:lpstr>
      <vt:lpstr>antinobo</vt:lpstr>
      <vt:lpstr>MEikLTF</vt:lpstr>
      <vt:lpstr>modpred</vt:lpstr>
      <vt:lpstr>nobLTF</vt:lpstr>
      <vt:lpstr>nobo</vt:lpstr>
      <vt:lpstr>random1</vt:lpstr>
      <vt:lpstr>random2</vt:lpstr>
      <vt:lpstr>random3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2021-03-02T18:27:17Z</dcterms:created>
  <dcterms:modified xsi:type="dcterms:W3CDTF">2021-03-02T21:43:56Z</dcterms:modified>
</cp:coreProperties>
</file>