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E9FEC553-EDFB-4974-A431-ADB95A167A93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</sheets>
  <definedNames>
    <definedName name="_xlnm.Print_Area" localSheetId="0">Sheet1!$A:$Q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F26" i="1"/>
  <c r="H26" i="1" s="1"/>
  <c r="G26" i="1"/>
  <c r="I26" i="1"/>
  <c r="J26" i="1"/>
  <c r="K26" i="1"/>
  <c r="L26" i="1"/>
  <c r="M26" i="1"/>
  <c r="N26" i="1"/>
  <c r="O26" i="1"/>
  <c r="P26" i="1" s="1"/>
  <c r="F22" i="1"/>
  <c r="G22" i="1" s="1"/>
  <c r="I22" i="1"/>
  <c r="K22" i="1" s="1"/>
  <c r="J22" i="1"/>
  <c r="L22" i="1"/>
  <c r="M22" i="1"/>
  <c r="N22" i="1"/>
  <c r="O22" i="1"/>
  <c r="P22" i="1"/>
  <c r="Q22" i="1"/>
  <c r="F18" i="1"/>
  <c r="G18" i="1" s="1"/>
  <c r="H18" i="1"/>
  <c r="I18" i="1"/>
  <c r="J18" i="1"/>
  <c r="K18" i="1"/>
  <c r="L18" i="1"/>
  <c r="M18" i="1" s="1"/>
  <c r="O18" i="1"/>
  <c r="Q18" i="1" s="1"/>
  <c r="P18" i="1"/>
  <c r="F14" i="1"/>
  <c r="H14" i="1" s="1"/>
  <c r="G14" i="1"/>
  <c r="I14" i="1"/>
  <c r="J14" i="1" s="1"/>
  <c r="K14" i="1"/>
  <c r="L14" i="1"/>
  <c r="M14" i="1"/>
  <c r="N14" i="1"/>
  <c r="O14" i="1"/>
  <c r="P14" i="1" s="1"/>
  <c r="F10" i="1"/>
  <c r="G10" i="1" s="1"/>
  <c r="I10" i="1"/>
  <c r="K10" i="1" s="1"/>
  <c r="J10" i="1"/>
  <c r="L10" i="1"/>
  <c r="M10" i="1" s="1"/>
  <c r="N10" i="1"/>
  <c r="O10" i="1"/>
  <c r="P10" i="1"/>
  <c r="Q10" i="1"/>
  <c r="Q26" i="1" l="1"/>
  <c r="H22" i="1"/>
  <c r="N18" i="1"/>
  <c r="Q14" i="1"/>
  <c r="H10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7" i="1"/>
  <c r="L8" i="1" l="1"/>
  <c r="N8" i="1" s="1"/>
  <c r="O8" i="1"/>
  <c r="P8" i="1" s="1"/>
  <c r="L9" i="1"/>
  <c r="M9" i="1" s="1"/>
  <c r="O9" i="1"/>
  <c r="P9" i="1" s="1"/>
  <c r="L15" i="1"/>
  <c r="M15" i="1" s="1"/>
  <c r="L17" i="1"/>
  <c r="N17" i="1" s="1"/>
  <c r="O21" i="1"/>
  <c r="P21" i="1" s="1"/>
  <c r="L23" i="1"/>
  <c r="N23" i="1" s="1"/>
  <c r="L7" i="1"/>
  <c r="M7" i="1" s="1"/>
  <c r="O7" i="1"/>
  <c r="P7" i="1" s="1"/>
  <c r="L11" i="1"/>
  <c r="O11" i="1"/>
  <c r="L12" i="1"/>
  <c r="O12" i="1"/>
  <c r="P12" i="1" s="1"/>
  <c r="L13" i="1"/>
  <c r="O13" i="1"/>
  <c r="O15" i="1"/>
  <c r="P15" i="1" s="1"/>
  <c r="L16" i="1"/>
  <c r="O16" i="1"/>
  <c r="O17" i="1"/>
  <c r="P17" i="1" s="1"/>
  <c r="L19" i="1"/>
  <c r="O19" i="1"/>
  <c r="L20" i="1"/>
  <c r="O20" i="1"/>
  <c r="P20" i="1" s="1"/>
  <c r="L21" i="1"/>
  <c r="O23" i="1"/>
  <c r="P23" i="1" s="1"/>
  <c r="L24" i="1"/>
  <c r="O24" i="1"/>
  <c r="L25" i="1"/>
  <c r="O25" i="1"/>
  <c r="P25" i="1" s="1"/>
  <c r="I8" i="1"/>
  <c r="J8" i="1" s="1"/>
  <c r="I9" i="1"/>
  <c r="K9" i="1" s="1"/>
  <c r="I11" i="1"/>
  <c r="J11" i="1" s="1"/>
  <c r="I12" i="1"/>
  <c r="K12" i="1" s="1"/>
  <c r="I13" i="1"/>
  <c r="J13" i="1" s="1"/>
  <c r="I15" i="1"/>
  <c r="K15" i="1" s="1"/>
  <c r="I16" i="1"/>
  <c r="J16" i="1" s="1"/>
  <c r="I17" i="1"/>
  <c r="K17" i="1" s="1"/>
  <c r="I19" i="1"/>
  <c r="J19" i="1" s="1"/>
  <c r="I20" i="1"/>
  <c r="K20" i="1" s="1"/>
  <c r="I21" i="1"/>
  <c r="J21" i="1" s="1"/>
  <c r="I23" i="1"/>
  <c r="K23" i="1" s="1"/>
  <c r="I24" i="1"/>
  <c r="J24" i="1" s="1"/>
  <c r="I25" i="1"/>
  <c r="K25" i="1" s="1"/>
  <c r="I7" i="1"/>
  <c r="J7" i="1" s="1"/>
  <c r="F8" i="1"/>
  <c r="H8" i="1" s="1"/>
  <c r="F9" i="1"/>
  <c r="G9" i="1" s="1"/>
  <c r="F11" i="1"/>
  <c r="H11" i="1" s="1"/>
  <c r="F12" i="1"/>
  <c r="G12" i="1" s="1"/>
  <c r="F13" i="1"/>
  <c r="H13" i="1" s="1"/>
  <c r="F15" i="1"/>
  <c r="G15" i="1" s="1"/>
  <c r="F16" i="1"/>
  <c r="H16" i="1" s="1"/>
  <c r="F17" i="1"/>
  <c r="G17" i="1" s="1"/>
  <c r="F19" i="1"/>
  <c r="H19" i="1" s="1"/>
  <c r="F20" i="1"/>
  <c r="G20" i="1" s="1"/>
  <c r="F21" i="1"/>
  <c r="H21" i="1" s="1"/>
  <c r="F23" i="1"/>
  <c r="G23" i="1" s="1"/>
  <c r="F24" i="1"/>
  <c r="H24" i="1" s="1"/>
  <c r="F25" i="1"/>
  <c r="G25" i="1" s="1"/>
  <c r="F7" i="1"/>
  <c r="G7" i="1" s="1"/>
  <c r="G21" i="1" l="1"/>
  <c r="K24" i="1"/>
  <c r="G19" i="1"/>
  <c r="J20" i="1"/>
  <c r="G11" i="1"/>
  <c r="J17" i="1"/>
  <c r="H25" i="1"/>
  <c r="G8" i="1"/>
  <c r="J9" i="1"/>
  <c r="G24" i="1"/>
  <c r="G16" i="1"/>
  <c r="H9" i="1"/>
  <c r="J23" i="1"/>
  <c r="J15" i="1"/>
  <c r="K8" i="1"/>
  <c r="H15" i="1"/>
  <c r="K13" i="1"/>
  <c r="H7" i="1"/>
  <c r="H20" i="1"/>
  <c r="G13" i="1"/>
  <c r="J25" i="1"/>
  <c r="K19" i="1"/>
  <c r="J12" i="1"/>
  <c r="Q7" i="1"/>
  <c r="Q21" i="1"/>
  <c r="H12" i="1"/>
  <c r="K21" i="1"/>
  <c r="H23" i="1"/>
  <c r="H17" i="1"/>
  <c r="K7" i="1"/>
  <c r="K16" i="1"/>
  <c r="K11" i="1"/>
  <c r="N9" i="1"/>
  <c r="M8" i="1"/>
  <c r="N15" i="1"/>
  <c r="M17" i="1"/>
  <c r="Q8" i="1"/>
  <c r="P24" i="1"/>
  <c r="Q24" i="1"/>
  <c r="M25" i="1"/>
  <c r="N25" i="1"/>
  <c r="N24" i="1"/>
  <c r="M24" i="1"/>
  <c r="M23" i="1"/>
  <c r="P19" i="1"/>
  <c r="Q19" i="1"/>
  <c r="N21" i="1"/>
  <c r="M21" i="1"/>
  <c r="M20" i="1"/>
  <c r="N20" i="1"/>
  <c r="N19" i="1"/>
  <c r="M19" i="1"/>
  <c r="P16" i="1"/>
  <c r="Q16" i="1"/>
  <c r="N16" i="1"/>
  <c r="M16" i="1"/>
  <c r="P11" i="1"/>
  <c r="Q11" i="1"/>
  <c r="P13" i="1"/>
  <c r="Q13" i="1"/>
  <c r="N13" i="1"/>
  <c r="M13" i="1"/>
  <c r="M12" i="1"/>
  <c r="N12" i="1"/>
  <c r="N11" i="1"/>
  <c r="M11" i="1"/>
  <c r="Q25" i="1"/>
  <c r="Q23" i="1"/>
  <c r="Q20" i="1"/>
  <c r="Q17" i="1"/>
  <c r="Q15" i="1"/>
  <c r="Q12" i="1"/>
  <c r="Q9" i="1"/>
  <c r="N7" i="1"/>
  <c r="J30" i="1" l="1" a="1"/>
  <c r="J30" i="1" s="1"/>
  <c r="M27" i="1"/>
  <c r="J31" i="1" a="1"/>
  <c r="J31" i="1" s="1"/>
  <c r="J27" i="1"/>
  <c r="P28" i="1"/>
  <c r="G27" i="1"/>
  <c r="J28" i="1"/>
  <c r="P31" i="1" a="1"/>
  <c r="P31" i="1" s="1"/>
  <c r="P27" i="1"/>
  <c r="M29" i="1" a="1"/>
  <c r="M29" i="1" s="1"/>
  <c r="J29" i="1" a="1"/>
  <c r="J29" i="1" s="1"/>
  <c r="P29" i="1" a="1"/>
  <c r="P29" i="1" s="1"/>
  <c r="Q28" i="1"/>
  <c r="Q27" i="1"/>
  <c r="G29" i="1" a="1"/>
  <c r="G29" i="1" s="1"/>
  <c r="G32" i="1" a="1"/>
  <c r="G32" i="1" s="1"/>
  <c r="M28" i="1"/>
  <c r="G28" i="1"/>
  <c r="H28" i="1"/>
  <c r="H27" i="1"/>
  <c r="H29" i="1" a="1"/>
  <c r="H29" i="1" s="1"/>
  <c r="N28" i="1"/>
  <c r="N27" i="1"/>
  <c r="M32" i="1" a="1"/>
  <c r="M32" i="1" s="1"/>
  <c r="K28" i="1"/>
  <c r="K27" i="1"/>
  <c r="J32" i="1" a="1"/>
  <c r="J32" i="1" s="1"/>
  <c r="G31" i="1" a="1"/>
  <c r="G31" i="1" s="1"/>
  <c r="H30" i="1" a="1"/>
  <c r="H30" i="1" s="1"/>
  <c r="H31" i="1" a="1"/>
  <c r="H31" i="1" s="1"/>
  <c r="H32" i="1" a="1"/>
  <c r="H32" i="1" s="1"/>
  <c r="N31" i="1" a="1"/>
  <c r="N31" i="1" s="1"/>
  <c r="N29" i="1" a="1"/>
  <c r="N29" i="1" s="1"/>
  <c r="N32" i="1" a="1"/>
  <c r="N32" i="1" s="1"/>
  <c r="N30" i="1" a="1"/>
  <c r="N30" i="1" s="1"/>
  <c r="K31" i="1" a="1"/>
  <c r="K31" i="1" s="1"/>
  <c r="K29" i="1" a="1"/>
  <c r="K29" i="1" s="1"/>
  <c r="K32" i="1" a="1"/>
  <c r="K32" i="1" s="1"/>
  <c r="K30" i="1" a="1"/>
  <c r="K30" i="1" s="1"/>
  <c r="Q29" i="1" a="1"/>
  <c r="Q29" i="1" s="1"/>
  <c r="Q30" i="1" a="1"/>
  <c r="Q30" i="1" s="1"/>
  <c r="Q31" i="1" a="1"/>
  <c r="Q31" i="1" s="1"/>
  <c r="Q32" i="1" a="1"/>
  <c r="Q32" i="1" s="1"/>
  <c r="P32" i="1" a="1"/>
  <c r="P32" i="1" s="1"/>
  <c r="M30" i="1" a="1"/>
  <c r="M30" i="1" s="1"/>
  <c r="G30" i="1" a="1"/>
  <c r="G30" i="1" s="1"/>
  <c r="M31" i="1" a="1"/>
  <c r="M31" i="1" s="1"/>
  <c r="P30" i="1" a="1"/>
  <c r="P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<sst xmlns="http://schemas.openxmlformats.org/spreadsheetml/2006/main" count="59" uniqueCount="32">
  <si>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</si>
  <si>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</si>
  <si>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</si>
  <si>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</si>
  <si>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</si>
  <si>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</si>
  <si>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</si>
  <si>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</si>
  <si>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</si>
  <si>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</si>
  <si>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</si>
  <si>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</si>
  <si>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</si>
  <si>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</si>
  <si>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</si>
  <si>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</si>
  <si>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</si>
  <si>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</si>
  <si>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</si>
  <si>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</si>
  <si>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</si>
  <si>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</si>
  <si>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</si>
  <si>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</si>
  <si>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</si>
  <si>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</si>
  <si>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</si>
  <si>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</si>
  <si>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</si>
  <si>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</si>
  <si>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</si>
  <si>
    <t>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</si>
</sst>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0" fontId="2" fillId="0" borderId="25" xfId="0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152400</xdr:rowOff>
    </xdr:from>
    <xdr:to>
      <xdr:col>5</xdr:col>
      <xdr:colOff>666750</xdr:colOff>
      <xdr:row>36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37</xdr:row>
      <xdr:rowOff>104775</xdr:rowOff>
    </xdr:from>
    <xdr:to>
      <xdr:col>4</xdr:col>
      <xdr:colOff>76200</xdr:colOff>
      <xdr:row>40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41</xdr:row>
      <xdr:rowOff>85725</xdr:rowOff>
    </xdr:from>
    <xdr:to>
      <xdr:col>5</xdr:col>
      <xdr:colOff>257175</xdr:colOff>
      <xdr:row>44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45</xdr:row>
      <xdr:rowOff>104775</xdr:rowOff>
    </xdr:from>
    <xdr:to>
      <xdr:col>4</xdr:col>
      <xdr:colOff>704850</xdr:colOff>
      <xdr:row>48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X47"/>
  <sheetViews>
    <sheetView tabSelected="1" topLeftCell="B1" zoomScaleNormal="100" workbookViewId="0">
      <selection sqref="A1:B1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6384" width="9.140625" style="2"/>
  </cols>
  <sheetData>
    <row r="1" spans="1:24" ht="15" thickBot="1" x14ac:dyDescent="0.25">
      <c r="A1" s="63" t="s">
        <v>24</v>
      </c>
      <c r="B1" s="64"/>
      <c r="C1" s="55">
        <v>5.6960066808206111</v>
      </c>
      <c r="D1" s="55"/>
      <c r="E1" s="56" t="s">
        <v>2</v>
      </c>
    </row>
    <row r="3" spans="1:24" ht="15" thickBot="1" x14ac:dyDescent="0.25"/>
    <row r="4" spans="1:24" x14ac:dyDescent="0.2">
      <c r="A4" s="69" t="s">
        <v>0</v>
      </c>
      <c r="B4" s="72" t="s">
        <v>1</v>
      </c>
      <c r="C4" s="74" t="s">
        <v>3</v>
      </c>
      <c r="D4" s="74"/>
      <c r="E4" s="72"/>
      <c r="F4" s="74" t="s">
        <v>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24" x14ac:dyDescent="0.2">
      <c r="A5" s="70"/>
      <c r="B5" s="67"/>
      <c r="C5" s="66"/>
      <c r="D5" s="66"/>
      <c r="E5" s="67"/>
      <c r="F5" s="65" t="s">
        <v>7</v>
      </c>
      <c r="G5" s="66"/>
      <c r="H5" s="67"/>
      <c r="I5" s="65" t="s">
        <v>10</v>
      </c>
      <c r="J5" s="66"/>
      <c r="K5" s="67"/>
      <c r="L5" s="65" t="s">
        <v>12</v>
      </c>
      <c r="M5" s="66"/>
      <c r="N5" s="67"/>
      <c r="O5" s="66" t="s">
        <v>13</v>
      </c>
      <c r="P5" s="66"/>
      <c r="Q5" s="68"/>
    </row>
    <row r="6" spans="1:24" x14ac:dyDescent="0.2">
      <c r="A6" s="71"/>
      <c r="B6" s="73"/>
      <c r="C6" s="45" t="s">
        <v>4</v>
      </c>
      <c r="D6" s="45" t="s">
        <v>5</v>
      </c>
      <c r="E6" s="46" t="s">
        <v>30</v>
      </c>
      <c r="F6" s="47" t="s">
        <v>8</v>
      </c>
      <c r="G6" s="45" t="s">
        <v>9</v>
      </c>
      <c r="H6" s="48" t="s">
        <v>11</v>
      </c>
      <c r="I6" s="47" t="s">
        <v>8</v>
      </c>
      <c r="J6" s="45" t="s">
        <v>9</v>
      </c>
      <c r="K6" s="46" t="s">
        <v>11</v>
      </c>
      <c r="L6" s="47" t="s">
        <v>8</v>
      </c>
      <c r="M6" s="45" t="s">
        <v>9</v>
      </c>
      <c r="N6" s="46" t="s">
        <v>11</v>
      </c>
      <c r="O6" s="45" t="s">
        <v>8</v>
      </c>
      <c r="P6" s="45" t="s">
        <v>9</v>
      </c>
      <c r="Q6" s="62" t="s">
        <v>11</v>
      </c>
      <c r="U6" s="2" t="s">
        <v>25</v>
      </c>
      <c r="V6" s="2" t="s">
        <v>17</v>
      </c>
      <c r="W6" s="2" t="s">
        <v>18</v>
      </c>
      <c r="X6" s="2" t="s">
        <v>19</v>
      </c>
    </row>
    <row r="7" spans="1:24" x14ac:dyDescent="0.2">
      <c r="A7" s="15">
        <v>1</v>
      </c>
      <c r="B7" s="49" t="s">
        <v>14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>$C$1+U7</f>
        <v>7.8328429115898421</v>
      </c>
      <c r="G7" s="16">
        <f>$C7-F7</f>
        <v>0.22264514656176626</v>
      </c>
      <c r="H7" s="18">
        <f>1-F7/$C7</f>
        <v>2.7638939435390864E-2</v>
      </c>
      <c r="I7" s="17">
        <f>$C$1+V7</f>
        <v>7.2554734500513804</v>
      </c>
      <c r="J7" s="16">
        <f>$C7-I7</f>
        <v>0.80001460810022795</v>
      </c>
      <c r="K7" s="18">
        <f>1-I7/$C7</f>
        <v>9.9312990389287092E-2</v>
      </c>
      <c r="L7" s="17">
        <f>$C$1+W7</f>
        <v>7.6129914589675112</v>
      </c>
      <c r="M7" s="16">
        <f>$C7-L7</f>
        <v>0.44249659918409723</v>
      </c>
      <c r="N7" s="18">
        <f>1-L7/$C7</f>
        <v>5.4931072579310736E-2</v>
      </c>
      <c r="O7" s="16">
        <f>$C$1+X7</f>
        <v>8.4762292567487609</v>
      </c>
      <c r="P7" s="16">
        <f>$C7-O7</f>
        <v>-0.42074119859715253</v>
      </c>
      <c r="Q7" s="19">
        <f>1-O7/$C7</f>
        <v>-5.2230379532546278E-2</v>
      </c>
      <c r="U7" s="2">
        <v>2.136836230769231</v>
      </c>
      <c r="V7" s="2">
        <v>1.5594667692307693</v>
      </c>
      <c r="W7" s="2">
        <v>1.9169847781469</v>
      </c>
      <c r="X7" s="2">
        <v>2.7802225759281498</v>
      </c>
    </row>
    <row r="8" spans="1:24" x14ac:dyDescent="0.2">
      <c r="A8" s="15">
        <v>1</v>
      </c>
      <c r="B8" s="49" t="s">
        <v>15</v>
      </c>
      <c r="C8" s="16">
        <v>8.6675039281705946</v>
      </c>
      <c r="D8" s="16">
        <v>0.18760700577356218</v>
      </c>
      <c r="E8" s="18">
        <f t="shared" ref="E8:E26" si="0">D8/C8</f>
        <v>2.1644871156482927E-2</v>
      </c>
      <c r="F8" s="17">
        <f t="shared" ref="F8:F25" si="1">$C$1+U8</f>
        <v>8.3995216808206106</v>
      </c>
      <c r="G8" s="16">
        <f t="shared" ref="G8:G25" si="2">$C8-F8</f>
        <v>0.26798224734998399</v>
      </c>
      <c r="H8" s="18">
        <f t="shared" ref="H8:H25" si="3">1-F8/$C8</f>
        <v>3.0918041638147375E-2</v>
      </c>
      <c r="I8" s="17">
        <f t="shared" ref="I8:I25" si="4">$C$1+V8</f>
        <v>8.0903201423590723</v>
      </c>
      <c r="J8" s="16">
        <f t="shared" ref="J8:J25" si="5">$C8-I8</f>
        <v>0.5771837858115223</v>
      </c>
      <c r="K8" s="18">
        <f t="shared" ref="K8:K25" si="6">1-I8/$C8</f>
        <v>6.6591695901699555E-2</v>
      </c>
      <c r="L8" s="17">
        <f t="shared" ref="L8:L25" si="7">$C$1+W8</f>
        <v>8.3022451476388515</v>
      </c>
      <c r="M8" s="16">
        <f t="shared" ref="M8:M25" si="8">$C8-L8</f>
        <v>0.3652587805317431</v>
      </c>
      <c r="N8" s="18">
        <f t="shared" ref="N8:N25" si="9">1-L8/$C8</f>
        <v>4.2141172771159807E-2</v>
      </c>
      <c r="O8" s="16">
        <f t="shared" ref="O8:O25" si="10">$C$1+X8</f>
        <v>8.548766422999341</v>
      </c>
      <c r="P8" s="16">
        <f t="shared" ref="P8:P25" si="11">$C8-O8</f>
        <v>0.11873750517125359</v>
      </c>
      <c r="Q8" s="19">
        <f t="shared" ref="Q8:Q25" si="12">1-O8/$C8</f>
        <v>1.3699157930040284E-2</v>
      </c>
      <c r="U8" s="2">
        <v>2.7035149999999994</v>
      </c>
      <c r="V8" s="2">
        <v>2.3943134615384611</v>
      </c>
      <c r="W8" s="2">
        <v>2.6062384668182399</v>
      </c>
      <c r="X8" s="2">
        <v>2.8527597421787299</v>
      </c>
    </row>
    <row r="9" spans="1:24" x14ac:dyDescent="0.2">
      <c r="A9" s="15">
        <v>1</v>
      </c>
      <c r="B9" s="49" t="s">
        <v>16</v>
      </c>
      <c r="C9" s="16">
        <v>7.4526486486486485</v>
      </c>
      <c r="D9" s="16">
        <v>0.17484240700075782</v>
      </c>
      <c r="E9" s="18">
        <f t="shared" si="0"/>
        <v>2.346043873039166E-2</v>
      </c>
      <c r="F9" s="17">
        <f t="shared" si="1"/>
        <v>7.5647661423590726</v>
      </c>
      <c r="G9" s="16">
        <f t="shared" si="2"/>
        <v>-0.11211749371042412</v>
      </c>
      <c r="H9" s="18">
        <f t="shared" si="3"/>
        <v>-1.5043979529446139E-2</v>
      </c>
      <c r="I9" s="17">
        <f t="shared" si="4"/>
        <v>7.2269846038975345</v>
      </c>
      <c r="J9" s="16">
        <f t="shared" si="5"/>
        <v>0.22566404475111401</v>
      </c>
      <c r="K9" s="18">
        <f t="shared" si="6"/>
        <v>3.0279710662602155E-2</v>
      </c>
      <c r="L9" s="17">
        <f t="shared" si="7"/>
        <v>7.5829813664253614</v>
      </c>
      <c r="M9" s="16">
        <f t="shared" si="8"/>
        <v>-0.13033271777671285</v>
      </c>
      <c r="N9" s="18">
        <f t="shared" si="9"/>
        <v>-1.7488107104089101E-2</v>
      </c>
      <c r="O9" s="16">
        <f t="shared" si="10"/>
        <v>8.429569847620062</v>
      </c>
      <c r="P9" s="16">
        <f t="shared" si="11"/>
        <v>-0.9769211989714135</v>
      </c>
      <c r="Q9" s="19">
        <f t="shared" si="12"/>
        <v>-0.13108375894636515</v>
      </c>
      <c r="U9" s="2">
        <v>1.8687594615384615</v>
      </c>
      <c r="V9" s="2">
        <v>1.5309779230769229</v>
      </c>
      <c r="W9" s="2">
        <v>1.88697468560475</v>
      </c>
      <c r="X9" s="2">
        <v>2.73356316679945</v>
      </c>
    </row>
    <row r="10" spans="1:24" x14ac:dyDescent="0.2">
      <c r="A10" s="15">
        <v>1</v>
      </c>
      <c r="B10" s="49" t="s">
        <v>31</v>
      </c>
      <c r="C10" s="16">
        <v>7.7386565088757395</v>
      </c>
      <c r="D10" s="16">
        <v>0.30965242196380238</v>
      </c>
      <c r="E10" s="18">
        <f t="shared" ref="E10" si="13">D10/C10</f>
        <v>4.001371835132507E-2</v>
      </c>
      <c r="F10" s="17">
        <f t="shared" ref="F10" si="14">$C$1+U10</f>
        <v>7.6496578665211317</v>
      </c>
      <c r="G10" s="16">
        <f t="shared" ref="G10" si="15">$C10-F10</f>
        <v>8.899864235460786E-2</v>
      </c>
      <c r="H10" s="18">
        <f t="shared" ref="H10" si="16">1-F10/$C10</f>
        <v>1.150052883889241E-2</v>
      </c>
      <c r="I10" s="17">
        <f t="shared" ref="I10" si="17">$C$1+V10</f>
        <v>7.165627450051371</v>
      </c>
      <c r="J10" s="16">
        <f t="shared" ref="J10" si="18">$C10-I10</f>
        <v>0.5730290588243685</v>
      </c>
      <c r="K10" s="18">
        <f t="shared" ref="K10" si="19">1-I10/$C10</f>
        <v>7.4047615134118061E-2</v>
      </c>
      <c r="L10" s="17">
        <f t="shared" ref="L10" si="20">$C$1+W10</f>
        <v>7.5107729982431817</v>
      </c>
      <c r="M10" s="16">
        <f t="shared" ref="M10" si="21">$C10-L10</f>
        <v>0.22788351063255785</v>
      </c>
      <c r="N10" s="18">
        <f t="shared" ref="N10" si="22">1-L10/$C10</f>
        <v>2.9447425450553344E-2</v>
      </c>
      <c r="O10" s="16">
        <f t="shared" ref="O10" si="23">$C$1+X10</f>
        <v>8.4781679796618405</v>
      </c>
      <c r="P10" s="16">
        <f t="shared" ref="P10" si="24">$C10-O10</f>
        <v>-0.73951147078610102</v>
      </c>
      <c r="Q10" s="19">
        <f t="shared" ref="Q10" si="25">1-O10/$C10</f>
        <v>-9.5560704876606062E-2</v>
      </c>
      <c r="U10" s="2">
        <v>1.9536511857005201</v>
      </c>
      <c r="V10" s="2">
        <v>1.4696207692307599</v>
      </c>
      <c r="W10" s="2">
        <v>1.8147663174225701</v>
      </c>
      <c r="X10" s="2">
        <v>2.7821612988412299</v>
      </c>
    </row>
    <row r="11" spans="1:24" x14ac:dyDescent="0.2">
      <c r="A11" s="20">
        <v>2</v>
      </c>
      <c r="B11" s="50" t="s">
        <v>14</v>
      </c>
      <c r="C11" s="21">
        <v>8.1750590818363271</v>
      </c>
      <c r="D11" s="21">
        <v>0.1491626477531128</v>
      </c>
      <c r="E11" s="23">
        <f t="shared" si="0"/>
        <v>1.8246063577023967E-2</v>
      </c>
      <c r="F11" s="22">
        <f t="shared" si="1"/>
        <v>8.0464580654359956</v>
      </c>
      <c r="G11" s="21">
        <f t="shared" si="2"/>
        <v>0.1286010164003315</v>
      </c>
      <c r="H11" s="23">
        <f t="shared" si="3"/>
        <v>1.5730897491133988E-2</v>
      </c>
      <c r="I11" s="22">
        <f t="shared" si="4"/>
        <v>7.222382373128303</v>
      </c>
      <c r="J11" s="21">
        <f t="shared" si="5"/>
        <v>0.95267670870802412</v>
      </c>
      <c r="K11" s="23">
        <f t="shared" si="6"/>
        <v>0.11653453500106425</v>
      </c>
      <c r="L11" s="22">
        <f t="shared" si="7"/>
        <v>7.6412987636335314</v>
      </c>
      <c r="M11" s="21">
        <f t="shared" si="8"/>
        <v>0.53376031820279568</v>
      </c>
      <c r="N11" s="23">
        <f t="shared" si="9"/>
        <v>6.5291310173980932E-2</v>
      </c>
      <c r="O11" s="21">
        <f t="shared" si="10"/>
        <v>8.762063786435192</v>
      </c>
      <c r="P11" s="21">
        <f t="shared" si="11"/>
        <v>-0.58700470459886489</v>
      </c>
      <c r="Q11" s="24">
        <f t="shared" si="12"/>
        <v>-7.1804337891954173E-2</v>
      </c>
      <c r="U11" s="2">
        <v>2.3504513846153845</v>
      </c>
      <c r="V11" s="2">
        <v>1.5263756923076923</v>
      </c>
      <c r="W11" s="2">
        <v>1.9452920828129201</v>
      </c>
      <c r="X11" s="2">
        <v>3.06605710561458</v>
      </c>
    </row>
    <row r="12" spans="1:24" x14ac:dyDescent="0.2">
      <c r="A12" s="20">
        <v>2</v>
      </c>
      <c r="B12" s="50" t="s">
        <v>15</v>
      </c>
      <c r="C12" s="21">
        <v>8.9225564444444441</v>
      </c>
      <c r="D12" s="21">
        <v>0.15696522303890859</v>
      </c>
      <c r="E12" s="23">
        <f t="shared" si="0"/>
        <v>1.7591956298202146E-2</v>
      </c>
      <c r="F12" s="22">
        <f t="shared" si="1"/>
        <v>8.4379379115898416</v>
      </c>
      <c r="G12" s="21">
        <f t="shared" si="2"/>
        <v>0.48461853285460244</v>
      </c>
      <c r="H12" s="23">
        <f t="shared" si="3"/>
        <v>5.4313865748234713E-2</v>
      </c>
      <c r="I12" s="22">
        <f t="shared" si="4"/>
        <v>7.8964122962052272</v>
      </c>
      <c r="J12" s="21">
        <f t="shared" si="5"/>
        <v>1.0261441482392168</v>
      </c>
      <c r="K12" s="23">
        <f t="shared" si="6"/>
        <v>0.11500562138535275</v>
      </c>
      <c r="L12" s="22">
        <f t="shared" si="7"/>
        <v>8.2167122126762209</v>
      </c>
      <c r="M12" s="21">
        <f t="shared" si="8"/>
        <v>0.7058442317682232</v>
      </c>
      <c r="N12" s="23">
        <f t="shared" si="9"/>
        <v>7.9107847191901115E-2</v>
      </c>
      <c r="O12" s="21">
        <f t="shared" si="10"/>
        <v>8.6163971855051908</v>
      </c>
      <c r="P12" s="21">
        <f t="shared" si="11"/>
        <v>0.30615925893925322</v>
      </c>
      <c r="Q12" s="24">
        <f t="shared" si="12"/>
        <v>3.4312952890298676E-2</v>
      </c>
      <c r="U12" s="2">
        <v>2.741931230769231</v>
      </c>
      <c r="V12" s="2">
        <v>2.2004056153846157</v>
      </c>
      <c r="W12" s="2">
        <v>2.5207055318556102</v>
      </c>
      <c r="X12" s="2">
        <v>2.9203905046845802</v>
      </c>
    </row>
    <row r="13" spans="1:24" x14ac:dyDescent="0.2">
      <c r="A13" s="20">
        <v>2</v>
      </c>
      <c r="B13" s="50" t="s">
        <v>16</v>
      </c>
      <c r="C13" s="21">
        <v>7.8098835509138373</v>
      </c>
      <c r="D13" s="21">
        <v>0.28140906830485357</v>
      </c>
      <c r="E13" s="23">
        <f t="shared" si="0"/>
        <v>3.6032428200792548E-2</v>
      </c>
      <c r="F13" s="22">
        <f t="shared" si="1"/>
        <v>7.5472798346667656</v>
      </c>
      <c r="G13" s="21">
        <f t="shared" si="2"/>
        <v>0.26260371624707179</v>
      </c>
      <c r="H13" s="23">
        <f t="shared" si="3"/>
        <v>3.3624536721337472E-2</v>
      </c>
      <c r="I13" s="22">
        <f t="shared" si="4"/>
        <v>7.166231065435996</v>
      </c>
      <c r="J13" s="21">
        <f t="shared" si="5"/>
        <v>0.64365248547784137</v>
      </c>
      <c r="K13" s="23">
        <f t="shared" si="6"/>
        <v>8.2415119416540783E-2</v>
      </c>
      <c r="L13" s="22">
        <f t="shared" si="7"/>
        <v>7.5991695113384514</v>
      </c>
      <c r="M13" s="21">
        <f t="shared" si="8"/>
        <v>0.21071403957538593</v>
      </c>
      <c r="N13" s="23">
        <f t="shared" si="9"/>
        <v>2.698043296058239E-2</v>
      </c>
      <c r="O13" s="21">
        <f t="shared" si="10"/>
        <v>8.6191512358207607</v>
      </c>
      <c r="P13" s="21">
        <f t="shared" si="11"/>
        <v>-0.80926768490692336</v>
      </c>
      <c r="Q13" s="24">
        <f t="shared" si="12"/>
        <v>-0.103620966898057</v>
      </c>
      <c r="U13" s="2">
        <v>1.851273153846154</v>
      </c>
      <c r="V13" s="2">
        <v>1.4702243846153848</v>
      </c>
      <c r="W13" s="2">
        <v>1.9031628305178401</v>
      </c>
      <c r="X13" s="2">
        <v>2.92314455500015</v>
      </c>
    </row>
    <row r="14" spans="1:24" x14ac:dyDescent="0.2">
      <c r="A14" s="20">
        <v>2</v>
      </c>
      <c r="B14" s="50" t="s">
        <v>31</v>
      </c>
      <c r="C14" s="21">
        <v>8.0508098305084737</v>
      </c>
      <c r="D14" s="21">
        <v>0.4134573880918902</v>
      </c>
      <c r="E14" s="23">
        <f t="shared" ref="E14" si="26">D14/C14</f>
        <v>5.135599980577072E-2</v>
      </c>
      <c r="F14" s="22">
        <f t="shared" ref="F14" si="27">$C$1+U14</f>
        <v>7.808873542709601</v>
      </c>
      <c r="G14" s="21">
        <f t="shared" ref="G14" si="28">$C14-F14</f>
        <v>0.24193628779887266</v>
      </c>
      <c r="H14" s="23">
        <f t="shared" ref="H14" si="29">1-F14/$C14</f>
        <v>3.0051174092084132E-2</v>
      </c>
      <c r="I14" s="22">
        <f t="shared" ref="I14" si="30">$C$1+V14</f>
        <v>7.1316789115898409</v>
      </c>
      <c r="J14" s="21">
        <f t="shared" ref="J14" si="31">$C14-I14</f>
        <v>0.91913091891863274</v>
      </c>
      <c r="K14" s="23">
        <f t="shared" ref="K14" si="32">1-I14/$C14</f>
        <v>0.11416626876908631</v>
      </c>
      <c r="L14" s="22">
        <f t="shared" ref="L14" si="33">$C$1+W14</f>
        <v>7.5485898544257211</v>
      </c>
      <c r="M14" s="21">
        <f t="shared" ref="M14" si="34">$C14-L14</f>
        <v>0.50221997608275259</v>
      </c>
      <c r="N14" s="23">
        <f t="shared" ref="N14" si="35">1-L14/$C14</f>
        <v>6.2381299106034627E-2</v>
      </c>
      <c r="O14" s="21">
        <f t="shared" ref="O14" si="36">$C$1+X14</f>
        <v>8.6991157235568117</v>
      </c>
      <c r="P14" s="21">
        <f t="shared" ref="P14" si="37">$C14-O14</f>
        <v>-0.64830589304833808</v>
      </c>
      <c r="Q14" s="24">
        <f t="shared" ref="Q14" si="38">1-O14/$C14</f>
        <v>-8.0526792545960957E-2</v>
      </c>
      <c r="U14" s="2">
        <v>2.1128668618889899</v>
      </c>
      <c r="V14" s="2">
        <v>1.43567223076923</v>
      </c>
      <c r="W14" s="2">
        <v>1.8525831736051099</v>
      </c>
      <c r="X14" s="2">
        <v>3.0031090427362002</v>
      </c>
    </row>
    <row r="15" spans="1:24" x14ac:dyDescent="0.2">
      <c r="A15" s="25">
        <v>3</v>
      </c>
      <c r="B15" s="51" t="s">
        <v>14</v>
      </c>
      <c r="C15" s="26">
        <v>8.1864021653543304</v>
      </c>
      <c r="D15" s="26">
        <v>0.30290167558805503</v>
      </c>
      <c r="E15" s="28">
        <f t="shared" si="0"/>
        <v>3.7000585784798735E-2</v>
      </c>
      <c r="F15" s="27">
        <f t="shared" si="1"/>
        <v>8.1256968346667655</v>
      </c>
      <c r="G15" s="26">
        <f t="shared" si="2"/>
        <v>6.0705330687564896E-2</v>
      </c>
      <c r="H15" s="28">
        <f t="shared" si="3"/>
        <v>7.4153858387846494E-3</v>
      </c>
      <c r="I15" s="27">
        <f t="shared" si="4"/>
        <v>7.4797047577436881</v>
      </c>
      <c r="J15" s="26">
        <f t="shared" si="5"/>
        <v>0.70669740761064226</v>
      </c>
      <c r="K15" s="28">
        <f t="shared" si="6"/>
        <v>8.6325762323460786E-2</v>
      </c>
      <c r="L15" s="27">
        <f t="shared" si="7"/>
        <v>7.9129264232162813</v>
      </c>
      <c r="M15" s="26">
        <f t="shared" si="8"/>
        <v>0.27347574213804915</v>
      </c>
      <c r="N15" s="28">
        <f t="shared" si="9"/>
        <v>3.3406096672775942E-2</v>
      </c>
      <c r="O15" s="26">
        <f t="shared" si="10"/>
        <v>9.0543814225513906</v>
      </c>
      <c r="P15" s="26">
        <f t="shared" si="11"/>
        <v>-0.86797925719706015</v>
      </c>
      <c r="Q15" s="29">
        <f t="shared" si="12"/>
        <v>-0.10602695050463495</v>
      </c>
      <c r="U15" s="2">
        <v>2.4296901538461535</v>
      </c>
      <c r="V15" s="2">
        <v>1.7836980769230768</v>
      </c>
      <c r="W15" s="2">
        <v>2.2169197423956701</v>
      </c>
      <c r="X15" s="2">
        <v>3.3583747417307799</v>
      </c>
    </row>
    <row r="16" spans="1:24" x14ac:dyDescent="0.2">
      <c r="A16" s="25">
        <v>3</v>
      </c>
      <c r="B16" s="51" t="s">
        <v>15</v>
      </c>
      <c r="C16" s="26">
        <v>8.9912262443438919</v>
      </c>
      <c r="D16" s="26">
        <v>0.24958836271839085</v>
      </c>
      <c r="E16" s="28">
        <f t="shared" si="0"/>
        <v>2.7759101588106443E-2</v>
      </c>
      <c r="F16" s="27">
        <f t="shared" si="1"/>
        <v>8.6220155269744581</v>
      </c>
      <c r="G16" s="26">
        <f t="shared" si="2"/>
        <v>0.36921071736943389</v>
      </c>
      <c r="H16" s="28">
        <f t="shared" si="3"/>
        <v>4.1063444221714818E-2</v>
      </c>
      <c r="I16" s="27">
        <f t="shared" si="4"/>
        <v>8.1140244500513816</v>
      </c>
      <c r="J16" s="26">
        <f t="shared" si="5"/>
        <v>0.87720179429251033</v>
      </c>
      <c r="K16" s="28">
        <f t="shared" si="6"/>
        <v>9.7561975469623086E-2</v>
      </c>
      <c r="L16" s="27">
        <f t="shared" si="7"/>
        <v>8.4903397637975715</v>
      </c>
      <c r="M16" s="26">
        <f t="shared" si="8"/>
        <v>0.50088648054632046</v>
      </c>
      <c r="N16" s="28">
        <f t="shared" si="9"/>
        <v>5.5708361344083968E-2</v>
      </c>
      <c r="O16" s="26">
        <f t="shared" si="10"/>
        <v>9.0195559095452715</v>
      </c>
      <c r="P16" s="26">
        <f t="shared" si="11"/>
        <v>-2.8329665201379584E-2</v>
      </c>
      <c r="Q16" s="29">
        <f t="shared" si="12"/>
        <v>-3.150812184177898E-3</v>
      </c>
      <c r="U16" s="2">
        <v>2.9260088461538465</v>
      </c>
      <c r="V16" s="2">
        <v>2.4180177692307696</v>
      </c>
      <c r="W16" s="2">
        <v>2.7943330829769599</v>
      </c>
      <c r="X16" s="2">
        <v>3.32354922872466</v>
      </c>
    </row>
    <row r="17" spans="1:24" x14ac:dyDescent="0.2">
      <c r="A17" s="25">
        <v>3</v>
      </c>
      <c r="B17" s="51" t="s">
        <v>16</v>
      </c>
      <c r="C17" s="26">
        <v>8.1900440239043828</v>
      </c>
      <c r="D17" s="26">
        <v>0.20398054945489216</v>
      </c>
      <c r="E17" s="28">
        <f t="shared" si="0"/>
        <v>2.4905916117121178E-2</v>
      </c>
      <c r="F17" s="27">
        <f t="shared" si="1"/>
        <v>7.7252361423590727</v>
      </c>
      <c r="G17" s="26">
        <f t="shared" si="2"/>
        <v>0.46480788154531005</v>
      </c>
      <c r="H17" s="28">
        <f t="shared" si="3"/>
        <v>5.6752794025119901E-2</v>
      </c>
      <c r="I17" s="27">
        <f t="shared" si="4"/>
        <v>7.25007545005138</v>
      </c>
      <c r="J17" s="26">
        <f t="shared" si="5"/>
        <v>0.93996857385300281</v>
      </c>
      <c r="K17" s="28">
        <f t="shared" si="6"/>
        <v>0.11476966071360606</v>
      </c>
      <c r="L17" s="27">
        <f t="shared" si="7"/>
        <v>7.6968433632552316</v>
      </c>
      <c r="M17" s="26">
        <f t="shared" si="8"/>
        <v>0.49320066064915125</v>
      </c>
      <c r="N17" s="28">
        <f t="shared" si="9"/>
        <v>6.0219537185592698E-2</v>
      </c>
      <c r="O17" s="26">
        <f t="shared" si="10"/>
        <v>8.9698741513115721</v>
      </c>
      <c r="P17" s="26">
        <f t="shared" si="11"/>
        <v>-0.77983012740718927</v>
      </c>
      <c r="Q17" s="29">
        <f t="shared" si="12"/>
        <v>-9.5216841952386222E-2</v>
      </c>
      <c r="U17" s="2">
        <v>2.0292294615384616</v>
      </c>
      <c r="V17" s="2">
        <v>1.5540687692307693</v>
      </c>
      <c r="W17" s="2">
        <v>2.00083668243462</v>
      </c>
      <c r="X17" s="2">
        <v>3.2738674704909601</v>
      </c>
    </row>
    <row r="18" spans="1:24" x14ac:dyDescent="0.2">
      <c r="A18" s="25">
        <v>3</v>
      </c>
      <c r="B18" s="51" t="s">
        <v>31</v>
      </c>
      <c r="C18" s="26">
        <v>8.2021879799666113</v>
      </c>
      <c r="D18" s="26">
        <v>0.33652739631399425</v>
      </c>
      <c r="E18" s="28">
        <f t="shared" si="0"/>
        <v>4.1028978747615116E-2</v>
      </c>
      <c r="F18" s="27">
        <f t="shared" ref="F18" si="39">$C$1+U18</f>
        <v>7.9040848469982414</v>
      </c>
      <c r="G18" s="26">
        <f t="shared" ref="G18" si="40">$C18-F18</f>
        <v>0.29810313296836988</v>
      </c>
      <c r="H18" s="28">
        <f t="shared" ref="H18" si="41">1-F18/$C18</f>
        <v>3.6344342960252796E-2</v>
      </c>
      <c r="I18" s="27">
        <f t="shared" ref="I18" si="42">$C$1+V18</f>
        <v>7.2377742192821408</v>
      </c>
      <c r="J18" s="26">
        <f t="shared" ref="J18" si="43">$C18-I18</f>
        <v>0.96441376068447049</v>
      </c>
      <c r="K18" s="28">
        <f t="shared" ref="K18" si="44">1-I18/$C18</f>
        <v>0.11758006071550631</v>
      </c>
      <c r="L18" s="27">
        <f t="shared" ref="L18" si="45">$C$1+W18</f>
        <v>7.6857938481775312</v>
      </c>
      <c r="M18" s="26">
        <f t="shared" ref="M18" si="46">$C18-L18</f>
        <v>0.51639413178908011</v>
      </c>
      <c r="N18" s="28">
        <f t="shared" ref="N18" si="47">1-L18/$C18</f>
        <v>6.2958095211953724E-2</v>
      </c>
      <c r="O18" s="26">
        <f t="shared" ref="O18" si="48">$C$1+X18</f>
        <v>8.9974887895323707</v>
      </c>
      <c r="P18" s="26">
        <f t="shared" ref="P18" si="49">$C18-O18</f>
        <v>-0.79530080956575944</v>
      </c>
      <c r="Q18" s="29">
        <f t="shared" ref="Q18" si="50">1-O18/$C18</f>
        <v>-9.6962031534541415E-2</v>
      </c>
      <c r="U18" s="2">
        <v>2.2080781661776299</v>
      </c>
      <c r="V18" s="2">
        <v>1.5417675384615299</v>
      </c>
      <c r="W18" s="2">
        <v>1.9897871673569201</v>
      </c>
      <c r="X18" s="2">
        <v>3.3014821087117601</v>
      </c>
    </row>
    <row r="19" spans="1:24" x14ac:dyDescent="0.2">
      <c r="A19" s="30">
        <v>4</v>
      </c>
      <c r="B19" s="52" t="s">
        <v>14</v>
      </c>
      <c r="C19" s="31">
        <v>7.4630859289617479</v>
      </c>
      <c r="D19" s="31">
        <v>0.2783420640340748</v>
      </c>
      <c r="E19" s="33">
        <f t="shared" si="0"/>
        <v>3.7295840713011501E-2</v>
      </c>
      <c r="F19" s="32">
        <f t="shared" si="1"/>
        <v>8.0267967641539446</v>
      </c>
      <c r="G19" s="31">
        <f t="shared" si="2"/>
        <v>-0.56371083519219667</v>
      </c>
      <c r="H19" s="33">
        <f t="shared" si="3"/>
        <v>-7.5533209795243472E-2</v>
      </c>
      <c r="I19" s="32">
        <f t="shared" si="4"/>
        <v>7.134401680820611</v>
      </c>
      <c r="J19" s="31">
        <f t="shared" si="5"/>
        <v>0.32868424814113695</v>
      </c>
      <c r="K19" s="33">
        <f t="shared" si="6"/>
        <v>4.4041332401871802E-2</v>
      </c>
      <c r="L19" s="32">
        <f t="shared" si="7"/>
        <v>7.5492793722859011</v>
      </c>
      <c r="M19" s="31">
        <f t="shared" si="8"/>
        <v>-8.6193443324153129E-2</v>
      </c>
      <c r="N19" s="33">
        <f t="shared" si="9"/>
        <v>-1.1549303350463225E-2</v>
      </c>
      <c r="O19" s="31">
        <f t="shared" si="10"/>
        <v>8.3833663804523404</v>
      </c>
      <c r="P19" s="31">
        <f t="shared" si="11"/>
        <v>-0.92028045149059245</v>
      </c>
      <c r="Q19" s="34">
        <f t="shared" si="12"/>
        <v>-0.12331098157657427</v>
      </c>
      <c r="U19" s="2">
        <v>2.3307900833333335</v>
      </c>
      <c r="V19" s="2">
        <v>1.4383950000000001</v>
      </c>
      <c r="W19" s="2">
        <v>1.8532726914652899</v>
      </c>
      <c r="X19" s="2">
        <v>2.6873596996317302</v>
      </c>
    </row>
    <row r="20" spans="1:24" x14ac:dyDescent="0.2">
      <c r="A20" s="30">
        <v>4</v>
      </c>
      <c r="B20" s="52" t="s">
        <v>15</v>
      </c>
      <c r="C20" s="31">
        <v>8.1467038674033159</v>
      </c>
      <c r="D20" s="31">
        <v>0.20731566300858609</v>
      </c>
      <c r="E20" s="33">
        <f t="shared" si="0"/>
        <v>2.5447796603740549E-2</v>
      </c>
      <c r="F20" s="32">
        <f t="shared" si="1"/>
        <v>8.2816591808206113</v>
      </c>
      <c r="G20" s="31">
        <f t="shared" si="2"/>
        <v>-0.13495531341729539</v>
      </c>
      <c r="H20" s="33">
        <f t="shared" si="3"/>
        <v>-1.6565633858041773E-2</v>
      </c>
      <c r="I20" s="32">
        <f t="shared" si="4"/>
        <v>7.9350504308206116</v>
      </c>
      <c r="J20" s="31">
        <f t="shared" si="5"/>
        <v>0.2116534365827043</v>
      </c>
      <c r="K20" s="33">
        <f t="shared" si="6"/>
        <v>2.5980254103696421E-2</v>
      </c>
      <c r="L20" s="32">
        <f t="shared" si="7"/>
        <v>8.1284530422837307</v>
      </c>
      <c r="M20" s="31">
        <f t="shared" si="8"/>
        <v>1.8250825119585201E-2</v>
      </c>
      <c r="N20" s="33">
        <f t="shared" si="9"/>
        <v>2.240271085906409E-3</v>
      </c>
      <c r="O20" s="31">
        <f t="shared" si="10"/>
        <v>8.3607343843141617</v>
      </c>
      <c r="P20" s="31">
        <f t="shared" si="11"/>
        <v>-0.21403051691084585</v>
      </c>
      <c r="Q20" s="34">
        <f t="shared" si="12"/>
        <v>-2.6272038408960308E-2</v>
      </c>
      <c r="U20" s="2">
        <v>2.5856525000000001</v>
      </c>
      <c r="V20" s="2">
        <v>2.23904375</v>
      </c>
      <c r="W20" s="2">
        <v>2.43244636146312</v>
      </c>
      <c r="X20" s="2">
        <v>2.6647277034935501</v>
      </c>
    </row>
    <row r="21" spans="1:24" x14ac:dyDescent="0.2">
      <c r="A21" s="30">
        <v>4</v>
      </c>
      <c r="B21" s="52" t="s">
        <v>16</v>
      </c>
      <c r="C21" s="31">
        <v>7.2364042292710069</v>
      </c>
      <c r="D21" s="31">
        <v>0.27489160416221231</v>
      </c>
      <c r="E21" s="33">
        <f t="shared" si="0"/>
        <v>3.7987320145865429E-2</v>
      </c>
      <c r="F21" s="32">
        <f t="shared" si="1"/>
        <v>7.4424792641539446</v>
      </c>
      <c r="G21" s="31">
        <f t="shared" si="2"/>
        <v>-0.20607503488293766</v>
      </c>
      <c r="H21" s="33">
        <f t="shared" si="3"/>
        <v>-2.8477546078668592E-2</v>
      </c>
      <c r="I21" s="32">
        <f t="shared" si="4"/>
        <v>7.0731279308206112</v>
      </c>
      <c r="J21" s="31">
        <f t="shared" si="5"/>
        <v>0.16327629845039571</v>
      </c>
      <c r="K21" s="33">
        <f t="shared" si="6"/>
        <v>2.2563181005000876E-2</v>
      </c>
      <c r="L21" s="32">
        <f t="shared" si="7"/>
        <v>7.4170550388195613</v>
      </c>
      <c r="M21" s="31">
        <f t="shared" si="8"/>
        <v>-0.18065080954855439</v>
      </c>
      <c r="N21" s="33">
        <f t="shared" si="9"/>
        <v>-2.4964167813874782E-2</v>
      </c>
      <c r="O21" s="31">
        <f t="shared" si="10"/>
        <v>8.2295084702911208</v>
      </c>
      <c r="P21" s="31">
        <f t="shared" si="11"/>
        <v>-0.99310424102011385</v>
      </c>
      <c r="Q21" s="34">
        <f t="shared" si="12"/>
        <v>-0.13723725341420834</v>
      </c>
      <c r="U21" s="2">
        <v>1.7464725833333334</v>
      </c>
      <c r="V21" s="2">
        <v>1.3771212500000001</v>
      </c>
      <c r="W21" s="2">
        <v>1.72104835799895</v>
      </c>
      <c r="X21" s="2">
        <v>2.5335017894705101</v>
      </c>
    </row>
    <row r="22" spans="1:24" x14ac:dyDescent="0.2">
      <c r="A22" s="30">
        <v>4</v>
      </c>
      <c r="B22" s="52" t="s">
        <v>31</v>
      </c>
      <c r="C22" s="31">
        <v>7.7085365122615803</v>
      </c>
      <c r="D22" s="31">
        <v>0.3752050982843535</v>
      </c>
      <c r="E22" s="33">
        <f t="shared" si="0"/>
        <v>4.8673973028153093E-2</v>
      </c>
      <c r="F22" s="32">
        <f t="shared" ref="F22" si="51">$C$1+U22</f>
        <v>7.5408011918333413</v>
      </c>
      <c r="G22" s="31">
        <f t="shared" ref="G22" si="52">$C22-F22</f>
        <v>0.16773532042823902</v>
      </c>
      <c r="H22" s="33">
        <f t="shared" ref="H22" si="53">1-F22/$C22</f>
        <v>2.1759684235967636E-2</v>
      </c>
      <c r="I22" s="32">
        <f t="shared" ref="I22" si="54">$C$1+V22</f>
        <v>7.0654755974872714</v>
      </c>
      <c r="J22" s="31">
        <f t="shared" ref="J22" si="55">$C22-I22</f>
        <v>0.64306091477430893</v>
      </c>
      <c r="K22" s="33">
        <f t="shared" ref="K22" si="56">1-I22/$C22</f>
        <v>8.3421919809476774E-2</v>
      </c>
      <c r="L22" s="32">
        <f t="shared" ref="L22" si="57">$C$1+W22</f>
        <v>7.3705687900295809</v>
      </c>
      <c r="M22" s="31">
        <f t="shared" ref="M22" si="58">$C22-L22</f>
        <v>0.33796772223199945</v>
      </c>
      <c r="N22" s="33">
        <f t="shared" ref="N22" si="59">1-L22/$C22</f>
        <v>4.3843305625446694E-2</v>
      </c>
      <c r="O22" s="31">
        <f t="shared" ref="O22" si="60">$C$1+X22</f>
        <v>8.2240995803169614</v>
      </c>
      <c r="P22" s="31">
        <f t="shared" ref="P22" si="61">$C22-O22</f>
        <v>-0.5155630680553811</v>
      </c>
      <c r="Q22" s="34">
        <f t="shared" ref="Q22" si="62">1-O22/$C22</f>
        <v>-6.6882094575968054E-2</v>
      </c>
      <c r="U22" s="2">
        <v>1.84479451101273</v>
      </c>
      <c r="V22" s="2">
        <v>1.36946891666666</v>
      </c>
      <c r="W22" s="2">
        <v>1.67456210920897</v>
      </c>
      <c r="X22" s="2">
        <v>2.5280928994963499</v>
      </c>
    </row>
    <row r="23" spans="1:24" x14ac:dyDescent="0.2">
      <c r="A23" s="35">
        <v>5</v>
      </c>
      <c r="B23" s="53" t="s">
        <v>14</v>
      </c>
      <c r="C23" s="36">
        <v>8.199037379576108</v>
      </c>
      <c r="D23" s="36">
        <v>0.25509964109722122</v>
      </c>
      <c r="E23" s="38">
        <f t="shared" si="0"/>
        <v>3.1113364811907948E-2</v>
      </c>
      <c r="F23" s="37">
        <f t="shared" si="1"/>
        <v>8.2131679885129181</v>
      </c>
      <c r="G23" s="36">
        <f t="shared" si="2"/>
        <v>-1.4130608936810063E-2</v>
      </c>
      <c r="H23" s="38">
        <f t="shared" si="3"/>
        <v>-1.7234473124869698E-3</v>
      </c>
      <c r="I23" s="37">
        <f t="shared" si="4"/>
        <v>7.2936038346667651</v>
      </c>
      <c r="J23" s="36">
        <f t="shared" si="5"/>
        <v>0.90543354490934291</v>
      </c>
      <c r="K23" s="38">
        <f t="shared" si="6"/>
        <v>0.11043168886688914</v>
      </c>
      <c r="L23" s="37">
        <f t="shared" si="7"/>
        <v>8.02679642725926</v>
      </c>
      <c r="M23" s="36">
        <f t="shared" si="8"/>
        <v>0.172240952316848</v>
      </c>
      <c r="N23" s="38">
        <f t="shared" si="9"/>
        <v>2.1007460308194448E-2</v>
      </c>
      <c r="O23" s="36">
        <f t="shared" si="10"/>
        <v>9.3368600865873717</v>
      </c>
      <c r="P23" s="36">
        <f t="shared" si="11"/>
        <v>-1.1378227070112636</v>
      </c>
      <c r="Q23" s="39">
        <f t="shared" si="12"/>
        <v>-0.13877515790397443</v>
      </c>
      <c r="U23" s="2">
        <v>2.5171613076923078</v>
      </c>
      <c r="V23" s="2">
        <v>1.5975971538461542</v>
      </c>
      <c r="W23" s="2">
        <v>2.3307897464386498</v>
      </c>
      <c r="X23" s="2">
        <v>3.6408534057667601</v>
      </c>
    </row>
    <row r="24" spans="1:24" x14ac:dyDescent="0.2">
      <c r="A24" s="35">
        <v>5</v>
      </c>
      <c r="B24" s="53" t="s">
        <v>15</v>
      </c>
      <c r="C24" s="36">
        <v>8.5018009823182705</v>
      </c>
      <c r="D24" s="36">
        <v>0.18190417941925968</v>
      </c>
      <c r="E24" s="38">
        <f t="shared" si="0"/>
        <v>2.1395958314900248E-2</v>
      </c>
      <c r="F24" s="37">
        <f t="shared" si="1"/>
        <v>8.6222809885129195</v>
      </c>
      <c r="G24" s="36">
        <f t="shared" si="2"/>
        <v>-0.12048000619464894</v>
      </c>
      <c r="H24" s="38">
        <f t="shared" si="3"/>
        <v>-1.4171115795961198E-2</v>
      </c>
      <c r="I24" s="37">
        <f t="shared" si="4"/>
        <v>8.008926373128304</v>
      </c>
      <c r="J24" s="36">
        <f t="shared" si="5"/>
        <v>0.49287460918996651</v>
      </c>
      <c r="K24" s="38">
        <f t="shared" si="6"/>
        <v>5.7972964812400218E-2</v>
      </c>
      <c r="L24" s="37">
        <f t="shared" si="7"/>
        <v>8.4471994025161017</v>
      </c>
      <c r="M24" s="36">
        <f t="shared" si="8"/>
        <v>5.4601579802168843E-2</v>
      </c>
      <c r="N24" s="38">
        <f t="shared" si="9"/>
        <v>6.4223545006202309E-3</v>
      </c>
      <c r="O24" s="36">
        <f t="shared" si="10"/>
        <v>9.0949931620531714</v>
      </c>
      <c r="P24" s="36">
        <f t="shared" si="11"/>
        <v>-0.5931921797349009</v>
      </c>
      <c r="Q24" s="39">
        <f t="shared" si="12"/>
        <v>-6.9772531839853658E-2</v>
      </c>
      <c r="U24" s="2">
        <v>2.9262743076923075</v>
      </c>
      <c r="V24" s="2">
        <v>2.312919692307692</v>
      </c>
      <c r="W24" s="2">
        <v>2.7511927216954901</v>
      </c>
      <c r="X24" s="2">
        <v>3.3989864812325599</v>
      </c>
    </row>
    <row r="25" spans="1:24" x14ac:dyDescent="0.2">
      <c r="A25" s="35">
        <v>5</v>
      </c>
      <c r="B25" s="53" t="s">
        <v>16</v>
      </c>
      <c r="C25" s="36">
        <v>8.0954876404494378</v>
      </c>
      <c r="D25" s="36">
        <v>0.2954154330728892</v>
      </c>
      <c r="E25" s="38">
        <f t="shared" si="0"/>
        <v>3.6491369784425812E-2</v>
      </c>
      <c r="F25" s="37">
        <f t="shared" si="1"/>
        <v>7.7704354500513801</v>
      </c>
      <c r="G25" s="36">
        <f t="shared" si="2"/>
        <v>0.32505219039805766</v>
      </c>
      <c r="H25" s="38">
        <f t="shared" si="3"/>
        <v>4.0152268131930846E-2</v>
      </c>
      <c r="I25" s="37">
        <f t="shared" si="4"/>
        <v>7.3088548346667652</v>
      </c>
      <c r="J25" s="36">
        <f t="shared" si="5"/>
        <v>0.78663280578267258</v>
      </c>
      <c r="K25" s="38">
        <f t="shared" si="6"/>
        <v>9.7169292415719255E-2</v>
      </c>
      <c r="L25" s="37">
        <f t="shared" si="7"/>
        <v>7.6833852377524314</v>
      </c>
      <c r="M25" s="36">
        <f t="shared" si="8"/>
        <v>0.41210240269700638</v>
      </c>
      <c r="N25" s="38">
        <f t="shared" si="9"/>
        <v>5.0905198179528988E-2</v>
      </c>
      <c r="O25" s="36">
        <f t="shared" si="10"/>
        <v>8.6625597651092612</v>
      </c>
      <c r="P25" s="36">
        <f t="shared" si="11"/>
        <v>-0.56707212465982337</v>
      </c>
      <c r="Q25" s="39">
        <f t="shared" si="12"/>
        <v>-7.0047926677872185E-2</v>
      </c>
      <c r="U25" s="2">
        <v>2.074428769230769</v>
      </c>
      <c r="V25" s="2">
        <v>1.6128481538461539</v>
      </c>
      <c r="W25" s="2">
        <v>1.9873785569318201</v>
      </c>
      <c r="X25" s="2">
        <v>2.9665530842886501</v>
      </c>
    </row>
    <row r="26" spans="1:24" ht="15" thickBot="1" x14ac:dyDescent="0.25">
      <c r="A26" s="40">
        <v>5</v>
      </c>
      <c r="B26" s="54" t="s">
        <v>31</v>
      </c>
      <c r="C26" s="41">
        <v>8.5194595330739293</v>
      </c>
      <c r="D26" s="41">
        <v>0.3111203682459977</v>
      </c>
      <c r="E26" s="43">
        <f t="shared" si="0"/>
        <v>3.6518791718908664E-2</v>
      </c>
      <c r="F26" s="42">
        <f t="shared" ref="F26" si="63">$C$1+U26</f>
        <v>7.9046312256634916</v>
      </c>
      <c r="G26" s="41">
        <f t="shared" ref="G26" si="64">$C26-F26</f>
        <v>0.6148283074104377</v>
      </c>
      <c r="H26" s="43">
        <f t="shared" ref="H26" si="65">1-F26/$C26</f>
        <v>7.2167524832247198E-2</v>
      </c>
      <c r="I26" s="42">
        <f t="shared" ref="I26" si="66">$C$1+V26</f>
        <v>7.2769852962052211</v>
      </c>
      <c r="J26" s="41">
        <f t="shared" ref="J26" si="67">$C26-I26</f>
        <v>1.2424742368687083</v>
      </c>
      <c r="K26" s="43">
        <f t="shared" ref="K26" si="68">1-I26/$C26</f>
        <v>0.14583956083660243</v>
      </c>
      <c r="L26" s="42">
        <f t="shared" ref="L26" si="69">$C$1+W26</f>
        <v>7.6493222801148413</v>
      </c>
      <c r="M26" s="41">
        <f t="shared" ref="M26" si="70">$C26-L26</f>
        <v>0.87013725295908806</v>
      </c>
      <c r="N26" s="43">
        <f t="shared" ref="N26" si="71">1-L26/$C26</f>
        <v>0.10213526451778698</v>
      </c>
      <c r="O26" s="41">
        <f t="shared" ref="O26" si="72">$C$1+X26</f>
        <v>8.7058591417414206</v>
      </c>
      <c r="P26" s="41">
        <f t="shared" ref="P26" si="73">$C26-O26</f>
        <v>-0.18639960866749128</v>
      </c>
      <c r="Q26" s="44">
        <f t="shared" ref="Q26" si="74">1-O26/$C26</f>
        <v>-2.1879276255008628E-2</v>
      </c>
      <c r="U26" s="2">
        <v>2.2086245448428801</v>
      </c>
      <c r="V26" s="2">
        <v>1.5809786153846099</v>
      </c>
      <c r="W26" s="2">
        <v>1.9533155992942299</v>
      </c>
      <c r="X26" s="2">
        <v>3.0098524609208099</v>
      </c>
    </row>
    <row r="27" spans="1:24" ht="15.75" customHeight="1" thickTop="1" x14ac:dyDescent="0.2">
      <c r="A27" s="76" t="s">
        <v>4</v>
      </c>
      <c r="B27" s="77"/>
      <c r="C27" s="57"/>
      <c r="D27" s="57"/>
      <c r="E27" s="58"/>
      <c r="F27" s="59"/>
      <c r="G27" s="57">
        <f>AVERAGE(G7:G25)</f>
        <v>0.11744899319104732</v>
      </c>
      <c r="H27" s="60">
        <f>AVERAGE(H7:H25)</f>
        <v>1.3460577421533866E-2</v>
      </c>
      <c r="I27" s="59"/>
      <c r="J27" s="57">
        <f>AVERAGE(J7:J25)</f>
        <v>0.67038911332116324</v>
      </c>
      <c r="K27" s="60">
        <f>AVERAGE(K7:K25)</f>
        <v>8.1903771015631663E-2</v>
      </c>
      <c r="L27" s="59"/>
      <c r="M27" s="57">
        <f>AVERAGE(M7:M25)</f>
        <v>0.28263794645359708</v>
      </c>
      <c r="N27" s="60">
        <f>AVERAGE(N7:N25)</f>
        <v>3.3841561162063105E-2</v>
      </c>
      <c r="O27" s="57"/>
      <c r="P27" s="57">
        <f>AVERAGE(P7:P25)</f>
        <v>-0.58786108079224186</v>
      </c>
      <c r="Q27" s="61">
        <f>AVERAGE(Q7:Q25)</f>
        <v>-7.4761550023384332E-2</v>
      </c>
    </row>
    <row r="28" spans="1:24" ht="15" customHeight="1" x14ac:dyDescent="0.2">
      <c r="A28" s="76" t="s">
        <v>5</v>
      </c>
      <c r="B28" s="77"/>
      <c r="C28" s="57"/>
      <c r="D28" s="57"/>
      <c r="E28" s="58"/>
      <c r="F28" s="59"/>
      <c r="G28" s="57">
        <f>_xlfn.STDEV.P(G7:G25)</f>
        <v>0.25449072716013937</v>
      </c>
      <c r="H28" s="60">
        <f>_xlfn.STDEV.P(H7:H25)</f>
        <v>3.1813705182117256E-2</v>
      </c>
      <c r="I28" s="59"/>
      <c r="J28" s="57">
        <f>_xlfn.STDEV.P(J7:J25)</f>
        <v>0.27049455124562205</v>
      </c>
      <c r="K28" s="60">
        <f>_xlfn.STDEV.P(K7:K25)</f>
        <v>3.1558074918878493E-2</v>
      </c>
      <c r="L28" s="59"/>
      <c r="M28" s="57">
        <f>_xlfn.STDEV.P(M7:M25)</f>
        <v>0.24631582589979345</v>
      </c>
      <c r="N28" s="60">
        <f>_xlfn.STDEV.P(N7:N25)</f>
        <v>2.9836520956183131E-2</v>
      </c>
      <c r="O28" s="57"/>
      <c r="P28" s="57">
        <f>_xlfn.STDEV.P(P7:P25)</f>
        <v>0.38027469914384182</v>
      </c>
      <c r="Q28" s="61">
        <f>_xlfn.STDEV.P(Q7:Q25)</f>
        <v>4.8419861144512057E-2</v>
      </c>
    </row>
    <row r="29" spans="1:24" x14ac:dyDescent="0.2">
      <c r="A29" s="78" t="s">
        <v>22</v>
      </c>
      <c r="B29" s="79"/>
      <c r="C29" s="4"/>
      <c r="D29" s="4"/>
      <c r="E29" s="9"/>
      <c r="F29" s="12"/>
      <c r="G29" s="5" cm="1">
        <f t="array" ref="G29">AVERAGE(ABS(G7:G25))</f>
        <v>0.23865628712097497</v>
      </c>
      <c r="H29" s="11" cm="1">
        <f t="array" ref="H29">AVERAGE(ABS(H7:H25))</f>
        <v>2.9409517670991564E-2</v>
      </c>
      <c r="I29" s="12"/>
      <c r="J29" s="5" cm="1">
        <f t="array" ref="J29">AVERAGE(ABS(J7:J25))</f>
        <v>0.67038911332116324</v>
      </c>
      <c r="K29" s="11" cm="1">
        <f t="array" ref="K29">AVERAGE(ABS(K7:K25))</f>
        <v>8.1903771015631663E-2</v>
      </c>
      <c r="L29" s="12"/>
      <c r="M29" s="5" cm="1">
        <f t="array" ref="M29">AVERAGE(ABS(M7:M25))</f>
        <v>0.32444604862722026</v>
      </c>
      <c r="N29" s="11" cm="1">
        <f t="array" ref="N29">AVERAGE(ABS(N7:N25))</f>
        <v>3.9525937821897533E-2</v>
      </c>
      <c r="O29" s="4"/>
      <c r="P29" s="5" cm="1">
        <f t="array" ref="P29">AVERAGE(ABS(P7:P25))</f>
        <v>0.6325870559617689</v>
      </c>
      <c r="Q29" s="6" cm="1">
        <f t="array" ref="Q29">AVERAGE(ABS(Q7:Q25))</f>
        <v>7.9815456425525289E-2</v>
      </c>
    </row>
    <row r="30" spans="1:24" x14ac:dyDescent="0.2">
      <c r="A30" s="78" t="s">
        <v>23</v>
      </c>
      <c r="B30" s="79"/>
      <c r="C30" s="4"/>
      <c r="D30" s="4"/>
      <c r="E30" s="9"/>
      <c r="F30" s="12"/>
      <c r="G30" s="5" cm="1">
        <f t="array" ref="G30">_xlfn.STDEV.P(ABS(G7:G25))</f>
        <v>0.14697949799110735</v>
      </c>
      <c r="H30" s="11" cm="1">
        <f t="array" ref="H30">_xlfn.STDEV.P(ABS(H7:H25))</f>
        <v>1.8121237603856331E-2</v>
      </c>
      <c r="I30" s="12"/>
      <c r="J30" s="5" cm="1">
        <f t="array" ref="J30">_xlfn.STDEV.P(ABS(J7:J25))</f>
        <v>0.27049455124562205</v>
      </c>
      <c r="K30" s="11" cm="1">
        <f t="array" ref="K30">_xlfn.STDEV.P(ABS(K7:K25))</f>
        <v>3.1558074918878493E-2</v>
      </c>
      <c r="L30" s="12"/>
      <c r="M30" s="5" cm="1">
        <f t="array" ref="M30">_xlfn.STDEV.P(ABS(M7:M25))</f>
        <v>0.18785754282005071</v>
      </c>
      <c r="N30" s="11" cm="1">
        <f t="array" ref="N30">_xlfn.STDEV.P(ABS(N7:N25))</f>
        <v>2.1752459262205339E-2</v>
      </c>
      <c r="O30" s="4"/>
      <c r="P30" s="5" cm="1">
        <f t="array" ref="P30">_xlfn.STDEV.P(ABS(P7:P25))</f>
        <v>0.30003852044159923</v>
      </c>
      <c r="Q30" s="6" cm="1">
        <f t="array" ref="Q30">_xlfn.STDEV.P(ABS(Q7:Q25))</f>
        <v>3.9538149055537493E-2</v>
      </c>
    </row>
    <row r="31" spans="1:24" x14ac:dyDescent="0.2">
      <c r="A31" s="78" t="s">
        <v>20</v>
      </c>
      <c r="B31" s="79"/>
      <c r="C31" s="4"/>
      <c r="D31" s="4"/>
      <c r="E31" s="9"/>
      <c r="F31" s="12"/>
      <c r="G31" s="5" cm="1">
        <f t="array" ref="G31">MAX(ABS(G7:G25))</f>
        <v>0.56371083519219667</v>
      </c>
      <c r="H31" s="11" cm="1">
        <f t="array" ref="H31">MAX(ABS(H7:H25))</f>
        <v>7.5533209795243472E-2</v>
      </c>
      <c r="I31" s="12"/>
      <c r="J31" s="5" cm="1">
        <f t="array" ref="J31">MAX(ABS(J7:J25))</f>
        <v>1.0261441482392168</v>
      </c>
      <c r="K31" s="11" cm="1">
        <f t="array" ref="K31">MAX(ABS(K7:K25))</f>
        <v>0.11758006071550631</v>
      </c>
      <c r="L31" s="12"/>
      <c r="M31" s="5" cm="1">
        <f t="array" ref="M31">MAX(ABS(M7:M25))</f>
        <v>0.7058442317682232</v>
      </c>
      <c r="N31" s="11" cm="1">
        <f t="array" ref="N31">MAX(ABS(N7:N25))</f>
        <v>7.9107847191901115E-2</v>
      </c>
      <c r="O31" s="4"/>
      <c r="P31" s="5" cm="1">
        <f t="array" ref="P31">MAX(ABS(P7:P25))</f>
        <v>1.1378227070112636</v>
      </c>
      <c r="Q31" s="6" cm="1">
        <f t="array" ref="Q31">MAX(ABS(Q7:Q25))</f>
        <v>0.13877515790397443</v>
      </c>
    </row>
    <row r="32" spans="1:24" ht="15" thickBot="1" x14ac:dyDescent="0.25">
      <c r="A32" s="80" t="s">
        <v>21</v>
      </c>
      <c r="B32" s="81"/>
      <c r="C32" s="7"/>
      <c r="D32" s="7"/>
      <c r="E32" s="10"/>
      <c r="F32" s="13"/>
      <c r="G32" s="1" cm="1">
        <f t="array" ref="G32">MIN(ABS(G7:G25))</f>
        <v>1.4130608936810063E-2</v>
      </c>
      <c r="H32" s="14" cm="1">
        <f t="array" ref="H32">MIN(ABS(H7:H25))</f>
        <v>1.7234473124869698E-3</v>
      </c>
      <c r="I32" s="13"/>
      <c r="J32" s="1" cm="1">
        <f t="array" ref="J32">MIN(ABS(J7:J25))</f>
        <v>0.16327629845039571</v>
      </c>
      <c r="K32" s="14" cm="1">
        <f t="array" ref="K32">MIN(ABS(K7:K25))</f>
        <v>2.2563181005000876E-2</v>
      </c>
      <c r="L32" s="13"/>
      <c r="M32" s="1" cm="1">
        <f t="array" ref="M32">MIN(ABS(M7:M25))</f>
        <v>1.8250825119585201E-2</v>
      </c>
      <c r="N32" s="14" cm="1">
        <f t="array" ref="N32">MIN(ABS(N7:N25))</f>
        <v>2.240271085906409E-3</v>
      </c>
      <c r="O32" s="7"/>
      <c r="P32" s="1" cm="1">
        <f t="array" ref="P32">MIN(ABS(P7:P25))</f>
        <v>2.8329665201379584E-2</v>
      </c>
      <c r="Q32" s="8" cm="1">
        <f t="array" ref="Q32">MIN(ABS(Q7:Q25))</f>
        <v>3.150812184177898E-3</v>
      </c>
    </row>
    <row r="35" spans="1:17" ht="15" x14ac:dyDescent="0.25">
      <c r="A35" s="2" t="s">
        <v>26</v>
      </c>
      <c r="Q35"/>
    </row>
    <row r="37" spans="1:17" ht="15" x14ac:dyDescent="0.25">
      <c r="K37"/>
    </row>
    <row r="38" spans="1:17" ht="15" x14ac:dyDescent="0.25">
      <c r="J38"/>
    </row>
    <row r="39" spans="1:17" x14ac:dyDescent="0.2">
      <c r="A39" s="2" t="s">
        <v>27</v>
      </c>
    </row>
    <row r="40" spans="1:17" ht="15" x14ac:dyDescent="0.25">
      <c r="G40"/>
      <c r="J40"/>
      <c r="K40"/>
    </row>
    <row r="43" spans="1:17" x14ac:dyDescent="0.2">
      <c r="A43" s="2" t="s">
        <v>28</v>
      </c>
    </row>
    <row r="47" spans="1:17" x14ac:dyDescent="0.2">
      <c r="A47" s="2" t="s">
        <v>29</v>
      </c>
    </row>
  </sheetData>
  <mergeCells count="15">
    <mergeCell ref="A27:B27"/>
    <mergeCell ref="A29:B29"/>
    <mergeCell ref="A30:B30"/>
    <mergeCell ref="A31:B31"/>
    <mergeCell ref="A32:B32"/>
    <mergeCell ref="A28:B28"/>
    <mergeCell ref="A1:B1"/>
    <mergeCell ref="F5:H5"/>
    <mergeCell ref="I5:K5"/>
    <mergeCell ref="L5:N5"/>
    <mergeCell ref="O5:Q5"/>
    <mergeCell ref="A4:A6"/>
    <mergeCell ref="B4:B6"/>
    <mergeCell ref="C4:E5"/>
    <mergeCell ref="F4:Q4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2021-03-20T18:44:26Z</cp:lastPrinted>
  <dcterms:created xsi:type="dcterms:W3CDTF">2021-03-19T17:42:38Z</dcterms:created>
  <dcterms:modified xsi:type="dcterms:W3CDTF">2021-03-20T18:44:30Z</dcterms:modified>
</cp:coreProperties>
</file>