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3D85BC14-E384-4100-8AE5-BB78C0861D06}" xr6:coauthVersionLast="45" xr6:coauthVersionMax="45" xr10:uidLastSave="{00000000-0000-0000-0000-000000000000}"/>
  <bookViews>
    <workbookView xWindow="-120" yWindow="-120" windowWidth="29040" windowHeight="1599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9" i="1" l="1"/>
  <c r="V60" i="1"/>
  <c r="V61" i="1"/>
  <c r="V62" i="1"/>
  <c r="V63" i="1"/>
  <c r="Y63" i="1"/>
  <c r="V58" i="1"/>
  <c r="S63" i="1"/>
  <c r="R63" i="1"/>
  <c r="X63" i="1" s="1"/>
  <c r="Q63" i="1"/>
  <c r="W63" i="1" s="1"/>
  <c r="I63" i="1"/>
  <c r="H63" i="1"/>
  <c r="G63" i="1"/>
  <c r="F63" i="1"/>
  <c r="E63" i="1"/>
  <c r="R62" i="1"/>
  <c r="X62" i="1" s="1"/>
  <c r="Q62" i="1"/>
  <c r="W62" i="1" s="1"/>
  <c r="I62" i="1"/>
  <c r="H62" i="1"/>
  <c r="G62" i="1"/>
  <c r="F62" i="1"/>
  <c r="E62" i="1"/>
  <c r="R61" i="1"/>
  <c r="S61" i="1" s="1"/>
  <c r="Q61" i="1"/>
  <c r="W61" i="1" s="1"/>
  <c r="I61" i="1"/>
  <c r="H61" i="1"/>
  <c r="G61" i="1"/>
  <c r="F61" i="1"/>
  <c r="E61" i="1"/>
  <c r="R60" i="1"/>
  <c r="X60" i="1" s="1"/>
  <c r="Q60" i="1"/>
  <c r="W60" i="1" s="1"/>
  <c r="I60" i="1"/>
  <c r="H60" i="1"/>
  <c r="G60" i="1"/>
  <c r="F60" i="1"/>
  <c r="E60" i="1"/>
  <c r="R59" i="1"/>
  <c r="S59" i="1" s="1"/>
  <c r="Q59" i="1"/>
  <c r="W59" i="1" s="1"/>
  <c r="I59" i="1"/>
  <c r="H59" i="1"/>
  <c r="G59" i="1"/>
  <c r="F59" i="1"/>
  <c r="E59" i="1"/>
  <c r="R58" i="1"/>
  <c r="X58" i="1" s="1"/>
  <c r="Q58" i="1"/>
  <c r="W58" i="1" s="1"/>
  <c r="I58" i="1"/>
  <c r="H58" i="1"/>
  <c r="G58" i="1"/>
  <c r="F58" i="1"/>
  <c r="E58" i="1"/>
  <c r="V53" i="1"/>
  <c r="R53" i="1"/>
  <c r="X53" i="1" s="1"/>
  <c r="Q53" i="1"/>
  <c r="S53" i="1" s="1"/>
  <c r="I53" i="1"/>
  <c r="H53" i="1"/>
  <c r="G53" i="1"/>
  <c r="F53" i="1"/>
  <c r="E53" i="1"/>
  <c r="V52" i="1"/>
  <c r="R52" i="1"/>
  <c r="X52" i="1" s="1"/>
  <c r="Q52" i="1"/>
  <c r="S52" i="1" s="1"/>
  <c r="Y52" i="1" s="1"/>
  <c r="I52" i="1"/>
  <c r="H52" i="1"/>
  <c r="G52" i="1"/>
  <c r="F52" i="1"/>
  <c r="E52" i="1"/>
  <c r="V51" i="1"/>
  <c r="R51" i="1"/>
  <c r="X51" i="1" s="1"/>
  <c r="Q51" i="1"/>
  <c r="W51" i="1" s="1"/>
  <c r="I51" i="1"/>
  <c r="H51" i="1"/>
  <c r="G51" i="1"/>
  <c r="F51" i="1"/>
  <c r="E51" i="1"/>
  <c r="V50" i="1"/>
  <c r="R50" i="1"/>
  <c r="X50" i="1" s="1"/>
  <c r="Q50" i="1"/>
  <c r="W50" i="1" s="1"/>
  <c r="I50" i="1"/>
  <c r="H50" i="1"/>
  <c r="G50" i="1"/>
  <c r="F50" i="1"/>
  <c r="E50" i="1"/>
  <c r="V49" i="1"/>
  <c r="R49" i="1"/>
  <c r="X49" i="1" s="1"/>
  <c r="Q49" i="1"/>
  <c r="S49" i="1" s="1"/>
  <c r="Y49" i="1" s="1"/>
  <c r="I49" i="1"/>
  <c r="H49" i="1"/>
  <c r="G49" i="1"/>
  <c r="F49" i="1"/>
  <c r="E49" i="1"/>
  <c r="V48" i="1"/>
  <c r="S48" i="1"/>
  <c r="Y48" i="1" s="1"/>
  <c r="R48" i="1"/>
  <c r="X48" i="1" s="1"/>
  <c r="Q48" i="1"/>
  <c r="W48" i="1" s="1"/>
  <c r="I48" i="1"/>
  <c r="H48" i="1"/>
  <c r="G48" i="1"/>
  <c r="F48" i="1"/>
  <c r="E48" i="1"/>
  <c r="J59" i="1" l="1"/>
  <c r="J63" i="1"/>
  <c r="J61" i="1"/>
  <c r="K60" i="1"/>
  <c r="K62" i="1"/>
  <c r="K58" i="1"/>
  <c r="Y59" i="1"/>
  <c r="Y61" i="1"/>
  <c r="K59" i="1"/>
  <c r="K61" i="1"/>
  <c r="K63" i="1"/>
  <c r="J58" i="1"/>
  <c r="S58" i="1"/>
  <c r="Y58" i="1" s="1"/>
  <c r="J60" i="1"/>
  <c r="S60" i="1"/>
  <c r="Y60" i="1" s="1"/>
  <c r="J62" i="1"/>
  <c r="S62" i="1"/>
  <c r="Y62" i="1" s="1"/>
  <c r="X59" i="1"/>
  <c r="X61" i="1"/>
  <c r="K48" i="1"/>
  <c r="K49" i="1"/>
  <c r="K50" i="1"/>
  <c r="K51" i="1"/>
  <c r="K52" i="1"/>
  <c r="J53" i="1"/>
  <c r="J48" i="1"/>
  <c r="J49" i="1"/>
  <c r="J50" i="1"/>
  <c r="J51" i="1"/>
  <c r="Y53" i="1"/>
  <c r="S51" i="1"/>
  <c r="Y51" i="1" s="1"/>
  <c r="W52" i="1"/>
  <c r="K53" i="1"/>
  <c r="J52" i="1"/>
  <c r="W53" i="1"/>
  <c r="W49" i="1"/>
  <c r="S50" i="1"/>
  <c r="Y50" i="1" s="1"/>
  <c r="R39" i="1"/>
  <c r="V39" i="1" l="1"/>
  <c r="V40" i="1"/>
  <c r="V41" i="1"/>
  <c r="V42" i="1"/>
  <c r="V43" i="1"/>
  <c r="V38" i="1"/>
  <c r="Q39" i="1"/>
  <c r="W39" i="1" s="1"/>
  <c r="X39" i="1"/>
  <c r="Q40" i="1"/>
  <c r="R40" i="1"/>
  <c r="X40" i="1" s="1"/>
  <c r="Q41" i="1"/>
  <c r="S41" i="1" s="1"/>
  <c r="R41" i="1"/>
  <c r="X41" i="1" s="1"/>
  <c r="Q42" i="1"/>
  <c r="R42" i="1"/>
  <c r="X42" i="1" s="1"/>
  <c r="Q43" i="1"/>
  <c r="W43" i="1" s="1"/>
  <c r="R43" i="1"/>
  <c r="X43" i="1" s="1"/>
  <c r="R38" i="1"/>
  <c r="X38" i="1" s="1"/>
  <c r="Q38" i="1"/>
  <c r="S38" i="1" s="1"/>
  <c r="S43" i="1" l="1"/>
  <c r="S42" i="1"/>
  <c r="Y42" i="1" s="1"/>
  <c r="S40" i="1"/>
  <c r="S39" i="1"/>
  <c r="Y39" i="1" s="1"/>
  <c r="Y43" i="1"/>
  <c r="W42" i="1"/>
  <c r="W40" i="1"/>
  <c r="W41" i="1"/>
  <c r="W38" i="1"/>
  <c r="Y41" i="1"/>
  <c r="Y38" i="1"/>
  <c r="Y40" i="1"/>
  <c r="F39" i="1"/>
  <c r="F38" i="1"/>
  <c r="I43" i="1" l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E39" i="1"/>
  <c r="I38" i="1"/>
  <c r="H38" i="1"/>
  <c r="G38" i="1"/>
  <c r="E38" i="1"/>
  <c r="J39" i="1" l="1"/>
  <c r="J43" i="1"/>
  <c r="K40" i="1"/>
  <c r="J41" i="1"/>
  <c r="J42" i="1"/>
  <c r="J38" i="1"/>
  <c r="J40" i="1"/>
  <c r="K41" i="1"/>
  <c r="K38" i="1"/>
  <c r="K42" i="1"/>
  <c r="K43" i="1"/>
  <c r="K39" i="1"/>
</calcChain>
</file>

<file path=xl/sharedStrings.xml><?xml version="1.0" encoding="utf-8"?>
<sst xmlns="http://schemas.openxmlformats.org/spreadsheetml/2006/main" count="96" uniqueCount="19">
  <si>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</si>
  <si>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</si>
  <si>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</si>
  <si>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</si>
  <si>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</si>
  <si>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</si>
  <si>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</si>
  <si>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</si>
  <si>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</si>
  <si>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</si>
  <si>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</si>
  <si>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</si>
  <si>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</si>
  <si>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</si>
  <si>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</si>
  <si>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</si>
  <si>
    <t>global-ILP</t>
  </si>
  <si>
    <t>global-ILP - fixed 930ms solution</t>
  </si>
  <si>
    <t>minutil+LTF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</si>
</sst>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164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global-ILP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0.19152719563202192</c:v>
                  </c:pt>
                  <c:pt idx="1">
                    <c:v>0.20984438678856027</c:v>
                  </c:pt>
                  <c:pt idx="2">
                    <c:v>0.34701520940090763</c:v>
                  </c:pt>
                  <c:pt idx="3">
                    <c:v>7.0729531785998542E-2</c:v>
                  </c:pt>
                  <c:pt idx="4">
                    <c:v>6.5996632910758106E-3</c:v>
                  </c:pt>
                  <c:pt idx="5">
                    <c:v>7.9083640673796987E-2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0.19152719563202192</c:v>
                  </c:pt>
                  <c:pt idx="1">
                    <c:v>0.20984438678856027</c:v>
                  </c:pt>
                  <c:pt idx="2">
                    <c:v>0.34701520940090763</c:v>
                  </c:pt>
                  <c:pt idx="3">
                    <c:v>7.0729531785998542E-2</c:v>
                  </c:pt>
                  <c:pt idx="4">
                    <c:v>6.5996632910758106E-3</c:v>
                  </c:pt>
                  <c:pt idx="5">
                    <c:v>7.9083640673796987E-2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61.304000000000002</c:v>
                </c:pt>
                <c:pt idx="1">
                  <c:v>57.463999999999999</c:v>
                </c:pt>
                <c:pt idx="2">
                  <c:v>54.801333333333332</c:v>
                </c:pt>
                <c:pt idx="3">
                  <c:v>53.804000000000002</c:v>
                </c:pt>
                <c:pt idx="4">
                  <c:v>52.531333333333329</c:v>
                </c:pt>
                <c:pt idx="5">
                  <c:v>51.429333333333339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global-ILP - fixed 930ms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Sheet1!$F$48:$F$53</c:f>
                <c:numCache>
                  <c:formatCode>General</c:formatCode>
                  <c:ptCount val="6"/>
                  <c:pt idx="0">
                    <c:v>0.55682911801257851</c:v>
                  </c:pt>
                  <c:pt idx="1">
                    <c:v>0.32578656953424162</c:v>
                  </c:pt>
                  <c:pt idx="2">
                    <c:v>0.17221175595437471</c:v>
                  </c:pt>
                  <c:pt idx="3">
                    <c:v>0.27235923989385047</c:v>
                  </c:pt>
                  <c:pt idx="4">
                    <c:v>0.29343634554855191</c:v>
                  </c:pt>
                  <c:pt idx="5">
                    <c:v>0.45321076774498681</c:v>
                  </c:pt>
                </c:numCache>
              </c:numRef>
            </c:plus>
            <c:minus>
              <c:numRef>
                <c:f>Sheet1!$F$48:$F$53</c:f>
                <c:numCache>
                  <c:formatCode>General</c:formatCode>
                  <c:ptCount val="6"/>
                  <c:pt idx="0">
                    <c:v>0.55682911801257851</c:v>
                  </c:pt>
                  <c:pt idx="1">
                    <c:v>0.32578656953424162</c:v>
                  </c:pt>
                  <c:pt idx="2">
                    <c:v>0.17221175595437471</c:v>
                  </c:pt>
                  <c:pt idx="3">
                    <c:v>0.27235923989385047</c:v>
                  </c:pt>
                  <c:pt idx="4">
                    <c:v>0.29343634554855191</c:v>
                  </c:pt>
                  <c:pt idx="5">
                    <c:v>0.45321076774498681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Sheet1!$E$48:$E$53</c:f>
              <c:numCache>
                <c:formatCode>0.000</c:formatCode>
                <c:ptCount val="6"/>
                <c:pt idx="0">
                  <c:v>61.484000000000002</c:v>
                </c:pt>
                <c:pt idx="1">
                  <c:v>58.521333333333331</c:v>
                </c:pt>
                <c:pt idx="2">
                  <c:v>56.701333333333331</c:v>
                </c:pt>
                <c:pt idx="3">
                  <c:v>55.261333333333333</c:v>
                </c:pt>
                <c:pt idx="4">
                  <c:v>54.202666666666666</c:v>
                </c:pt>
                <c:pt idx="5">
                  <c:v>53.283999999999999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7-49E6-9B50-2C0AF52BF76D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minutil+LTF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Sheet1!$F$58:$F$63</c:f>
                <c:numCache>
                  <c:formatCode>General</c:formatCode>
                  <c:ptCount val="6"/>
                  <c:pt idx="0">
                    <c:v>0.49559750694377974</c:v>
                  </c:pt>
                  <c:pt idx="1">
                    <c:v>0.3578304999111564</c:v>
                  </c:pt>
                  <c:pt idx="2">
                    <c:v>0.27345363206380741</c:v>
                  </c:pt>
                  <c:pt idx="3">
                    <c:v>0.30516589295368968</c:v>
                  </c:pt>
                  <c:pt idx="4">
                    <c:v>0.36582448736457629</c:v>
                  </c:pt>
                  <c:pt idx="5">
                    <c:v>0.47279029882884255</c:v>
                  </c:pt>
                </c:numCache>
              </c:numRef>
            </c:plus>
            <c:minus>
              <c:numRef>
                <c:f>Sheet1!$F$58:$F$63</c:f>
                <c:numCache>
                  <c:formatCode>General</c:formatCode>
                  <c:ptCount val="6"/>
                  <c:pt idx="0">
                    <c:v>0.49559750694377974</c:v>
                  </c:pt>
                  <c:pt idx="1">
                    <c:v>0.3578304999111564</c:v>
                  </c:pt>
                  <c:pt idx="2">
                    <c:v>0.27345363206380741</c:v>
                  </c:pt>
                  <c:pt idx="3">
                    <c:v>0.30516589295368968</c:v>
                  </c:pt>
                  <c:pt idx="4">
                    <c:v>0.36582448736457629</c:v>
                  </c:pt>
                  <c:pt idx="5">
                    <c:v>0.47279029882884255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Sheet1!$E$58:$E$63</c:f>
              <c:numCache>
                <c:formatCode>0.000</c:formatCode>
                <c:ptCount val="6"/>
                <c:pt idx="0">
                  <c:v>62.096666666666671</c:v>
                </c:pt>
                <c:pt idx="1">
                  <c:v>61.276000000000003</c:v>
                </c:pt>
                <c:pt idx="2">
                  <c:v>59.601333333333336</c:v>
                </c:pt>
                <c:pt idx="3">
                  <c:v>57.895333333333333</c:v>
                </c:pt>
                <c:pt idx="4">
                  <c:v>56.514666666666663</c:v>
                </c:pt>
                <c:pt idx="5">
                  <c:v>55.375999999999998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7-49E6-9B50-2C0AF52B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global-ILP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0.29144862707207203</c:v>
                  </c:pt>
                  <c:pt idx="1">
                    <c:v>0.18843193878840897</c:v>
                  </c:pt>
                  <c:pt idx="2">
                    <c:v>0.35998364160364593</c:v>
                  </c:pt>
                  <c:pt idx="3">
                    <c:v>0.31756130466765115</c:v>
                  </c:pt>
                  <c:pt idx="4">
                    <c:v>0.30577422317055375</c:v>
                  </c:pt>
                  <c:pt idx="5">
                    <c:v>0.27286726117702015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0.29144862707207203</c:v>
                  </c:pt>
                  <c:pt idx="1">
                    <c:v>0.18843193878840897</c:v>
                  </c:pt>
                  <c:pt idx="2">
                    <c:v>0.35998364160364593</c:v>
                  </c:pt>
                  <c:pt idx="3">
                    <c:v>0.31756130466765115</c:v>
                  </c:pt>
                  <c:pt idx="4">
                    <c:v>0.30577422317055375</c:v>
                  </c:pt>
                  <c:pt idx="5">
                    <c:v>0.27286726117702015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35.897466666666702</c:v>
                </c:pt>
                <c:pt idx="1">
                  <c:v>31.875733333333368</c:v>
                </c:pt>
                <c:pt idx="2">
                  <c:v>29.597666666666669</c:v>
                </c:pt>
                <c:pt idx="3">
                  <c:v>28.330066666666664</c:v>
                </c:pt>
                <c:pt idx="4">
                  <c:v>27.085266666666669</c:v>
                </c:pt>
                <c:pt idx="5">
                  <c:v>25.994933333333396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global-ILP - fixed 930ms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Sheet1!$K$48:$K$53</c:f>
                <c:numCache>
                  <c:formatCode>General</c:formatCode>
                  <c:ptCount val="6"/>
                  <c:pt idx="0">
                    <c:v>0.43443133711401377</c:v>
                  </c:pt>
                  <c:pt idx="1">
                    <c:v>0.33070273996781874</c:v>
                  </c:pt>
                  <c:pt idx="2">
                    <c:v>0.13999552373796456</c:v>
                  </c:pt>
                  <c:pt idx="3">
                    <c:v>0.24692759172590617</c:v>
                  </c:pt>
                  <c:pt idx="4">
                    <c:v>0.15192404535015383</c:v>
                  </c:pt>
                  <c:pt idx="5">
                    <c:v>0.29220066164648489</c:v>
                  </c:pt>
                </c:numCache>
              </c:numRef>
            </c:plus>
            <c:minus>
              <c:numRef>
                <c:f>Sheet1!$K$48:$K$53</c:f>
                <c:numCache>
                  <c:formatCode>General</c:formatCode>
                  <c:ptCount val="6"/>
                  <c:pt idx="0">
                    <c:v>0.43443133711401377</c:v>
                  </c:pt>
                  <c:pt idx="1">
                    <c:v>0.33070273996781874</c:v>
                  </c:pt>
                  <c:pt idx="2">
                    <c:v>0.13999552373796456</c:v>
                  </c:pt>
                  <c:pt idx="3">
                    <c:v>0.24692759172590617</c:v>
                  </c:pt>
                  <c:pt idx="4">
                    <c:v>0.15192404535015383</c:v>
                  </c:pt>
                  <c:pt idx="5">
                    <c:v>0.29220066164648489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Sheet1!$J$48:$J$53</c:f>
              <c:numCache>
                <c:formatCode>0.000</c:formatCode>
                <c:ptCount val="6"/>
                <c:pt idx="0">
                  <c:v>36.186800000000034</c:v>
                </c:pt>
                <c:pt idx="1">
                  <c:v>33.057533333333332</c:v>
                </c:pt>
                <c:pt idx="2">
                  <c:v>31.353399999999997</c:v>
                </c:pt>
                <c:pt idx="3">
                  <c:v>29.917733333333331</c:v>
                </c:pt>
                <c:pt idx="4">
                  <c:v>28.901133333333334</c:v>
                </c:pt>
                <c:pt idx="5">
                  <c:v>28.016800000000032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2-43F6-B67E-4EB27CABFB2E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minutil+LTF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Sheet1!$K$58:$K$63</c:f>
                <c:numCache>
                  <c:formatCode>General</c:formatCode>
                  <c:ptCount val="6"/>
                  <c:pt idx="0">
                    <c:v>0.15616250794889458</c:v>
                  </c:pt>
                  <c:pt idx="1">
                    <c:v>0.16365581769881321</c:v>
                  </c:pt>
                  <c:pt idx="2">
                    <c:v>0.19378051730991416</c:v>
                  </c:pt>
                  <c:pt idx="3">
                    <c:v>6.164240964357745E-2</c:v>
                  </c:pt>
                  <c:pt idx="4">
                    <c:v>8.4387097486632076E-2</c:v>
                  </c:pt>
                  <c:pt idx="5">
                    <c:v>0.15969774227865777</c:v>
                  </c:pt>
                </c:numCache>
              </c:numRef>
            </c:plus>
            <c:minus>
              <c:numRef>
                <c:f>Sheet1!$K$58:$K$63</c:f>
                <c:numCache>
                  <c:formatCode>General</c:formatCode>
                  <c:ptCount val="6"/>
                  <c:pt idx="0">
                    <c:v>0.15616250794889458</c:v>
                  </c:pt>
                  <c:pt idx="1">
                    <c:v>0.16365581769881321</c:v>
                  </c:pt>
                  <c:pt idx="2">
                    <c:v>0.19378051730991416</c:v>
                  </c:pt>
                  <c:pt idx="3">
                    <c:v>6.164240964357745E-2</c:v>
                  </c:pt>
                  <c:pt idx="4">
                    <c:v>8.4387097486632076E-2</c:v>
                  </c:pt>
                  <c:pt idx="5">
                    <c:v>0.15969774227865777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Sheet1!$J$58:$J$63</c:f>
              <c:numCache>
                <c:formatCode>0.000</c:formatCode>
                <c:ptCount val="6"/>
                <c:pt idx="0">
                  <c:v>36.940466666666673</c:v>
                </c:pt>
                <c:pt idx="1">
                  <c:v>36.007399999999997</c:v>
                </c:pt>
                <c:pt idx="2">
                  <c:v>34.297666666666693</c:v>
                </c:pt>
                <c:pt idx="3">
                  <c:v>32.611600000000003</c:v>
                </c:pt>
                <c:pt idx="4">
                  <c:v>31.296866666666698</c:v>
                </c:pt>
                <c:pt idx="5">
                  <c:v>30.209733333333372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2-43F6-B67E-4EB27CAB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9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Y63"/>
  <sheetViews>
    <sheetView tabSelected="1" zoomScaleNormal="100" workbookViewId="0">
      <selection activeCell="P31" sqref="P31"/>
    </sheetView>
  </sheetViews>
  <sheetFormatPr defaultRowHeight="14.25" x14ac:dyDescent="0.2"/>
  <cols>
    <col min="1" max="1" width="24" style="2" customWidth="1"/>
    <col min="2" max="15" width="9.140625" style="2"/>
    <col min="16" max="16" width="24" style="2" customWidth="1"/>
    <col min="17" max="16384" width="9.140625" style="2"/>
  </cols>
  <sheetData>
    <row r="35" spans="1:25" ht="18.75" thickBot="1" x14ac:dyDescent="0.3">
      <c r="A35" s="1" t="s">
        <v>16</v>
      </c>
      <c r="P35" s="1" t="s">
        <v>9</v>
      </c>
    </row>
    <row r="36" spans="1:25" x14ac:dyDescent="0.2">
      <c r="A36" s="3"/>
      <c r="B36" s="37" t="s">
        <v>3</v>
      </c>
      <c r="C36" s="38"/>
      <c r="D36" s="38"/>
      <c r="E36" s="38"/>
      <c r="F36" s="40"/>
      <c r="G36" s="37" t="s">
        <v>4</v>
      </c>
      <c r="H36" s="38"/>
      <c r="I36" s="38"/>
      <c r="J36" s="38"/>
      <c r="K36" s="39"/>
      <c r="L36" s="41" t="s">
        <v>5</v>
      </c>
      <c r="M36" s="38"/>
      <c r="N36" s="39"/>
      <c r="P36" s="3"/>
      <c r="Q36" s="37" t="s">
        <v>13</v>
      </c>
      <c r="R36" s="38"/>
      <c r="S36" s="40"/>
      <c r="T36" s="37" t="s">
        <v>14</v>
      </c>
      <c r="U36" s="38"/>
      <c r="V36" s="40"/>
      <c r="W36" s="37" t="s">
        <v>15</v>
      </c>
      <c r="X36" s="38"/>
      <c r="Y36" s="39"/>
    </row>
    <row r="37" spans="1:25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  <c r="P37" s="24" t="s">
        <v>8</v>
      </c>
      <c r="Q37" s="4" t="s">
        <v>10</v>
      </c>
      <c r="R37" s="4" t="s">
        <v>11</v>
      </c>
      <c r="S37" s="26" t="s">
        <v>12</v>
      </c>
      <c r="T37" s="4" t="s">
        <v>10</v>
      </c>
      <c r="U37" s="4" t="s">
        <v>11</v>
      </c>
      <c r="V37" s="26" t="s">
        <v>12</v>
      </c>
      <c r="W37" s="4" t="s">
        <v>10</v>
      </c>
      <c r="X37" s="4" t="s">
        <v>11</v>
      </c>
      <c r="Y37" s="27" t="s">
        <v>12</v>
      </c>
    </row>
    <row r="38" spans="1:25" ht="15" x14ac:dyDescent="0.25">
      <c r="A38" s="22">
        <v>930</v>
      </c>
      <c r="B38" s="14">
        <v>61.204000000000001</v>
      </c>
      <c r="C38" s="14">
        <v>61.572000000000003</v>
      </c>
      <c r="D38" s="14">
        <v>61.136000000000003</v>
      </c>
      <c r="E38" s="15">
        <f>AVERAGE(B38:D38)</f>
        <v>61.304000000000002</v>
      </c>
      <c r="F38" s="15">
        <f>_xlfn.STDEV.P(B38:D38)</f>
        <v>0.19152719563202192</v>
      </c>
      <c r="G38" s="10">
        <f t="shared" ref="G38:I43" si="0">B38-L38</f>
        <v>35.490400000000101</v>
      </c>
      <c r="H38" s="14">
        <f t="shared" si="0"/>
        <v>36.157000000000004</v>
      </c>
      <c r="I38" s="14">
        <f t="shared" si="0"/>
        <v>36.045000000000002</v>
      </c>
      <c r="J38" s="15">
        <f>AVERAGE(G38:I38)</f>
        <v>35.897466666666702</v>
      </c>
      <c r="K38" s="11">
        <f>_xlfn.STDEV.P(G38:I38)</f>
        <v>0.29144862707207203</v>
      </c>
      <c r="L38" s="12">
        <v>25.7135999999999</v>
      </c>
      <c r="M38" s="14">
        <v>25.414999999999999</v>
      </c>
      <c r="N38" s="13">
        <v>25.091000000000001</v>
      </c>
      <c r="P38" s="22">
        <v>930</v>
      </c>
      <c r="Q38" s="28">
        <f>4*P38</f>
        <v>3720</v>
      </c>
      <c r="R38" s="28">
        <f>2*P38</f>
        <v>1860</v>
      </c>
      <c r="S38" s="29">
        <f>Q38+R38</f>
        <v>5580</v>
      </c>
      <c r="T38" s="28">
        <v>2964</v>
      </c>
      <c r="U38" s="28">
        <v>1264</v>
      </c>
      <c r="V38" s="29">
        <f>T38+U38</f>
        <v>4228</v>
      </c>
      <c r="W38" s="30">
        <f>T38/Q38</f>
        <v>0.79677419354838708</v>
      </c>
      <c r="X38" s="30">
        <f>U38/R38</f>
        <v>0.67956989247311828</v>
      </c>
      <c r="Y38" s="31">
        <f>V38/S38</f>
        <v>0.75770609318996418</v>
      </c>
    </row>
    <row r="39" spans="1:25" ht="15" x14ac:dyDescent="0.25">
      <c r="A39" s="22">
        <v>1130</v>
      </c>
      <c r="B39" s="14">
        <v>57.752000000000002</v>
      </c>
      <c r="C39" s="14">
        <v>57.381999999999998</v>
      </c>
      <c r="D39" s="14">
        <v>57.258000000000003</v>
      </c>
      <c r="E39" s="15">
        <f t="shared" ref="E39:E43" si="1">AVERAGE(B39:D39)</f>
        <v>57.463999999999999</v>
      </c>
      <c r="F39" s="15">
        <f t="shared" ref="F39:F43" si="2">_xlfn.STDEV.P(B39:D39)</f>
        <v>0.20984438678856027</v>
      </c>
      <c r="G39" s="10">
        <f t="shared" si="0"/>
        <v>31.622400000000003</v>
      </c>
      <c r="H39" s="14">
        <f t="shared" si="0"/>
        <v>32.073999999999998</v>
      </c>
      <c r="I39" s="14">
        <f t="shared" si="0"/>
        <v>31.930800000000104</v>
      </c>
      <c r="J39" s="15">
        <f t="shared" ref="J39:J43" si="3">AVERAGE(G39:I39)</f>
        <v>31.875733333333368</v>
      </c>
      <c r="K39" s="11">
        <f t="shared" ref="K39:K43" si="4">_xlfn.STDEV.P(G39:I39)</f>
        <v>0.18843193878840897</v>
      </c>
      <c r="L39" s="12">
        <v>26.1296</v>
      </c>
      <c r="M39" s="14">
        <v>25.308</v>
      </c>
      <c r="N39" s="13">
        <v>25.327199999999898</v>
      </c>
      <c r="O39" s="36"/>
      <c r="P39" s="22">
        <v>1130</v>
      </c>
      <c r="Q39" s="28">
        <f t="shared" ref="Q39:Q43" si="5">4*P39</f>
        <v>4520</v>
      </c>
      <c r="R39" s="28">
        <f>2*P39</f>
        <v>2260</v>
      </c>
      <c r="S39" s="29">
        <f t="shared" ref="S39:S43" si="6">Q39+R39</f>
        <v>6780</v>
      </c>
      <c r="T39" s="28">
        <v>3780</v>
      </c>
      <c r="U39" s="28">
        <v>936</v>
      </c>
      <c r="V39" s="29">
        <f t="shared" ref="V39:V43" si="7">T39+U39</f>
        <v>4716</v>
      </c>
      <c r="W39" s="30">
        <f t="shared" ref="W39:X43" si="8">T39/Q39</f>
        <v>0.83628318584070793</v>
      </c>
      <c r="X39" s="30">
        <f t="shared" si="8"/>
        <v>0.41415929203539825</v>
      </c>
      <c r="Y39" s="31">
        <f t="shared" ref="Y39:Y43" si="9">V39/S39</f>
        <v>0.695575221238938</v>
      </c>
    </row>
    <row r="40" spans="1:25" ht="15" x14ac:dyDescent="0.25">
      <c r="A40" s="22">
        <v>1330</v>
      </c>
      <c r="B40" s="36">
        <v>54.548000000000002</v>
      </c>
      <c r="C40" s="36">
        <v>55.292000000000002</v>
      </c>
      <c r="D40" s="36">
        <v>54.564</v>
      </c>
      <c r="E40" s="15">
        <f t="shared" si="1"/>
        <v>54.801333333333332</v>
      </c>
      <c r="F40" s="15">
        <f t="shared" si="2"/>
        <v>0.34701520940090763</v>
      </c>
      <c r="G40" s="10">
        <f t="shared" si="0"/>
        <v>29.894000000000002</v>
      </c>
      <c r="H40" s="14">
        <f t="shared" si="0"/>
        <v>29.808</v>
      </c>
      <c r="I40" s="14">
        <f t="shared" si="0"/>
        <v>29.091000000000001</v>
      </c>
      <c r="J40" s="15">
        <f t="shared" si="3"/>
        <v>29.597666666666669</v>
      </c>
      <c r="K40" s="11">
        <f t="shared" si="4"/>
        <v>0.35998364160364593</v>
      </c>
      <c r="L40" s="12">
        <v>24.654</v>
      </c>
      <c r="M40" s="36">
        <v>25.484000000000002</v>
      </c>
      <c r="N40" s="13">
        <v>25.472999999999999</v>
      </c>
      <c r="O40" s="36"/>
      <c r="P40" s="22">
        <v>1330</v>
      </c>
      <c r="Q40" s="28">
        <f t="shared" si="5"/>
        <v>5320</v>
      </c>
      <c r="R40" s="28">
        <f t="shared" ref="R40:R43" si="10">2*P40</f>
        <v>2660</v>
      </c>
      <c r="S40" s="29">
        <f t="shared" si="6"/>
        <v>7980</v>
      </c>
      <c r="T40" s="28">
        <v>4740</v>
      </c>
      <c r="U40" s="28">
        <v>632</v>
      </c>
      <c r="V40" s="29">
        <f t="shared" si="7"/>
        <v>5372</v>
      </c>
      <c r="W40" s="30">
        <f t="shared" si="8"/>
        <v>0.89097744360902253</v>
      </c>
      <c r="X40" s="30">
        <f t="shared" si="8"/>
        <v>0.23759398496240602</v>
      </c>
      <c r="Y40" s="31">
        <f t="shared" si="9"/>
        <v>0.67318295739348366</v>
      </c>
    </row>
    <row r="41" spans="1:25" ht="15" x14ac:dyDescent="0.25">
      <c r="A41" s="22">
        <v>1530</v>
      </c>
      <c r="B41" s="14">
        <v>53.856000000000002</v>
      </c>
      <c r="C41" s="14">
        <v>53.704000000000001</v>
      </c>
      <c r="D41" s="14">
        <v>53.851999999999997</v>
      </c>
      <c r="E41" s="15">
        <f t="shared" si="1"/>
        <v>53.804000000000002</v>
      </c>
      <c r="F41" s="15">
        <f t="shared" si="2"/>
        <v>7.0729531785998542E-2</v>
      </c>
      <c r="G41" s="10">
        <f t="shared" si="0"/>
        <v>27.900200000000002</v>
      </c>
      <c r="H41" s="14">
        <f t="shared" si="0"/>
        <v>28.432400000000001</v>
      </c>
      <c r="I41" s="14">
        <f t="shared" si="0"/>
        <v>28.657599999999995</v>
      </c>
      <c r="J41" s="15">
        <f t="shared" si="3"/>
        <v>28.330066666666664</v>
      </c>
      <c r="K41" s="11">
        <f t="shared" si="4"/>
        <v>0.31756130466765115</v>
      </c>
      <c r="L41" s="12">
        <v>25.9558</v>
      </c>
      <c r="M41" s="14">
        <v>25.271599999999999</v>
      </c>
      <c r="N41" s="13">
        <v>25.194400000000002</v>
      </c>
      <c r="O41" s="36"/>
      <c r="P41" s="22">
        <v>1530</v>
      </c>
      <c r="Q41" s="28">
        <f t="shared" si="5"/>
        <v>6120</v>
      </c>
      <c r="R41" s="28">
        <f t="shared" si="10"/>
        <v>3060</v>
      </c>
      <c r="S41" s="29">
        <f t="shared" si="6"/>
        <v>9180</v>
      </c>
      <c r="T41" s="28">
        <v>4884</v>
      </c>
      <c r="U41" s="28">
        <v>507</v>
      </c>
      <c r="V41" s="29">
        <f t="shared" si="7"/>
        <v>5391</v>
      </c>
      <c r="W41" s="30">
        <f t="shared" si="8"/>
        <v>0.79803921568627456</v>
      </c>
      <c r="X41" s="30">
        <f t="shared" si="8"/>
        <v>0.16568627450980392</v>
      </c>
      <c r="Y41" s="31">
        <f t="shared" si="9"/>
        <v>0.58725490196078434</v>
      </c>
    </row>
    <row r="42" spans="1:25" ht="15" x14ac:dyDescent="0.25">
      <c r="A42" s="22">
        <v>1730</v>
      </c>
      <c r="B42" s="14">
        <v>52.536000000000001</v>
      </c>
      <c r="C42" s="14">
        <v>52.521999999999998</v>
      </c>
      <c r="D42" s="14">
        <v>52.536000000000001</v>
      </c>
      <c r="E42" s="15">
        <f t="shared" si="1"/>
        <v>52.531333333333329</v>
      </c>
      <c r="F42" s="15">
        <f t="shared" si="2"/>
        <v>6.5996632910758106E-3</v>
      </c>
      <c r="G42" s="10">
        <f t="shared" si="0"/>
        <v>26.659400000000002</v>
      </c>
      <c r="H42" s="14">
        <f t="shared" si="0"/>
        <v>27.2332</v>
      </c>
      <c r="I42" s="14">
        <f t="shared" si="0"/>
        <v>27.363200000000003</v>
      </c>
      <c r="J42" s="15">
        <f t="shared" si="3"/>
        <v>27.085266666666669</v>
      </c>
      <c r="K42" s="11">
        <f t="shared" si="4"/>
        <v>0.30577422317055375</v>
      </c>
      <c r="L42" s="12">
        <v>25.8766</v>
      </c>
      <c r="M42" s="14">
        <v>25.288799999999998</v>
      </c>
      <c r="N42" s="13">
        <v>25.172799999999999</v>
      </c>
      <c r="O42" s="36"/>
      <c r="P42" s="22">
        <v>1730</v>
      </c>
      <c r="Q42" s="28">
        <f t="shared" si="5"/>
        <v>6920</v>
      </c>
      <c r="R42" s="28">
        <f t="shared" si="10"/>
        <v>3460</v>
      </c>
      <c r="S42" s="29">
        <f t="shared" si="6"/>
        <v>10380</v>
      </c>
      <c r="T42" s="28">
        <v>5705</v>
      </c>
      <c r="U42" s="28">
        <v>305</v>
      </c>
      <c r="V42" s="29">
        <f t="shared" si="7"/>
        <v>6010</v>
      </c>
      <c r="W42" s="30">
        <f t="shared" si="8"/>
        <v>0.82442196531791911</v>
      </c>
      <c r="X42" s="30">
        <f t="shared" si="8"/>
        <v>8.8150289017341038E-2</v>
      </c>
      <c r="Y42" s="31">
        <f t="shared" si="9"/>
        <v>0.57899807321772645</v>
      </c>
    </row>
    <row r="43" spans="1:25" ht="15.75" thickBot="1" x14ac:dyDescent="0.3">
      <c r="A43" s="23">
        <v>1930</v>
      </c>
      <c r="B43" s="16">
        <v>51.387999999999998</v>
      </c>
      <c r="C43" s="16">
        <v>51.54</v>
      </c>
      <c r="D43" s="16">
        <v>51.36</v>
      </c>
      <c r="E43" s="17">
        <f t="shared" si="1"/>
        <v>51.429333333333339</v>
      </c>
      <c r="F43" s="17">
        <f t="shared" si="2"/>
        <v>7.9083640673796987E-2</v>
      </c>
      <c r="G43" s="18">
        <f t="shared" si="0"/>
        <v>25.612399999999997</v>
      </c>
      <c r="H43" s="16">
        <f t="shared" si="0"/>
        <v>26.142200000000098</v>
      </c>
      <c r="I43" s="16">
        <f t="shared" si="0"/>
        <v>26.230200000000099</v>
      </c>
      <c r="J43" s="17">
        <f t="shared" si="3"/>
        <v>25.994933333333396</v>
      </c>
      <c r="K43" s="19">
        <f t="shared" si="4"/>
        <v>0.27286726117702015</v>
      </c>
      <c r="L43" s="20">
        <v>25.775600000000001</v>
      </c>
      <c r="M43" s="16">
        <v>25.397799999999901</v>
      </c>
      <c r="N43" s="21">
        <v>25.1297999999999</v>
      </c>
      <c r="O43" s="36"/>
      <c r="P43" s="23">
        <v>1930</v>
      </c>
      <c r="Q43" s="32">
        <f t="shared" si="5"/>
        <v>7720</v>
      </c>
      <c r="R43" s="32">
        <f t="shared" si="10"/>
        <v>3860</v>
      </c>
      <c r="S43" s="33">
        <f t="shared" si="6"/>
        <v>11580</v>
      </c>
      <c r="T43" s="32">
        <v>6287</v>
      </c>
      <c r="U43" s="32">
        <v>144</v>
      </c>
      <c r="V43" s="33">
        <f t="shared" si="7"/>
        <v>6431</v>
      </c>
      <c r="W43" s="34">
        <f t="shared" si="8"/>
        <v>0.81437823834196887</v>
      </c>
      <c r="X43" s="34">
        <f t="shared" si="8"/>
        <v>3.7305699481865282E-2</v>
      </c>
      <c r="Y43" s="35">
        <f t="shared" si="9"/>
        <v>0.55535405872193433</v>
      </c>
    </row>
    <row r="44" spans="1:25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25" ht="18.75" thickBot="1" x14ac:dyDescent="0.3">
      <c r="A45" s="1" t="s">
        <v>17</v>
      </c>
      <c r="P45" s="1" t="s">
        <v>9</v>
      </c>
    </row>
    <row r="46" spans="1:25" x14ac:dyDescent="0.2">
      <c r="A46" s="3"/>
      <c r="B46" s="37" t="s">
        <v>3</v>
      </c>
      <c r="C46" s="38"/>
      <c r="D46" s="38"/>
      <c r="E46" s="38"/>
      <c r="F46" s="40"/>
      <c r="G46" s="37" t="s">
        <v>4</v>
      </c>
      <c r="H46" s="38"/>
      <c r="I46" s="38"/>
      <c r="J46" s="38"/>
      <c r="K46" s="39"/>
      <c r="L46" s="41" t="s">
        <v>5</v>
      </c>
      <c r="M46" s="38"/>
      <c r="N46" s="39"/>
      <c r="P46" s="3"/>
      <c r="Q46" s="37" t="s">
        <v>13</v>
      </c>
      <c r="R46" s="38"/>
      <c r="S46" s="40"/>
      <c r="T46" s="37" t="s">
        <v>14</v>
      </c>
      <c r="U46" s="38"/>
      <c r="V46" s="40"/>
      <c r="W46" s="37" t="s">
        <v>15</v>
      </c>
      <c r="X46" s="38"/>
      <c r="Y46" s="39"/>
    </row>
    <row r="47" spans="1:25" ht="15" x14ac:dyDescent="0.25">
      <c r="A47" s="24" t="s">
        <v>8</v>
      </c>
      <c r="B47" s="4" t="s">
        <v>0</v>
      </c>
      <c r="C47" s="4" t="s">
        <v>1</v>
      </c>
      <c r="D47" s="4" t="s">
        <v>2</v>
      </c>
      <c r="E47" s="5" t="s">
        <v>6</v>
      </c>
      <c r="F47" s="5" t="s">
        <v>7</v>
      </c>
      <c r="G47" s="6" t="s">
        <v>0</v>
      </c>
      <c r="H47" s="4" t="s">
        <v>1</v>
      </c>
      <c r="I47" s="4" t="s">
        <v>2</v>
      </c>
      <c r="J47" s="5" t="s">
        <v>6</v>
      </c>
      <c r="K47" s="7" t="s">
        <v>7</v>
      </c>
      <c r="L47" s="8" t="s">
        <v>0</v>
      </c>
      <c r="M47" s="4" t="s">
        <v>1</v>
      </c>
      <c r="N47" s="9" t="s">
        <v>2</v>
      </c>
      <c r="P47" s="24" t="s">
        <v>8</v>
      </c>
      <c r="Q47" s="4" t="s">
        <v>10</v>
      </c>
      <c r="R47" s="4" t="s">
        <v>11</v>
      </c>
      <c r="S47" s="26" t="s">
        <v>12</v>
      </c>
      <c r="T47" s="4" t="s">
        <v>10</v>
      </c>
      <c r="U47" s="4" t="s">
        <v>11</v>
      </c>
      <c r="V47" s="26" t="s">
        <v>12</v>
      </c>
      <c r="W47" s="4" t="s">
        <v>10</v>
      </c>
      <c r="X47" s="4" t="s">
        <v>11</v>
      </c>
      <c r="Y47" s="27" t="s">
        <v>12</v>
      </c>
    </row>
    <row r="48" spans="1:25" ht="15" x14ac:dyDescent="0.25">
      <c r="A48" s="22">
        <v>930</v>
      </c>
      <c r="B48" s="14">
        <v>60.98</v>
      </c>
      <c r="C48" s="14">
        <v>62.26</v>
      </c>
      <c r="D48" s="14">
        <v>61.212000000000003</v>
      </c>
      <c r="E48" s="15">
        <f>AVERAGE(B48:D48)</f>
        <v>61.484000000000002</v>
      </c>
      <c r="F48" s="15">
        <f>_xlfn.STDEV.P(B48:D48)</f>
        <v>0.55682911801257851</v>
      </c>
      <c r="G48" s="10">
        <f t="shared" ref="G48:G53" si="11">B48-L48</f>
        <v>35.633399999999995</v>
      </c>
      <c r="H48" s="14">
        <f t="shared" ref="H48:H53" si="12">C48-M48</f>
        <v>36.694599999999994</v>
      </c>
      <c r="I48" s="14">
        <f t="shared" ref="I48:I53" si="13">D48-N48</f>
        <v>36.232400000000105</v>
      </c>
      <c r="J48" s="15">
        <f>AVERAGE(G48:I48)</f>
        <v>36.186800000000034</v>
      </c>
      <c r="K48" s="11">
        <f>_xlfn.STDEV.P(G48:I48)</f>
        <v>0.43443133711401377</v>
      </c>
      <c r="L48" s="12">
        <v>25.346599999999999</v>
      </c>
      <c r="M48" s="14">
        <v>25.5654</v>
      </c>
      <c r="N48" s="13">
        <v>24.979599999999898</v>
      </c>
      <c r="P48" s="22">
        <v>930</v>
      </c>
      <c r="Q48" s="28">
        <f>4*P48</f>
        <v>3720</v>
      </c>
      <c r="R48" s="28">
        <f>2*P48</f>
        <v>1860</v>
      </c>
      <c r="S48" s="29">
        <f>Q48+R48</f>
        <v>5580</v>
      </c>
      <c r="T48" s="28">
        <v>2964</v>
      </c>
      <c r="U48" s="28">
        <v>1264</v>
      </c>
      <c r="V48" s="29">
        <f>T48+U48</f>
        <v>4228</v>
      </c>
      <c r="W48" s="30">
        <f>T48/Q48</f>
        <v>0.79677419354838708</v>
      </c>
      <c r="X48" s="30">
        <f>U48/R48</f>
        <v>0.67956989247311828</v>
      </c>
      <c r="Y48" s="31">
        <f>V48/S48</f>
        <v>0.75770609318996418</v>
      </c>
    </row>
    <row r="49" spans="1:25" ht="15" x14ac:dyDescent="0.25">
      <c r="A49" s="22">
        <v>1130</v>
      </c>
      <c r="B49" s="14">
        <v>58.423999999999999</v>
      </c>
      <c r="C49" s="14">
        <v>58.96</v>
      </c>
      <c r="D49" s="14">
        <v>58.18</v>
      </c>
      <c r="E49" s="15">
        <f t="shared" ref="E49:E53" si="14">AVERAGE(B49:D49)</f>
        <v>58.521333333333331</v>
      </c>
      <c r="F49" s="15">
        <f t="shared" ref="F49:F53" si="15">_xlfn.STDEV.P(B49:D49)</f>
        <v>0.32578656953424162</v>
      </c>
      <c r="G49" s="10">
        <f t="shared" si="11"/>
        <v>32.626999999999995</v>
      </c>
      <c r="H49" s="14">
        <f t="shared" si="12"/>
        <v>33.430999999999997</v>
      </c>
      <c r="I49" s="14">
        <f t="shared" si="13"/>
        <v>33.114599999999996</v>
      </c>
      <c r="J49" s="15">
        <f t="shared" ref="J49:J53" si="16">AVERAGE(G49:I49)</f>
        <v>33.057533333333332</v>
      </c>
      <c r="K49" s="11">
        <f t="shared" ref="K49:K53" si="17">_xlfn.STDEV.P(G49:I49)</f>
        <v>0.33070273996781874</v>
      </c>
      <c r="L49" s="12">
        <v>25.797000000000001</v>
      </c>
      <c r="M49" s="14">
        <v>25.529</v>
      </c>
      <c r="N49" s="13">
        <v>25.0654</v>
      </c>
      <c r="O49" s="36"/>
      <c r="P49" s="22">
        <v>1130</v>
      </c>
      <c r="Q49" s="28">
        <f t="shared" ref="Q49:Q53" si="18">4*P49</f>
        <v>4520</v>
      </c>
      <c r="R49" s="28">
        <f>2*P49</f>
        <v>2260</v>
      </c>
      <c r="S49" s="29">
        <f t="shared" ref="S49:S53" si="19">Q49+R49</f>
        <v>6780</v>
      </c>
      <c r="T49" s="28">
        <v>2964</v>
      </c>
      <c r="U49" s="28">
        <v>1264</v>
      </c>
      <c r="V49" s="29">
        <f t="shared" ref="V49:V53" si="20">T49+U49</f>
        <v>4228</v>
      </c>
      <c r="W49" s="30">
        <f t="shared" ref="W49:W53" si="21">T49/Q49</f>
        <v>0.65575221238938053</v>
      </c>
      <c r="X49" s="30">
        <f t="shared" ref="X49:X53" si="22">U49/R49</f>
        <v>0.55929203539823014</v>
      </c>
      <c r="Y49" s="31">
        <f t="shared" ref="Y49:Y53" si="23">V49/S49</f>
        <v>0.62359882005899703</v>
      </c>
    </row>
    <row r="50" spans="1:25" ht="15" x14ac:dyDescent="0.25">
      <c r="A50" s="22">
        <v>1330</v>
      </c>
      <c r="B50" s="36">
        <v>56.723999999999997</v>
      </c>
      <c r="C50" s="36">
        <v>56.9</v>
      </c>
      <c r="D50" s="36">
        <v>56.48</v>
      </c>
      <c r="E50" s="15">
        <f t="shared" si="14"/>
        <v>56.701333333333331</v>
      </c>
      <c r="F50" s="15">
        <f t="shared" si="15"/>
        <v>0.17221175595437471</v>
      </c>
      <c r="G50" s="10">
        <f t="shared" si="11"/>
        <v>31.162999999999997</v>
      </c>
      <c r="H50" s="14">
        <f t="shared" si="12"/>
        <v>31.4956</v>
      </c>
      <c r="I50" s="14">
        <f t="shared" si="13"/>
        <v>31.401599999999998</v>
      </c>
      <c r="J50" s="15">
        <f t="shared" si="16"/>
        <v>31.353399999999997</v>
      </c>
      <c r="K50" s="11">
        <f t="shared" si="17"/>
        <v>0.13999552373796456</v>
      </c>
      <c r="L50" s="12">
        <v>25.561</v>
      </c>
      <c r="M50" s="36">
        <v>25.404399999999999</v>
      </c>
      <c r="N50" s="13">
        <v>25.078399999999998</v>
      </c>
      <c r="O50" s="36"/>
      <c r="P50" s="22">
        <v>1330</v>
      </c>
      <c r="Q50" s="28">
        <f t="shared" si="18"/>
        <v>5320</v>
      </c>
      <c r="R50" s="28">
        <f t="shared" ref="R50:R53" si="24">2*P50</f>
        <v>2660</v>
      </c>
      <c r="S50" s="29">
        <f t="shared" si="19"/>
        <v>7980</v>
      </c>
      <c r="T50" s="28">
        <v>2964</v>
      </c>
      <c r="U50" s="28">
        <v>1264</v>
      </c>
      <c r="V50" s="29">
        <f t="shared" si="20"/>
        <v>4228</v>
      </c>
      <c r="W50" s="30">
        <f t="shared" si="21"/>
        <v>0.55714285714285716</v>
      </c>
      <c r="X50" s="30">
        <f t="shared" si="22"/>
        <v>0.47518796992481205</v>
      </c>
      <c r="Y50" s="31">
        <f t="shared" si="23"/>
        <v>0.52982456140350875</v>
      </c>
    </row>
    <row r="51" spans="1:25" ht="15" x14ac:dyDescent="0.25">
      <c r="A51" s="22">
        <v>1530</v>
      </c>
      <c r="B51" s="14">
        <v>55.031999999999996</v>
      </c>
      <c r="C51" s="14">
        <v>55.643999999999998</v>
      </c>
      <c r="D51" s="14">
        <v>55.107999999999997</v>
      </c>
      <c r="E51" s="15">
        <f t="shared" si="14"/>
        <v>55.261333333333333</v>
      </c>
      <c r="F51" s="15">
        <f t="shared" si="15"/>
        <v>0.27235923989385047</v>
      </c>
      <c r="G51" s="10">
        <f t="shared" si="11"/>
        <v>29.591199999999997</v>
      </c>
      <c r="H51" s="14">
        <f t="shared" si="12"/>
        <v>30.188199999999998</v>
      </c>
      <c r="I51" s="14">
        <f t="shared" si="13"/>
        <v>29.973799999999997</v>
      </c>
      <c r="J51" s="15">
        <f t="shared" si="16"/>
        <v>29.917733333333331</v>
      </c>
      <c r="K51" s="11">
        <f t="shared" si="17"/>
        <v>0.24692759172590617</v>
      </c>
      <c r="L51" s="12">
        <v>25.440799999999999</v>
      </c>
      <c r="M51" s="14">
        <v>25.4558</v>
      </c>
      <c r="N51" s="13">
        <v>25.1342</v>
      </c>
      <c r="O51" s="36"/>
      <c r="P51" s="22">
        <v>1530</v>
      </c>
      <c r="Q51" s="28">
        <f t="shared" si="18"/>
        <v>6120</v>
      </c>
      <c r="R51" s="28">
        <f t="shared" si="24"/>
        <v>3060</v>
      </c>
      <c r="S51" s="29">
        <f t="shared" si="19"/>
        <v>9180</v>
      </c>
      <c r="T51" s="28">
        <v>2964</v>
      </c>
      <c r="U51" s="28">
        <v>1264</v>
      </c>
      <c r="V51" s="29">
        <f t="shared" si="20"/>
        <v>4228</v>
      </c>
      <c r="W51" s="30">
        <f t="shared" si="21"/>
        <v>0.48431372549019608</v>
      </c>
      <c r="X51" s="30">
        <f t="shared" si="22"/>
        <v>0.41307189542483658</v>
      </c>
      <c r="Y51" s="31">
        <f t="shared" si="23"/>
        <v>0.46056644880174291</v>
      </c>
    </row>
    <row r="52" spans="1:25" ht="15" x14ac:dyDescent="0.25">
      <c r="A52" s="22">
        <v>1730</v>
      </c>
      <c r="B52" s="14">
        <v>54.027999999999999</v>
      </c>
      <c r="C52" s="14">
        <v>54.616</v>
      </c>
      <c r="D52" s="14">
        <v>53.963999999999999</v>
      </c>
      <c r="E52" s="15">
        <f t="shared" si="14"/>
        <v>54.202666666666666</v>
      </c>
      <c r="F52" s="15">
        <f t="shared" si="15"/>
        <v>0.29343634554855191</v>
      </c>
      <c r="G52" s="10">
        <f t="shared" si="11"/>
        <v>28.719799999999999</v>
      </c>
      <c r="H52" s="14">
        <f t="shared" si="12"/>
        <v>29.0916</v>
      </c>
      <c r="I52" s="14">
        <f t="shared" si="13"/>
        <v>28.891999999999999</v>
      </c>
      <c r="J52" s="15">
        <f t="shared" si="16"/>
        <v>28.901133333333334</v>
      </c>
      <c r="K52" s="11">
        <f t="shared" si="17"/>
        <v>0.15192404535015383</v>
      </c>
      <c r="L52" s="12">
        <v>25.308199999999999</v>
      </c>
      <c r="M52" s="14">
        <v>25.5244</v>
      </c>
      <c r="N52" s="13">
        <v>25.071999999999999</v>
      </c>
      <c r="O52" s="36"/>
      <c r="P52" s="22">
        <v>1730</v>
      </c>
      <c r="Q52" s="28">
        <f t="shared" si="18"/>
        <v>6920</v>
      </c>
      <c r="R52" s="28">
        <f t="shared" si="24"/>
        <v>3460</v>
      </c>
      <c r="S52" s="29">
        <f t="shared" si="19"/>
        <v>10380</v>
      </c>
      <c r="T52" s="28">
        <v>2964</v>
      </c>
      <c r="U52" s="28">
        <v>1264</v>
      </c>
      <c r="V52" s="29">
        <f t="shared" si="20"/>
        <v>4228</v>
      </c>
      <c r="W52" s="30">
        <f t="shared" si="21"/>
        <v>0.4283236994219653</v>
      </c>
      <c r="X52" s="30">
        <f t="shared" si="22"/>
        <v>0.36531791907514449</v>
      </c>
      <c r="Y52" s="31">
        <f t="shared" si="23"/>
        <v>0.40732177263969171</v>
      </c>
    </row>
    <row r="53" spans="1:25" ht="15.75" thickBot="1" x14ac:dyDescent="0.3">
      <c r="A53" s="23">
        <v>1930</v>
      </c>
      <c r="B53" s="16">
        <v>52.994</v>
      </c>
      <c r="C53" s="16">
        <v>53.923999999999999</v>
      </c>
      <c r="D53" s="16">
        <v>52.933999999999997</v>
      </c>
      <c r="E53" s="17">
        <f t="shared" si="14"/>
        <v>53.283999999999999</v>
      </c>
      <c r="F53" s="17">
        <f t="shared" si="15"/>
        <v>0.45321076774498681</v>
      </c>
      <c r="G53" s="18">
        <f t="shared" si="11"/>
        <v>27.677600000000101</v>
      </c>
      <c r="H53" s="16">
        <f t="shared" si="12"/>
        <v>28.390799999999999</v>
      </c>
      <c r="I53" s="16">
        <f t="shared" si="13"/>
        <v>27.981999999999996</v>
      </c>
      <c r="J53" s="17">
        <f t="shared" si="16"/>
        <v>28.016800000000032</v>
      </c>
      <c r="K53" s="19">
        <f t="shared" si="17"/>
        <v>0.29220066164648489</v>
      </c>
      <c r="L53" s="20">
        <v>25.316399999999899</v>
      </c>
      <c r="M53" s="16">
        <v>25.533200000000001</v>
      </c>
      <c r="N53" s="21">
        <v>24.952000000000002</v>
      </c>
      <c r="O53" s="36"/>
      <c r="P53" s="23">
        <v>1930</v>
      </c>
      <c r="Q53" s="32">
        <f t="shared" si="18"/>
        <v>7720</v>
      </c>
      <c r="R53" s="32">
        <f t="shared" si="24"/>
        <v>3860</v>
      </c>
      <c r="S53" s="33">
        <f t="shared" si="19"/>
        <v>11580</v>
      </c>
      <c r="T53" s="32">
        <v>2964</v>
      </c>
      <c r="U53" s="32">
        <v>1264</v>
      </c>
      <c r="V53" s="33">
        <f t="shared" si="20"/>
        <v>4228</v>
      </c>
      <c r="W53" s="34">
        <f t="shared" si="21"/>
        <v>0.38393782383419689</v>
      </c>
      <c r="X53" s="34">
        <f t="shared" si="22"/>
        <v>0.32746113989637304</v>
      </c>
      <c r="Y53" s="35">
        <f t="shared" si="23"/>
        <v>0.36511226252158896</v>
      </c>
    </row>
    <row r="55" spans="1:25" ht="18.75" thickBot="1" x14ac:dyDescent="0.3">
      <c r="A55" s="1" t="s">
        <v>18</v>
      </c>
      <c r="P55" s="1" t="s">
        <v>9</v>
      </c>
    </row>
    <row r="56" spans="1:25" x14ac:dyDescent="0.2">
      <c r="A56" s="3"/>
      <c r="B56" s="37" t="s">
        <v>3</v>
      </c>
      <c r="C56" s="38"/>
      <c r="D56" s="38"/>
      <c r="E56" s="38"/>
      <c r="F56" s="40"/>
      <c r="G56" s="37" t="s">
        <v>4</v>
      </c>
      <c r="H56" s="38"/>
      <c r="I56" s="38"/>
      <c r="J56" s="38"/>
      <c r="K56" s="39"/>
      <c r="L56" s="41" t="s">
        <v>5</v>
      </c>
      <c r="M56" s="38"/>
      <c r="N56" s="39"/>
      <c r="P56" s="3"/>
      <c r="Q56" s="37" t="s">
        <v>13</v>
      </c>
      <c r="R56" s="38"/>
      <c r="S56" s="40"/>
      <c r="T56" s="37" t="s">
        <v>14</v>
      </c>
      <c r="U56" s="38"/>
      <c r="V56" s="40"/>
      <c r="W56" s="37" t="s">
        <v>15</v>
      </c>
      <c r="X56" s="38"/>
      <c r="Y56" s="39"/>
    </row>
    <row r="57" spans="1:25" ht="15" x14ac:dyDescent="0.25">
      <c r="A57" s="24" t="s">
        <v>8</v>
      </c>
      <c r="B57" s="4" t="s">
        <v>0</v>
      </c>
      <c r="C57" s="4" t="s">
        <v>1</v>
      </c>
      <c r="D57" s="4" t="s">
        <v>2</v>
      </c>
      <c r="E57" s="5" t="s">
        <v>6</v>
      </c>
      <c r="F57" s="5" t="s">
        <v>7</v>
      </c>
      <c r="G57" s="6" t="s">
        <v>0</v>
      </c>
      <c r="H57" s="4" t="s">
        <v>1</v>
      </c>
      <c r="I57" s="4" t="s">
        <v>2</v>
      </c>
      <c r="J57" s="5" t="s">
        <v>6</v>
      </c>
      <c r="K57" s="7" t="s">
        <v>7</v>
      </c>
      <c r="L57" s="8" t="s">
        <v>0</v>
      </c>
      <c r="M57" s="4" t="s">
        <v>1</v>
      </c>
      <c r="N57" s="9" t="s">
        <v>2</v>
      </c>
      <c r="P57" s="24" t="s">
        <v>8</v>
      </c>
      <c r="Q57" s="4" t="s">
        <v>10</v>
      </c>
      <c r="R57" s="4" t="s">
        <v>11</v>
      </c>
      <c r="S57" s="26" t="s">
        <v>12</v>
      </c>
      <c r="T57" s="4" t="s">
        <v>10</v>
      </c>
      <c r="U57" s="4" t="s">
        <v>11</v>
      </c>
      <c r="V57" s="26" t="s">
        <v>12</v>
      </c>
      <c r="W57" s="4" t="s">
        <v>10</v>
      </c>
      <c r="X57" s="4" t="s">
        <v>11</v>
      </c>
      <c r="Y57" s="27" t="s">
        <v>12</v>
      </c>
    </row>
    <row r="58" spans="1:25" ht="15" x14ac:dyDescent="0.25">
      <c r="A58" s="22">
        <v>930</v>
      </c>
      <c r="B58" s="14">
        <v>62.432000000000002</v>
      </c>
      <c r="C58" s="14">
        <v>62.462000000000003</v>
      </c>
      <c r="D58" s="14">
        <v>61.396000000000001</v>
      </c>
      <c r="E58" s="15">
        <f>AVERAGE(B58:D58)</f>
        <v>62.096666666666671</v>
      </c>
      <c r="F58" s="15">
        <f>_xlfn.STDEV.P(B58:D58)</f>
        <v>0.49559750694377974</v>
      </c>
      <c r="G58" s="10">
        <f t="shared" ref="G58:G63" si="25">B58-L58</f>
        <v>37.014800000000001</v>
      </c>
      <c r="H58" s="14">
        <f t="shared" ref="H58:H63" si="26">C58-M58</f>
        <v>37.083400000000005</v>
      </c>
      <c r="I58" s="14">
        <f t="shared" ref="I58:I63" si="27">D58-N58</f>
        <v>36.723200000000006</v>
      </c>
      <c r="J58" s="15">
        <f>AVERAGE(G58:I58)</f>
        <v>36.940466666666673</v>
      </c>
      <c r="K58" s="11">
        <f>_xlfn.STDEV.P(G58:I58)</f>
        <v>0.15616250794889458</v>
      </c>
      <c r="L58" s="12">
        <v>25.417200000000001</v>
      </c>
      <c r="M58" s="14">
        <v>25.378599999999999</v>
      </c>
      <c r="N58" s="13">
        <v>24.672799999999999</v>
      </c>
      <c r="P58" s="22">
        <v>930</v>
      </c>
      <c r="Q58" s="28">
        <f>4*P58</f>
        <v>3720</v>
      </c>
      <c r="R58" s="28">
        <f>2*P58</f>
        <v>1860</v>
      </c>
      <c r="S58" s="29">
        <f>Q58+R58</f>
        <v>5580</v>
      </c>
      <c r="T58" s="28">
        <v>2816</v>
      </c>
      <c r="U58" s="28">
        <v>1331</v>
      </c>
      <c r="V58" s="29">
        <f>T58+U58</f>
        <v>4147</v>
      </c>
      <c r="W58" s="30">
        <f>T58/Q58</f>
        <v>0.75698924731182793</v>
      </c>
      <c r="X58" s="30">
        <f>U58/R58</f>
        <v>0.71559139784946235</v>
      </c>
      <c r="Y58" s="31">
        <f>V58/S58</f>
        <v>0.74318996415770611</v>
      </c>
    </row>
    <row r="59" spans="1:25" ht="15" x14ac:dyDescent="0.25">
      <c r="A59" s="22">
        <v>1130</v>
      </c>
      <c r="B59" s="14">
        <v>61.148000000000003</v>
      </c>
      <c r="C59" s="14">
        <v>61.764000000000003</v>
      </c>
      <c r="D59" s="14">
        <v>60.915999999999997</v>
      </c>
      <c r="E59" s="15">
        <f t="shared" ref="E59:E63" si="28">AVERAGE(B59:D59)</f>
        <v>61.276000000000003</v>
      </c>
      <c r="F59" s="15">
        <f t="shared" ref="F59:F63" si="29">_xlfn.STDEV.P(B59:D59)</f>
        <v>0.3578304999111564</v>
      </c>
      <c r="G59" s="10">
        <f t="shared" si="25"/>
        <v>35.8292</v>
      </c>
      <c r="H59" s="14">
        <f t="shared" si="26"/>
        <v>36.224400000000003</v>
      </c>
      <c r="I59" s="14">
        <f t="shared" si="27"/>
        <v>35.968599999999995</v>
      </c>
      <c r="J59" s="15">
        <f t="shared" ref="J59:J63" si="30">AVERAGE(G59:I59)</f>
        <v>36.007399999999997</v>
      </c>
      <c r="K59" s="11">
        <f t="shared" ref="K59:K63" si="31">_xlfn.STDEV.P(G59:I59)</f>
        <v>0.16365581769881321</v>
      </c>
      <c r="L59" s="12">
        <v>25.3188</v>
      </c>
      <c r="M59" s="14">
        <v>25.5396</v>
      </c>
      <c r="N59" s="13">
        <v>24.947399999999998</v>
      </c>
      <c r="O59" s="36"/>
      <c r="P59" s="22">
        <v>1130</v>
      </c>
      <c r="Q59" s="28">
        <f t="shared" ref="Q59:Q63" si="32">4*P59</f>
        <v>4520</v>
      </c>
      <c r="R59" s="28">
        <f>2*P59</f>
        <v>2260</v>
      </c>
      <c r="S59" s="29">
        <f t="shared" ref="S59:S63" si="33">Q59+R59</f>
        <v>6780</v>
      </c>
      <c r="T59" s="28">
        <v>1083</v>
      </c>
      <c r="U59" s="28">
        <v>2077</v>
      </c>
      <c r="V59" s="29">
        <f t="shared" ref="V59:V63" si="34">T59+U59</f>
        <v>3160</v>
      </c>
      <c r="W59" s="30">
        <f t="shared" ref="W59:W63" si="35">T59/Q59</f>
        <v>0.23960176991150442</v>
      </c>
      <c r="X59" s="30">
        <f t="shared" ref="X59:X63" si="36">U59/R59</f>
        <v>0.91902654867256639</v>
      </c>
      <c r="Y59" s="31">
        <f t="shared" ref="Y59:Y63" si="37">V59/S59</f>
        <v>0.46607669616519176</v>
      </c>
    </row>
    <row r="60" spans="1:25" ht="15" x14ac:dyDescent="0.25">
      <c r="A60" s="22">
        <v>1330</v>
      </c>
      <c r="B60" s="36">
        <v>59.48</v>
      </c>
      <c r="C60" s="36">
        <v>59.98</v>
      </c>
      <c r="D60" s="36">
        <v>59.344000000000001</v>
      </c>
      <c r="E60" s="15">
        <f t="shared" si="28"/>
        <v>59.601333333333336</v>
      </c>
      <c r="F60" s="15">
        <f t="shared" si="29"/>
        <v>0.27345363206380741</v>
      </c>
      <c r="G60" s="10">
        <f t="shared" si="25"/>
        <v>34.024000000000001</v>
      </c>
      <c r="H60" s="14">
        <f t="shared" si="26"/>
        <v>34.447000000000095</v>
      </c>
      <c r="I60" s="14">
        <f t="shared" si="27"/>
        <v>34.421999999999997</v>
      </c>
      <c r="J60" s="15">
        <f t="shared" si="30"/>
        <v>34.297666666666693</v>
      </c>
      <c r="K60" s="11">
        <f t="shared" si="31"/>
        <v>0.19378051730991416</v>
      </c>
      <c r="L60" s="12">
        <v>25.456</v>
      </c>
      <c r="M60" s="36">
        <v>25.532999999999902</v>
      </c>
      <c r="N60" s="13">
        <v>24.922000000000001</v>
      </c>
      <c r="O60" s="36"/>
      <c r="P60" s="22">
        <v>1330</v>
      </c>
      <c r="Q60" s="28">
        <f t="shared" si="32"/>
        <v>5320</v>
      </c>
      <c r="R60" s="28">
        <f t="shared" ref="R60:R63" si="38">2*P60</f>
        <v>2660</v>
      </c>
      <c r="S60" s="29">
        <f t="shared" si="33"/>
        <v>7980</v>
      </c>
      <c r="T60" s="28">
        <v>103</v>
      </c>
      <c r="U60" s="28">
        <v>2596</v>
      </c>
      <c r="V60" s="29">
        <f t="shared" si="34"/>
        <v>2699</v>
      </c>
      <c r="W60" s="30">
        <f t="shared" si="35"/>
        <v>1.9360902255639099E-2</v>
      </c>
      <c r="X60" s="30">
        <f t="shared" si="36"/>
        <v>0.97593984962406011</v>
      </c>
      <c r="Y60" s="31">
        <f t="shared" si="37"/>
        <v>0.33822055137844609</v>
      </c>
    </row>
    <row r="61" spans="1:25" ht="15" x14ac:dyDescent="0.25">
      <c r="A61" s="22">
        <v>1530</v>
      </c>
      <c r="B61" s="14">
        <v>58.072000000000003</v>
      </c>
      <c r="C61" s="14">
        <v>58.148000000000003</v>
      </c>
      <c r="D61" s="14">
        <v>57.466000000000001</v>
      </c>
      <c r="E61" s="15">
        <f t="shared" si="28"/>
        <v>57.895333333333333</v>
      </c>
      <c r="F61" s="15">
        <f t="shared" si="29"/>
        <v>0.30516589295368968</v>
      </c>
      <c r="G61" s="10">
        <f t="shared" si="25"/>
        <v>32.528000000000006</v>
      </c>
      <c r="H61" s="14">
        <f t="shared" si="26"/>
        <v>32.674800000000005</v>
      </c>
      <c r="I61" s="14">
        <f t="shared" si="27"/>
        <v>32.632000000000005</v>
      </c>
      <c r="J61" s="15">
        <f t="shared" si="30"/>
        <v>32.611600000000003</v>
      </c>
      <c r="K61" s="11">
        <f t="shared" si="31"/>
        <v>6.164240964357745E-2</v>
      </c>
      <c r="L61" s="12">
        <v>25.544</v>
      </c>
      <c r="M61" s="14">
        <v>25.473199999999999</v>
      </c>
      <c r="N61" s="13">
        <v>24.834</v>
      </c>
      <c r="O61" s="36"/>
      <c r="P61" s="22">
        <v>1530</v>
      </c>
      <c r="Q61" s="28">
        <f t="shared" si="32"/>
        <v>6120</v>
      </c>
      <c r="R61" s="28">
        <f t="shared" si="38"/>
        <v>3060</v>
      </c>
      <c r="S61" s="29">
        <f t="shared" si="33"/>
        <v>9180</v>
      </c>
      <c r="T61" s="28">
        <v>0</v>
      </c>
      <c r="U61" s="28">
        <v>2659</v>
      </c>
      <c r="V61" s="29">
        <f t="shared" si="34"/>
        <v>2659</v>
      </c>
      <c r="W61" s="30">
        <f t="shared" si="35"/>
        <v>0</v>
      </c>
      <c r="X61" s="30">
        <f t="shared" si="36"/>
        <v>0.86895424836601309</v>
      </c>
      <c r="Y61" s="31">
        <f t="shared" si="37"/>
        <v>0.28965141612200435</v>
      </c>
    </row>
    <row r="62" spans="1:25" ht="15" x14ac:dyDescent="0.25">
      <c r="A62" s="22">
        <v>1730</v>
      </c>
      <c r="B62" s="14">
        <v>56.66</v>
      </c>
      <c r="C62" s="14">
        <v>56.872</v>
      </c>
      <c r="D62" s="14">
        <v>56.012</v>
      </c>
      <c r="E62" s="15">
        <f t="shared" si="28"/>
        <v>56.514666666666663</v>
      </c>
      <c r="F62" s="15">
        <f t="shared" si="29"/>
        <v>0.36582448736457629</v>
      </c>
      <c r="G62" s="10">
        <f t="shared" si="25"/>
        <v>31.238399999999995</v>
      </c>
      <c r="H62" s="14">
        <f t="shared" si="26"/>
        <v>31.4162</v>
      </c>
      <c r="I62" s="14">
        <f t="shared" si="27"/>
        <v>31.2360000000001</v>
      </c>
      <c r="J62" s="15">
        <f t="shared" si="30"/>
        <v>31.296866666666698</v>
      </c>
      <c r="K62" s="11">
        <f t="shared" si="31"/>
        <v>8.4387097486632076E-2</v>
      </c>
      <c r="L62" s="12">
        <v>25.421600000000002</v>
      </c>
      <c r="M62" s="14">
        <v>25.4558</v>
      </c>
      <c r="N62" s="13">
        <v>24.7759999999999</v>
      </c>
      <c r="O62" s="36"/>
      <c r="P62" s="22">
        <v>1730</v>
      </c>
      <c r="Q62" s="28">
        <f t="shared" si="32"/>
        <v>6920</v>
      </c>
      <c r="R62" s="28">
        <f t="shared" si="38"/>
        <v>3460</v>
      </c>
      <c r="S62" s="29">
        <f t="shared" si="33"/>
        <v>10380</v>
      </c>
      <c r="T62" s="28">
        <v>0</v>
      </c>
      <c r="U62" s="28">
        <v>2659</v>
      </c>
      <c r="V62" s="29">
        <f t="shared" si="34"/>
        <v>2659</v>
      </c>
      <c r="W62" s="30">
        <f t="shared" si="35"/>
        <v>0</v>
      </c>
      <c r="X62" s="30">
        <f t="shared" si="36"/>
        <v>0.76849710982658959</v>
      </c>
      <c r="Y62" s="31">
        <f t="shared" si="37"/>
        <v>0.25616570327552984</v>
      </c>
    </row>
    <row r="63" spans="1:25" ht="15.75" thickBot="1" x14ac:dyDescent="0.3">
      <c r="A63" s="23">
        <v>1930</v>
      </c>
      <c r="B63" s="16">
        <v>55.776000000000003</v>
      </c>
      <c r="C63" s="16">
        <v>55.64</v>
      </c>
      <c r="D63" s="16">
        <v>54.712000000000003</v>
      </c>
      <c r="E63" s="17">
        <f t="shared" si="28"/>
        <v>55.375999999999998</v>
      </c>
      <c r="F63" s="17">
        <f t="shared" si="29"/>
        <v>0.47279029882884255</v>
      </c>
      <c r="G63" s="18">
        <f t="shared" si="25"/>
        <v>30.380200000000105</v>
      </c>
      <c r="H63" s="16">
        <f t="shared" si="26"/>
        <v>30.252800000000001</v>
      </c>
      <c r="I63" s="16">
        <f t="shared" si="27"/>
        <v>29.996200000000002</v>
      </c>
      <c r="J63" s="17">
        <f t="shared" si="30"/>
        <v>30.209733333333372</v>
      </c>
      <c r="K63" s="19">
        <f t="shared" si="31"/>
        <v>0.15969774227865777</v>
      </c>
      <c r="L63" s="20">
        <v>25.395799999999898</v>
      </c>
      <c r="M63" s="16">
        <v>25.3872</v>
      </c>
      <c r="N63" s="21">
        <v>24.715800000000002</v>
      </c>
      <c r="O63" s="36"/>
      <c r="P63" s="23">
        <v>1930</v>
      </c>
      <c r="Q63" s="32">
        <f t="shared" si="32"/>
        <v>7720</v>
      </c>
      <c r="R63" s="32">
        <f t="shared" si="38"/>
        <v>3860</v>
      </c>
      <c r="S63" s="33">
        <f t="shared" si="33"/>
        <v>11580</v>
      </c>
      <c r="T63" s="32">
        <v>0</v>
      </c>
      <c r="U63" s="32">
        <v>2659</v>
      </c>
      <c r="V63" s="33">
        <f t="shared" si="34"/>
        <v>2659</v>
      </c>
      <c r="W63" s="34">
        <f t="shared" si="35"/>
        <v>0</v>
      </c>
      <c r="X63" s="34">
        <f t="shared" si="36"/>
        <v>0.68886010362694305</v>
      </c>
      <c r="Y63" s="35">
        <f t="shared" si="37"/>
        <v>0.22962003454231433</v>
      </c>
    </row>
  </sheetData>
  <mergeCells count="18">
    <mergeCell ref="L36:N36"/>
    <mergeCell ref="Q36:S36"/>
    <mergeCell ref="T36:V36"/>
    <mergeCell ref="W36:Y36"/>
    <mergeCell ref="B36:F36"/>
    <mergeCell ref="G36:K36"/>
    <mergeCell ref="W46:Y46"/>
    <mergeCell ref="B56:F56"/>
    <mergeCell ref="G56:K56"/>
    <mergeCell ref="L56:N56"/>
    <mergeCell ref="Q56:S56"/>
    <mergeCell ref="T56:V56"/>
    <mergeCell ref="W56:Y56"/>
    <mergeCell ref="B46:F46"/>
    <mergeCell ref="G46:K46"/>
    <mergeCell ref="L46:N46"/>
    <mergeCell ref="Q46:S46"/>
    <mergeCell ref="T46:V46"/>
  </mergeCells>
  <pageMargins left="0.7" right="0.7" top="0.75" bottom="0.75" header="0.3" footer="0.3"/>
  <pageSetup paperSize="8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2021-02-26T00:51:22Z</cp:lastPrinted>
  <dcterms:created xsi:type="dcterms:W3CDTF">2021-02-22T23:54:38Z</dcterms:created>
  <dcterms:modified xsi:type="dcterms:W3CDTF">2021-05-02T17:04:41Z</dcterms:modified>
</cp:coreProperties>
</file>