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nming zheng\CloudStation\护理学院工作\教学\spss软件实验\medstat\lect-4\"/>
    </mc:Choice>
  </mc:AlternateContent>
  <bookViews>
    <workbookView xWindow="0" yWindow="0" windowWidth="9900" windowHeight="48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C15" i="1"/>
  <c r="F14" i="1"/>
  <c r="C14" i="1"/>
  <c r="F2" i="1"/>
  <c r="F3" i="1"/>
  <c r="F4" i="1"/>
  <c r="F5" i="1"/>
  <c r="F6" i="1"/>
  <c r="F7" i="1"/>
  <c r="F8" i="1"/>
  <c r="F9" i="1"/>
  <c r="F10" i="1"/>
  <c r="F11" i="1"/>
  <c r="F12" i="1"/>
  <c r="F13" i="1"/>
  <c r="C2" i="1"/>
  <c r="C3" i="1"/>
  <c r="C4" i="1"/>
  <c r="C5" i="1"/>
  <c r="C6" i="1"/>
  <c r="C7" i="1"/>
  <c r="C8" i="1"/>
  <c r="C9" i="1"/>
  <c r="C10" i="1"/>
  <c r="C11" i="1"/>
  <c r="C12" i="1"/>
  <c r="C13" i="1"/>
  <c r="E15" i="1"/>
  <c r="D15" i="1"/>
  <c r="B15" i="1"/>
  <c r="D14" i="1"/>
  <c r="E14" i="1"/>
  <c r="B14" i="1"/>
  <c r="A15" i="1"/>
  <c r="A14" i="1"/>
</calcChain>
</file>

<file path=xl/sharedStrings.xml><?xml version="1.0" encoding="utf-8"?>
<sst xmlns="http://schemas.openxmlformats.org/spreadsheetml/2006/main" count="6" uniqueCount="6">
  <si>
    <t>a_pre</t>
    <phoneticPr fontId="1" type="noConversion"/>
  </si>
  <si>
    <t>a_post</t>
    <phoneticPr fontId="1" type="noConversion"/>
  </si>
  <si>
    <t>b_pre</t>
    <phoneticPr fontId="1" type="noConversion"/>
  </si>
  <si>
    <t>b_post</t>
    <phoneticPr fontId="1" type="noConversion"/>
  </si>
  <si>
    <t>a_d</t>
    <phoneticPr fontId="1" type="noConversion"/>
  </si>
  <si>
    <t>b_d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</si>
</sst>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14" totalsRowCount="1">
  <autoFilter ref="A1:F14"/>
  <tableColumns count="6">
    <tableColumn id="1" name="a_pre" totalsRowFunction="custom" dataDxfId="10" totalsRowDxfId="5">
      <totalsRowFormula>AVERAGE(表2[a_pre])</totalsRowFormula>
    </tableColumn>
    <tableColumn id="2" name="a_post" totalsRowFunction="custom" dataDxfId="9" totalsRowDxfId="4">
      <totalsRowFormula>AVERAGE(表2[a_post])</totalsRowFormula>
    </tableColumn>
    <tableColumn id="5" name="a_d" totalsRowFunction="average" dataDxfId="6" totalsRowDxfId="0">
      <calculatedColumnFormula>表2[[#This Row],[a_post]]-表2[[#This Row],[a_pre]]</calculatedColumnFormula>
    </tableColumn>
    <tableColumn id="3" name="b_pre" totalsRowFunction="custom" dataDxfId="8" totalsRowDxfId="3">
      <totalsRowFormula>AVERAGE(表2[b_pre])</totalsRowFormula>
    </tableColumn>
    <tableColumn id="4" name="b_post" totalsRowFunction="custom" dataDxfId="7" totalsRowDxfId="2">
      <totalsRowFormula>AVERAGE(表2[b_post])</totalsRowFormula>
    </tableColumn>
    <tableColumn id="6" name="b_d" totalsRowFunction="average" dataDxfId="1">
      <calculatedColumnFormula>表2[[#This Row],[b_post]]-表2[[#This Row],[b_pre]]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A4" workbookViewId="0">
      <selection activeCell="F15" sqref="F15"/>
    </sheetView>
  </sheetViews>
  <sheetFormatPr defaultRowHeight="14.4" x14ac:dyDescent="0.25"/>
  <cols>
    <col min="2" max="3" width="9.5546875" customWidth="1"/>
    <col min="5" max="5" width="10.6640625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 x14ac:dyDescent="0.25">
      <c r="A2" s="1">
        <v>6.11</v>
      </c>
      <c r="B2" s="1">
        <v>6</v>
      </c>
      <c r="C2" s="1">
        <f>表2[[#This Row],[a_post]]-表2[[#This Row],[a_pre]]</f>
        <v>-0.11000000000000032</v>
      </c>
      <c r="D2" s="1">
        <v>6.9</v>
      </c>
      <c r="E2" s="1">
        <v>6.93</v>
      </c>
      <c r="F2" s="1">
        <f>表2[[#This Row],[b_post]]-表2[[#This Row],[b_pre]]</f>
        <v>2.9999999999999361E-2</v>
      </c>
    </row>
    <row r="3" spans="1:6" x14ac:dyDescent="0.25">
      <c r="A3" s="1">
        <v>6.81</v>
      </c>
      <c r="B3" s="1">
        <v>6.63</v>
      </c>
      <c r="C3" s="1">
        <f>表2[[#This Row],[a_post]]-表2[[#This Row],[a_pre]]</f>
        <v>-0.17999999999999972</v>
      </c>
      <c r="D3" s="1">
        <v>6.4</v>
      </c>
      <c r="E3" s="1">
        <v>6.35</v>
      </c>
      <c r="F3" s="1">
        <f>表2[[#This Row],[b_post]]-表2[[#This Row],[b_pre]]</f>
        <v>-5.0000000000000711E-2</v>
      </c>
    </row>
    <row r="4" spans="1:6" x14ac:dyDescent="0.25">
      <c r="A4" s="1">
        <v>6.48</v>
      </c>
      <c r="B4" s="1">
        <v>6.49</v>
      </c>
      <c r="C4" s="1">
        <f>表2[[#This Row],[a_post]]-表2[[#This Row],[a_pre]]</f>
        <v>9.9999999999997868E-3</v>
      </c>
      <c r="D4" s="1">
        <v>6.48</v>
      </c>
      <c r="E4" s="1">
        <v>6.41</v>
      </c>
      <c r="F4" s="1">
        <f>表2[[#This Row],[b_post]]-表2[[#This Row],[b_pre]]</f>
        <v>-7.0000000000000284E-2</v>
      </c>
    </row>
    <row r="5" spans="1:6" x14ac:dyDescent="0.25">
      <c r="A5" s="1">
        <v>7.59</v>
      </c>
      <c r="B5" s="1">
        <v>7.28</v>
      </c>
      <c r="C5" s="1">
        <f>表2[[#This Row],[a_post]]-表2[[#This Row],[a_pre]]</f>
        <v>-0.30999999999999961</v>
      </c>
      <c r="D5" s="1">
        <v>7</v>
      </c>
      <c r="E5" s="1">
        <v>7.1</v>
      </c>
      <c r="F5" s="1">
        <f>表2[[#This Row],[b_post]]-表2[[#This Row],[b_pre]]</f>
        <v>9.9999999999999645E-2</v>
      </c>
    </row>
    <row r="6" spans="1:6" x14ac:dyDescent="0.25">
      <c r="A6" s="1">
        <v>6.42</v>
      </c>
      <c r="B6" s="1">
        <v>6.3</v>
      </c>
      <c r="C6" s="1">
        <f>表2[[#This Row],[a_post]]-表2[[#This Row],[a_pre]]</f>
        <v>-0.12000000000000011</v>
      </c>
      <c r="D6" s="1">
        <v>6.53</v>
      </c>
      <c r="E6" s="1">
        <v>6.41</v>
      </c>
      <c r="F6" s="1">
        <f>表2[[#This Row],[b_post]]-表2[[#This Row],[b_pre]]</f>
        <v>-0.12000000000000011</v>
      </c>
    </row>
    <row r="7" spans="1:6" x14ac:dyDescent="0.25">
      <c r="A7" s="1">
        <v>6.94</v>
      </c>
      <c r="B7" s="1">
        <v>6.64</v>
      </c>
      <c r="C7" s="1">
        <f>表2[[#This Row],[a_post]]-表2[[#This Row],[a_pre]]</f>
        <v>-0.30000000000000071</v>
      </c>
      <c r="D7" s="1">
        <v>6.7</v>
      </c>
      <c r="E7" s="1">
        <v>6.68</v>
      </c>
      <c r="F7" s="1">
        <f>表2[[#This Row],[b_post]]-表2[[#This Row],[b_pre]]</f>
        <v>-2.0000000000000462E-2</v>
      </c>
    </row>
    <row r="8" spans="1:6" x14ac:dyDescent="0.25">
      <c r="A8" s="1">
        <v>9.17</v>
      </c>
      <c r="B8" s="1">
        <v>8.42</v>
      </c>
      <c r="C8" s="1">
        <f>表2[[#This Row],[a_post]]-表2[[#This Row],[a_pre]]</f>
        <v>-0.75</v>
      </c>
      <c r="D8" s="1">
        <v>9.1</v>
      </c>
      <c r="E8" s="1">
        <v>9.0500000000000007</v>
      </c>
      <c r="F8" s="1">
        <f>表2[[#This Row],[b_post]]-表2[[#This Row],[b_pre]]</f>
        <v>-4.9999999999998934E-2</v>
      </c>
    </row>
    <row r="9" spans="1:6" x14ac:dyDescent="0.25">
      <c r="A9" s="1">
        <v>7.33</v>
      </c>
      <c r="B9" s="1">
        <v>7</v>
      </c>
      <c r="C9" s="1">
        <f>表2[[#This Row],[a_post]]-表2[[#This Row],[a_pre]]</f>
        <v>-0.33000000000000007</v>
      </c>
      <c r="D9" s="1">
        <v>7.31</v>
      </c>
      <c r="E9" s="1">
        <v>6.83</v>
      </c>
      <c r="F9" s="1">
        <f>表2[[#This Row],[b_post]]-表2[[#This Row],[b_pre]]</f>
        <v>-0.47999999999999954</v>
      </c>
    </row>
    <row r="10" spans="1:6" x14ac:dyDescent="0.25">
      <c r="A10" s="1">
        <v>6.94</v>
      </c>
      <c r="B10" s="1">
        <v>6.58</v>
      </c>
      <c r="C10" s="1">
        <f>表2[[#This Row],[a_post]]-表2[[#This Row],[a_pre]]</f>
        <v>-0.36000000000000032</v>
      </c>
      <c r="D10" s="1">
        <v>6.96</v>
      </c>
      <c r="E10" s="1">
        <v>6.91</v>
      </c>
      <c r="F10" s="1">
        <f>表2[[#This Row],[b_post]]-表2[[#This Row],[b_pre]]</f>
        <v>-4.9999999999999822E-2</v>
      </c>
    </row>
    <row r="11" spans="1:6" x14ac:dyDescent="0.25">
      <c r="A11" s="1">
        <v>7.67</v>
      </c>
      <c r="B11" s="1">
        <v>7.22</v>
      </c>
      <c r="C11" s="1">
        <f>表2[[#This Row],[a_post]]-表2[[#This Row],[a_pre]]</f>
        <v>-0.45000000000000018</v>
      </c>
      <c r="D11" s="1">
        <v>6.81</v>
      </c>
      <c r="E11" s="1">
        <v>6.73</v>
      </c>
      <c r="F11" s="1">
        <f>表2[[#This Row],[b_post]]-表2[[#This Row],[b_pre]]</f>
        <v>-7.9999999999999183E-2</v>
      </c>
    </row>
    <row r="12" spans="1:6" x14ac:dyDescent="0.25">
      <c r="A12" s="1">
        <v>8.15</v>
      </c>
      <c r="B12" s="1">
        <v>6.57</v>
      </c>
      <c r="C12" s="1">
        <f>表2[[#This Row],[a_post]]-表2[[#This Row],[a_pre]]</f>
        <v>-1.58</v>
      </c>
      <c r="D12" s="1">
        <v>8.16</v>
      </c>
      <c r="E12" s="1">
        <v>7.65</v>
      </c>
      <c r="F12" s="1">
        <f>表2[[#This Row],[b_post]]-表2[[#This Row],[b_pre]]</f>
        <v>-0.50999999999999979</v>
      </c>
    </row>
    <row r="13" spans="1:6" x14ac:dyDescent="0.25">
      <c r="A13" s="1">
        <v>6.6</v>
      </c>
      <c r="B13" s="1">
        <v>6.17</v>
      </c>
      <c r="C13" s="1">
        <f>表2[[#This Row],[a_post]]-表2[[#This Row],[a_pre]]</f>
        <v>-0.42999999999999972</v>
      </c>
      <c r="D13" s="1">
        <v>6.98</v>
      </c>
      <c r="E13" s="1">
        <v>6.52</v>
      </c>
      <c r="F13" s="1">
        <f>表2[[#This Row],[b_post]]-表2[[#This Row],[b_pre]]</f>
        <v>-0.46000000000000085</v>
      </c>
    </row>
    <row r="14" spans="1:6" x14ac:dyDescent="0.25">
      <c r="A14" s="1">
        <f>AVERAGE(表2[a_pre])</f>
        <v>7.1841666666666661</v>
      </c>
      <c r="B14" s="1">
        <f>AVERAGE(表2[a_post])</f>
        <v>6.7749999999999995</v>
      </c>
      <c r="C14" s="1">
        <f>SUBTOTAL(101,表2[a_d])</f>
        <v>-0.40916666666666673</v>
      </c>
      <c r="D14" s="1">
        <f>AVERAGE(表2[b_pre])</f>
        <v>7.1108333333333347</v>
      </c>
      <c r="E14" s="1">
        <f>AVERAGE(表2[b_post])</f>
        <v>6.9641666666666673</v>
      </c>
      <c r="F14">
        <f>SUBTOTAL(101,表2[b_d])</f>
        <v>-0.14666666666666672</v>
      </c>
    </row>
    <row r="15" spans="1:6" x14ac:dyDescent="0.25">
      <c r="A15">
        <f>_xlfn.STDEV.S(表2[a_pre])</f>
        <v>0.85983569607362798</v>
      </c>
      <c r="B15">
        <f>_xlfn.STDEV.S(表2[a_post])</f>
        <v>0.64684549230020216</v>
      </c>
      <c r="C15">
        <f>_xlfn.STDEV.S(表2[a_d])</f>
        <v>0.4178833750599743</v>
      </c>
      <c r="D15">
        <f>_xlfn.STDEV.S(表2[b_pre])</f>
        <v>0.78007526831865337</v>
      </c>
      <c r="E15">
        <f>_xlfn.STDEV.S(表2[b_post])</f>
        <v>0.74990251891748239</v>
      </c>
      <c r="F15">
        <f>_xlfn.STDEV.S(表2[b_d])</f>
        <v>0.21072745574808369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2019-03-11T08:53:44Z</dcterms:created>
  <dcterms:modified xsi:type="dcterms:W3CDTF">2019-03-11T09:22:18Z</dcterms:modified>
</cp:coreProperties>
</file>