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UnitEconomics" sheetId="2" state="visible" r:id="rId2"/>
    <sheet xmlns:r="http://schemas.openxmlformats.org/officeDocument/2006/relationships" name="Forecast12M" sheetId="3" state="visible" r:id="rId3"/>
    <sheet xmlns:r="http://schemas.openxmlformats.org/officeDocument/2006/relationships" name="UseOfFund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[$BOB] #,##0.00"/>
    <numFmt numFmtId="165" formatCode="0.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0" fillId="2" borderId="1" pivotButton="0" quotePrefix="0" xfId="0"/>
    <xf numFmtId="164" fontId="0" fillId="2" borderId="1" pivotButton="0" quotePrefix="0" xfId="0"/>
    <xf numFmtId="0" fontId="0" fillId="0" borderId="1" pivotButton="0" quotePrefix="0" xfId="0"/>
    <xf numFmtId="10" fontId="0" fillId="2" borderId="1" pivotButton="0" quotePrefix="0" xfId="0"/>
    <xf numFmtId="1" fontId="0" fillId="2" borderId="1" pivotButton="0" quotePrefix="0" xfId="0"/>
    <xf numFmtId="165" fontId="0" fillId="2" borderId="1" pivotButton="0" quotePrefix="0" xfId="0"/>
    <xf numFmtId="165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8" customWidth="1" min="1" max="1"/>
    <col width="18" customWidth="1" min="2" max="2"/>
  </cols>
  <sheetData>
    <row r="1">
      <c r="A1" s="1" t="inlineStr">
        <is>
          <t>Key Assumptions</t>
        </is>
      </c>
    </row>
    <row r="3">
      <c r="A3" t="inlineStr">
        <is>
          <t>Price per bowl (P) - Bs</t>
        </is>
      </c>
      <c r="B3" t="n">
        <v>25</v>
      </c>
    </row>
    <row r="4">
      <c r="A4" t="inlineStr">
        <is>
          <t>Açaí cost per bowl - Bs</t>
        </is>
      </c>
      <c r="B4" t="n">
        <v>7</v>
      </c>
    </row>
    <row r="5">
      <c r="A5" t="inlineStr">
        <is>
          <t>Fruits cost per bowl - Bs</t>
        </is>
      </c>
      <c r="B5" t="n">
        <v>4</v>
      </c>
    </row>
    <row r="6">
      <c r="A6" t="inlineStr">
        <is>
          <t>Granola cost per bowl - Bs</t>
        </is>
      </c>
      <c r="B6" t="n">
        <v>2</v>
      </c>
    </row>
    <row r="7">
      <c r="A7" t="inlineStr">
        <is>
          <t>Yogurt cost per bowl - Bs</t>
        </is>
      </c>
      <c r="B7" t="n">
        <v>2</v>
      </c>
    </row>
    <row r="8">
      <c r="A8" t="inlineStr">
        <is>
          <t>Packaging/others cost per bowl - Bs</t>
        </is>
      </c>
      <c r="B8" t="n">
        <v>1</v>
      </c>
    </row>
    <row r="9">
      <c r="A9" t="inlineStr">
        <is>
          <t>Fixed: Rent/month - Bs</t>
        </is>
      </c>
      <c r="B9" t="n">
        <v>2000</v>
      </c>
    </row>
    <row r="10">
      <c r="A10" t="inlineStr">
        <is>
          <t>Fixed: Salaries/month - Bs</t>
        </is>
      </c>
      <c r="B10" t="n">
        <v>6000</v>
      </c>
    </row>
    <row r="11">
      <c r="A11" t="inlineStr">
        <is>
          <t>Fixed: Utilities/month - Bs</t>
        </is>
      </c>
      <c r="B11" t="n">
        <v>400</v>
      </c>
    </row>
    <row r="12">
      <c r="A12" t="inlineStr">
        <is>
          <t>Fixed: Marketing/month - Bs</t>
        </is>
      </c>
      <c r="B12" t="n">
        <v>600</v>
      </c>
    </row>
    <row r="13">
      <c r="A13" t="inlineStr">
        <is>
          <t>Working days per month</t>
        </is>
      </c>
      <c r="B13" t="n">
        <v>26</v>
      </c>
    </row>
    <row r="14">
      <c r="A14" t="inlineStr">
        <is>
          <t>Starting units per day (Month 1)</t>
        </is>
      </c>
      <c r="B14" t="n">
        <v>30</v>
      </c>
    </row>
    <row r="15">
      <c r="A15" t="inlineStr">
        <is>
          <t>Monthly growth rate (e.g., 0.10 = 10%)</t>
        </is>
      </c>
      <c r="B15" t="n">
        <v>0.1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6" customWidth="1" min="1" max="1"/>
    <col width="20" customWidth="1" min="2" max="2"/>
  </cols>
  <sheetData>
    <row r="1">
      <c r="A1" s="2" t="inlineStr">
        <is>
          <t>Unit Economics</t>
        </is>
      </c>
    </row>
    <row r="3">
      <c r="A3" s="3" t="inlineStr">
        <is>
          <t>Price per bowl (P)</t>
        </is>
      </c>
      <c r="B3" s="4">
        <f>Assumptions!B3</f>
        <v/>
      </c>
    </row>
    <row r="4">
      <c r="A4" s="3" t="inlineStr">
        <is>
          <t>Variable Cost per bowl (V)</t>
        </is>
      </c>
      <c r="B4" s="4">
        <f>SUM(Assumptions!B4:Assumptions!B8)</f>
        <v/>
      </c>
    </row>
    <row r="5">
      <c r="A5" s="5" t="n"/>
      <c r="B5" s="5" t="n"/>
    </row>
    <row r="6">
      <c r="A6" s="3" t="inlineStr">
        <is>
          <t>Gross margin per unit (P - V)</t>
        </is>
      </c>
      <c r="B6" s="4">
        <f>B3-B4</f>
        <v/>
      </c>
    </row>
    <row r="7">
      <c r="A7" s="3" t="inlineStr">
        <is>
          <t>Gross margin %</t>
        </is>
      </c>
      <c r="B7" s="6">
        <f>B6/B3</f>
        <v/>
      </c>
    </row>
    <row r="8">
      <c r="A8" s="5" t="n"/>
      <c r="B8" s="5" t="n"/>
    </row>
    <row r="9">
      <c r="A9" s="3" t="inlineStr">
        <is>
          <t>Fixed costs per month</t>
        </is>
      </c>
      <c r="B9" s="4">
        <f>SUM(Assumptions!B9:Assumptions!B12)</f>
        <v/>
      </c>
    </row>
    <row r="10">
      <c r="A10" s="3" t="inlineStr">
        <is>
          <t>Break-even units per month</t>
        </is>
      </c>
      <c r="B10" s="7">
        <f>B9/B6</f>
        <v/>
      </c>
    </row>
    <row r="11">
      <c r="A11" s="3" t="inlineStr">
        <is>
          <t>Working days per month</t>
        </is>
      </c>
      <c r="B11" s="7">
        <f>Assumptions!B13</f>
        <v/>
      </c>
    </row>
    <row r="12">
      <c r="A12" s="3" t="inlineStr">
        <is>
          <t>Break-even units per day</t>
        </is>
      </c>
      <c r="B12" s="8">
        <f>B10/B11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s="1" t="inlineStr">
        <is>
          <t>Month</t>
        </is>
      </c>
      <c r="B1" s="1" t="inlineStr">
        <is>
          <t>Units/day</t>
        </is>
      </c>
      <c r="C1" s="1" t="inlineStr">
        <is>
          <t>Working days</t>
        </is>
      </c>
      <c r="D1" s="1" t="inlineStr">
        <is>
          <t>Units/month</t>
        </is>
      </c>
      <c r="E1" s="1" t="inlineStr">
        <is>
          <t>Price (P)</t>
        </is>
      </c>
      <c r="F1" s="1" t="inlineStr">
        <is>
          <t>Revenue</t>
        </is>
      </c>
      <c r="G1" s="1" t="inlineStr">
        <is>
          <t>Var cost (V)</t>
        </is>
      </c>
      <c r="H1" s="1" t="inlineStr">
        <is>
          <t>COGS</t>
        </is>
      </c>
      <c r="I1" s="1" t="inlineStr">
        <is>
          <t>Gross Profit</t>
        </is>
      </c>
      <c r="J1" s="1" t="inlineStr">
        <is>
          <t>Fixed Costs</t>
        </is>
      </c>
      <c r="K1" s="1" t="inlineStr">
        <is>
          <t>Operating Profit</t>
        </is>
      </c>
      <c r="L1" s="1" t="inlineStr">
        <is>
          <t>Cumulative Profit</t>
        </is>
      </c>
    </row>
    <row r="2">
      <c r="A2" t="n">
        <v>1</v>
      </c>
      <c r="B2" s="9">
        <f>Assumptions!B14*POWER(1+Assumptions!B15,0)</f>
        <v/>
      </c>
      <c r="C2" s="10">
        <f>Assumptions!B13</f>
        <v/>
      </c>
      <c r="D2" s="10">
        <f>B2*C2</f>
        <v/>
      </c>
      <c r="E2" s="11">
        <f>Assumptions!B3</f>
        <v/>
      </c>
      <c r="F2" s="11">
        <f>D2*E2</f>
        <v/>
      </c>
      <c r="G2" s="11">
        <f>UnitEconomics!B4</f>
        <v/>
      </c>
      <c r="H2" s="11">
        <f>D2*G2</f>
        <v/>
      </c>
      <c r="I2" s="11">
        <f>F2-H2</f>
        <v/>
      </c>
      <c r="J2" s="11">
        <f>UnitEconomics!B9</f>
        <v/>
      </c>
      <c r="K2" s="11">
        <f>I2-J2</f>
        <v/>
      </c>
      <c r="L2" s="11">
        <f>K2</f>
        <v/>
      </c>
    </row>
    <row r="3">
      <c r="A3" t="n">
        <v>2</v>
      </c>
      <c r="B3" s="9">
        <f>Assumptions!B14*POWER(1+Assumptions!B15,1)</f>
        <v/>
      </c>
      <c r="C3" s="10">
        <f>Assumptions!B13</f>
        <v/>
      </c>
      <c r="D3" s="10">
        <f>B3*C3</f>
        <v/>
      </c>
      <c r="E3" s="11">
        <f>Assumptions!B3</f>
        <v/>
      </c>
      <c r="F3" s="11">
        <f>D3*E3</f>
        <v/>
      </c>
      <c r="G3" s="11">
        <f>UnitEconomics!B4</f>
        <v/>
      </c>
      <c r="H3" s="11">
        <f>D3*G3</f>
        <v/>
      </c>
      <c r="I3" s="11">
        <f>F3-H3</f>
        <v/>
      </c>
      <c r="J3" s="11">
        <f>UnitEconomics!B9</f>
        <v/>
      </c>
      <c r="K3" s="11">
        <f>I3-J3</f>
        <v/>
      </c>
      <c r="L3" s="11">
        <f>K3+L2</f>
        <v/>
      </c>
    </row>
    <row r="4">
      <c r="A4" t="n">
        <v>3</v>
      </c>
      <c r="B4" s="9">
        <f>Assumptions!B14*POWER(1+Assumptions!B15,2)</f>
        <v/>
      </c>
      <c r="C4" s="10">
        <f>Assumptions!B13</f>
        <v/>
      </c>
      <c r="D4" s="10">
        <f>B4*C4</f>
        <v/>
      </c>
      <c r="E4" s="11">
        <f>Assumptions!B3</f>
        <v/>
      </c>
      <c r="F4" s="11">
        <f>D4*E4</f>
        <v/>
      </c>
      <c r="G4" s="11">
        <f>UnitEconomics!B4</f>
        <v/>
      </c>
      <c r="H4" s="11">
        <f>D4*G4</f>
        <v/>
      </c>
      <c r="I4" s="11">
        <f>F4-H4</f>
        <v/>
      </c>
      <c r="J4" s="11">
        <f>UnitEconomics!B9</f>
        <v/>
      </c>
      <c r="K4" s="11">
        <f>I4-J4</f>
        <v/>
      </c>
      <c r="L4" s="11">
        <f>K4+L3</f>
        <v/>
      </c>
    </row>
    <row r="5">
      <c r="A5" t="n">
        <v>4</v>
      </c>
      <c r="B5" s="9">
        <f>Assumptions!B14*POWER(1+Assumptions!B15,3)</f>
        <v/>
      </c>
      <c r="C5" s="10">
        <f>Assumptions!B13</f>
        <v/>
      </c>
      <c r="D5" s="10">
        <f>B5*C5</f>
        <v/>
      </c>
      <c r="E5" s="11">
        <f>Assumptions!B3</f>
        <v/>
      </c>
      <c r="F5" s="11">
        <f>D5*E5</f>
        <v/>
      </c>
      <c r="G5" s="11">
        <f>UnitEconomics!B4</f>
        <v/>
      </c>
      <c r="H5" s="11">
        <f>D5*G5</f>
        <v/>
      </c>
      <c r="I5" s="11">
        <f>F5-H5</f>
        <v/>
      </c>
      <c r="J5" s="11">
        <f>UnitEconomics!B9</f>
        <v/>
      </c>
      <c r="K5" s="11">
        <f>I5-J5</f>
        <v/>
      </c>
      <c r="L5" s="11">
        <f>K5+L4</f>
        <v/>
      </c>
    </row>
    <row r="6">
      <c r="A6" t="n">
        <v>5</v>
      </c>
      <c r="B6" s="9">
        <f>Assumptions!B14*POWER(1+Assumptions!B15,4)</f>
        <v/>
      </c>
      <c r="C6" s="10">
        <f>Assumptions!B13</f>
        <v/>
      </c>
      <c r="D6" s="10">
        <f>B6*C6</f>
        <v/>
      </c>
      <c r="E6" s="11">
        <f>Assumptions!B3</f>
        <v/>
      </c>
      <c r="F6" s="11">
        <f>D6*E6</f>
        <v/>
      </c>
      <c r="G6" s="11">
        <f>UnitEconomics!B4</f>
        <v/>
      </c>
      <c r="H6" s="11">
        <f>D6*G6</f>
        <v/>
      </c>
      <c r="I6" s="11">
        <f>F6-H6</f>
        <v/>
      </c>
      <c r="J6" s="11">
        <f>UnitEconomics!B9</f>
        <v/>
      </c>
      <c r="K6" s="11">
        <f>I6-J6</f>
        <v/>
      </c>
      <c r="L6" s="11">
        <f>K6+L5</f>
        <v/>
      </c>
    </row>
    <row r="7">
      <c r="A7" t="n">
        <v>6</v>
      </c>
      <c r="B7" s="9">
        <f>Assumptions!B14*POWER(1+Assumptions!B15,5)</f>
        <v/>
      </c>
      <c r="C7" s="10">
        <f>Assumptions!B13</f>
        <v/>
      </c>
      <c r="D7" s="10">
        <f>B7*C7</f>
        <v/>
      </c>
      <c r="E7" s="11">
        <f>Assumptions!B3</f>
        <v/>
      </c>
      <c r="F7" s="11">
        <f>D7*E7</f>
        <v/>
      </c>
      <c r="G7" s="11">
        <f>UnitEconomics!B4</f>
        <v/>
      </c>
      <c r="H7" s="11">
        <f>D7*G7</f>
        <v/>
      </c>
      <c r="I7" s="11">
        <f>F7-H7</f>
        <v/>
      </c>
      <c r="J7" s="11">
        <f>UnitEconomics!B9</f>
        <v/>
      </c>
      <c r="K7" s="11">
        <f>I7-J7</f>
        <v/>
      </c>
      <c r="L7" s="11">
        <f>K7+L6</f>
        <v/>
      </c>
    </row>
    <row r="8">
      <c r="A8" t="n">
        <v>7</v>
      </c>
      <c r="B8" s="9">
        <f>Assumptions!B14*POWER(1+Assumptions!B15,6)</f>
        <v/>
      </c>
      <c r="C8" s="10">
        <f>Assumptions!B13</f>
        <v/>
      </c>
      <c r="D8" s="10">
        <f>B8*C8</f>
        <v/>
      </c>
      <c r="E8" s="11">
        <f>Assumptions!B3</f>
        <v/>
      </c>
      <c r="F8" s="11">
        <f>D8*E8</f>
        <v/>
      </c>
      <c r="G8" s="11">
        <f>UnitEconomics!B4</f>
        <v/>
      </c>
      <c r="H8" s="11">
        <f>D8*G8</f>
        <v/>
      </c>
      <c r="I8" s="11">
        <f>F8-H8</f>
        <v/>
      </c>
      <c r="J8" s="11">
        <f>UnitEconomics!B9</f>
        <v/>
      </c>
      <c r="K8" s="11">
        <f>I8-J8</f>
        <v/>
      </c>
      <c r="L8" s="11">
        <f>K8+L7</f>
        <v/>
      </c>
    </row>
    <row r="9">
      <c r="A9" t="n">
        <v>8</v>
      </c>
      <c r="B9" s="9">
        <f>Assumptions!B14*POWER(1+Assumptions!B15,7)</f>
        <v/>
      </c>
      <c r="C9" s="10">
        <f>Assumptions!B13</f>
        <v/>
      </c>
      <c r="D9" s="10">
        <f>B9*C9</f>
        <v/>
      </c>
      <c r="E9" s="11">
        <f>Assumptions!B3</f>
        <v/>
      </c>
      <c r="F9" s="11">
        <f>D9*E9</f>
        <v/>
      </c>
      <c r="G9" s="11">
        <f>UnitEconomics!B4</f>
        <v/>
      </c>
      <c r="H9" s="11">
        <f>D9*G9</f>
        <v/>
      </c>
      <c r="I9" s="11">
        <f>F9-H9</f>
        <v/>
      </c>
      <c r="J9" s="11">
        <f>UnitEconomics!B9</f>
        <v/>
      </c>
      <c r="K9" s="11">
        <f>I9-J9</f>
        <v/>
      </c>
      <c r="L9" s="11">
        <f>K9+L8</f>
        <v/>
      </c>
    </row>
    <row r="10">
      <c r="A10" t="n">
        <v>9</v>
      </c>
      <c r="B10" s="9">
        <f>Assumptions!B14*POWER(1+Assumptions!B15,8)</f>
        <v/>
      </c>
      <c r="C10" s="10">
        <f>Assumptions!B13</f>
        <v/>
      </c>
      <c r="D10" s="10">
        <f>B10*C10</f>
        <v/>
      </c>
      <c r="E10" s="11">
        <f>Assumptions!B3</f>
        <v/>
      </c>
      <c r="F10" s="11">
        <f>D10*E10</f>
        <v/>
      </c>
      <c r="G10" s="11">
        <f>UnitEconomics!B4</f>
        <v/>
      </c>
      <c r="H10" s="11">
        <f>D10*G10</f>
        <v/>
      </c>
      <c r="I10" s="11">
        <f>F10-H10</f>
        <v/>
      </c>
      <c r="J10" s="11">
        <f>UnitEconomics!B9</f>
        <v/>
      </c>
      <c r="K10" s="11">
        <f>I10-J10</f>
        <v/>
      </c>
      <c r="L10" s="11">
        <f>K10+L9</f>
        <v/>
      </c>
    </row>
    <row r="11">
      <c r="A11" t="n">
        <v>10</v>
      </c>
      <c r="B11" s="9">
        <f>Assumptions!B14*POWER(1+Assumptions!B15,9)</f>
        <v/>
      </c>
      <c r="C11" s="10">
        <f>Assumptions!B13</f>
        <v/>
      </c>
      <c r="D11" s="10">
        <f>B11*C11</f>
        <v/>
      </c>
      <c r="E11" s="11">
        <f>Assumptions!B3</f>
        <v/>
      </c>
      <c r="F11" s="11">
        <f>D11*E11</f>
        <v/>
      </c>
      <c r="G11" s="11">
        <f>UnitEconomics!B4</f>
        <v/>
      </c>
      <c r="H11" s="11">
        <f>D11*G11</f>
        <v/>
      </c>
      <c r="I11" s="11">
        <f>F11-H11</f>
        <v/>
      </c>
      <c r="J11" s="11">
        <f>UnitEconomics!B9</f>
        <v/>
      </c>
      <c r="K11" s="11">
        <f>I11-J11</f>
        <v/>
      </c>
      <c r="L11" s="11">
        <f>K11+L10</f>
        <v/>
      </c>
    </row>
    <row r="12">
      <c r="A12" t="n">
        <v>11</v>
      </c>
      <c r="B12" s="9">
        <f>Assumptions!B14*POWER(1+Assumptions!B15,10)</f>
        <v/>
      </c>
      <c r="C12" s="10">
        <f>Assumptions!B13</f>
        <v/>
      </c>
      <c r="D12" s="10">
        <f>B12*C12</f>
        <v/>
      </c>
      <c r="E12" s="11">
        <f>Assumptions!B3</f>
        <v/>
      </c>
      <c r="F12" s="11">
        <f>D12*E12</f>
        <v/>
      </c>
      <c r="G12" s="11">
        <f>UnitEconomics!B4</f>
        <v/>
      </c>
      <c r="H12" s="11">
        <f>D12*G12</f>
        <v/>
      </c>
      <c r="I12" s="11">
        <f>F12-H12</f>
        <v/>
      </c>
      <c r="J12" s="11">
        <f>UnitEconomics!B9</f>
        <v/>
      </c>
      <c r="K12" s="11">
        <f>I12-J12</f>
        <v/>
      </c>
      <c r="L12" s="11">
        <f>K12+L11</f>
        <v/>
      </c>
    </row>
    <row r="13">
      <c r="A13" t="n">
        <v>12</v>
      </c>
      <c r="B13" s="9">
        <f>Assumptions!B14*POWER(1+Assumptions!B15,11)</f>
        <v/>
      </c>
      <c r="C13" s="10">
        <f>Assumptions!B13</f>
        <v/>
      </c>
      <c r="D13" s="10">
        <f>B13*C13</f>
        <v/>
      </c>
      <c r="E13" s="11">
        <f>Assumptions!B3</f>
        <v/>
      </c>
      <c r="F13" s="11">
        <f>D13*E13</f>
        <v/>
      </c>
      <c r="G13" s="11">
        <f>UnitEconomics!B4</f>
        <v/>
      </c>
      <c r="H13" s="11">
        <f>D13*G13</f>
        <v/>
      </c>
      <c r="I13" s="11">
        <f>F13-H13</f>
        <v/>
      </c>
      <c r="J13" s="11">
        <f>UnitEconomics!B9</f>
        <v/>
      </c>
      <c r="K13" s="11">
        <f>I13-J13</f>
        <v/>
      </c>
      <c r="L13" s="11">
        <f>K13+L12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24" customWidth="1" min="1" max="1"/>
    <col width="18" customWidth="1" min="2" max="2"/>
    <col width="40" customWidth="1" min="3" max="3"/>
  </cols>
  <sheetData>
    <row r="1">
      <c r="A1" s="2" t="inlineStr">
        <is>
          <t>Category</t>
        </is>
      </c>
      <c r="B1" s="2" t="inlineStr">
        <is>
          <t>Amount (Bs.)</t>
        </is>
      </c>
      <c r="C1" s="2" t="inlineStr">
        <is>
          <t>Notes</t>
        </is>
      </c>
    </row>
    <row r="2">
      <c r="A2" t="inlineStr">
        <is>
          <t>Stand remodel/lease (Capex)</t>
        </is>
      </c>
      <c r="B2" t="inlineStr"/>
      <c r="C2" t="inlineStr">
        <is>
          <t>Mobiliario, señalética, permisos</t>
        </is>
      </c>
    </row>
    <row r="3">
      <c r="A3" t="inlineStr">
        <is>
          <t>Equipment (freezer/blender/etc.)</t>
        </is>
      </c>
      <c r="B3" t="inlineStr"/>
      <c r="C3" t="inlineStr">
        <is>
          <t>Cotizaciones adjuntas</t>
        </is>
      </c>
    </row>
    <row r="4">
      <c r="A4" t="inlineStr">
        <is>
          <t>Initial inventory (açaí/frutas/envases)</t>
        </is>
      </c>
      <c r="B4" t="inlineStr"/>
      <c r="C4" t="inlineStr">
        <is>
          <t>Stock 2–4 semanas</t>
        </is>
      </c>
    </row>
    <row r="5">
      <c r="A5" t="inlineStr">
        <is>
          <t>Working capital (salaries/utilities/marketing)</t>
        </is>
      </c>
      <c r="B5" t="inlineStr"/>
      <c r="C5" t="inlineStr">
        <is>
          <t>3 meses</t>
        </is>
      </c>
    </row>
    <row r="6">
      <c r="A6" t="inlineStr">
        <is>
          <t>Contingency (10–15%)</t>
        </is>
      </c>
      <c r="B6" t="inlineStr"/>
      <c r="C6" t="inlineStr"/>
    </row>
    <row r="7">
      <c r="A7" s="2" t="inlineStr">
        <is>
          <t>Total</t>
        </is>
      </c>
      <c r="B7" s="11">
        <f>SUM(B2:B6)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2025-09-23T19:21:17Z</dcterms:created>
  <dcterms:modified xmlns:dcterms="http://purl.org/dc/terms/" xmlns:xsi="http://www.w3.org/2001/XMLSchema-instance" xsi:type="dcterms:W3CDTF">2025-09-23T19:21:17Z</dcterms:modified>
</cp:coreProperties>
</file>