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codeName="ThisWorkbook" defaultThemeVersion="124226"/>
  <mc:AlternateContent xmlns:mc="http://schemas.openxmlformats.org/markup-compatibility/2006">
    <mc:Choice Requires="x15">
      <x15ac:absPath xmlns:x15ac="http://schemas.microsoft.com/office/spreadsheetml/2010/11/ac" url="/Users/Ben/Desktop/TANF_Expenditures/Workers/"/>
    </mc:Choice>
  </mc:AlternateContent>
  <xr:revisionPtr revIDLastSave="0" documentId="13_ncr:1_{40E4F4B9-C9C5-8E48-BBA3-8882E96BBE04}" xr6:coauthVersionLast="36" xr6:coauthVersionMax="36" xr10:uidLastSave="{00000000-0000-0000-0000-000000000000}"/>
  <bookViews>
    <workbookView xWindow="0" yWindow="460" windowWidth="25600" windowHeight="14320" tabRatio="652" xr2:uid="{00000000-000D-0000-FFFF-FFFF00000000}"/>
  </bookViews>
  <sheets>
    <sheet name="Sheet1" sheetId="23" r:id="rId1"/>
    <sheet name="Table 1A" sheetId="1" r:id="rId2"/>
    <sheet name="Table 1B" sheetId="6" r:id="rId3"/>
    <sheet name="Table 1C" sheetId="15" r:id="rId4"/>
    <sheet name="Table 2" sheetId="13" r:id="rId5"/>
    <sheet name="Table 3A" sheetId="17" r:id="rId6"/>
    <sheet name="Table 3B" sheetId="16" r:id="rId7"/>
    <sheet name="Table 4A" sheetId="2" r:id="rId8"/>
    <sheet name="Table 4B" sheetId="7" r:id="rId9"/>
    <sheet name="Table 5A" sheetId="8" r:id="rId10"/>
    <sheet name="Table 5B" sheetId="9" r:id="rId11"/>
    <sheet name="Table 6A" sheetId="10" r:id="rId12"/>
    <sheet name="Table 6B" sheetId="12" r:id="rId13"/>
    <sheet name="Table 6C" sheetId="14" r:id="rId14"/>
    <sheet name="Table 7" sheetId="19" r:id="rId15"/>
    <sheet name="Table 8A" sheetId="20" r:id="rId16"/>
    <sheet name="Table 8B" sheetId="22" r:id="rId17"/>
    <sheet name="Table 9 A" sheetId="21" r:id="rId18"/>
    <sheet name="Table 9B" sheetId="18" r:id="rId19"/>
  </sheets>
  <calcPr calcId="162913"/>
</workbook>
</file>

<file path=xl/calcChain.xml><?xml version="1.0" encoding="utf-8"?>
<calcChain xmlns="http://schemas.openxmlformats.org/spreadsheetml/2006/main">
  <c r="A3" i="23" l="1"/>
  <c r="B3" i="23"/>
  <c r="A4" i="23"/>
  <c r="B4" i="23"/>
  <c r="A5" i="23"/>
  <c r="B5" i="23"/>
  <c r="A6" i="23"/>
  <c r="B6" i="23"/>
  <c r="A7" i="23"/>
  <c r="B7" i="23"/>
  <c r="A8" i="23"/>
  <c r="B8" i="23"/>
  <c r="A9" i="23"/>
  <c r="B9" i="23"/>
  <c r="A10" i="23"/>
  <c r="B10" i="23"/>
  <c r="A11" i="23"/>
  <c r="B11" i="23"/>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2" i="23"/>
  <c r="B2" i="23" l="1"/>
  <c r="D9" i="15"/>
  <c r="E9" i="15" s="1"/>
  <c r="H9" i="15"/>
  <c r="I9" i="15" s="1"/>
  <c r="D11" i="15"/>
  <c r="E11" i="15" s="1"/>
  <c r="D12" i="15"/>
  <c r="E12" i="15" s="1"/>
  <c r="H12" i="15"/>
  <c r="I12" i="15" s="1"/>
  <c r="D13" i="15"/>
  <c r="E13" i="15" s="1"/>
  <c r="H13" i="15"/>
  <c r="I13" i="15" s="1"/>
  <c r="D14" i="15"/>
  <c r="E14" i="15" s="1"/>
  <c r="H14" i="15"/>
  <c r="I14" i="15" s="1"/>
  <c r="D15" i="15"/>
  <c r="E15" i="15" s="1"/>
  <c r="D16" i="15"/>
  <c r="E16" i="15" s="1"/>
  <c r="H16" i="15"/>
  <c r="I16" i="15" s="1"/>
  <c r="D17" i="15"/>
  <c r="E17" i="15" s="1"/>
  <c r="D18" i="15"/>
  <c r="E18" i="15" s="1"/>
  <c r="D19" i="15"/>
  <c r="E19" i="15" s="1"/>
  <c r="H19" i="15"/>
  <c r="I19" i="15" s="1"/>
  <c r="D20" i="15"/>
  <c r="E20" i="15" s="1"/>
  <c r="D22" i="15"/>
  <c r="E22" i="15" s="1"/>
  <c r="D23" i="15"/>
  <c r="H23" i="15"/>
  <c r="D24" i="15"/>
  <c r="E24" i="15" s="1"/>
  <c r="D25" i="15"/>
  <c r="E25" i="15" s="1"/>
  <c r="H25" i="15"/>
  <c r="I25" i="15" s="1"/>
  <c r="D26" i="15"/>
  <c r="E26" i="15" s="1"/>
  <c r="H26" i="15"/>
  <c r="I26" i="15" s="1"/>
  <c r="D27" i="15"/>
  <c r="E27" i="15" s="1"/>
  <c r="D28" i="15"/>
  <c r="E28" i="15" s="1"/>
  <c r="H28" i="15"/>
  <c r="I28" i="15" s="1"/>
  <c r="D29" i="15"/>
  <c r="E29" i="15" s="1"/>
  <c r="H29" i="15"/>
  <c r="I29" i="15" s="1"/>
  <c r="D30" i="15"/>
  <c r="E30" i="15" s="1"/>
  <c r="H30" i="15"/>
  <c r="I30" i="15" s="1"/>
  <c r="D31" i="15"/>
  <c r="E31" i="15" s="1"/>
  <c r="H31" i="15"/>
  <c r="I31" i="15" s="1"/>
  <c r="D33" i="15"/>
  <c r="E33" i="15" s="1"/>
  <c r="H33" i="15"/>
  <c r="I33" i="15" s="1"/>
  <c r="D34" i="15"/>
  <c r="E34" i="15" s="1"/>
  <c r="D35" i="15"/>
  <c r="E35" i="15" s="1"/>
  <c r="H35" i="15"/>
  <c r="I35" i="15" s="1"/>
  <c r="D36" i="15"/>
  <c r="E36" i="15" s="1"/>
  <c r="H36" i="15"/>
  <c r="I36" i="15" s="1"/>
  <c r="D37" i="15"/>
  <c r="E37" i="15" s="1"/>
  <c r="H37" i="15"/>
  <c r="I37" i="15" s="1"/>
  <c r="D38" i="15"/>
  <c r="E38" i="15" s="1"/>
  <c r="H38" i="15"/>
  <c r="I38" i="15" s="1"/>
  <c r="D39" i="15"/>
  <c r="E39" i="15" s="1"/>
  <c r="H39" i="15"/>
  <c r="I39" i="15" s="1"/>
  <c r="D40" i="15"/>
  <c r="E40" i="15" s="1"/>
  <c r="H40" i="15"/>
  <c r="I40" i="15" s="1"/>
  <c r="D41" i="15"/>
  <c r="E41" i="15" s="1"/>
  <c r="D42" i="15"/>
  <c r="E42" i="15" s="1"/>
  <c r="H42" i="15"/>
  <c r="I42" i="15" s="1"/>
  <c r="D44" i="15"/>
  <c r="E44" i="15" s="1"/>
  <c r="H44" i="15"/>
  <c r="I44" i="15" s="1"/>
  <c r="D45" i="15"/>
  <c r="E45" i="15" s="1"/>
  <c r="D46" i="15"/>
  <c r="E46" i="15" s="1"/>
  <c r="H46" i="15"/>
  <c r="I46" i="15" s="1"/>
  <c r="D47" i="15"/>
  <c r="E47" i="15" s="1"/>
  <c r="H47" i="15"/>
  <c r="I47" i="15" s="1"/>
  <c r="D48" i="15"/>
  <c r="E48" i="15" s="1"/>
  <c r="H48" i="15"/>
  <c r="I48" i="15" s="1"/>
  <c r="D49" i="15"/>
  <c r="E49" i="15" s="1"/>
  <c r="D50" i="15"/>
  <c r="E50" i="15" s="1"/>
  <c r="H50" i="15"/>
  <c r="I50" i="15" s="1"/>
  <c r="D51" i="15"/>
  <c r="E51" i="15" s="1"/>
  <c r="D52" i="15"/>
  <c r="E52" i="15" s="1"/>
  <c r="H52" i="15"/>
  <c r="I52" i="15" s="1"/>
  <c r="D53" i="15"/>
  <c r="E53" i="15" s="1"/>
  <c r="H53" i="15"/>
  <c r="I53" i="15" s="1"/>
  <c r="D55" i="15"/>
  <c r="E55" i="15" s="1"/>
  <c r="D56" i="15"/>
  <c r="E56" i="15" s="1"/>
  <c r="H56" i="15"/>
  <c r="I56" i="15" s="1"/>
  <c r="D57" i="15"/>
  <c r="E57" i="15" s="1"/>
  <c r="H57" i="15"/>
  <c r="I57" i="15" s="1"/>
  <c r="D58" i="15"/>
  <c r="E58" i="15" s="1"/>
  <c r="D59" i="15"/>
  <c r="E59" i="15" s="1"/>
  <c r="D60" i="15"/>
  <c r="E60" i="15" s="1"/>
  <c r="H60" i="15"/>
  <c r="I60" i="15" s="1"/>
  <c r="D61" i="15"/>
  <c r="E61" i="15" s="1"/>
  <c r="D63" i="15"/>
  <c r="E63" i="15" s="1"/>
  <c r="D64" i="15"/>
  <c r="E64" i="15" s="1"/>
  <c r="D66" i="15"/>
  <c r="E66" i="15" s="1"/>
  <c r="H66" i="15"/>
  <c r="I66" i="15" s="1"/>
  <c r="D67" i="15"/>
  <c r="E67" i="15" s="1"/>
  <c r="H67" i="15"/>
  <c r="I67" i="15" s="1"/>
  <c r="D68" i="15"/>
  <c r="E68" i="15" s="1"/>
  <c r="H68" i="15"/>
  <c r="I68" i="15" s="1"/>
  <c r="D69" i="15"/>
  <c r="E69" i="15" s="1"/>
  <c r="H69" i="15"/>
  <c r="I69" i="15" s="1"/>
  <c r="B10" i="13"/>
  <c r="C10" i="13"/>
  <c r="D10" i="13"/>
  <c r="I10" i="13"/>
  <c r="J10" i="13"/>
  <c r="K10" i="13"/>
  <c r="L10" i="13"/>
  <c r="M10" i="13" s="1"/>
  <c r="E12" i="13"/>
  <c r="F12" i="13" s="1"/>
  <c r="G12" i="13" s="1"/>
  <c r="L12" i="13"/>
  <c r="M12" i="13"/>
  <c r="E13" i="13"/>
  <c r="F13" i="13" s="1"/>
  <c r="G13" i="13" s="1"/>
  <c r="L13" i="13"/>
  <c r="M13" i="13" s="1"/>
  <c r="E14" i="13"/>
  <c r="F14" i="13"/>
  <c r="G14" i="13" s="1"/>
  <c r="E15" i="13"/>
  <c r="F15" i="13"/>
  <c r="G15" i="13" s="1"/>
  <c r="N15" i="13"/>
  <c r="E16" i="13"/>
  <c r="F16" i="13" s="1"/>
  <c r="G16" i="13" s="1"/>
  <c r="M16" i="13"/>
  <c r="E17" i="13"/>
  <c r="F17" i="13" s="1"/>
  <c r="E18" i="13"/>
  <c r="F18" i="13"/>
  <c r="G18" i="13" s="1"/>
  <c r="L18" i="13"/>
  <c r="M18" i="13" s="1"/>
  <c r="E19" i="13"/>
  <c r="F19" i="13" s="1"/>
  <c r="G19" i="13" s="1"/>
  <c r="L19" i="13"/>
  <c r="M19" i="13"/>
  <c r="E20" i="13"/>
  <c r="F20" i="13"/>
  <c r="G20" i="13" s="1"/>
  <c r="L20" i="13"/>
  <c r="M20" i="13" s="1"/>
  <c r="N20" i="13" s="1"/>
  <c r="E21" i="13"/>
  <c r="F21" i="13" s="1"/>
  <c r="G21" i="13" s="1"/>
  <c r="L21" i="13"/>
  <c r="M21" i="13" s="1"/>
  <c r="E23" i="13"/>
  <c r="F23" i="13" s="1"/>
  <c r="G23" i="13" s="1"/>
  <c r="L23" i="13"/>
  <c r="M23" i="13" s="1"/>
  <c r="G24" i="13"/>
  <c r="N24" i="13"/>
  <c r="E25" i="13"/>
  <c r="F25" i="13" s="1"/>
  <c r="G25" i="13" s="1"/>
  <c r="L25" i="13"/>
  <c r="M25" i="13" s="1"/>
  <c r="E26" i="13"/>
  <c r="F26" i="13" s="1"/>
  <c r="G26" i="13" s="1"/>
  <c r="L26" i="13"/>
  <c r="M26" i="13"/>
  <c r="E27" i="13"/>
  <c r="F27" i="13" s="1"/>
  <c r="G27" i="13" s="1"/>
  <c r="L27" i="13"/>
  <c r="M27" i="13"/>
  <c r="E28" i="13"/>
  <c r="F28" i="13"/>
  <c r="G28" i="13" s="1"/>
  <c r="M28" i="13"/>
  <c r="E29" i="13"/>
  <c r="F29" i="13" s="1"/>
  <c r="G29" i="13" s="1"/>
  <c r="L29" i="13"/>
  <c r="M29" i="13" s="1"/>
  <c r="E30" i="13"/>
  <c r="F30" i="13"/>
  <c r="N30" i="13" s="1"/>
  <c r="E31" i="13"/>
  <c r="F31" i="13"/>
  <c r="G31" i="13" s="1"/>
  <c r="L31" i="13"/>
  <c r="M31" i="13" s="1"/>
  <c r="N31" i="13" s="1"/>
  <c r="E32" i="13"/>
  <c r="F32" i="13" s="1"/>
  <c r="E34" i="13"/>
  <c r="F34" i="13"/>
  <c r="G34" i="13" s="1"/>
  <c r="L34" i="13"/>
  <c r="M34" i="13" s="1"/>
  <c r="E35" i="13"/>
  <c r="F35" i="13"/>
  <c r="G35" i="13" s="1"/>
  <c r="L35" i="13"/>
  <c r="M35" i="13" s="1"/>
  <c r="E36" i="13"/>
  <c r="F36" i="13" s="1"/>
  <c r="E37" i="13"/>
  <c r="F37" i="13" s="1"/>
  <c r="G37" i="13" s="1"/>
  <c r="L37" i="13"/>
  <c r="M37" i="13"/>
  <c r="E38" i="13"/>
  <c r="F38" i="13" s="1"/>
  <c r="E39" i="13"/>
  <c r="F39" i="13" s="1"/>
  <c r="E40" i="13"/>
  <c r="F40" i="13" s="1"/>
  <c r="G40" i="13" s="1"/>
  <c r="L40" i="13"/>
  <c r="M40" i="13" s="1"/>
  <c r="N40" i="13" s="1"/>
  <c r="E41" i="13"/>
  <c r="F41" i="13" s="1"/>
  <c r="E42" i="13"/>
  <c r="F42" i="13" s="1"/>
  <c r="G42" i="13" s="1"/>
  <c r="L42" i="13"/>
  <c r="M42" i="13" s="1"/>
  <c r="E43" i="13"/>
  <c r="F43" i="13"/>
  <c r="G43" i="13" s="1"/>
  <c r="N43" i="13"/>
  <c r="E45" i="13"/>
  <c r="F45" i="13"/>
  <c r="G45" i="13" s="1"/>
  <c r="L45" i="13"/>
  <c r="M45" i="13" s="1"/>
  <c r="N45" i="13" s="1"/>
  <c r="E46" i="13"/>
  <c r="F46" i="13" s="1"/>
  <c r="G46" i="13" s="1"/>
  <c r="L46" i="13"/>
  <c r="M46" i="13" s="1"/>
  <c r="E47" i="13"/>
  <c r="F47" i="13" s="1"/>
  <c r="E48" i="13"/>
  <c r="F48" i="13" s="1"/>
  <c r="G48" i="13" s="1"/>
  <c r="L48" i="13"/>
  <c r="M48" i="13"/>
  <c r="E49" i="13"/>
  <c r="F49" i="13" s="1"/>
  <c r="E50" i="13"/>
  <c r="F50" i="13" s="1"/>
  <c r="G50" i="13" s="1"/>
  <c r="L50" i="13"/>
  <c r="M50" i="13"/>
  <c r="E51" i="13"/>
  <c r="F51" i="13"/>
  <c r="G51" i="13" s="1"/>
  <c r="L51" i="13"/>
  <c r="M51" i="13" s="1"/>
  <c r="E52" i="13"/>
  <c r="F52" i="13"/>
  <c r="G52" i="13" s="1"/>
  <c r="M52" i="13"/>
  <c r="E53" i="13"/>
  <c r="F53" i="13"/>
  <c r="G53" i="13" s="1"/>
  <c r="N53" i="13"/>
  <c r="E54" i="13"/>
  <c r="F54" i="13" s="1"/>
  <c r="G54" i="13" s="1"/>
  <c r="L54" i="13"/>
  <c r="M54" i="13" s="1"/>
  <c r="E56" i="13"/>
  <c r="F56" i="13"/>
  <c r="G56" i="13" s="1"/>
  <c r="E57" i="13"/>
  <c r="F57" i="13" s="1"/>
  <c r="E58" i="13"/>
  <c r="F58" i="13" s="1"/>
  <c r="E59" i="13"/>
  <c r="F59" i="13" s="1"/>
  <c r="G59" i="13" s="1"/>
  <c r="E60" i="13"/>
  <c r="F60" i="13" s="1"/>
  <c r="G60" i="13" s="1"/>
  <c r="M60" i="13"/>
  <c r="E61" i="13"/>
  <c r="F61" i="13"/>
  <c r="G61" i="13" s="1"/>
  <c r="E62" i="13"/>
  <c r="F62" i="13"/>
  <c r="G62" i="13" s="1"/>
  <c r="L62" i="13"/>
  <c r="M62" i="13" s="1"/>
  <c r="E63" i="13"/>
  <c r="F63" i="13" s="1"/>
  <c r="G63" i="13" s="1"/>
  <c r="L63" i="13"/>
  <c r="M63" i="13"/>
  <c r="E64" i="13"/>
  <c r="F64" i="13" s="1"/>
  <c r="G64" i="13" s="1"/>
  <c r="E65" i="13"/>
  <c r="F65" i="13"/>
  <c r="G65" i="13" s="1"/>
  <c r="E67" i="13"/>
  <c r="F67" i="13" s="1"/>
  <c r="G67" i="13" s="1"/>
  <c r="L67" i="13"/>
  <c r="M67" i="13" s="1"/>
  <c r="N67" i="13" s="1"/>
  <c r="E68" i="13"/>
  <c r="F68" i="13" s="1"/>
  <c r="E69" i="13"/>
  <c r="F69" i="13" s="1"/>
  <c r="E70" i="13"/>
  <c r="F70" i="13" s="1"/>
  <c r="G70" i="13" s="1"/>
  <c r="L70" i="13"/>
  <c r="M70" i="13"/>
  <c r="B10" i="17"/>
  <c r="C10" i="17"/>
  <c r="D10" i="17"/>
  <c r="E10" i="17"/>
  <c r="F10" i="17"/>
  <c r="G10" i="17"/>
  <c r="H10" i="17"/>
  <c r="I10" i="17"/>
  <c r="J10" i="17"/>
  <c r="K10" i="17"/>
  <c r="B9" i="16"/>
  <c r="C9" i="16"/>
  <c r="D9" i="16"/>
  <c r="E9" i="16"/>
  <c r="F9" i="16"/>
  <c r="G9" i="16"/>
  <c r="H9" i="16"/>
  <c r="I9" i="16"/>
  <c r="J9" i="16"/>
  <c r="B11" i="2"/>
  <c r="C11" i="2"/>
  <c r="D11" i="2"/>
  <c r="E11" i="2"/>
  <c r="F11" i="2"/>
  <c r="G11" i="2"/>
  <c r="H11" i="2"/>
  <c r="H11" i="7" s="1"/>
  <c r="I11" i="2"/>
  <c r="J11" i="2"/>
  <c r="K11" i="2"/>
  <c r="K11" i="7" s="1"/>
  <c r="L11" i="2"/>
  <c r="L11" i="7" s="1"/>
  <c r="M11" i="2"/>
  <c r="N11" i="2"/>
  <c r="O11" i="2"/>
  <c r="P11" i="2"/>
  <c r="P11" i="7" s="1"/>
  <c r="Q11" i="2"/>
  <c r="R11" i="2"/>
  <c r="R11" i="7" s="1"/>
  <c r="B11" i="7"/>
  <c r="C11" i="7"/>
  <c r="D11" i="7"/>
  <c r="E11" i="7"/>
  <c r="G11" i="7"/>
  <c r="I11" i="7"/>
  <c r="M11" i="7"/>
  <c r="O11" i="7"/>
  <c r="Q11" i="7"/>
  <c r="E13" i="7"/>
  <c r="F13" i="7"/>
  <c r="G13" i="7"/>
  <c r="H13" i="7"/>
  <c r="I13" i="7"/>
  <c r="J13" i="7"/>
  <c r="K13" i="7"/>
  <c r="L13" i="7"/>
  <c r="M13" i="7"/>
  <c r="N13" i="7"/>
  <c r="O13" i="7"/>
  <c r="P13" i="7"/>
  <c r="Q13" i="7"/>
  <c r="R13" i="7"/>
  <c r="E14" i="7"/>
  <c r="F14" i="7"/>
  <c r="G14" i="7"/>
  <c r="H14" i="7"/>
  <c r="I14" i="7"/>
  <c r="J14" i="7"/>
  <c r="K14" i="7"/>
  <c r="L14" i="7"/>
  <c r="M14" i="7"/>
  <c r="N14" i="7"/>
  <c r="O14" i="7"/>
  <c r="P14" i="7"/>
  <c r="Q14" i="7"/>
  <c r="R14" i="7"/>
  <c r="E15" i="7"/>
  <c r="F15" i="7"/>
  <c r="G15" i="7"/>
  <c r="H15" i="7"/>
  <c r="I15" i="7"/>
  <c r="J15" i="7"/>
  <c r="K15" i="7"/>
  <c r="L15" i="7"/>
  <c r="M15" i="7"/>
  <c r="N15" i="7"/>
  <c r="O15" i="7"/>
  <c r="P15" i="7"/>
  <c r="Q15" i="7"/>
  <c r="R15" i="7"/>
  <c r="E16" i="7"/>
  <c r="F16" i="7"/>
  <c r="G16" i="7"/>
  <c r="H16" i="7"/>
  <c r="I16" i="7"/>
  <c r="J16" i="7"/>
  <c r="K16" i="7"/>
  <c r="L16" i="7"/>
  <c r="M16" i="7"/>
  <c r="N16" i="7"/>
  <c r="O16" i="7"/>
  <c r="P16" i="7"/>
  <c r="Q16" i="7"/>
  <c r="R16" i="7"/>
  <c r="E17" i="7"/>
  <c r="F17" i="7"/>
  <c r="G17" i="7"/>
  <c r="H17" i="7"/>
  <c r="I17" i="7"/>
  <c r="J17" i="7"/>
  <c r="K17" i="7"/>
  <c r="L17" i="7"/>
  <c r="M17" i="7"/>
  <c r="N17" i="7"/>
  <c r="O17" i="7"/>
  <c r="P17" i="7"/>
  <c r="Q17" i="7"/>
  <c r="R17" i="7"/>
  <c r="E19" i="7"/>
  <c r="F19" i="7"/>
  <c r="G19" i="7"/>
  <c r="H19" i="7"/>
  <c r="I19" i="7"/>
  <c r="J19" i="7"/>
  <c r="K19" i="7"/>
  <c r="L19" i="7"/>
  <c r="M19" i="7"/>
  <c r="N19" i="7"/>
  <c r="O19" i="7"/>
  <c r="P19" i="7"/>
  <c r="Q19" i="7"/>
  <c r="R19" i="7"/>
  <c r="E20" i="7"/>
  <c r="F20" i="7"/>
  <c r="G20" i="7"/>
  <c r="H20" i="7"/>
  <c r="I20" i="7"/>
  <c r="J20" i="7"/>
  <c r="K20" i="7"/>
  <c r="L20" i="7"/>
  <c r="M20" i="7"/>
  <c r="N20" i="7"/>
  <c r="O20" i="7"/>
  <c r="P20" i="7"/>
  <c r="Q20" i="7"/>
  <c r="R20" i="7"/>
  <c r="E21" i="7"/>
  <c r="F21" i="7"/>
  <c r="G21" i="7"/>
  <c r="H21" i="7"/>
  <c r="I21" i="7"/>
  <c r="J21" i="7"/>
  <c r="K21" i="7"/>
  <c r="L21" i="7"/>
  <c r="M21" i="7"/>
  <c r="N21" i="7"/>
  <c r="O21" i="7"/>
  <c r="P21" i="7"/>
  <c r="Q21" i="7"/>
  <c r="R21" i="7"/>
  <c r="E22" i="7"/>
  <c r="F22" i="7"/>
  <c r="G22" i="7"/>
  <c r="H22" i="7"/>
  <c r="I22" i="7"/>
  <c r="J22" i="7"/>
  <c r="K22" i="7"/>
  <c r="L22" i="7"/>
  <c r="M22" i="7"/>
  <c r="N22" i="7"/>
  <c r="O22" i="7"/>
  <c r="P22" i="7"/>
  <c r="Q22" i="7"/>
  <c r="R22" i="7"/>
  <c r="E23" i="7"/>
  <c r="F23" i="7"/>
  <c r="G23" i="7"/>
  <c r="H23" i="7"/>
  <c r="I23" i="7"/>
  <c r="J23" i="7"/>
  <c r="K23" i="7"/>
  <c r="L23" i="7"/>
  <c r="M23" i="7"/>
  <c r="N23" i="7"/>
  <c r="O23" i="7"/>
  <c r="P23" i="7"/>
  <c r="Q23" i="7"/>
  <c r="R23" i="7"/>
  <c r="E25" i="7"/>
  <c r="F25" i="7"/>
  <c r="G25" i="7"/>
  <c r="H25" i="7"/>
  <c r="I25" i="7"/>
  <c r="J25" i="7"/>
  <c r="K25" i="7"/>
  <c r="L25" i="7"/>
  <c r="M25" i="7"/>
  <c r="N25" i="7"/>
  <c r="O25" i="7"/>
  <c r="P25" i="7"/>
  <c r="Q25" i="7"/>
  <c r="R25" i="7"/>
  <c r="E26" i="7"/>
  <c r="F26" i="7"/>
  <c r="G26" i="7"/>
  <c r="H26" i="7"/>
  <c r="I26" i="7"/>
  <c r="J26" i="7"/>
  <c r="K26" i="7"/>
  <c r="L26" i="7"/>
  <c r="M26" i="7"/>
  <c r="N26" i="7"/>
  <c r="O26" i="7"/>
  <c r="P26" i="7"/>
  <c r="Q26" i="7"/>
  <c r="R26" i="7"/>
  <c r="E27" i="7"/>
  <c r="F27" i="7"/>
  <c r="G27" i="7"/>
  <c r="H27" i="7"/>
  <c r="I27" i="7"/>
  <c r="J27" i="7"/>
  <c r="K27" i="7"/>
  <c r="L27" i="7"/>
  <c r="M27" i="7"/>
  <c r="N27" i="7"/>
  <c r="O27" i="7"/>
  <c r="P27" i="7"/>
  <c r="Q27" i="7"/>
  <c r="R27" i="7"/>
  <c r="E28" i="7"/>
  <c r="F28" i="7"/>
  <c r="G28" i="7"/>
  <c r="H28" i="7"/>
  <c r="I28" i="7"/>
  <c r="J28" i="7"/>
  <c r="K28" i="7"/>
  <c r="L28" i="7"/>
  <c r="M28" i="7"/>
  <c r="N28" i="7"/>
  <c r="O28" i="7"/>
  <c r="P28" i="7"/>
  <c r="Q28" i="7"/>
  <c r="R28" i="7"/>
  <c r="E29" i="7"/>
  <c r="F29" i="7"/>
  <c r="G29" i="7"/>
  <c r="H29" i="7"/>
  <c r="I29" i="7"/>
  <c r="J29" i="7"/>
  <c r="K29" i="7"/>
  <c r="L29" i="7"/>
  <c r="M29" i="7"/>
  <c r="N29" i="7"/>
  <c r="O29" i="7"/>
  <c r="P29" i="7"/>
  <c r="Q29" i="7"/>
  <c r="R29" i="7"/>
  <c r="E31" i="7"/>
  <c r="F31" i="7"/>
  <c r="G31" i="7"/>
  <c r="H31" i="7"/>
  <c r="I31" i="7"/>
  <c r="J31" i="7"/>
  <c r="K31" i="7"/>
  <c r="L31" i="7"/>
  <c r="M31" i="7"/>
  <c r="N31" i="7"/>
  <c r="O31" i="7"/>
  <c r="P31" i="7"/>
  <c r="Q31" i="7"/>
  <c r="R31" i="7"/>
  <c r="E32" i="7"/>
  <c r="F32" i="7"/>
  <c r="G32" i="7"/>
  <c r="H32" i="7"/>
  <c r="I32" i="7"/>
  <c r="J32" i="7"/>
  <c r="K32" i="7"/>
  <c r="L32" i="7"/>
  <c r="M32" i="7"/>
  <c r="N32" i="7"/>
  <c r="O32" i="7"/>
  <c r="P32" i="7"/>
  <c r="Q32" i="7"/>
  <c r="R32" i="7"/>
  <c r="E33" i="7"/>
  <c r="F33" i="7"/>
  <c r="G33" i="7"/>
  <c r="H33" i="7"/>
  <c r="I33" i="7"/>
  <c r="J33" i="7"/>
  <c r="K33" i="7"/>
  <c r="L33" i="7"/>
  <c r="M33" i="7"/>
  <c r="N33" i="7"/>
  <c r="O33" i="7"/>
  <c r="P33" i="7"/>
  <c r="Q33" i="7"/>
  <c r="R33" i="7"/>
  <c r="E34" i="7"/>
  <c r="F34" i="7"/>
  <c r="G34" i="7"/>
  <c r="H34" i="7"/>
  <c r="I34" i="7"/>
  <c r="J34" i="7"/>
  <c r="K34" i="7"/>
  <c r="L34" i="7"/>
  <c r="M34" i="7"/>
  <c r="N34" i="7"/>
  <c r="O34" i="7"/>
  <c r="P34" i="7"/>
  <c r="Q34" i="7"/>
  <c r="R34" i="7"/>
  <c r="E35" i="7"/>
  <c r="F35" i="7"/>
  <c r="G35" i="7"/>
  <c r="H35" i="7"/>
  <c r="I35" i="7"/>
  <c r="J35" i="7"/>
  <c r="K35" i="7"/>
  <c r="L35" i="7"/>
  <c r="M35" i="7"/>
  <c r="N35" i="7"/>
  <c r="O35" i="7"/>
  <c r="P35" i="7"/>
  <c r="Q35" i="7"/>
  <c r="R35" i="7"/>
  <c r="E37" i="7"/>
  <c r="F37" i="7"/>
  <c r="G37" i="7"/>
  <c r="H37" i="7"/>
  <c r="I37" i="7"/>
  <c r="J37" i="7"/>
  <c r="K37" i="7"/>
  <c r="L37" i="7"/>
  <c r="M37" i="7"/>
  <c r="N37" i="7"/>
  <c r="O37" i="7"/>
  <c r="P37" i="7"/>
  <c r="Q37" i="7"/>
  <c r="R37" i="7"/>
  <c r="E38" i="7"/>
  <c r="F38" i="7"/>
  <c r="G38" i="7"/>
  <c r="H38" i="7"/>
  <c r="I38" i="7"/>
  <c r="J38" i="7"/>
  <c r="K38" i="7"/>
  <c r="L38" i="7"/>
  <c r="M38" i="7"/>
  <c r="N38" i="7"/>
  <c r="O38" i="7"/>
  <c r="P38" i="7"/>
  <c r="Q38" i="7"/>
  <c r="R38" i="7"/>
  <c r="E39" i="7"/>
  <c r="F39" i="7"/>
  <c r="G39" i="7"/>
  <c r="H39" i="7"/>
  <c r="I39" i="7"/>
  <c r="J39" i="7"/>
  <c r="K39" i="7"/>
  <c r="L39" i="7"/>
  <c r="M39" i="7"/>
  <c r="N39" i="7"/>
  <c r="O39" i="7"/>
  <c r="P39" i="7"/>
  <c r="Q39" i="7"/>
  <c r="R39" i="7"/>
  <c r="E40" i="7"/>
  <c r="F40" i="7"/>
  <c r="G40" i="7"/>
  <c r="H40" i="7"/>
  <c r="I40" i="7"/>
  <c r="J40" i="7"/>
  <c r="K40" i="7"/>
  <c r="L40" i="7"/>
  <c r="M40" i="7"/>
  <c r="N40" i="7"/>
  <c r="O40" i="7"/>
  <c r="P40" i="7"/>
  <c r="Q40" i="7"/>
  <c r="R40" i="7"/>
  <c r="E41" i="7"/>
  <c r="F41" i="7"/>
  <c r="G41" i="7"/>
  <c r="H41" i="7"/>
  <c r="I41" i="7"/>
  <c r="J41" i="7"/>
  <c r="K41" i="7"/>
  <c r="L41" i="7"/>
  <c r="M41" i="7"/>
  <c r="N41" i="7"/>
  <c r="O41" i="7"/>
  <c r="P41" i="7"/>
  <c r="Q41" i="7"/>
  <c r="R41" i="7"/>
  <c r="E43" i="7"/>
  <c r="F43" i="7"/>
  <c r="G43" i="7"/>
  <c r="H43" i="7"/>
  <c r="I43" i="7"/>
  <c r="J43" i="7"/>
  <c r="K43" i="7"/>
  <c r="L43" i="7"/>
  <c r="M43" i="7"/>
  <c r="N43" i="7"/>
  <c r="O43" i="7"/>
  <c r="P43" i="7"/>
  <c r="Q43" i="7"/>
  <c r="R43" i="7"/>
  <c r="E44" i="7"/>
  <c r="F44" i="7"/>
  <c r="G44" i="7"/>
  <c r="H44" i="7"/>
  <c r="I44" i="7"/>
  <c r="J44" i="7"/>
  <c r="K44" i="7"/>
  <c r="L44" i="7"/>
  <c r="M44" i="7"/>
  <c r="N44" i="7"/>
  <c r="O44" i="7"/>
  <c r="P44" i="7"/>
  <c r="Q44" i="7"/>
  <c r="R44" i="7"/>
  <c r="E45" i="7"/>
  <c r="F45" i="7"/>
  <c r="G45" i="7"/>
  <c r="H45" i="7"/>
  <c r="I45" i="7"/>
  <c r="J45" i="7"/>
  <c r="K45" i="7"/>
  <c r="L45" i="7"/>
  <c r="M45" i="7"/>
  <c r="N45" i="7"/>
  <c r="O45" i="7"/>
  <c r="P45" i="7"/>
  <c r="Q45" i="7"/>
  <c r="R45" i="7"/>
  <c r="E46" i="7"/>
  <c r="F46" i="7"/>
  <c r="G46" i="7"/>
  <c r="H46" i="7"/>
  <c r="I46" i="7"/>
  <c r="J46" i="7"/>
  <c r="K46" i="7"/>
  <c r="L46" i="7"/>
  <c r="M46" i="7"/>
  <c r="N46" i="7"/>
  <c r="O46" i="7"/>
  <c r="P46" i="7"/>
  <c r="Q46" i="7"/>
  <c r="R46" i="7"/>
  <c r="E47" i="7"/>
  <c r="F47" i="7"/>
  <c r="G47" i="7"/>
  <c r="H47" i="7"/>
  <c r="I47" i="7"/>
  <c r="J47" i="7"/>
  <c r="K47" i="7"/>
  <c r="L47" i="7"/>
  <c r="M47" i="7"/>
  <c r="N47" i="7"/>
  <c r="O47" i="7"/>
  <c r="P47" i="7"/>
  <c r="Q47" i="7"/>
  <c r="R47" i="7"/>
  <c r="E49" i="7"/>
  <c r="F49" i="7"/>
  <c r="G49" i="7"/>
  <c r="H49" i="7"/>
  <c r="I49" i="7"/>
  <c r="J49" i="7"/>
  <c r="K49" i="7"/>
  <c r="L49" i="7"/>
  <c r="M49" i="7"/>
  <c r="N49" i="7"/>
  <c r="O49" i="7"/>
  <c r="P49" i="7"/>
  <c r="Q49" i="7"/>
  <c r="R49" i="7"/>
  <c r="E50" i="7"/>
  <c r="F50" i="7"/>
  <c r="G50" i="7"/>
  <c r="H50" i="7"/>
  <c r="I50" i="7"/>
  <c r="J50" i="7"/>
  <c r="K50" i="7"/>
  <c r="L50" i="7"/>
  <c r="M50" i="7"/>
  <c r="N50" i="7"/>
  <c r="O50" i="7"/>
  <c r="P50" i="7"/>
  <c r="Q50" i="7"/>
  <c r="R50" i="7"/>
  <c r="E51" i="7"/>
  <c r="F51" i="7"/>
  <c r="G51" i="7"/>
  <c r="H51" i="7"/>
  <c r="I51" i="7"/>
  <c r="J51" i="7"/>
  <c r="K51" i="7"/>
  <c r="L51" i="7"/>
  <c r="M51" i="7"/>
  <c r="N51" i="7"/>
  <c r="O51" i="7"/>
  <c r="P51" i="7"/>
  <c r="Q51" i="7"/>
  <c r="R51" i="7"/>
  <c r="E52" i="7"/>
  <c r="F52" i="7"/>
  <c r="G52" i="7"/>
  <c r="H52" i="7"/>
  <c r="I52" i="7"/>
  <c r="J52" i="7"/>
  <c r="K52" i="7"/>
  <c r="L52" i="7"/>
  <c r="M52" i="7"/>
  <c r="N52" i="7"/>
  <c r="O52" i="7"/>
  <c r="P52" i="7"/>
  <c r="Q52" i="7"/>
  <c r="R52" i="7"/>
  <c r="E53" i="7"/>
  <c r="F53" i="7"/>
  <c r="G53" i="7"/>
  <c r="H53" i="7"/>
  <c r="I53" i="7"/>
  <c r="J53" i="7"/>
  <c r="K53" i="7"/>
  <c r="L53" i="7"/>
  <c r="M53" i="7"/>
  <c r="N53" i="7"/>
  <c r="O53" i="7"/>
  <c r="P53" i="7"/>
  <c r="Q53" i="7"/>
  <c r="R53" i="7"/>
  <c r="E55" i="7"/>
  <c r="F55" i="7"/>
  <c r="G55" i="7"/>
  <c r="H55" i="7"/>
  <c r="I55" i="7"/>
  <c r="J55" i="7"/>
  <c r="K55" i="7"/>
  <c r="L55" i="7"/>
  <c r="M55" i="7"/>
  <c r="N55" i="7"/>
  <c r="O55" i="7"/>
  <c r="P55" i="7"/>
  <c r="Q55" i="7"/>
  <c r="R55" i="7"/>
  <c r="E56" i="7"/>
  <c r="F56" i="7"/>
  <c r="G56" i="7"/>
  <c r="H56" i="7"/>
  <c r="I56" i="7"/>
  <c r="J56" i="7"/>
  <c r="K56" i="7"/>
  <c r="L56" i="7"/>
  <c r="M56" i="7"/>
  <c r="N56" i="7"/>
  <c r="O56" i="7"/>
  <c r="P56" i="7"/>
  <c r="Q56" i="7"/>
  <c r="R56" i="7"/>
  <c r="E57" i="7"/>
  <c r="F57" i="7"/>
  <c r="G57" i="7"/>
  <c r="H57" i="7"/>
  <c r="I57" i="7"/>
  <c r="J57" i="7"/>
  <c r="K57" i="7"/>
  <c r="L57" i="7"/>
  <c r="M57" i="7"/>
  <c r="N57" i="7"/>
  <c r="O57" i="7"/>
  <c r="P57" i="7"/>
  <c r="Q57" i="7"/>
  <c r="R57" i="7"/>
  <c r="E58" i="7"/>
  <c r="F58" i="7"/>
  <c r="G58" i="7"/>
  <c r="H58" i="7"/>
  <c r="I58" i="7"/>
  <c r="J58" i="7"/>
  <c r="K58" i="7"/>
  <c r="L58" i="7"/>
  <c r="M58" i="7"/>
  <c r="N58" i="7"/>
  <c r="O58" i="7"/>
  <c r="P58" i="7"/>
  <c r="Q58" i="7"/>
  <c r="R58" i="7"/>
  <c r="E59" i="7"/>
  <c r="F59" i="7"/>
  <c r="G59" i="7"/>
  <c r="H59" i="7"/>
  <c r="I59" i="7"/>
  <c r="J59" i="7"/>
  <c r="K59" i="7"/>
  <c r="L59" i="7"/>
  <c r="M59" i="7"/>
  <c r="N59" i="7"/>
  <c r="O59" i="7"/>
  <c r="P59" i="7"/>
  <c r="Q59" i="7"/>
  <c r="R59" i="7"/>
  <c r="E61" i="7"/>
  <c r="F61" i="7"/>
  <c r="G61" i="7"/>
  <c r="H61" i="7"/>
  <c r="I61" i="7"/>
  <c r="J61" i="7"/>
  <c r="K61" i="7"/>
  <c r="L61" i="7"/>
  <c r="M61" i="7"/>
  <c r="N61" i="7"/>
  <c r="O61" i="7"/>
  <c r="P61" i="7"/>
  <c r="Q61" i="7"/>
  <c r="R61" i="7"/>
  <c r="E62" i="7"/>
  <c r="F62" i="7"/>
  <c r="G62" i="7"/>
  <c r="H62" i="7"/>
  <c r="I62" i="7"/>
  <c r="J62" i="7"/>
  <c r="K62" i="7"/>
  <c r="L62" i="7"/>
  <c r="M62" i="7"/>
  <c r="N62" i="7"/>
  <c r="O62" i="7"/>
  <c r="P62" i="7"/>
  <c r="Q62" i="7"/>
  <c r="R62" i="7"/>
  <c r="E63" i="7"/>
  <c r="F63" i="7"/>
  <c r="G63" i="7"/>
  <c r="H63" i="7"/>
  <c r="I63" i="7"/>
  <c r="J63" i="7"/>
  <c r="K63" i="7"/>
  <c r="L63" i="7"/>
  <c r="M63" i="7"/>
  <c r="N63" i="7"/>
  <c r="O63" i="7"/>
  <c r="P63" i="7"/>
  <c r="Q63" i="7"/>
  <c r="R63" i="7"/>
  <c r="E64" i="7"/>
  <c r="F64" i="7"/>
  <c r="G64" i="7"/>
  <c r="H64" i="7"/>
  <c r="I64" i="7"/>
  <c r="J64" i="7"/>
  <c r="K64" i="7"/>
  <c r="L64" i="7"/>
  <c r="M64" i="7"/>
  <c r="N64" i="7"/>
  <c r="O64" i="7"/>
  <c r="P64" i="7"/>
  <c r="Q64" i="7"/>
  <c r="R64" i="7"/>
  <c r="E65" i="7"/>
  <c r="F65" i="7"/>
  <c r="G65" i="7"/>
  <c r="H65" i="7"/>
  <c r="I65" i="7"/>
  <c r="J65" i="7"/>
  <c r="K65" i="7"/>
  <c r="L65" i="7"/>
  <c r="M65" i="7"/>
  <c r="N65" i="7"/>
  <c r="O65" i="7"/>
  <c r="P65" i="7"/>
  <c r="Q65" i="7"/>
  <c r="R65" i="7"/>
  <c r="E67" i="7"/>
  <c r="F67" i="7"/>
  <c r="G67" i="7"/>
  <c r="H67" i="7"/>
  <c r="I67" i="7"/>
  <c r="J67" i="7"/>
  <c r="K67" i="7"/>
  <c r="L67" i="7"/>
  <c r="M67" i="7"/>
  <c r="N67" i="7"/>
  <c r="O67" i="7"/>
  <c r="P67" i="7"/>
  <c r="Q67" i="7"/>
  <c r="R67" i="7"/>
  <c r="E68" i="7"/>
  <c r="F68" i="7"/>
  <c r="G68" i="7"/>
  <c r="H68" i="7"/>
  <c r="I68" i="7"/>
  <c r="J68" i="7"/>
  <c r="K68" i="7"/>
  <c r="L68" i="7"/>
  <c r="M68" i="7"/>
  <c r="N68" i="7"/>
  <c r="O68" i="7"/>
  <c r="P68" i="7"/>
  <c r="Q68" i="7"/>
  <c r="R68" i="7"/>
  <c r="E69" i="7"/>
  <c r="F69" i="7"/>
  <c r="G69" i="7"/>
  <c r="H69" i="7"/>
  <c r="I69" i="7"/>
  <c r="J69" i="7"/>
  <c r="K69" i="7"/>
  <c r="L69" i="7"/>
  <c r="M69" i="7"/>
  <c r="N69" i="7"/>
  <c r="O69" i="7"/>
  <c r="P69" i="7"/>
  <c r="Q69" i="7"/>
  <c r="R69" i="7"/>
  <c r="E70" i="7"/>
  <c r="F70" i="7"/>
  <c r="G70" i="7"/>
  <c r="H70" i="7"/>
  <c r="I70" i="7"/>
  <c r="J70" i="7"/>
  <c r="K70" i="7"/>
  <c r="L70" i="7"/>
  <c r="M70" i="7"/>
  <c r="N70" i="7"/>
  <c r="O70" i="7"/>
  <c r="P70" i="7"/>
  <c r="Q70" i="7"/>
  <c r="R70" i="7"/>
  <c r="E71" i="7"/>
  <c r="F71" i="7"/>
  <c r="G71" i="7"/>
  <c r="H71" i="7"/>
  <c r="I71" i="7"/>
  <c r="J71" i="7"/>
  <c r="K71" i="7"/>
  <c r="L71" i="7"/>
  <c r="M71" i="7"/>
  <c r="N71" i="7"/>
  <c r="O71" i="7"/>
  <c r="P71" i="7"/>
  <c r="Q71" i="7"/>
  <c r="R71" i="7"/>
  <c r="E73" i="7"/>
  <c r="F73" i="7"/>
  <c r="G73" i="7"/>
  <c r="H73" i="7"/>
  <c r="I73" i="7"/>
  <c r="J73" i="7"/>
  <c r="K73" i="7"/>
  <c r="L73" i="7"/>
  <c r="M73" i="7"/>
  <c r="N73" i="7"/>
  <c r="O73" i="7"/>
  <c r="P73" i="7"/>
  <c r="Q73" i="7"/>
  <c r="R73" i="7"/>
  <c r="E74" i="7"/>
  <c r="F74" i="7"/>
  <c r="G74" i="7"/>
  <c r="H74" i="7"/>
  <c r="I74" i="7"/>
  <c r="J74" i="7"/>
  <c r="K74" i="7"/>
  <c r="L74" i="7"/>
  <c r="M74" i="7"/>
  <c r="N74" i="7"/>
  <c r="O74" i="7"/>
  <c r="P74" i="7"/>
  <c r="Q74" i="7"/>
  <c r="R74" i="7"/>
  <c r="E75" i="7"/>
  <c r="F75" i="7"/>
  <c r="G75" i="7"/>
  <c r="H75" i="7"/>
  <c r="I75" i="7"/>
  <c r="J75" i="7"/>
  <c r="K75" i="7"/>
  <c r="L75" i="7"/>
  <c r="M75" i="7"/>
  <c r="N75" i="7"/>
  <c r="O75" i="7"/>
  <c r="P75" i="7"/>
  <c r="Q75" i="7"/>
  <c r="R75" i="7"/>
  <c r="E76" i="7"/>
  <c r="F76" i="7"/>
  <c r="G76" i="7"/>
  <c r="H76" i="7"/>
  <c r="I76" i="7"/>
  <c r="J76" i="7"/>
  <c r="K76" i="7"/>
  <c r="L76" i="7"/>
  <c r="M76" i="7"/>
  <c r="N76" i="7"/>
  <c r="O76" i="7"/>
  <c r="P76" i="7"/>
  <c r="Q76" i="7"/>
  <c r="R76" i="7"/>
  <c r="B12" i="8"/>
  <c r="C12" i="8"/>
  <c r="D12" i="8"/>
  <c r="E12" i="8"/>
  <c r="F12" i="8"/>
  <c r="G12" i="8"/>
  <c r="H12" i="8"/>
  <c r="I12" i="8"/>
  <c r="J12" i="8"/>
  <c r="K12" i="8"/>
  <c r="L12" i="8"/>
  <c r="M12" i="8"/>
  <c r="N12" i="8"/>
  <c r="O12" i="8"/>
  <c r="P12" i="8"/>
  <c r="Q12" i="8"/>
  <c r="R12" i="8"/>
  <c r="B13" i="9"/>
  <c r="C13" i="9"/>
  <c r="D13" i="9"/>
  <c r="E13" i="9" s="1"/>
  <c r="E15" i="9"/>
  <c r="F15" i="9"/>
  <c r="G15" i="9"/>
  <c r="H15" i="9"/>
  <c r="I15" i="9"/>
  <c r="J15" i="9"/>
  <c r="K15" i="9"/>
  <c r="L15" i="9"/>
  <c r="M15" i="9"/>
  <c r="N15" i="9"/>
  <c r="O15" i="9"/>
  <c r="P15" i="9"/>
  <c r="Q15" i="9"/>
  <c r="R15" i="9"/>
  <c r="E16" i="9"/>
  <c r="F16" i="9"/>
  <c r="G16" i="9"/>
  <c r="H16" i="9"/>
  <c r="I16" i="9"/>
  <c r="J16" i="9"/>
  <c r="K16" i="9"/>
  <c r="L16" i="9"/>
  <c r="M16" i="9"/>
  <c r="N16" i="9"/>
  <c r="O16" i="9"/>
  <c r="P16" i="9"/>
  <c r="Q16" i="9"/>
  <c r="R16" i="9"/>
  <c r="E17" i="9"/>
  <c r="F17" i="9"/>
  <c r="G17" i="9"/>
  <c r="H17" i="9"/>
  <c r="I17" i="9"/>
  <c r="J17" i="9"/>
  <c r="K17" i="9"/>
  <c r="L17" i="9"/>
  <c r="M17" i="9"/>
  <c r="N17" i="9"/>
  <c r="O17" i="9"/>
  <c r="P17" i="9"/>
  <c r="Q17" i="9"/>
  <c r="R17" i="9"/>
  <c r="E18" i="9"/>
  <c r="F18" i="9"/>
  <c r="G18" i="9"/>
  <c r="H18" i="9"/>
  <c r="I18" i="9"/>
  <c r="J18" i="9"/>
  <c r="K18" i="9"/>
  <c r="L18" i="9"/>
  <c r="M18" i="9"/>
  <c r="N18" i="9"/>
  <c r="O18" i="9"/>
  <c r="P18" i="9"/>
  <c r="Q18" i="9"/>
  <c r="R18" i="9"/>
  <c r="E19" i="9"/>
  <c r="F19" i="9"/>
  <c r="G19" i="9"/>
  <c r="H19" i="9"/>
  <c r="I19" i="9"/>
  <c r="J19" i="9"/>
  <c r="K19" i="9"/>
  <c r="L19" i="9"/>
  <c r="M19" i="9"/>
  <c r="N19" i="9"/>
  <c r="O19" i="9"/>
  <c r="P19" i="9"/>
  <c r="Q19" i="9"/>
  <c r="R19" i="9"/>
  <c r="E21" i="9"/>
  <c r="F21" i="9"/>
  <c r="G21" i="9"/>
  <c r="H21" i="9"/>
  <c r="I21" i="9"/>
  <c r="J21" i="9"/>
  <c r="K21" i="9"/>
  <c r="L21" i="9"/>
  <c r="M21" i="9"/>
  <c r="N21" i="9"/>
  <c r="O21" i="9"/>
  <c r="P21" i="9"/>
  <c r="Q21" i="9"/>
  <c r="R21" i="9"/>
  <c r="E22" i="9"/>
  <c r="F22" i="9"/>
  <c r="G22" i="9"/>
  <c r="H22" i="9"/>
  <c r="I22" i="9"/>
  <c r="J22" i="9"/>
  <c r="K22" i="9"/>
  <c r="L22" i="9"/>
  <c r="M22" i="9"/>
  <c r="N22" i="9"/>
  <c r="O22" i="9"/>
  <c r="P22" i="9"/>
  <c r="Q22" i="9"/>
  <c r="R22" i="9"/>
  <c r="E23" i="9"/>
  <c r="F23" i="9"/>
  <c r="G23" i="9"/>
  <c r="H23" i="9"/>
  <c r="I23" i="9"/>
  <c r="J23" i="9"/>
  <c r="K23" i="9"/>
  <c r="L23" i="9"/>
  <c r="M23" i="9"/>
  <c r="N23" i="9"/>
  <c r="O23" i="9"/>
  <c r="P23" i="9"/>
  <c r="Q23" i="9"/>
  <c r="R23" i="9"/>
  <c r="E24" i="9"/>
  <c r="F24" i="9"/>
  <c r="G24" i="9"/>
  <c r="H24" i="9"/>
  <c r="I24" i="9"/>
  <c r="J24" i="9"/>
  <c r="K24" i="9"/>
  <c r="L24" i="9"/>
  <c r="M24" i="9"/>
  <c r="N24" i="9"/>
  <c r="O24" i="9"/>
  <c r="P24" i="9"/>
  <c r="Q24" i="9"/>
  <c r="R24" i="9"/>
  <c r="E25" i="9"/>
  <c r="F25" i="9"/>
  <c r="G25" i="9"/>
  <c r="H25" i="9"/>
  <c r="I25" i="9"/>
  <c r="J25" i="9"/>
  <c r="K25" i="9"/>
  <c r="L25" i="9"/>
  <c r="M25" i="9"/>
  <c r="N25" i="9"/>
  <c r="O25" i="9"/>
  <c r="P25" i="9"/>
  <c r="Q25" i="9"/>
  <c r="R25" i="9"/>
  <c r="E27" i="9"/>
  <c r="F27" i="9"/>
  <c r="G27" i="9"/>
  <c r="H27" i="9"/>
  <c r="I27" i="9"/>
  <c r="J27" i="9"/>
  <c r="K27" i="9"/>
  <c r="L27" i="9"/>
  <c r="M27" i="9"/>
  <c r="N27" i="9"/>
  <c r="O27" i="9"/>
  <c r="P27" i="9"/>
  <c r="Q27" i="9"/>
  <c r="R27" i="9"/>
  <c r="E28" i="9"/>
  <c r="F28" i="9"/>
  <c r="G28" i="9"/>
  <c r="H28" i="9"/>
  <c r="I28" i="9"/>
  <c r="J28" i="9"/>
  <c r="K28" i="9"/>
  <c r="L28" i="9"/>
  <c r="M28" i="9"/>
  <c r="N28" i="9"/>
  <c r="O28" i="9"/>
  <c r="P28" i="9"/>
  <c r="Q28" i="9"/>
  <c r="R28" i="9"/>
  <c r="E29" i="9"/>
  <c r="F29" i="9"/>
  <c r="G29" i="9"/>
  <c r="H29" i="9"/>
  <c r="I29" i="9"/>
  <c r="J29" i="9"/>
  <c r="K29" i="9"/>
  <c r="L29" i="9"/>
  <c r="M29" i="9"/>
  <c r="N29" i="9"/>
  <c r="O29" i="9"/>
  <c r="P29" i="9"/>
  <c r="Q29" i="9"/>
  <c r="R29" i="9"/>
  <c r="E30" i="9"/>
  <c r="F30" i="9"/>
  <c r="G30" i="9"/>
  <c r="H30" i="9"/>
  <c r="I30" i="9"/>
  <c r="J30" i="9"/>
  <c r="K30" i="9"/>
  <c r="L30" i="9"/>
  <c r="M30" i="9"/>
  <c r="N30" i="9"/>
  <c r="O30" i="9"/>
  <c r="P30" i="9"/>
  <c r="Q30" i="9"/>
  <c r="R30" i="9"/>
  <c r="E31" i="9"/>
  <c r="F31" i="9"/>
  <c r="G31" i="9"/>
  <c r="H31" i="9"/>
  <c r="I31" i="9"/>
  <c r="J31" i="9"/>
  <c r="K31" i="9"/>
  <c r="L31" i="9"/>
  <c r="M31" i="9"/>
  <c r="N31" i="9"/>
  <c r="O31" i="9"/>
  <c r="P31" i="9"/>
  <c r="Q31" i="9"/>
  <c r="R31" i="9"/>
  <c r="E33" i="9"/>
  <c r="F33" i="9"/>
  <c r="G33" i="9"/>
  <c r="H33" i="9"/>
  <c r="I33" i="9"/>
  <c r="J33" i="9"/>
  <c r="K33" i="9"/>
  <c r="L33" i="9"/>
  <c r="M33" i="9"/>
  <c r="N33" i="9"/>
  <c r="O33" i="9"/>
  <c r="P33" i="9"/>
  <c r="Q33" i="9"/>
  <c r="R33" i="9"/>
  <c r="E34" i="9"/>
  <c r="F34" i="9"/>
  <c r="G34" i="9"/>
  <c r="H34" i="9"/>
  <c r="I34" i="9"/>
  <c r="J34" i="9"/>
  <c r="K34" i="9"/>
  <c r="L34" i="9"/>
  <c r="M34" i="9"/>
  <c r="N34" i="9"/>
  <c r="O34" i="9"/>
  <c r="P34" i="9"/>
  <c r="Q34" i="9"/>
  <c r="R34" i="9"/>
  <c r="E35" i="9"/>
  <c r="F35" i="9"/>
  <c r="G35" i="9"/>
  <c r="H35" i="9"/>
  <c r="I35" i="9"/>
  <c r="J35" i="9"/>
  <c r="K35" i="9"/>
  <c r="L35" i="9"/>
  <c r="M35" i="9"/>
  <c r="N35" i="9"/>
  <c r="O35" i="9"/>
  <c r="P35" i="9"/>
  <c r="Q35" i="9"/>
  <c r="R35" i="9"/>
  <c r="E36" i="9"/>
  <c r="F36" i="9"/>
  <c r="G36" i="9"/>
  <c r="H36" i="9"/>
  <c r="I36" i="9"/>
  <c r="J36" i="9"/>
  <c r="K36" i="9"/>
  <c r="L36" i="9"/>
  <c r="M36" i="9"/>
  <c r="N36" i="9"/>
  <c r="O36" i="9"/>
  <c r="P36" i="9"/>
  <c r="Q36" i="9"/>
  <c r="R36" i="9"/>
  <c r="E37" i="9"/>
  <c r="F37" i="9"/>
  <c r="G37" i="9"/>
  <c r="H37" i="9"/>
  <c r="I37" i="9"/>
  <c r="J37" i="9"/>
  <c r="K37" i="9"/>
  <c r="L37" i="9"/>
  <c r="M37" i="9"/>
  <c r="N37" i="9"/>
  <c r="O37" i="9"/>
  <c r="P37" i="9"/>
  <c r="Q37" i="9"/>
  <c r="R37" i="9"/>
  <c r="E39" i="9"/>
  <c r="F39" i="9"/>
  <c r="G39" i="9"/>
  <c r="H39" i="9"/>
  <c r="I39" i="9"/>
  <c r="J39" i="9"/>
  <c r="K39" i="9"/>
  <c r="L39" i="9"/>
  <c r="M39" i="9"/>
  <c r="N39" i="9"/>
  <c r="O39" i="9"/>
  <c r="P39" i="9"/>
  <c r="Q39" i="9"/>
  <c r="R39" i="9"/>
  <c r="F40" i="9"/>
  <c r="G40" i="9"/>
  <c r="H40" i="9"/>
  <c r="I40" i="9"/>
  <c r="J40" i="9"/>
  <c r="K40" i="9"/>
  <c r="L40" i="9"/>
  <c r="M40" i="9"/>
  <c r="N40" i="9"/>
  <c r="O40" i="9"/>
  <c r="P40" i="9"/>
  <c r="Q40" i="9"/>
  <c r="R40" i="9"/>
  <c r="E41" i="9"/>
  <c r="F41" i="9"/>
  <c r="G41" i="9"/>
  <c r="H41" i="9"/>
  <c r="I41" i="9"/>
  <c r="J41" i="9"/>
  <c r="K41" i="9"/>
  <c r="L41" i="9"/>
  <c r="M41" i="9"/>
  <c r="N41" i="9"/>
  <c r="O41" i="9"/>
  <c r="P41" i="9"/>
  <c r="Q41" i="9"/>
  <c r="R41" i="9"/>
  <c r="E42" i="9"/>
  <c r="F42" i="9"/>
  <c r="G42" i="9"/>
  <c r="H42" i="9"/>
  <c r="I42" i="9"/>
  <c r="J42" i="9"/>
  <c r="K42" i="9"/>
  <c r="L42" i="9"/>
  <c r="M42" i="9"/>
  <c r="N42" i="9"/>
  <c r="O42" i="9"/>
  <c r="P42" i="9"/>
  <c r="Q42" i="9"/>
  <c r="R42" i="9"/>
  <c r="E43" i="9"/>
  <c r="F43" i="9"/>
  <c r="G43" i="9"/>
  <c r="H43" i="9"/>
  <c r="I43" i="9"/>
  <c r="J43" i="9"/>
  <c r="K43" i="9"/>
  <c r="L43" i="9"/>
  <c r="M43" i="9"/>
  <c r="N43" i="9"/>
  <c r="O43" i="9"/>
  <c r="P43" i="9"/>
  <c r="Q43" i="9"/>
  <c r="R43" i="9"/>
  <c r="E45" i="9"/>
  <c r="F45" i="9"/>
  <c r="G45" i="9"/>
  <c r="H45" i="9"/>
  <c r="I45" i="9"/>
  <c r="J45" i="9"/>
  <c r="K45" i="9"/>
  <c r="L45" i="9"/>
  <c r="M45" i="9"/>
  <c r="N45" i="9"/>
  <c r="O45" i="9"/>
  <c r="P45" i="9"/>
  <c r="Q45" i="9"/>
  <c r="R45" i="9"/>
  <c r="E46" i="9"/>
  <c r="F46" i="9"/>
  <c r="G46" i="9"/>
  <c r="H46" i="9"/>
  <c r="I46" i="9"/>
  <c r="J46" i="9"/>
  <c r="K46" i="9"/>
  <c r="L46" i="9"/>
  <c r="M46" i="9"/>
  <c r="N46" i="9"/>
  <c r="O46" i="9"/>
  <c r="P46" i="9"/>
  <c r="Q46" i="9"/>
  <c r="R46" i="9"/>
  <c r="E47" i="9"/>
  <c r="F47" i="9"/>
  <c r="G47" i="9"/>
  <c r="H47" i="9"/>
  <c r="I47" i="9"/>
  <c r="J47" i="9"/>
  <c r="K47" i="9"/>
  <c r="L47" i="9"/>
  <c r="M47" i="9"/>
  <c r="N47" i="9"/>
  <c r="O47" i="9"/>
  <c r="P47" i="9"/>
  <c r="Q47" i="9"/>
  <c r="R47" i="9"/>
  <c r="E48" i="9"/>
  <c r="F48" i="9"/>
  <c r="G48" i="9"/>
  <c r="H48" i="9"/>
  <c r="I48" i="9"/>
  <c r="J48" i="9"/>
  <c r="K48" i="9"/>
  <c r="L48" i="9"/>
  <c r="M48" i="9"/>
  <c r="N48" i="9"/>
  <c r="O48" i="9"/>
  <c r="P48" i="9"/>
  <c r="Q48" i="9"/>
  <c r="R48" i="9"/>
  <c r="E49" i="9"/>
  <c r="F49" i="9"/>
  <c r="G49" i="9"/>
  <c r="H49" i="9"/>
  <c r="I49" i="9"/>
  <c r="J49" i="9"/>
  <c r="K49" i="9"/>
  <c r="L49" i="9"/>
  <c r="M49" i="9"/>
  <c r="N49" i="9"/>
  <c r="O49" i="9"/>
  <c r="P49" i="9"/>
  <c r="Q49" i="9"/>
  <c r="R49" i="9"/>
  <c r="E51" i="9"/>
  <c r="F51" i="9"/>
  <c r="G51" i="9"/>
  <c r="H51" i="9"/>
  <c r="I51" i="9"/>
  <c r="J51" i="9"/>
  <c r="K51" i="9"/>
  <c r="L51" i="9"/>
  <c r="M51" i="9"/>
  <c r="N51" i="9"/>
  <c r="O51" i="9"/>
  <c r="P51" i="9"/>
  <c r="Q51" i="9"/>
  <c r="R51" i="9"/>
  <c r="E52" i="9"/>
  <c r="F52" i="9"/>
  <c r="G52" i="9"/>
  <c r="H52" i="9"/>
  <c r="I52" i="9"/>
  <c r="J52" i="9"/>
  <c r="K52" i="9"/>
  <c r="L52" i="9"/>
  <c r="M52" i="9"/>
  <c r="N52" i="9"/>
  <c r="O52" i="9"/>
  <c r="P52" i="9"/>
  <c r="Q52" i="9"/>
  <c r="R52" i="9"/>
  <c r="E53" i="9"/>
  <c r="F53" i="9"/>
  <c r="G53" i="9"/>
  <c r="H53" i="9"/>
  <c r="I53" i="9"/>
  <c r="J53" i="9"/>
  <c r="K53" i="9"/>
  <c r="L53" i="9"/>
  <c r="M53" i="9"/>
  <c r="N53" i="9"/>
  <c r="O53" i="9"/>
  <c r="P53" i="9"/>
  <c r="Q53" i="9"/>
  <c r="R53" i="9"/>
  <c r="E54" i="9"/>
  <c r="F54" i="9"/>
  <c r="G54" i="9"/>
  <c r="H54" i="9"/>
  <c r="I54" i="9"/>
  <c r="J54" i="9"/>
  <c r="K54" i="9"/>
  <c r="L54" i="9"/>
  <c r="M54" i="9"/>
  <c r="N54" i="9"/>
  <c r="O54" i="9"/>
  <c r="P54" i="9"/>
  <c r="Q54" i="9"/>
  <c r="R54" i="9"/>
  <c r="E55" i="9"/>
  <c r="F55" i="9"/>
  <c r="G55" i="9"/>
  <c r="H55" i="9"/>
  <c r="I55" i="9"/>
  <c r="J55" i="9"/>
  <c r="K55" i="9"/>
  <c r="L55" i="9"/>
  <c r="M55" i="9"/>
  <c r="N55" i="9"/>
  <c r="O55" i="9"/>
  <c r="P55" i="9"/>
  <c r="Q55" i="9"/>
  <c r="R55" i="9"/>
  <c r="E57" i="9"/>
  <c r="F57" i="9"/>
  <c r="G57" i="9"/>
  <c r="H57" i="9"/>
  <c r="I57" i="9"/>
  <c r="J57" i="9"/>
  <c r="K57" i="9"/>
  <c r="L57" i="9"/>
  <c r="M57" i="9"/>
  <c r="N57" i="9"/>
  <c r="O57" i="9"/>
  <c r="P57" i="9"/>
  <c r="Q57" i="9"/>
  <c r="R57" i="9"/>
  <c r="E58" i="9"/>
  <c r="F58" i="9"/>
  <c r="G58" i="9"/>
  <c r="H58" i="9"/>
  <c r="I58" i="9"/>
  <c r="J58" i="9"/>
  <c r="K58" i="9"/>
  <c r="L58" i="9"/>
  <c r="M58" i="9"/>
  <c r="N58" i="9"/>
  <c r="O58" i="9"/>
  <c r="P58" i="9"/>
  <c r="Q58" i="9"/>
  <c r="R58" i="9"/>
  <c r="E59" i="9"/>
  <c r="F59" i="9"/>
  <c r="G59" i="9"/>
  <c r="H59" i="9"/>
  <c r="I59" i="9"/>
  <c r="J59" i="9"/>
  <c r="K59" i="9"/>
  <c r="L59" i="9"/>
  <c r="M59" i="9"/>
  <c r="N59" i="9"/>
  <c r="O59" i="9"/>
  <c r="P59" i="9"/>
  <c r="Q59" i="9"/>
  <c r="R59" i="9"/>
  <c r="E60" i="9"/>
  <c r="F60" i="9"/>
  <c r="G60" i="9"/>
  <c r="H60" i="9"/>
  <c r="I60" i="9"/>
  <c r="J60" i="9"/>
  <c r="K60" i="9"/>
  <c r="L60" i="9"/>
  <c r="M60" i="9"/>
  <c r="N60" i="9"/>
  <c r="O60" i="9"/>
  <c r="P60" i="9"/>
  <c r="Q60" i="9"/>
  <c r="R60" i="9"/>
  <c r="E61" i="9"/>
  <c r="F61" i="9"/>
  <c r="G61" i="9"/>
  <c r="H61" i="9"/>
  <c r="I61" i="9"/>
  <c r="J61" i="9"/>
  <c r="K61" i="9"/>
  <c r="L61" i="9"/>
  <c r="M61" i="9"/>
  <c r="N61" i="9"/>
  <c r="O61" i="9"/>
  <c r="P61" i="9"/>
  <c r="Q61" i="9"/>
  <c r="R61" i="9"/>
  <c r="E63" i="9"/>
  <c r="F63" i="9"/>
  <c r="G63" i="9"/>
  <c r="H63" i="9"/>
  <c r="I63" i="9"/>
  <c r="J63" i="9"/>
  <c r="K63" i="9"/>
  <c r="L63" i="9"/>
  <c r="M63" i="9"/>
  <c r="N63" i="9"/>
  <c r="O63" i="9"/>
  <c r="P63" i="9"/>
  <c r="Q63" i="9"/>
  <c r="R63" i="9"/>
  <c r="E64" i="9"/>
  <c r="F64" i="9"/>
  <c r="G64" i="9"/>
  <c r="H64" i="9"/>
  <c r="I64" i="9"/>
  <c r="J64" i="9"/>
  <c r="K64" i="9"/>
  <c r="L64" i="9"/>
  <c r="M64" i="9"/>
  <c r="N64" i="9"/>
  <c r="O64" i="9"/>
  <c r="P64" i="9"/>
  <c r="Q64" i="9"/>
  <c r="R64" i="9"/>
  <c r="E65" i="9"/>
  <c r="F65" i="9"/>
  <c r="G65" i="9"/>
  <c r="H65" i="9"/>
  <c r="I65" i="9"/>
  <c r="J65" i="9"/>
  <c r="K65" i="9"/>
  <c r="L65" i="9"/>
  <c r="M65" i="9"/>
  <c r="N65" i="9"/>
  <c r="O65" i="9"/>
  <c r="P65" i="9"/>
  <c r="Q65" i="9"/>
  <c r="R65" i="9"/>
  <c r="E66" i="9"/>
  <c r="F66" i="9"/>
  <c r="G66" i="9"/>
  <c r="H66" i="9"/>
  <c r="I66" i="9"/>
  <c r="J66" i="9"/>
  <c r="K66" i="9"/>
  <c r="L66" i="9"/>
  <c r="M66" i="9"/>
  <c r="N66" i="9"/>
  <c r="O66" i="9"/>
  <c r="P66" i="9"/>
  <c r="Q66" i="9"/>
  <c r="R66" i="9"/>
  <c r="E67" i="9"/>
  <c r="F67" i="9"/>
  <c r="G67" i="9"/>
  <c r="H67" i="9"/>
  <c r="I67" i="9"/>
  <c r="J67" i="9"/>
  <c r="K67" i="9"/>
  <c r="L67" i="9"/>
  <c r="M67" i="9"/>
  <c r="N67" i="9"/>
  <c r="O67" i="9"/>
  <c r="P67" i="9"/>
  <c r="Q67" i="9"/>
  <c r="R67" i="9"/>
  <c r="E69" i="9"/>
  <c r="F69" i="9"/>
  <c r="G69" i="9"/>
  <c r="H69" i="9"/>
  <c r="I69" i="9"/>
  <c r="J69" i="9"/>
  <c r="K69" i="9"/>
  <c r="L69" i="9"/>
  <c r="M69" i="9"/>
  <c r="N69" i="9"/>
  <c r="O69" i="9"/>
  <c r="P69" i="9"/>
  <c r="Q69" i="9"/>
  <c r="R69" i="9"/>
  <c r="E70" i="9"/>
  <c r="F70" i="9"/>
  <c r="G70" i="9"/>
  <c r="H70" i="9"/>
  <c r="I70" i="9"/>
  <c r="J70" i="9"/>
  <c r="K70" i="9"/>
  <c r="L70" i="9"/>
  <c r="M70" i="9"/>
  <c r="N70" i="9"/>
  <c r="O70" i="9"/>
  <c r="P70" i="9"/>
  <c r="Q70" i="9"/>
  <c r="R70" i="9"/>
  <c r="E71" i="9"/>
  <c r="F71" i="9"/>
  <c r="G71" i="9"/>
  <c r="H71" i="9"/>
  <c r="I71" i="9"/>
  <c r="J71" i="9"/>
  <c r="K71" i="9"/>
  <c r="L71" i="9"/>
  <c r="M71" i="9"/>
  <c r="N71" i="9"/>
  <c r="O71" i="9"/>
  <c r="P71" i="9"/>
  <c r="Q71" i="9"/>
  <c r="R71" i="9"/>
  <c r="E72" i="9"/>
  <c r="F72" i="9"/>
  <c r="G72" i="9"/>
  <c r="H72" i="9"/>
  <c r="I72" i="9"/>
  <c r="J72" i="9"/>
  <c r="K72" i="9"/>
  <c r="L72" i="9"/>
  <c r="M72" i="9"/>
  <c r="N72" i="9"/>
  <c r="O72" i="9"/>
  <c r="P72" i="9"/>
  <c r="Q72" i="9"/>
  <c r="R72" i="9"/>
  <c r="E73" i="9"/>
  <c r="F73" i="9"/>
  <c r="G73" i="9"/>
  <c r="H73" i="9"/>
  <c r="I73" i="9"/>
  <c r="J73" i="9"/>
  <c r="K73" i="9"/>
  <c r="L73" i="9"/>
  <c r="M73" i="9"/>
  <c r="N73" i="9"/>
  <c r="O73" i="9"/>
  <c r="P73" i="9"/>
  <c r="Q73" i="9"/>
  <c r="R73" i="9"/>
  <c r="E75" i="9"/>
  <c r="F75" i="9"/>
  <c r="G75" i="9"/>
  <c r="H75" i="9"/>
  <c r="I75" i="9"/>
  <c r="J75" i="9"/>
  <c r="K75" i="9"/>
  <c r="L75" i="9"/>
  <c r="M75" i="9"/>
  <c r="N75" i="9"/>
  <c r="O75" i="9"/>
  <c r="P75" i="9"/>
  <c r="Q75" i="9"/>
  <c r="R75" i="9"/>
  <c r="E76" i="9"/>
  <c r="F76" i="9"/>
  <c r="G76" i="9"/>
  <c r="H76" i="9"/>
  <c r="I76" i="9"/>
  <c r="J76" i="9"/>
  <c r="K76" i="9"/>
  <c r="L76" i="9"/>
  <c r="M76" i="9"/>
  <c r="N76" i="9"/>
  <c r="O76" i="9"/>
  <c r="P76" i="9"/>
  <c r="Q76" i="9"/>
  <c r="R76" i="9"/>
  <c r="E77" i="9"/>
  <c r="F77" i="9"/>
  <c r="G77" i="9"/>
  <c r="H77" i="9"/>
  <c r="I77" i="9"/>
  <c r="J77" i="9"/>
  <c r="K77" i="9"/>
  <c r="L77" i="9"/>
  <c r="M77" i="9"/>
  <c r="N77" i="9"/>
  <c r="O77" i="9"/>
  <c r="P77" i="9"/>
  <c r="Q77" i="9"/>
  <c r="R77" i="9"/>
  <c r="E78" i="9"/>
  <c r="F78" i="9"/>
  <c r="G78" i="9"/>
  <c r="H78" i="9"/>
  <c r="I78" i="9"/>
  <c r="J78" i="9"/>
  <c r="K78" i="9"/>
  <c r="L78" i="9"/>
  <c r="M78" i="9"/>
  <c r="N78" i="9"/>
  <c r="O78" i="9"/>
  <c r="P78" i="9"/>
  <c r="Q78" i="9"/>
  <c r="R78" i="9"/>
  <c r="B11" i="10"/>
  <c r="C11" i="10"/>
  <c r="C11" i="14" s="1"/>
  <c r="D11" i="10"/>
  <c r="E11" i="10"/>
  <c r="F11" i="10"/>
  <c r="F11" i="14" s="1"/>
  <c r="G11" i="10"/>
  <c r="G11" i="12" s="1"/>
  <c r="H11" i="10"/>
  <c r="I11" i="10"/>
  <c r="J11" i="10"/>
  <c r="J11" i="12" s="1"/>
  <c r="K11" i="10"/>
  <c r="K11" i="12" s="1"/>
  <c r="L11" i="10"/>
  <c r="M11" i="10"/>
  <c r="N11" i="10"/>
  <c r="N11" i="14" s="1"/>
  <c r="O11" i="10"/>
  <c r="O11" i="12" s="1"/>
  <c r="P11" i="10"/>
  <c r="Q11" i="10"/>
  <c r="B11" i="12"/>
  <c r="C11" i="12"/>
  <c r="D11" i="12" s="1"/>
  <c r="D13" i="12"/>
  <c r="E13" i="12"/>
  <c r="F13" i="12"/>
  <c r="G13" i="12"/>
  <c r="H13" i="12"/>
  <c r="I13" i="12"/>
  <c r="J13" i="12"/>
  <c r="K13" i="12"/>
  <c r="L13" i="12"/>
  <c r="M13" i="12"/>
  <c r="N13" i="12"/>
  <c r="O13" i="12"/>
  <c r="P13" i="12"/>
  <c r="Q13" i="12"/>
  <c r="D14" i="12"/>
  <c r="E14" i="12"/>
  <c r="F14" i="12"/>
  <c r="G14" i="12"/>
  <c r="H14" i="12"/>
  <c r="I14" i="12"/>
  <c r="J14" i="12"/>
  <c r="K14" i="12"/>
  <c r="L14" i="12"/>
  <c r="M14" i="12"/>
  <c r="N14" i="12"/>
  <c r="O14" i="12"/>
  <c r="P14" i="12"/>
  <c r="Q14" i="12"/>
  <c r="D15" i="12"/>
  <c r="E15" i="12"/>
  <c r="F15" i="12"/>
  <c r="G15" i="12"/>
  <c r="H15" i="12"/>
  <c r="I15" i="12"/>
  <c r="J15" i="12"/>
  <c r="K15" i="12"/>
  <c r="L15" i="12"/>
  <c r="M15" i="12"/>
  <c r="N15" i="12"/>
  <c r="O15" i="12"/>
  <c r="P15" i="12"/>
  <c r="Q15" i="12"/>
  <c r="D16" i="12"/>
  <c r="E16" i="12"/>
  <c r="F16" i="12"/>
  <c r="G16" i="12"/>
  <c r="H16" i="12"/>
  <c r="I16" i="12"/>
  <c r="J16" i="12"/>
  <c r="K16" i="12"/>
  <c r="L16" i="12"/>
  <c r="M16" i="12"/>
  <c r="N16" i="12"/>
  <c r="O16" i="12"/>
  <c r="P16" i="12"/>
  <c r="Q16" i="12"/>
  <c r="D17" i="12"/>
  <c r="E17" i="12"/>
  <c r="F17" i="12"/>
  <c r="G17" i="12"/>
  <c r="H17" i="12"/>
  <c r="I17" i="12"/>
  <c r="J17" i="12"/>
  <c r="K17" i="12"/>
  <c r="L17" i="12"/>
  <c r="M17" i="12"/>
  <c r="N17" i="12"/>
  <c r="O17" i="12"/>
  <c r="P17" i="12"/>
  <c r="Q17" i="12"/>
  <c r="D19" i="12"/>
  <c r="E19" i="12"/>
  <c r="F19" i="12"/>
  <c r="G19" i="12"/>
  <c r="H19" i="12"/>
  <c r="I19" i="12"/>
  <c r="J19" i="12"/>
  <c r="K19" i="12"/>
  <c r="L19" i="12"/>
  <c r="M19" i="12"/>
  <c r="N19" i="12"/>
  <c r="O19" i="12"/>
  <c r="P19" i="12"/>
  <c r="Q19" i="12"/>
  <c r="D20" i="12"/>
  <c r="E20" i="12"/>
  <c r="F20" i="12"/>
  <c r="G20" i="12"/>
  <c r="H20" i="12"/>
  <c r="I20" i="12"/>
  <c r="J20" i="12"/>
  <c r="K20" i="12"/>
  <c r="L20" i="12"/>
  <c r="M20" i="12"/>
  <c r="N20" i="12"/>
  <c r="O20" i="12"/>
  <c r="P20" i="12"/>
  <c r="Q20" i="12"/>
  <c r="D21" i="12"/>
  <c r="E21" i="12"/>
  <c r="F21" i="12"/>
  <c r="G21" i="12"/>
  <c r="H21" i="12"/>
  <c r="I21" i="12"/>
  <c r="J21" i="12"/>
  <c r="K21" i="12"/>
  <c r="L21" i="12"/>
  <c r="M21" i="12"/>
  <c r="N21" i="12"/>
  <c r="O21" i="12"/>
  <c r="P21" i="12"/>
  <c r="Q21" i="12"/>
  <c r="D22" i="12"/>
  <c r="E22" i="12"/>
  <c r="F22" i="12"/>
  <c r="G22" i="12"/>
  <c r="H22" i="12"/>
  <c r="I22" i="12"/>
  <c r="J22" i="12"/>
  <c r="K22" i="12"/>
  <c r="L22" i="12"/>
  <c r="M22" i="12"/>
  <c r="N22" i="12"/>
  <c r="O22" i="12"/>
  <c r="P22" i="12"/>
  <c r="Q22" i="12"/>
  <c r="D23" i="12"/>
  <c r="E23" i="12"/>
  <c r="F23" i="12"/>
  <c r="G23" i="12"/>
  <c r="H23" i="12"/>
  <c r="I23" i="12"/>
  <c r="J23" i="12"/>
  <c r="K23" i="12"/>
  <c r="L23" i="12"/>
  <c r="M23" i="12"/>
  <c r="N23" i="12"/>
  <c r="O23" i="12"/>
  <c r="P23" i="12"/>
  <c r="Q23" i="12"/>
  <c r="D25" i="12"/>
  <c r="E25" i="12"/>
  <c r="F25" i="12"/>
  <c r="G25" i="12"/>
  <c r="H25" i="12"/>
  <c r="I25" i="12"/>
  <c r="J25" i="12"/>
  <c r="K25" i="12"/>
  <c r="L25" i="12"/>
  <c r="M25" i="12"/>
  <c r="N25" i="12"/>
  <c r="O25" i="12"/>
  <c r="P25" i="12"/>
  <c r="Q25" i="12"/>
  <c r="D27" i="12"/>
  <c r="E27" i="12"/>
  <c r="F27" i="12"/>
  <c r="G27" i="12"/>
  <c r="H27" i="12"/>
  <c r="I27" i="12"/>
  <c r="J27" i="12"/>
  <c r="K27" i="12"/>
  <c r="L27" i="12"/>
  <c r="M27" i="12"/>
  <c r="N27" i="12"/>
  <c r="O27" i="12"/>
  <c r="P27" i="12"/>
  <c r="Q27" i="12"/>
  <c r="D28" i="12"/>
  <c r="E28" i="12"/>
  <c r="F28" i="12"/>
  <c r="G28" i="12"/>
  <c r="H28" i="12"/>
  <c r="I28" i="12"/>
  <c r="J28" i="12"/>
  <c r="K28" i="12"/>
  <c r="L28" i="12"/>
  <c r="M28" i="12"/>
  <c r="N28" i="12"/>
  <c r="O28" i="12"/>
  <c r="P28" i="12"/>
  <c r="Q28" i="12"/>
  <c r="D29" i="12"/>
  <c r="E29" i="12"/>
  <c r="F29" i="12"/>
  <c r="G29" i="12"/>
  <c r="H29" i="12"/>
  <c r="I29" i="12"/>
  <c r="J29" i="12"/>
  <c r="K29" i="12"/>
  <c r="L29" i="12"/>
  <c r="M29" i="12"/>
  <c r="N29" i="12"/>
  <c r="O29" i="12"/>
  <c r="P29" i="12"/>
  <c r="Q29" i="12"/>
  <c r="D31" i="12"/>
  <c r="E31" i="12"/>
  <c r="F31" i="12"/>
  <c r="G31" i="12"/>
  <c r="H31" i="12"/>
  <c r="I31" i="12"/>
  <c r="J31" i="12"/>
  <c r="K31" i="12"/>
  <c r="L31" i="12"/>
  <c r="M31" i="12"/>
  <c r="N31" i="12"/>
  <c r="O31" i="12"/>
  <c r="P31" i="12"/>
  <c r="Q31" i="12"/>
  <c r="D32" i="12"/>
  <c r="E32" i="12"/>
  <c r="F32" i="12"/>
  <c r="G32" i="12"/>
  <c r="H32" i="12"/>
  <c r="I32" i="12"/>
  <c r="J32" i="12"/>
  <c r="K32" i="12"/>
  <c r="L32" i="12"/>
  <c r="M32" i="12"/>
  <c r="N32" i="12"/>
  <c r="O32" i="12"/>
  <c r="P32" i="12"/>
  <c r="Q32" i="12"/>
  <c r="D33" i="12"/>
  <c r="E33" i="12"/>
  <c r="F33" i="12"/>
  <c r="G33" i="12"/>
  <c r="H33" i="12"/>
  <c r="I33" i="12"/>
  <c r="J33" i="12"/>
  <c r="K33" i="12"/>
  <c r="L33" i="12"/>
  <c r="M33" i="12"/>
  <c r="N33" i="12"/>
  <c r="O33" i="12"/>
  <c r="P33" i="12"/>
  <c r="Q33" i="12"/>
  <c r="D34" i="12"/>
  <c r="E34" i="12"/>
  <c r="F34" i="12"/>
  <c r="G34" i="12"/>
  <c r="H34" i="12"/>
  <c r="I34" i="12"/>
  <c r="J34" i="12"/>
  <c r="K34" i="12"/>
  <c r="L34" i="12"/>
  <c r="M34" i="12"/>
  <c r="N34" i="12"/>
  <c r="O34" i="12"/>
  <c r="P34" i="12"/>
  <c r="Q34" i="12"/>
  <c r="D35" i="12"/>
  <c r="E35" i="12"/>
  <c r="F35" i="12"/>
  <c r="G35" i="12"/>
  <c r="H35" i="12"/>
  <c r="I35" i="12"/>
  <c r="J35" i="12"/>
  <c r="K35" i="12"/>
  <c r="L35" i="12"/>
  <c r="M35" i="12"/>
  <c r="N35" i="12"/>
  <c r="O35" i="12"/>
  <c r="P35" i="12"/>
  <c r="Q35" i="12"/>
  <c r="D37" i="12"/>
  <c r="E37" i="12"/>
  <c r="F37" i="12"/>
  <c r="G37" i="12"/>
  <c r="H37" i="12"/>
  <c r="I37" i="12"/>
  <c r="J37" i="12"/>
  <c r="K37" i="12"/>
  <c r="L37" i="12"/>
  <c r="M37" i="12"/>
  <c r="N37" i="12"/>
  <c r="O37" i="12"/>
  <c r="P37" i="12"/>
  <c r="Q37" i="12"/>
  <c r="D38" i="12"/>
  <c r="E38" i="12"/>
  <c r="F38" i="12"/>
  <c r="G38" i="12"/>
  <c r="H38" i="12"/>
  <c r="I38" i="12"/>
  <c r="J38" i="12"/>
  <c r="K38" i="12"/>
  <c r="L38" i="12"/>
  <c r="M38" i="12"/>
  <c r="N38" i="12"/>
  <c r="O38" i="12"/>
  <c r="P38" i="12"/>
  <c r="Q38" i="12"/>
  <c r="D39" i="12"/>
  <c r="E39" i="12"/>
  <c r="F39" i="12"/>
  <c r="G39" i="12"/>
  <c r="H39" i="12"/>
  <c r="I39" i="12"/>
  <c r="J39" i="12"/>
  <c r="K39" i="12"/>
  <c r="L39" i="12"/>
  <c r="M39" i="12"/>
  <c r="N39" i="12"/>
  <c r="O39" i="12"/>
  <c r="P39" i="12"/>
  <c r="Q39" i="12"/>
  <c r="D40" i="12"/>
  <c r="E40" i="12"/>
  <c r="F40" i="12"/>
  <c r="G40" i="12"/>
  <c r="H40" i="12"/>
  <c r="I40" i="12"/>
  <c r="J40" i="12"/>
  <c r="K40" i="12"/>
  <c r="L40" i="12"/>
  <c r="M40" i="12"/>
  <c r="N40" i="12"/>
  <c r="O40" i="12"/>
  <c r="P40" i="12"/>
  <c r="Q40" i="12"/>
  <c r="D41" i="12"/>
  <c r="E41" i="12"/>
  <c r="F41" i="12"/>
  <c r="G41" i="12"/>
  <c r="H41" i="12"/>
  <c r="I41" i="12"/>
  <c r="J41" i="12"/>
  <c r="K41" i="12"/>
  <c r="L41" i="12"/>
  <c r="M41" i="12"/>
  <c r="N41" i="12"/>
  <c r="O41" i="12"/>
  <c r="P41" i="12"/>
  <c r="Q41" i="12"/>
  <c r="D43" i="12"/>
  <c r="E43" i="12"/>
  <c r="F43" i="12"/>
  <c r="G43" i="12"/>
  <c r="H43" i="12"/>
  <c r="I43" i="12"/>
  <c r="J43" i="12"/>
  <c r="K43" i="12"/>
  <c r="L43" i="12"/>
  <c r="M43" i="12"/>
  <c r="N43" i="12"/>
  <c r="O43" i="12"/>
  <c r="P43" i="12"/>
  <c r="Q43" i="12"/>
  <c r="D44" i="12"/>
  <c r="E44" i="12"/>
  <c r="F44" i="12"/>
  <c r="G44" i="12"/>
  <c r="H44" i="12"/>
  <c r="I44" i="12"/>
  <c r="J44" i="12"/>
  <c r="K44" i="12"/>
  <c r="L44" i="12"/>
  <c r="M44" i="12"/>
  <c r="N44" i="12"/>
  <c r="O44" i="12"/>
  <c r="P44" i="12"/>
  <c r="Q44" i="12"/>
  <c r="D45" i="12"/>
  <c r="E45" i="12"/>
  <c r="F45" i="12"/>
  <c r="G45" i="12"/>
  <c r="H45" i="12"/>
  <c r="I45" i="12"/>
  <c r="J45" i="12"/>
  <c r="K45" i="12"/>
  <c r="L45" i="12"/>
  <c r="M45" i="12"/>
  <c r="N45" i="12"/>
  <c r="O45" i="12"/>
  <c r="P45" i="12"/>
  <c r="Q45" i="12"/>
  <c r="D46" i="12"/>
  <c r="E46" i="12"/>
  <c r="F46" i="12"/>
  <c r="G46" i="12"/>
  <c r="H46" i="12"/>
  <c r="I46" i="12"/>
  <c r="J46" i="12"/>
  <c r="K46" i="12"/>
  <c r="L46" i="12"/>
  <c r="M46" i="12"/>
  <c r="N46" i="12"/>
  <c r="O46" i="12"/>
  <c r="P46" i="12"/>
  <c r="Q46" i="12"/>
  <c r="D47" i="12"/>
  <c r="E47" i="12"/>
  <c r="F47" i="12"/>
  <c r="G47" i="12"/>
  <c r="H47" i="12"/>
  <c r="I47" i="12"/>
  <c r="J47" i="12"/>
  <c r="K47" i="12"/>
  <c r="L47" i="12"/>
  <c r="M47" i="12"/>
  <c r="N47" i="12"/>
  <c r="O47" i="12"/>
  <c r="P47" i="12"/>
  <c r="Q47" i="12"/>
  <c r="D49" i="12"/>
  <c r="E49" i="12"/>
  <c r="F49" i="12"/>
  <c r="G49" i="12"/>
  <c r="H49" i="12"/>
  <c r="I49" i="12"/>
  <c r="J49" i="12"/>
  <c r="K49" i="12"/>
  <c r="L49" i="12"/>
  <c r="M49" i="12"/>
  <c r="N49" i="12"/>
  <c r="O49" i="12"/>
  <c r="P49" i="12"/>
  <c r="Q49" i="12"/>
  <c r="D50" i="12"/>
  <c r="E50" i="12"/>
  <c r="F50" i="12"/>
  <c r="G50" i="12"/>
  <c r="H50" i="12"/>
  <c r="I50" i="12"/>
  <c r="J50" i="12"/>
  <c r="K50" i="12"/>
  <c r="L50" i="12"/>
  <c r="M50" i="12"/>
  <c r="N50" i="12"/>
  <c r="O50" i="12"/>
  <c r="P50" i="12"/>
  <c r="Q50" i="12"/>
  <c r="D51" i="12"/>
  <c r="E51" i="12"/>
  <c r="F51" i="12"/>
  <c r="G51" i="12"/>
  <c r="H51" i="12"/>
  <c r="I51" i="12"/>
  <c r="J51" i="12"/>
  <c r="K51" i="12"/>
  <c r="L51" i="12"/>
  <c r="M51" i="12"/>
  <c r="N51" i="12"/>
  <c r="O51" i="12"/>
  <c r="P51" i="12"/>
  <c r="Q51" i="12"/>
  <c r="D52" i="12"/>
  <c r="E52" i="12"/>
  <c r="F52" i="12"/>
  <c r="G52" i="12"/>
  <c r="H52" i="12"/>
  <c r="I52" i="12"/>
  <c r="J52" i="12"/>
  <c r="K52" i="12"/>
  <c r="L52" i="12"/>
  <c r="M52" i="12"/>
  <c r="N52" i="12"/>
  <c r="O52" i="12"/>
  <c r="P52" i="12"/>
  <c r="Q52" i="12"/>
  <c r="D53" i="12"/>
  <c r="E53" i="12"/>
  <c r="F53" i="12"/>
  <c r="G53" i="12"/>
  <c r="H53" i="12"/>
  <c r="I53" i="12"/>
  <c r="J53" i="12"/>
  <c r="K53" i="12"/>
  <c r="L53" i="12"/>
  <c r="M53" i="12"/>
  <c r="N53" i="12"/>
  <c r="O53" i="12"/>
  <c r="P53" i="12"/>
  <c r="Q53" i="12"/>
  <c r="D55" i="12"/>
  <c r="E55" i="12"/>
  <c r="F55" i="12"/>
  <c r="G55" i="12"/>
  <c r="H55" i="12"/>
  <c r="I55" i="12"/>
  <c r="J55" i="12"/>
  <c r="K55" i="12"/>
  <c r="L55" i="12"/>
  <c r="M55" i="12"/>
  <c r="N55" i="12"/>
  <c r="O55" i="12"/>
  <c r="P55" i="12"/>
  <c r="Q55" i="12"/>
  <c r="D56" i="12"/>
  <c r="E56" i="12"/>
  <c r="F56" i="12"/>
  <c r="G56" i="12"/>
  <c r="H56" i="12"/>
  <c r="I56" i="12"/>
  <c r="J56" i="12"/>
  <c r="K56" i="12"/>
  <c r="L56" i="12"/>
  <c r="M56" i="12"/>
  <c r="N56" i="12"/>
  <c r="O56" i="12"/>
  <c r="P56" i="12"/>
  <c r="Q56" i="12"/>
  <c r="D57" i="12"/>
  <c r="E57" i="12"/>
  <c r="F57" i="12"/>
  <c r="G57" i="12"/>
  <c r="H57" i="12"/>
  <c r="I57" i="12"/>
  <c r="J57" i="12"/>
  <c r="K57" i="12"/>
  <c r="L57" i="12"/>
  <c r="M57" i="12"/>
  <c r="N57" i="12"/>
  <c r="O57" i="12"/>
  <c r="P57" i="12"/>
  <c r="Q57" i="12"/>
  <c r="D58" i="12"/>
  <c r="E58" i="12"/>
  <c r="F58" i="12"/>
  <c r="G58" i="12"/>
  <c r="H58" i="12"/>
  <c r="I58" i="12"/>
  <c r="J58" i="12"/>
  <c r="K58" i="12"/>
  <c r="L58" i="12"/>
  <c r="M58" i="12"/>
  <c r="N58" i="12"/>
  <c r="O58" i="12"/>
  <c r="P58" i="12"/>
  <c r="Q58" i="12"/>
  <c r="D59" i="12"/>
  <c r="E59" i="12"/>
  <c r="F59" i="12"/>
  <c r="G59" i="12"/>
  <c r="H59" i="12"/>
  <c r="I59" i="12"/>
  <c r="J59" i="12"/>
  <c r="K59" i="12"/>
  <c r="L59" i="12"/>
  <c r="M59" i="12"/>
  <c r="N59" i="12"/>
  <c r="O59" i="12"/>
  <c r="P59" i="12"/>
  <c r="Q59" i="12"/>
  <c r="D61" i="12"/>
  <c r="E61" i="12"/>
  <c r="F61" i="12"/>
  <c r="G61" i="12"/>
  <c r="H61" i="12"/>
  <c r="I61" i="12"/>
  <c r="J61" i="12"/>
  <c r="K61" i="12"/>
  <c r="L61" i="12"/>
  <c r="M61" i="12"/>
  <c r="N61" i="12"/>
  <c r="O61" i="12"/>
  <c r="P61" i="12"/>
  <c r="Q61" i="12"/>
  <c r="D62" i="12"/>
  <c r="E62" i="12"/>
  <c r="F62" i="12"/>
  <c r="G62" i="12"/>
  <c r="H62" i="12"/>
  <c r="I62" i="12"/>
  <c r="J62" i="12"/>
  <c r="K62" i="12"/>
  <c r="L62" i="12"/>
  <c r="M62" i="12"/>
  <c r="N62" i="12"/>
  <c r="O62" i="12"/>
  <c r="P62" i="12"/>
  <c r="Q62" i="12"/>
  <c r="D63" i="12"/>
  <c r="E63" i="12"/>
  <c r="F63" i="12"/>
  <c r="G63" i="12"/>
  <c r="H63" i="12"/>
  <c r="I63" i="12"/>
  <c r="J63" i="12"/>
  <c r="K63" i="12"/>
  <c r="L63" i="12"/>
  <c r="M63" i="12"/>
  <c r="N63" i="12"/>
  <c r="O63" i="12"/>
  <c r="P63" i="12"/>
  <c r="Q63" i="12"/>
  <c r="D64" i="12"/>
  <c r="E64" i="12"/>
  <c r="F64" i="12"/>
  <c r="G64" i="12"/>
  <c r="H64" i="12"/>
  <c r="I64" i="12"/>
  <c r="J64" i="12"/>
  <c r="K64" i="12"/>
  <c r="L64" i="12"/>
  <c r="M64" i="12"/>
  <c r="N64" i="12"/>
  <c r="O64" i="12"/>
  <c r="P64" i="12"/>
  <c r="Q64" i="12"/>
  <c r="D65" i="12"/>
  <c r="E65" i="12"/>
  <c r="F65" i="12"/>
  <c r="G65" i="12"/>
  <c r="H65" i="12"/>
  <c r="I65" i="12"/>
  <c r="J65" i="12"/>
  <c r="K65" i="12"/>
  <c r="L65" i="12"/>
  <c r="M65" i="12"/>
  <c r="N65" i="12"/>
  <c r="O65" i="12"/>
  <c r="P65" i="12"/>
  <c r="Q65" i="12"/>
  <c r="D67" i="12"/>
  <c r="E67" i="12"/>
  <c r="F67" i="12"/>
  <c r="G67" i="12"/>
  <c r="H67" i="12"/>
  <c r="I67" i="12"/>
  <c r="J67" i="12"/>
  <c r="K67" i="12"/>
  <c r="L67" i="12"/>
  <c r="M67" i="12"/>
  <c r="N67" i="12"/>
  <c r="O67" i="12"/>
  <c r="P67" i="12"/>
  <c r="Q67" i="12"/>
  <c r="D68" i="12"/>
  <c r="E68" i="12"/>
  <c r="F68" i="12"/>
  <c r="G68" i="12"/>
  <c r="H68" i="12"/>
  <c r="I68" i="12"/>
  <c r="J68" i="12"/>
  <c r="K68" i="12"/>
  <c r="L68" i="12"/>
  <c r="M68" i="12"/>
  <c r="N68" i="12"/>
  <c r="O68" i="12"/>
  <c r="P68" i="12"/>
  <c r="Q68" i="12"/>
  <c r="D69" i="12"/>
  <c r="E69" i="12"/>
  <c r="F69" i="12"/>
  <c r="G69" i="12"/>
  <c r="H69" i="12"/>
  <c r="I69" i="12"/>
  <c r="J69" i="12"/>
  <c r="K69" i="12"/>
  <c r="L69" i="12"/>
  <c r="M69" i="12"/>
  <c r="N69" i="12"/>
  <c r="O69" i="12"/>
  <c r="P69" i="12"/>
  <c r="Q69" i="12"/>
  <c r="D70" i="12"/>
  <c r="E70" i="12"/>
  <c r="F70" i="12"/>
  <c r="G70" i="12"/>
  <c r="H70" i="12"/>
  <c r="I70" i="12"/>
  <c r="J70" i="12"/>
  <c r="K70" i="12"/>
  <c r="L70" i="12"/>
  <c r="M70" i="12"/>
  <c r="N70" i="12"/>
  <c r="O70" i="12"/>
  <c r="P70" i="12"/>
  <c r="Q70" i="12"/>
  <c r="D71" i="12"/>
  <c r="E71" i="12"/>
  <c r="F71" i="12"/>
  <c r="G71" i="12"/>
  <c r="H71" i="12"/>
  <c r="I71" i="12"/>
  <c r="J71" i="12"/>
  <c r="K71" i="12"/>
  <c r="L71" i="12"/>
  <c r="M71" i="12"/>
  <c r="N71" i="12"/>
  <c r="O71" i="12"/>
  <c r="P71" i="12"/>
  <c r="Q71" i="12"/>
  <c r="D73" i="12"/>
  <c r="E73" i="12"/>
  <c r="F73" i="12"/>
  <c r="G73" i="12"/>
  <c r="H73" i="12"/>
  <c r="I73" i="12"/>
  <c r="J73" i="12"/>
  <c r="K73" i="12"/>
  <c r="L73" i="12"/>
  <c r="M73" i="12"/>
  <c r="N73" i="12"/>
  <c r="O73" i="12"/>
  <c r="P73" i="12"/>
  <c r="Q73" i="12"/>
  <c r="D74" i="12"/>
  <c r="E74" i="12"/>
  <c r="F74" i="12"/>
  <c r="G74" i="12"/>
  <c r="H74" i="12"/>
  <c r="I74" i="12"/>
  <c r="J74" i="12"/>
  <c r="K74" i="12"/>
  <c r="L74" i="12"/>
  <c r="M74" i="12"/>
  <c r="N74" i="12"/>
  <c r="O74" i="12"/>
  <c r="P74" i="12"/>
  <c r="Q74" i="12"/>
  <c r="D75" i="12"/>
  <c r="E75" i="12"/>
  <c r="F75" i="12"/>
  <c r="G75" i="12"/>
  <c r="H75" i="12"/>
  <c r="I75" i="12"/>
  <c r="J75" i="12"/>
  <c r="K75" i="12"/>
  <c r="L75" i="12"/>
  <c r="M75" i="12"/>
  <c r="N75" i="12"/>
  <c r="O75" i="12"/>
  <c r="P75" i="12"/>
  <c r="Q75" i="12"/>
  <c r="D76" i="12"/>
  <c r="E76" i="12"/>
  <c r="F76" i="12"/>
  <c r="G76" i="12"/>
  <c r="H76" i="12"/>
  <c r="I76" i="12"/>
  <c r="J76" i="12"/>
  <c r="K76" i="12"/>
  <c r="L76" i="12"/>
  <c r="M76" i="12"/>
  <c r="N76" i="12"/>
  <c r="O76" i="12"/>
  <c r="P76" i="12"/>
  <c r="Q76" i="12"/>
  <c r="B11" i="14"/>
  <c r="D11" i="14"/>
  <c r="E11" i="14"/>
  <c r="H11" i="14"/>
  <c r="I11" i="14"/>
  <c r="L11" i="14"/>
  <c r="M11" i="14"/>
  <c r="P11" i="14"/>
  <c r="Q11" i="14"/>
  <c r="C13" i="14"/>
  <c r="D13" i="14"/>
  <c r="E13" i="14"/>
  <c r="F13" i="14"/>
  <c r="G13" i="14"/>
  <c r="H13" i="14"/>
  <c r="I13" i="14"/>
  <c r="J13" i="14"/>
  <c r="K13" i="14"/>
  <c r="L13" i="14"/>
  <c r="M13" i="14"/>
  <c r="N13" i="14"/>
  <c r="O13" i="14"/>
  <c r="P13" i="14"/>
  <c r="Q13" i="14"/>
  <c r="C14" i="14"/>
  <c r="D14" i="14"/>
  <c r="E14" i="14"/>
  <c r="F14" i="14"/>
  <c r="G14" i="14"/>
  <c r="H14" i="14"/>
  <c r="I14" i="14"/>
  <c r="J14" i="14"/>
  <c r="K14" i="14"/>
  <c r="L14" i="14"/>
  <c r="M14" i="14"/>
  <c r="N14" i="14"/>
  <c r="O14" i="14"/>
  <c r="P14" i="14"/>
  <c r="Q14" i="14"/>
  <c r="C15" i="14"/>
  <c r="D15" i="14"/>
  <c r="E15" i="14"/>
  <c r="F15" i="14"/>
  <c r="G15" i="14"/>
  <c r="H15" i="14"/>
  <c r="I15" i="14"/>
  <c r="J15" i="14"/>
  <c r="K15" i="14"/>
  <c r="L15" i="14"/>
  <c r="M15" i="14"/>
  <c r="N15" i="14"/>
  <c r="O15" i="14"/>
  <c r="P15" i="14"/>
  <c r="Q15" i="14"/>
  <c r="C16" i="14"/>
  <c r="D16" i="14"/>
  <c r="E16" i="14"/>
  <c r="F16" i="14"/>
  <c r="G16" i="14"/>
  <c r="H16" i="14"/>
  <c r="I16" i="14"/>
  <c r="J16" i="14"/>
  <c r="K16" i="14"/>
  <c r="L16" i="14"/>
  <c r="M16" i="14"/>
  <c r="N16" i="14"/>
  <c r="O16" i="14"/>
  <c r="P16" i="14"/>
  <c r="Q16" i="14"/>
  <c r="C17" i="14"/>
  <c r="D17" i="14"/>
  <c r="E17" i="14"/>
  <c r="F17" i="14"/>
  <c r="G17" i="14"/>
  <c r="H17" i="14"/>
  <c r="I17" i="14"/>
  <c r="J17" i="14"/>
  <c r="K17" i="14"/>
  <c r="L17" i="14"/>
  <c r="M17" i="14"/>
  <c r="N17" i="14"/>
  <c r="O17" i="14"/>
  <c r="P17" i="14"/>
  <c r="Q17" i="14"/>
  <c r="C19" i="14"/>
  <c r="D19" i="14"/>
  <c r="E19" i="14"/>
  <c r="F19" i="14"/>
  <c r="G19" i="14"/>
  <c r="H19" i="14"/>
  <c r="I19" i="14"/>
  <c r="J19" i="14"/>
  <c r="K19" i="14"/>
  <c r="L19" i="14"/>
  <c r="M19" i="14"/>
  <c r="N19" i="14"/>
  <c r="O19" i="14"/>
  <c r="P19" i="14"/>
  <c r="Q19" i="14"/>
  <c r="C20" i="14"/>
  <c r="D20" i="14"/>
  <c r="E20" i="14"/>
  <c r="F20" i="14"/>
  <c r="G20" i="14"/>
  <c r="H20" i="14"/>
  <c r="I20" i="14"/>
  <c r="J20" i="14"/>
  <c r="K20" i="14"/>
  <c r="L20" i="14"/>
  <c r="M20" i="14"/>
  <c r="N20" i="14"/>
  <c r="O20" i="14"/>
  <c r="P20" i="14"/>
  <c r="Q20" i="14"/>
  <c r="C21" i="14"/>
  <c r="D21" i="14"/>
  <c r="E21" i="14"/>
  <c r="F21" i="14"/>
  <c r="G21" i="14"/>
  <c r="H21" i="14"/>
  <c r="I21" i="14"/>
  <c r="J21" i="14"/>
  <c r="K21" i="14"/>
  <c r="L21" i="14"/>
  <c r="M21" i="14"/>
  <c r="N21" i="14"/>
  <c r="O21" i="14"/>
  <c r="P21" i="14"/>
  <c r="Q21" i="14"/>
  <c r="C22" i="14"/>
  <c r="D22" i="14"/>
  <c r="E22" i="14"/>
  <c r="F22" i="14"/>
  <c r="G22" i="14"/>
  <c r="H22" i="14"/>
  <c r="I22" i="14"/>
  <c r="J22" i="14"/>
  <c r="K22" i="14"/>
  <c r="L22" i="14"/>
  <c r="M22" i="14"/>
  <c r="N22" i="14"/>
  <c r="O22" i="14"/>
  <c r="P22" i="14"/>
  <c r="Q22" i="14"/>
  <c r="C23" i="14"/>
  <c r="D23" i="14"/>
  <c r="E23" i="14"/>
  <c r="F23" i="14"/>
  <c r="G23" i="14"/>
  <c r="H23" i="14"/>
  <c r="I23" i="14"/>
  <c r="J23" i="14"/>
  <c r="K23" i="14"/>
  <c r="L23" i="14"/>
  <c r="M23" i="14"/>
  <c r="N23" i="14"/>
  <c r="O23" i="14"/>
  <c r="P23" i="14"/>
  <c r="Q23" i="14"/>
  <c r="C25" i="14"/>
  <c r="D25" i="14"/>
  <c r="E25" i="14"/>
  <c r="F25" i="14"/>
  <c r="G25" i="14"/>
  <c r="H25" i="14"/>
  <c r="I25" i="14"/>
  <c r="J25" i="14"/>
  <c r="K25" i="14"/>
  <c r="L25" i="14"/>
  <c r="M25" i="14"/>
  <c r="N25" i="14"/>
  <c r="O25" i="14"/>
  <c r="P25" i="14"/>
  <c r="Q25" i="14"/>
  <c r="C27" i="14"/>
  <c r="D27" i="14"/>
  <c r="E27" i="14"/>
  <c r="F27" i="14"/>
  <c r="G27" i="14"/>
  <c r="H27" i="14"/>
  <c r="I27" i="14"/>
  <c r="J27" i="14"/>
  <c r="K27" i="14"/>
  <c r="L27" i="14"/>
  <c r="M27" i="14"/>
  <c r="N27" i="14"/>
  <c r="O27" i="14"/>
  <c r="P27" i="14"/>
  <c r="Q27" i="14"/>
  <c r="C28" i="14"/>
  <c r="D28" i="14"/>
  <c r="E28" i="14"/>
  <c r="F28" i="14"/>
  <c r="G28" i="14"/>
  <c r="H28" i="14"/>
  <c r="I28" i="14"/>
  <c r="J28" i="14"/>
  <c r="K28" i="14"/>
  <c r="L28" i="14"/>
  <c r="M28" i="14"/>
  <c r="N28" i="14"/>
  <c r="O28" i="14"/>
  <c r="P28" i="14"/>
  <c r="Q28" i="14"/>
  <c r="C29" i="14"/>
  <c r="D29" i="14"/>
  <c r="E29" i="14"/>
  <c r="F29" i="14"/>
  <c r="G29" i="14"/>
  <c r="H29" i="14"/>
  <c r="I29" i="14"/>
  <c r="J29" i="14"/>
  <c r="K29" i="14"/>
  <c r="L29" i="14"/>
  <c r="M29" i="14"/>
  <c r="N29" i="14"/>
  <c r="O29" i="14"/>
  <c r="P29" i="14"/>
  <c r="Q29" i="14"/>
  <c r="C31" i="14"/>
  <c r="D31" i="14"/>
  <c r="E31" i="14"/>
  <c r="F31" i="14"/>
  <c r="G31" i="14"/>
  <c r="H31" i="14"/>
  <c r="I31" i="14"/>
  <c r="J31" i="14"/>
  <c r="K31" i="14"/>
  <c r="L31" i="14"/>
  <c r="M31" i="14"/>
  <c r="N31" i="14"/>
  <c r="O31" i="14"/>
  <c r="P31" i="14"/>
  <c r="Q31" i="14"/>
  <c r="C32" i="14"/>
  <c r="D32" i="14"/>
  <c r="E32" i="14"/>
  <c r="F32" i="14"/>
  <c r="G32" i="14"/>
  <c r="H32" i="14"/>
  <c r="I32" i="14"/>
  <c r="J32" i="14"/>
  <c r="K32" i="14"/>
  <c r="L32" i="14"/>
  <c r="M32" i="14"/>
  <c r="N32" i="14"/>
  <c r="O32" i="14"/>
  <c r="P32" i="14"/>
  <c r="Q32" i="14"/>
  <c r="C33" i="14"/>
  <c r="D33" i="14"/>
  <c r="E33" i="14"/>
  <c r="F33" i="14"/>
  <c r="G33" i="14"/>
  <c r="H33" i="14"/>
  <c r="I33" i="14"/>
  <c r="J33" i="14"/>
  <c r="K33" i="14"/>
  <c r="L33" i="14"/>
  <c r="M33" i="14"/>
  <c r="N33" i="14"/>
  <c r="O33" i="14"/>
  <c r="P33" i="14"/>
  <c r="Q33" i="14"/>
  <c r="C34" i="14"/>
  <c r="D34" i="14"/>
  <c r="E34" i="14"/>
  <c r="F34" i="14"/>
  <c r="G34" i="14"/>
  <c r="H34" i="14"/>
  <c r="I34" i="14"/>
  <c r="J34" i="14"/>
  <c r="K34" i="14"/>
  <c r="L34" i="14"/>
  <c r="M34" i="14"/>
  <c r="N34" i="14"/>
  <c r="O34" i="14"/>
  <c r="P34" i="14"/>
  <c r="Q34" i="14"/>
  <c r="C35" i="14"/>
  <c r="D35" i="14"/>
  <c r="E35" i="14"/>
  <c r="F35" i="14"/>
  <c r="G35" i="14"/>
  <c r="H35" i="14"/>
  <c r="I35" i="14"/>
  <c r="J35" i="14"/>
  <c r="K35" i="14"/>
  <c r="L35" i="14"/>
  <c r="M35" i="14"/>
  <c r="N35" i="14"/>
  <c r="O35" i="14"/>
  <c r="P35" i="14"/>
  <c r="Q35" i="14"/>
  <c r="C37" i="14"/>
  <c r="D37" i="14"/>
  <c r="E37" i="14"/>
  <c r="F37" i="14"/>
  <c r="G37" i="14"/>
  <c r="H37" i="14"/>
  <c r="I37" i="14"/>
  <c r="J37" i="14"/>
  <c r="K37" i="14"/>
  <c r="L37" i="14"/>
  <c r="M37" i="14"/>
  <c r="N37" i="14"/>
  <c r="O37" i="14"/>
  <c r="P37" i="14"/>
  <c r="Q37" i="14"/>
  <c r="C38" i="14"/>
  <c r="D38" i="14"/>
  <c r="E38" i="14"/>
  <c r="F38" i="14"/>
  <c r="G38" i="14"/>
  <c r="H38" i="14"/>
  <c r="I38" i="14"/>
  <c r="J38" i="14"/>
  <c r="K38" i="14"/>
  <c r="L38" i="14"/>
  <c r="M38" i="14"/>
  <c r="N38" i="14"/>
  <c r="O38" i="14"/>
  <c r="P38" i="14"/>
  <c r="Q38" i="14"/>
  <c r="C39" i="14"/>
  <c r="D39" i="14"/>
  <c r="E39" i="14"/>
  <c r="F39" i="14"/>
  <c r="G39" i="14"/>
  <c r="H39" i="14"/>
  <c r="I39" i="14"/>
  <c r="J39" i="14"/>
  <c r="K39" i="14"/>
  <c r="L39" i="14"/>
  <c r="M39" i="14"/>
  <c r="N39" i="14"/>
  <c r="O39" i="14"/>
  <c r="P39" i="14"/>
  <c r="Q39" i="14"/>
  <c r="C40" i="14"/>
  <c r="D40" i="14"/>
  <c r="E40" i="14"/>
  <c r="F40" i="14"/>
  <c r="G40" i="14"/>
  <c r="H40" i="14"/>
  <c r="I40" i="14"/>
  <c r="J40" i="14"/>
  <c r="K40" i="14"/>
  <c r="L40" i="14"/>
  <c r="M40" i="14"/>
  <c r="N40" i="14"/>
  <c r="O40" i="14"/>
  <c r="P40" i="14"/>
  <c r="Q40" i="14"/>
  <c r="C41" i="14"/>
  <c r="D41" i="14"/>
  <c r="E41" i="14"/>
  <c r="F41" i="14"/>
  <c r="G41" i="14"/>
  <c r="H41" i="14"/>
  <c r="I41" i="14"/>
  <c r="J41" i="14"/>
  <c r="K41" i="14"/>
  <c r="L41" i="14"/>
  <c r="M41" i="14"/>
  <c r="N41" i="14"/>
  <c r="O41" i="14"/>
  <c r="P41" i="14"/>
  <c r="Q41" i="14"/>
  <c r="C43" i="14"/>
  <c r="D43" i="14"/>
  <c r="E43" i="14"/>
  <c r="F43" i="14"/>
  <c r="G43" i="14"/>
  <c r="H43" i="14"/>
  <c r="I43" i="14"/>
  <c r="J43" i="14"/>
  <c r="K43" i="14"/>
  <c r="L43" i="14"/>
  <c r="M43" i="14"/>
  <c r="N43" i="14"/>
  <c r="O43" i="14"/>
  <c r="P43" i="14"/>
  <c r="Q43" i="14"/>
  <c r="C44" i="14"/>
  <c r="D44" i="14"/>
  <c r="E44" i="14"/>
  <c r="F44" i="14"/>
  <c r="G44" i="14"/>
  <c r="H44" i="14"/>
  <c r="I44" i="14"/>
  <c r="J44" i="14"/>
  <c r="K44" i="14"/>
  <c r="L44" i="14"/>
  <c r="M44" i="14"/>
  <c r="N44" i="14"/>
  <c r="O44" i="14"/>
  <c r="P44" i="14"/>
  <c r="Q44" i="14"/>
  <c r="C45" i="14"/>
  <c r="D45" i="14"/>
  <c r="E45" i="14"/>
  <c r="F45" i="14"/>
  <c r="G45" i="14"/>
  <c r="H45" i="14"/>
  <c r="I45" i="14"/>
  <c r="J45" i="14"/>
  <c r="K45" i="14"/>
  <c r="L45" i="14"/>
  <c r="M45" i="14"/>
  <c r="N45" i="14"/>
  <c r="O45" i="14"/>
  <c r="P45" i="14"/>
  <c r="Q45" i="14"/>
  <c r="C46" i="14"/>
  <c r="D46" i="14"/>
  <c r="E46" i="14"/>
  <c r="F46" i="14"/>
  <c r="G46" i="14"/>
  <c r="H46" i="14"/>
  <c r="I46" i="14"/>
  <c r="J46" i="14"/>
  <c r="K46" i="14"/>
  <c r="L46" i="14"/>
  <c r="M46" i="14"/>
  <c r="N46" i="14"/>
  <c r="O46" i="14"/>
  <c r="P46" i="14"/>
  <c r="Q46" i="14"/>
  <c r="C47" i="14"/>
  <c r="D47" i="14"/>
  <c r="E47" i="14"/>
  <c r="F47" i="14"/>
  <c r="G47" i="14"/>
  <c r="H47" i="14"/>
  <c r="I47" i="14"/>
  <c r="J47" i="14"/>
  <c r="K47" i="14"/>
  <c r="L47" i="14"/>
  <c r="M47" i="14"/>
  <c r="N47" i="14"/>
  <c r="O47" i="14"/>
  <c r="P47" i="14"/>
  <c r="Q47" i="14"/>
  <c r="C49" i="14"/>
  <c r="D49" i="14"/>
  <c r="E49" i="14"/>
  <c r="F49" i="14"/>
  <c r="G49" i="14"/>
  <c r="H49" i="14"/>
  <c r="I49" i="14"/>
  <c r="J49" i="14"/>
  <c r="K49" i="14"/>
  <c r="L49" i="14"/>
  <c r="M49" i="14"/>
  <c r="N49" i="14"/>
  <c r="O49" i="14"/>
  <c r="P49" i="14"/>
  <c r="Q49" i="14"/>
  <c r="C50" i="14"/>
  <c r="D50" i="14"/>
  <c r="E50" i="14"/>
  <c r="F50" i="14"/>
  <c r="G50" i="14"/>
  <c r="H50" i="14"/>
  <c r="I50" i="14"/>
  <c r="J50" i="14"/>
  <c r="K50" i="14"/>
  <c r="L50" i="14"/>
  <c r="M50" i="14"/>
  <c r="N50" i="14"/>
  <c r="O50" i="14"/>
  <c r="P50" i="14"/>
  <c r="Q50" i="14"/>
  <c r="C51" i="14"/>
  <c r="D51" i="14"/>
  <c r="E51" i="14"/>
  <c r="F51" i="14"/>
  <c r="G51" i="14"/>
  <c r="H51" i="14"/>
  <c r="I51" i="14"/>
  <c r="J51" i="14"/>
  <c r="K51" i="14"/>
  <c r="L51" i="14"/>
  <c r="M51" i="14"/>
  <c r="N51" i="14"/>
  <c r="O51" i="14"/>
  <c r="P51" i="14"/>
  <c r="Q51" i="14"/>
  <c r="C52" i="14"/>
  <c r="D52" i="14"/>
  <c r="E52" i="14"/>
  <c r="F52" i="14"/>
  <c r="G52" i="14"/>
  <c r="H52" i="14"/>
  <c r="I52" i="14"/>
  <c r="J52" i="14"/>
  <c r="K52" i="14"/>
  <c r="L52" i="14"/>
  <c r="M52" i="14"/>
  <c r="N52" i="14"/>
  <c r="O52" i="14"/>
  <c r="P52" i="14"/>
  <c r="Q52" i="14"/>
  <c r="C53" i="14"/>
  <c r="D53" i="14"/>
  <c r="E53" i="14"/>
  <c r="F53" i="14"/>
  <c r="G53" i="14"/>
  <c r="H53" i="14"/>
  <c r="I53" i="14"/>
  <c r="J53" i="14"/>
  <c r="K53" i="14"/>
  <c r="L53" i="14"/>
  <c r="M53" i="14"/>
  <c r="N53" i="14"/>
  <c r="O53" i="14"/>
  <c r="P53" i="14"/>
  <c r="Q53" i="14"/>
  <c r="C55" i="14"/>
  <c r="D55" i="14"/>
  <c r="E55" i="14"/>
  <c r="F55" i="14"/>
  <c r="G55" i="14"/>
  <c r="H55" i="14"/>
  <c r="I55" i="14"/>
  <c r="J55" i="14"/>
  <c r="K55" i="14"/>
  <c r="L55" i="14"/>
  <c r="M55" i="14"/>
  <c r="N55" i="14"/>
  <c r="O55" i="14"/>
  <c r="P55" i="14"/>
  <c r="Q55" i="14"/>
  <c r="C56" i="14"/>
  <c r="D56" i="14"/>
  <c r="E56" i="14"/>
  <c r="F56" i="14"/>
  <c r="G56" i="14"/>
  <c r="H56" i="14"/>
  <c r="I56" i="14"/>
  <c r="J56" i="14"/>
  <c r="K56" i="14"/>
  <c r="L56" i="14"/>
  <c r="M56" i="14"/>
  <c r="N56" i="14"/>
  <c r="O56" i="14"/>
  <c r="P56" i="14"/>
  <c r="Q56" i="14"/>
  <c r="C57" i="14"/>
  <c r="D57" i="14"/>
  <c r="E57" i="14"/>
  <c r="F57" i="14"/>
  <c r="G57" i="14"/>
  <c r="H57" i="14"/>
  <c r="I57" i="14"/>
  <c r="J57" i="14"/>
  <c r="K57" i="14"/>
  <c r="L57" i="14"/>
  <c r="M57" i="14"/>
  <c r="N57" i="14"/>
  <c r="O57" i="14"/>
  <c r="P57" i="14"/>
  <c r="Q57" i="14"/>
  <c r="C58" i="14"/>
  <c r="D58" i="14"/>
  <c r="E58" i="14"/>
  <c r="F58" i="14"/>
  <c r="G58" i="14"/>
  <c r="H58" i="14"/>
  <c r="I58" i="14"/>
  <c r="J58" i="14"/>
  <c r="K58" i="14"/>
  <c r="L58" i="14"/>
  <c r="M58" i="14"/>
  <c r="N58" i="14"/>
  <c r="O58" i="14"/>
  <c r="P58" i="14"/>
  <c r="Q58" i="14"/>
  <c r="C59" i="14"/>
  <c r="D59" i="14"/>
  <c r="E59" i="14"/>
  <c r="F59" i="14"/>
  <c r="G59" i="14"/>
  <c r="H59" i="14"/>
  <c r="I59" i="14"/>
  <c r="J59" i="14"/>
  <c r="K59" i="14"/>
  <c r="L59" i="14"/>
  <c r="M59" i="14"/>
  <c r="N59" i="14"/>
  <c r="O59" i="14"/>
  <c r="P59" i="14"/>
  <c r="Q59" i="14"/>
  <c r="C61" i="14"/>
  <c r="D61" i="14"/>
  <c r="E61" i="14"/>
  <c r="F61" i="14"/>
  <c r="G61" i="14"/>
  <c r="H61" i="14"/>
  <c r="I61" i="14"/>
  <c r="J61" i="14"/>
  <c r="K61" i="14"/>
  <c r="L61" i="14"/>
  <c r="M61" i="14"/>
  <c r="N61" i="14"/>
  <c r="O61" i="14"/>
  <c r="P61" i="14"/>
  <c r="Q61" i="14"/>
  <c r="C62" i="14"/>
  <c r="D62" i="14"/>
  <c r="E62" i="14"/>
  <c r="F62" i="14"/>
  <c r="G62" i="14"/>
  <c r="H62" i="14"/>
  <c r="I62" i="14"/>
  <c r="J62" i="14"/>
  <c r="K62" i="14"/>
  <c r="L62" i="14"/>
  <c r="M62" i="14"/>
  <c r="N62" i="14"/>
  <c r="O62" i="14"/>
  <c r="P62" i="14"/>
  <c r="Q62" i="14"/>
  <c r="C63" i="14"/>
  <c r="D63" i="14"/>
  <c r="E63" i="14"/>
  <c r="F63" i="14"/>
  <c r="G63" i="14"/>
  <c r="H63" i="14"/>
  <c r="I63" i="14"/>
  <c r="J63" i="14"/>
  <c r="K63" i="14"/>
  <c r="L63" i="14"/>
  <c r="M63" i="14"/>
  <c r="N63" i="14"/>
  <c r="O63" i="14"/>
  <c r="P63" i="14"/>
  <c r="Q63" i="14"/>
  <c r="C64" i="14"/>
  <c r="D64" i="14"/>
  <c r="E64" i="14"/>
  <c r="F64" i="14"/>
  <c r="G64" i="14"/>
  <c r="H64" i="14"/>
  <c r="I64" i="14"/>
  <c r="J64" i="14"/>
  <c r="K64" i="14"/>
  <c r="L64" i="14"/>
  <c r="M64" i="14"/>
  <c r="N64" i="14"/>
  <c r="O64" i="14"/>
  <c r="P64" i="14"/>
  <c r="Q64" i="14"/>
  <c r="C65" i="14"/>
  <c r="D65" i="14"/>
  <c r="E65" i="14"/>
  <c r="F65" i="14"/>
  <c r="G65" i="14"/>
  <c r="H65" i="14"/>
  <c r="I65" i="14"/>
  <c r="J65" i="14"/>
  <c r="K65" i="14"/>
  <c r="L65" i="14"/>
  <c r="M65" i="14"/>
  <c r="N65" i="14"/>
  <c r="O65" i="14"/>
  <c r="P65" i="14"/>
  <c r="Q65" i="14"/>
  <c r="C67" i="14"/>
  <c r="D67" i="14"/>
  <c r="E67" i="14"/>
  <c r="F67" i="14"/>
  <c r="G67" i="14"/>
  <c r="H67" i="14"/>
  <c r="I67" i="14"/>
  <c r="J67" i="14"/>
  <c r="K67" i="14"/>
  <c r="L67" i="14"/>
  <c r="M67" i="14"/>
  <c r="N67" i="14"/>
  <c r="O67" i="14"/>
  <c r="P67" i="14"/>
  <c r="Q67" i="14"/>
  <c r="C68" i="14"/>
  <c r="D68" i="14"/>
  <c r="E68" i="14"/>
  <c r="F68" i="14"/>
  <c r="G68" i="14"/>
  <c r="H68" i="14"/>
  <c r="I68" i="14"/>
  <c r="J68" i="14"/>
  <c r="K68" i="14"/>
  <c r="L68" i="14"/>
  <c r="M68" i="14"/>
  <c r="N68" i="14"/>
  <c r="O68" i="14"/>
  <c r="P68" i="14"/>
  <c r="Q68" i="14"/>
  <c r="C69" i="14"/>
  <c r="D69" i="14"/>
  <c r="E69" i="14"/>
  <c r="F69" i="14"/>
  <c r="G69" i="14"/>
  <c r="H69" i="14"/>
  <c r="I69" i="14"/>
  <c r="J69" i="14"/>
  <c r="K69" i="14"/>
  <c r="L69" i="14"/>
  <c r="M69" i="14"/>
  <c r="N69" i="14"/>
  <c r="O69" i="14"/>
  <c r="P69" i="14"/>
  <c r="Q69" i="14"/>
  <c r="C70" i="14"/>
  <c r="D70" i="14"/>
  <c r="E70" i="14"/>
  <c r="F70" i="14"/>
  <c r="G70" i="14"/>
  <c r="H70" i="14"/>
  <c r="I70" i="14"/>
  <c r="J70" i="14"/>
  <c r="K70" i="14"/>
  <c r="L70" i="14"/>
  <c r="M70" i="14"/>
  <c r="N70" i="14"/>
  <c r="O70" i="14"/>
  <c r="P70" i="14"/>
  <c r="Q70" i="14"/>
  <c r="C71" i="14"/>
  <c r="D71" i="14"/>
  <c r="E71" i="14"/>
  <c r="F71" i="14"/>
  <c r="G71" i="14"/>
  <c r="H71" i="14"/>
  <c r="I71" i="14"/>
  <c r="J71" i="14"/>
  <c r="K71" i="14"/>
  <c r="L71" i="14"/>
  <c r="M71" i="14"/>
  <c r="N71" i="14"/>
  <c r="O71" i="14"/>
  <c r="P71" i="14"/>
  <c r="Q71" i="14"/>
  <c r="C73" i="14"/>
  <c r="D73" i="14"/>
  <c r="E73" i="14"/>
  <c r="F73" i="14"/>
  <c r="G73" i="14"/>
  <c r="H73" i="14"/>
  <c r="I73" i="14"/>
  <c r="J73" i="14"/>
  <c r="K73" i="14"/>
  <c r="L73" i="14"/>
  <c r="M73" i="14"/>
  <c r="N73" i="14"/>
  <c r="O73" i="14"/>
  <c r="P73" i="14"/>
  <c r="Q73" i="14"/>
  <c r="C74" i="14"/>
  <c r="D74" i="14"/>
  <c r="E74" i="14"/>
  <c r="F74" i="14"/>
  <c r="G74" i="14"/>
  <c r="H74" i="14"/>
  <c r="I74" i="14"/>
  <c r="J74" i="14"/>
  <c r="K74" i="14"/>
  <c r="L74" i="14"/>
  <c r="M74" i="14"/>
  <c r="N74" i="14"/>
  <c r="O74" i="14"/>
  <c r="P74" i="14"/>
  <c r="Q74" i="14"/>
  <c r="C75" i="14"/>
  <c r="D75" i="14"/>
  <c r="E75" i="14"/>
  <c r="F75" i="14"/>
  <c r="G75" i="14"/>
  <c r="H75" i="14"/>
  <c r="I75" i="14"/>
  <c r="J75" i="14"/>
  <c r="K75" i="14"/>
  <c r="L75" i="14"/>
  <c r="M75" i="14"/>
  <c r="N75" i="14"/>
  <c r="O75" i="14"/>
  <c r="P75" i="14"/>
  <c r="Q75" i="14"/>
  <c r="C76" i="14"/>
  <c r="D76" i="14"/>
  <c r="E76" i="14"/>
  <c r="F76" i="14"/>
  <c r="G76" i="14"/>
  <c r="H76" i="14"/>
  <c r="I76" i="14"/>
  <c r="J76" i="14"/>
  <c r="K76" i="14"/>
  <c r="L76" i="14"/>
  <c r="M76" i="14"/>
  <c r="N76" i="14"/>
  <c r="O76" i="14"/>
  <c r="P76" i="14"/>
  <c r="Q76" i="14"/>
  <c r="B11" i="19"/>
  <c r="C11" i="19"/>
  <c r="G32" i="13" l="1"/>
  <c r="N32" i="13"/>
  <c r="N26" i="13"/>
  <c r="G17" i="13"/>
  <c r="N17" i="13"/>
  <c r="L13" i="9"/>
  <c r="O11" i="14"/>
  <c r="K11" i="14"/>
  <c r="G11" i="14"/>
  <c r="Q11" i="12"/>
  <c r="F11" i="12"/>
  <c r="O13" i="9"/>
  <c r="G13" i="9"/>
  <c r="N11" i="7"/>
  <c r="J11" i="7"/>
  <c r="F11" i="7"/>
  <c r="N54" i="13"/>
  <c r="N48" i="13"/>
  <c r="N29" i="13"/>
  <c r="N13" i="13"/>
  <c r="N11" i="12"/>
  <c r="I11" i="12"/>
  <c r="K13" i="9"/>
  <c r="M11" i="12"/>
  <c r="Q13" i="9"/>
  <c r="I13" i="9"/>
  <c r="P13" i="9"/>
  <c r="H13" i="9"/>
  <c r="E10" i="13"/>
  <c r="F10" i="13" s="1"/>
  <c r="J11" i="14"/>
  <c r="E11" i="12"/>
  <c r="M13" i="9"/>
  <c r="R13" i="9"/>
  <c r="N13" i="9"/>
  <c r="J13" i="9"/>
  <c r="F13" i="9"/>
  <c r="N61" i="13"/>
  <c r="N51" i="13"/>
  <c r="N34" i="13"/>
  <c r="N14" i="13"/>
  <c r="N57" i="13"/>
  <c r="G57" i="13"/>
  <c r="N38" i="13"/>
  <c r="G38" i="13"/>
  <c r="N36" i="13"/>
  <c r="G36" i="13"/>
  <c r="N68" i="13"/>
  <c r="G68" i="13"/>
  <c r="N58" i="13"/>
  <c r="G58" i="13"/>
  <c r="N41" i="13"/>
  <c r="G41" i="13"/>
  <c r="N39" i="13"/>
  <c r="G39" i="13"/>
  <c r="N69" i="13"/>
  <c r="G69" i="13"/>
  <c r="N49" i="13"/>
  <c r="G49" i="13"/>
  <c r="N47" i="13"/>
  <c r="G47" i="13"/>
  <c r="N63" i="13"/>
  <c r="N37" i="13"/>
  <c r="P11" i="12"/>
  <c r="L11" i="12"/>
  <c r="H11" i="12"/>
  <c r="G30" i="13"/>
</calcChain>
</file>

<file path=xl/sharedStrings.xml><?xml version="1.0" encoding="utf-8"?>
<sst xmlns="http://schemas.openxmlformats.org/spreadsheetml/2006/main" count="2320" uniqueCount="382">
  <si>
    <t>TEMPORARY ASSISTANCE FOR NEEDY FAMILIES</t>
  </si>
  <si>
    <t>ALL FAMILY RATES</t>
  </si>
  <si>
    <t>TWO-PARENT FAMILY RATES</t>
  </si>
  <si>
    <t>ADJUSTED</t>
  </si>
  <si>
    <t>MET</t>
  </si>
  <si>
    <t>STATE</t>
  </si>
  <si>
    <t>STANDARD</t>
  </si>
  <si>
    <t>TARGET</t>
  </si>
  <si>
    <t>KEY</t>
  </si>
  <si>
    <t>UNITED STATES</t>
  </si>
  <si>
    <t>ALABAMA</t>
  </si>
  <si>
    <t>ALASKA</t>
  </si>
  <si>
    <t>1/</t>
  </si>
  <si>
    <t xml:space="preserve">State does not have any two-parent </t>
  </si>
  <si>
    <t>ARIZONA</t>
  </si>
  <si>
    <t>families in its TANF Program.</t>
  </si>
  <si>
    <t>ARKANSAS</t>
  </si>
  <si>
    <t>CALIFORNIA</t>
  </si>
  <si>
    <t>2/</t>
  </si>
  <si>
    <t>State claims waiver inconsistencies</t>
  </si>
  <si>
    <t>COLORADO</t>
  </si>
  <si>
    <t>CONNECTICUT</t>
  </si>
  <si>
    <t>DELAWARE</t>
  </si>
  <si>
    <t>DIST. OF COL.</t>
  </si>
  <si>
    <t>FLORIDA</t>
  </si>
  <si>
    <t>NA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</si>
  <si>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</si>
  <si>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</si>
  <si>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</si>
  <si>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</si>
  <si>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</si>
  <si>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</si>
  <si>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</si>
  <si>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</si>
  <si>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</si>
  <si>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</si>
  <si>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</si>
  <si>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</si>
  <si>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</si>
  <si>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</si>
  <si>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</si>
  <si>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</si>
  <si>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</si>
  <si>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</si>
  <si>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</si>
  <si>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</si>
  <si>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</si>
  <si>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</si>
  <si>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</si>
  <si>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</si>
  <si>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</si>
  <si>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</si>
  <si>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</si>
  <si>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</si>
  <si>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</si>
  <si>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</si>
  <si>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</si>
  <si>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</si>
  <si>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</si>
  <si>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</si>
  <si>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</si>
  <si>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</si>
  <si>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</si>
  <si>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</si>
  <si>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</si>
  <si>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</si>
  <si>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</si>
  <si>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</si>
  <si>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</si>
  <si>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</si>
  <si>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TABLE 2</t>
  </si>
  <si>
    <t>TOTAL</t>
  </si>
  <si>
    <t>NUMBER OF</t>
  </si>
  <si>
    <t>PRIVATE</t>
  </si>
  <si>
    <t>PUBLIC</t>
  </si>
  <si>
    <t>EDUCATION</t>
  </si>
  <si>
    <t>SATISFACTORY</t>
  </si>
  <si>
    <t>FAMILIES IN</t>
  </si>
  <si>
    <t>PARTICIPATING</t>
  </si>
  <si>
    <t>UNSUBSIDIZED</t>
  </si>
  <si>
    <t>WORK</t>
  </si>
  <si>
    <t>ON-THE-JOB</t>
  </si>
  <si>
    <t>JOB</t>
  </si>
  <si>
    <t>COMMUNITY</t>
  </si>
  <si>
    <t>VOCATIONAL</t>
  </si>
  <si>
    <t>JOB SKILLS</t>
  </si>
  <si>
    <t>RELATED TO</t>
  </si>
  <si>
    <t>SCHOOL</t>
  </si>
  <si>
    <t>PROVIDING</t>
  </si>
  <si>
    <t>FAMILIES</t>
  </si>
  <si>
    <t>OVERALL RATE</t>
  </si>
  <si>
    <t>EMPLOYMENT</t>
  </si>
  <si>
    <t>EXPERIENCE</t>
  </si>
  <si>
    <t>TRAINING</t>
  </si>
  <si>
    <t>SEARCH</t>
  </si>
  <si>
    <t>SERVICE</t>
  </si>
  <si>
    <t>ATTENDANCE</t>
  </si>
  <si>
    <t>CHILD CARE</t>
  </si>
  <si>
    <t>TWO PARENT RATE</t>
  </si>
  <si>
    <t>TANF WORK PARTICIPATION RATES</t>
  </si>
  <si>
    <t>RATE</t>
  </si>
  <si>
    <t>SUBSIDIZED</t>
  </si>
  <si>
    <t>ABSENT</t>
  </si>
  <si>
    <t>WITH</t>
  </si>
  <si>
    <t>WAIVER</t>
  </si>
  <si>
    <t xml:space="preserve"> </t>
  </si>
  <si>
    <t>ALL FAMILIES</t>
  </si>
  <si>
    <t>TWO-PARENT FAMILIES</t>
  </si>
  <si>
    <t>CHANGE</t>
  </si>
  <si>
    <t>Alabama</t>
  </si>
  <si>
    <t>Alaska</t>
  </si>
  <si>
    <t>Arizona</t>
  </si>
  <si>
    <t>California</t>
  </si>
  <si>
    <t>Colorado</t>
  </si>
  <si>
    <t>Connecticut</t>
  </si>
  <si>
    <t>Delaware</t>
  </si>
  <si>
    <t>Dist. of Col.</t>
  </si>
  <si>
    <t>Florida</t>
  </si>
  <si>
    <t>Georgia</t>
  </si>
  <si>
    <t>Guam</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</si>
  <si>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</si>
  <si>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</si>
  <si>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</si>
  <si>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</si>
  <si>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</si>
  <si>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</si>
  <si>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</si>
  <si>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</si>
  <si>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</si>
  <si>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</si>
  <si>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</si>
  <si>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</si>
  <si>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</si>
  <si>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</si>
  <si>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</si>
  <si>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</si>
  <si>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</si>
  <si>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</si>
  <si>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</si>
  <si>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</si>
  <si>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</si>
  <si>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</si>
  <si>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</si>
  <si>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</si>
  <si>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</si>
  <si>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</si>
  <si>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</si>
  <si>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</si>
  <si>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</si>
  <si>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</si>
  <si>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</si>
  <si>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</si>
  <si>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</si>
  <si>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</si>
  <si>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</si>
  <si>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</si>
  <si>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</si>
  <si>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</si>
  <si>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</si>
  <si>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</si>
  <si>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</si>
  <si>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Temporary Assistance for Needy Families</t>
  </si>
  <si>
    <t>3/</t>
  </si>
  <si>
    <t xml:space="preserve">The work participation rate standard </t>
  </si>
  <si>
    <t xml:space="preserve">before the application of the caseload </t>
  </si>
  <si>
    <t>STANDARD 3/</t>
  </si>
  <si>
    <t>and 90% for the two-parent rate.</t>
  </si>
  <si>
    <t>TABLE 3B</t>
  </si>
  <si>
    <t>1/  ADULTS PARTICIPATING IN MORE THAN ONE ACTIVITY ARE INCLUDED ONCE IN THIS TOTAL.</t>
  </si>
  <si>
    <t xml:space="preserve">AVERAGE MONTHLY NUMBER OF ADULTS WITH HOURS OF PARTICIPATION BY WORK ACTIVITY </t>
  </si>
  <si>
    <t xml:space="preserve">ADULTS  </t>
  </si>
  <si>
    <t>TABLE 4B</t>
  </si>
  <si>
    <t xml:space="preserve">AVERAGE MONTHLY NUMBER OF HOURS OF PARTICIPATION IN WORK ACTIVITY BY ADULTS PARTICIPATING IN THE WORK ACTIVITY </t>
  </si>
  <si>
    <t>United States</t>
  </si>
  <si>
    <t>Adjusted</t>
  </si>
  <si>
    <t>Percent</t>
  </si>
  <si>
    <t xml:space="preserve">ADJUSTED </t>
  </si>
  <si>
    <t>State</t>
  </si>
  <si>
    <t>Adjustments</t>
  </si>
  <si>
    <t>Change</t>
  </si>
  <si>
    <t>TOTAL AND TWO-PARENT FAMILIES</t>
  </si>
  <si>
    <t>AVERAGE MONTHLY NUMBER OF ADULTS WITH HOURS OF PARTICIPATION BY WORK ACTIVITY AS A PERCENT OF THE NUMBER OF PARTICIPATING ADULTS</t>
  </si>
  <si>
    <t>AVERAGE MONTHLY NUMBER OF ADULTS WITH HOURS OF PARTICIPATION BY WORK ACTIVITY AS A PERCENT OF THE TOTAL NUMBER OF ADULTS</t>
  </si>
  <si>
    <t>AVERAGE MONTHLY NUMBER OF PARENTS ENGAGED IN WORK BY WORK ACTIVITY FOR TWO-PARENT FAMILIES AS A PERCENT OF THE NUMBER OF PARENTS IN FAMILIES PARTICIPATING IN THE TWO PARENT WORK RATES</t>
  </si>
  <si>
    <t xml:space="preserve">NUMBER OF </t>
  </si>
  <si>
    <t>IN TWO-PARENT</t>
  </si>
  <si>
    <t>WORK RATES</t>
  </si>
  <si>
    <t xml:space="preserve">TOTAL NUMBER </t>
  </si>
  <si>
    <t>OF TWO-PARENT</t>
  </si>
  <si>
    <t>TWO-PARENT</t>
  </si>
  <si>
    <t>ACTIVITIES</t>
  </si>
  <si>
    <t>1/ State has opted to use overall caseload reduction credit for two-parent rate.</t>
  </si>
  <si>
    <t xml:space="preserve">Massachusetts </t>
  </si>
  <si>
    <t xml:space="preserve">Arkansas  </t>
  </si>
  <si>
    <t>2/ State does not have a two-parent TANF program</t>
  </si>
  <si>
    <t>3/ State did not submit a caseload reduction credit report.</t>
  </si>
  <si>
    <t xml:space="preserve"> 2/</t>
  </si>
  <si>
    <t xml:space="preserve">ADDITIONAL </t>
  </si>
  <si>
    <t>OTHER</t>
  </si>
  <si>
    <t>ADDITIONAL</t>
  </si>
  <si>
    <t xml:space="preserve">FAMILIES  </t>
  </si>
  <si>
    <t xml:space="preserve">WAIVER </t>
  </si>
  <si>
    <t>AVERAGE MONTHLY NUMBER OF PERSONS ENGAGED IN WORK BY WORK ACTIVITY FOR TWO-PARENT FAMILIES COUNTED AS PARTICIPATING IN THE TWO-PARENT WORK RATES</t>
  </si>
  <si>
    <t>NUMBER OF ADULTS</t>
  </si>
  <si>
    <t>WITH HOURS OF</t>
  </si>
  <si>
    <t>PARTICIPATION 1/</t>
  </si>
  <si>
    <t>PARTICIPATION  1/</t>
  </si>
  <si>
    <t>ADULTS WITH</t>
  </si>
  <si>
    <t>HOUR OF</t>
  </si>
  <si>
    <t>PARTICIPATION</t>
  </si>
  <si>
    <t xml:space="preserve">ADULTS WITH </t>
  </si>
  <si>
    <t xml:space="preserve">HOURS OF </t>
  </si>
  <si>
    <t>AVERAGE HOURS OF PARTICIPATION IN WORK ACTIVITIES, INCLUDING WAIVERS, FOR ALL ADULTS PARTICIPATING IN THE WORK ACTIVITY</t>
  </si>
  <si>
    <t>ALL</t>
  </si>
  <si>
    <t>FOURTEEN</t>
  </si>
  <si>
    <t>ALL FAMILIES RATES</t>
  </si>
  <si>
    <t>TWO-PARENT  FAMILIES  RATES</t>
  </si>
  <si>
    <t>FY 2000</t>
  </si>
  <si>
    <t>PERCENT</t>
  </si>
  <si>
    <t>DIFFERENCE</t>
  </si>
  <si>
    <t>1/ State does not have any two-parent families in TANF Program.</t>
  </si>
  <si>
    <t>TABLE 1B</t>
  </si>
  <si>
    <t>TABLE 1A</t>
  </si>
  <si>
    <t>TABLE 1C</t>
  </si>
  <si>
    <t xml:space="preserve">STATUS OF TANF FAMILIES AS RELATES TO ALL FAMILIES WORK PARTICIPATION RATES </t>
  </si>
  <si>
    <t>AVERAGE MONTHLY NUMBER OF FAMILIES</t>
  </si>
  <si>
    <t>DISREGARDED FROM PARTICIPATION RATE DUE TO</t>
  </si>
  <si>
    <t>NUMBER OF TANF  FAMILIES</t>
  </si>
  <si>
    <t>NUMBER OF CHILD-ONLY FAMILIES</t>
  </si>
  <si>
    <t>NUMBER OF FAMILIES LISTED-IN-ERROR</t>
  </si>
  <si>
    <t>NUMBER OF FAMILIES USED IN ALL FAMILIES RATE</t>
  </si>
  <si>
    <t>NUMBER OF PARTICIPATING FAMILIES IN ALL FAMILY RATE</t>
  </si>
  <si>
    <t>SINGLE CUSTODIAL PARENT WITH CHILD UNDER ONE</t>
  </si>
  <si>
    <t>SUBJECTED TO A SANCTION</t>
  </si>
  <si>
    <t>PART OF AN ONGOING RESEA5RCH EVALUATION</t>
  </si>
  <si>
    <t>PARTICIPATION IN A TRIBAL WORK PROGRAM</t>
  </si>
  <si>
    <t>TABLE 3A</t>
  </si>
  <si>
    <t>STATUS OF TWO-PARENT FAMILIES AS RELATES TO TWO-PARENT WORK PARTICIPATION RATES</t>
  </si>
  <si>
    <t>AVERAGE MONTHLY NUMBER OF TWO-PARENT FAMILIES</t>
  </si>
  <si>
    <t xml:space="preserve">DISREGARDED FROM TWO-PARENT  RATE DUE TO </t>
  </si>
  <si>
    <t>NUMBER OF TWO-PARENT FAMILIES</t>
  </si>
  <si>
    <t>TWO-PARENT FAMILIES WITH A NON-CUSTODIAL PARENT  1/</t>
  </si>
  <si>
    <t>NUMBER OF TWO-PARENT FAMILIES USED IN TWO-PARENT FAMILIES RATES</t>
  </si>
  <si>
    <t>NUMBER OF PARTICIPATING FAMILIES IN TWO-PARENT FAMILIES RATES</t>
  </si>
  <si>
    <t>PART OF AN ONGOING RESEARCH EVALUATION</t>
  </si>
  <si>
    <t>INCONSISTENCY UNDER AN APPROVED WELFARE REFORM WAIVER</t>
  </si>
  <si>
    <t>1/ NOT USED IN TWO-PARENT RATES</t>
  </si>
  <si>
    <t>TANF Work Participation Rates, With and Without Waivers</t>
  </si>
  <si>
    <t xml:space="preserve">CASELOAD REDUCTION CREDITS </t>
  </si>
  <si>
    <t>AVERAGE MONTHLY NUMBER OF ADULTS ENGAGED IN WORK BY WORK ACTIVITY FOR FAMILIES COUNTED AS PARTICIPATING IN THE ALL FAMILIES WORK RATES</t>
  </si>
  <si>
    <t>AVERAGE MONTHLY PERCENT OF ADULTS PARTICIPATING IN WORK ACTIVITIES FOR A SUFFICIENT NUMBER OF HOURS FOR THE FAMILY  TO COUNT AS MEETING THE ALL FAMILIES WORK REQUIREMENTS</t>
  </si>
  <si>
    <t>AVERAGE MONTHLY NUMBER OF ADULTS ENGAGED IN WORK BY WORK ACTIVITY FOR FAMILIES COUNTED AS MEETING THE ALL FAMILIES WORK REQUIREMENTS</t>
  </si>
  <si>
    <t xml:space="preserve"> AVERAGE HOURS OF PARTICIPATION IN WORK ACTIVITIES, INCLUDING WAIVERS, FOR ALL ADULTS PARTICIPATING IN WORK ACTIVITIES,  </t>
  </si>
  <si>
    <t>TABLE 4A</t>
  </si>
  <si>
    <t>TABLE 5A</t>
  </si>
  <si>
    <t>TABLE 5B</t>
  </si>
  <si>
    <t>TABLE 6B</t>
  </si>
  <si>
    <t>TABLE 6A</t>
  </si>
  <si>
    <t>TABLE 6C</t>
  </si>
  <si>
    <t>TABLE 7</t>
  </si>
  <si>
    <t>FISCAL YEAR 2001</t>
  </si>
  <si>
    <t>Fiscal Year 2001</t>
  </si>
  <si>
    <t>From FY 2000 toFY 2001</t>
  </si>
  <si>
    <t>FY 2001</t>
  </si>
  <si>
    <t>FY 1995</t>
  </si>
  <si>
    <t xml:space="preserve">       </t>
  </si>
  <si>
    <t>reduction credit is 45% for the overall rate</t>
  </si>
  <si>
    <t>TABLE 8A</t>
  </si>
  <si>
    <t>SSP-MOE WORK PARTICIPATION RATES  - WITH WAIVERS</t>
  </si>
  <si>
    <t>TABLE 8B</t>
  </si>
  <si>
    <t>SEPARATE STATE PROGRAMS</t>
  </si>
  <si>
    <t>SSP-MOE WORK PARTICIPATION RATES</t>
  </si>
  <si>
    <t xml:space="preserve">  </t>
  </si>
  <si>
    <t>VERMONT        2/</t>
  </si>
  <si>
    <t>exempt all cases from participation rates</t>
  </si>
  <si>
    <t>VERMONT       2/</t>
  </si>
  <si>
    <t>through June 30, 2001.</t>
  </si>
  <si>
    <t>program.</t>
  </si>
  <si>
    <t xml:space="preserve">Work activities posted in TANF </t>
  </si>
  <si>
    <t>2/ State claims waiver inconsistencies that exempts all cases from participation rates.  Waiver expired 06-30-2001.</t>
  </si>
  <si>
    <t>.</t>
  </si>
  <si>
    <t>ACF/OPRE: 06-04-2002</t>
  </si>
  <si>
    <t>ACF/OPRE/DDCA: 06-04-2002</t>
  </si>
  <si>
    <t>ACF/OPRE 06-04-2002</t>
  </si>
  <si>
    <t xml:space="preserve"> . </t>
  </si>
  <si>
    <t>BY URBAN/RURAL STANDARDIZED CONTINUUM CODES</t>
  </si>
  <si>
    <t>COUNTIES WITH</t>
  </si>
  <si>
    <t>ALL FAMILIES RATE</t>
  </si>
  <si>
    <t>ABSENT WAIVER</t>
  </si>
  <si>
    <t>WITH WAIVER</t>
  </si>
  <si>
    <t>ALL COUNTIES</t>
  </si>
  <si>
    <t>CONTINUUM CODE - 0</t>
  </si>
  <si>
    <t>CONTINUUM CODE - 1</t>
  </si>
  <si>
    <t>CONTINUUM CODE - 2</t>
  </si>
  <si>
    <t>CONTINUUM CODE - 3</t>
  </si>
  <si>
    <t>CONTINUUM CODE - 4</t>
  </si>
  <si>
    <t>CONTINUUM CODE - 5</t>
  </si>
  <si>
    <t>CONTINUUM CODE - 6</t>
  </si>
  <si>
    <t>CONTINUUM CODE - 7</t>
  </si>
  <si>
    <t>CONTINUUM CODE - 8</t>
  </si>
  <si>
    <t>CONTINUUM CODE - 9</t>
  </si>
  <si>
    <t>0 CENTRAL COUNTIES OF METRO AREA WITH ONE MILLION OR MORE</t>
  </si>
  <si>
    <t>1 FRINGE COUNTIES OF A METRO AREA WITH ONE MILLION OR MORE</t>
  </si>
  <si>
    <t>3 COUNTIES IN METRO AREA OF FEWER THAN 250,000 POPULATION</t>
  </si>
  <si>
    <t>4 URBAN POPULATIONS OF 20,000 OR MORE, ADJACENT TO A METRO AREA</t>
  </si>
  <si>
    <t>5 URBAN POPULATIONS OF 20,000 OR MORE, NOT ADJACENT TO A METRO AREA</t>
  </si>
  <si>
    <t>6 URBAN POPULATIONS OF 2,500 TO 19,999, ADJACENT TO A METRO AREA</t>
  </si>
  <si>
    <t>7 URBAN POPULATIONS OF 2,500 TO 19,999, NOT ADJACENT TO A METRO AREA</t>
  </si>
  <si>
    <t>TABLE 9A</t>
  </si>
  <si>
    <t>ABSENT WAIVERS</t>
  </si>
  <si>
    <t>WITH WAIVERS</t>
  </si>
  <si>
    <t>BALTIMORE</t>
  </si>
  <si>
    <t>BERGEN-PASSAIC</t>
  </si>
  <si>
    <t>BOSTON</t>
  </si>
  <si>
    <t>BUFFALO</t>
  </si>
  <si>
    <t>CHARLOTTE</t>
  </si>
  <si>
    <t>CHICAGO</t>
  </si>
  <si>
    <t>CINCINNATI</t>
  </si>
  <si>
    <t>CLEVELAND</t>
  </si>
  <si>
    <t>COLUMBUS</t>
  </si>
  <si>
    <t>DALLAS</t>
  </si>
  <si>
    <t>DENVER</t>
  </si>
  <si>
    <t>DETROIT</t>
  </si>
  <si>
    <t>FORT LAUDERDALE</t>
  </si>
  <si>
    <t>FT WORTH-ARLINGTON</t>
  </si>
  <si>
    <t>GREENSBORO</t>
  </si>
  <si>
    <t>HARTFORD</t>
  </si>
  <si>
    <t>HOUSTON</t>
  </si>
  <si>
    <t>INDIANAPOLIS</t>
  </si>
  <si>
    <t>KANSAS CITY</t>
  </si>
  <si>
    <t>LOS ANGELES</t>
  </si>
  <si>
    <t>MEMPHIS</t>
  </si>
  <si>
    <t>MIAMI</t>
  </si>
  <si>
    <t>MIDDLESEX-SOMERSET</t>
  </si>
  <si>
    <t>MINNEAPOLIS-ST PAUL</t>
  </si>
  <si>
    <t>NASSAU-SUFFOLK</t>
  </si>
  <si>
    <t>NEW ORLEANS</t>
  </si>
  <si>
    <t>NEWARK</t>
  </si>
  <si>
    <t>NORFOLK-VA BEACH</t>
  </si>
  <si>
    <t>OAKLAND</t>
  </si>
  <si>
    <t>ORANGE COUNTY</t>
  </si>
  <si>
    <t>ORLANDO</t>
  </si>
  <si>
    <t>PHILADELPHIA</t>
  </si>
  <si>
    <t>PHOENIX</t>
  </si>
  <si>
    <t>PITTSBURGH</t>
  </si>
  <si>
    <t>PORTLAND-VANCOUVER</t>
  </si>
  <si>
    <t>PROVIDENCE</t>
  </si>
  <si>
    <t>RIVERSIDE</t>
  </si>
  <si>
    <t>ROCHESTER</t>
  </si>
  <si>
    <t>SACRAMENTO</t>
  </si>
  <si>
    <t>ST. LOUIS</t>
  </si>
  <si>
    <t>SALT LAKE CITY</t>
  </si>
  <si>
    <t>SAN ANTONIO</t>
  </si>
  <si>
    <t>SAN DIEGO</t>
  </si>
  <si>
    <t>SAN JOSE</t>
  </si>
  <si>
    <t>SAN JUAN-BAYAMON</t>
  </si>
  <si>
    <t>SEATTLE-BELLEVUE</t>
  </si>
  <si>
    <t>TAMPA-ST PETERSBURG</t>
  </si>
  <si>
    <t>WASHINGTON, D.C.</t>
  </si>
  <si>
    <t>TABLE 9B</t>
  </si>
  <si>
    <t>TANF ALL FAMILIES WORK PARTICIPATION RATES</t>
  </si>
  <si>
    <t>TWO-PARENT FAMILIES RATE</t>
  </si>
  <si>
    <t>FOR LEVEL-A  METROPOLITAN STATISTICAL AREAS</t>
  </si>
  <si>
    <t>U.S. TOTAL</t>
  </si>
  <si>
    <t>MSA LEVEL A  1/</t>
  </si>
  <si>
    <t>1/ The Office of Management and Budget defines the metropolitan statistical areas (MSA) following the official standards published in the Federal Register on March 30, 1990.  MSAs are divided into four levels; A, B, C, and D with Level A being the largest.</t>
  </si>
  <si>
    <t>2 COUNTIES IN  METRO AREAS WITH 250,000 TO ONE MILLION</t>
  </si>
  <si>
    <t>8 COMPLETELY RURAL OR &lt; 2,500 URBAN POPULATION, ADJACENT TO A METRO AREA</t>
  </si>
  <si>
    <t>9 COMPLETELY RURAL OR &lt; 2,500 URBAN POPULATION, NOT ADJACENT TO A METRO AREA</t>
  </si>
  <si>
    <t xml:space="preserve">SSP provides additional </t>
  </si>
  <si>
    <t>Changes in Work Participation Rates</t>
  </si>
  <si>
    <t>TWO-PARENT FAMILIES WITH A DISABLE PARENT</t>
  </si>
  <si>
    <t>AVERAGE MONTHLY PERCENT OF ADULTS ENGAGED IN WORK BY WORK ACTIVITY FOR FAMILIES COUNTED AS PARTICIPATING IN THE ALL FAMILIES WORK RATES</t>
  </si>
  <si>
    <t xml:space="preserve">AVERAGE MONTHLY NUMBER OF PARENTS IN TWO-PARENT FAMILIES WHO ARE PARTICIPATING IN WORK ACTIVITIES FOR A SUFFICIENT NUMBER OF HOURS FOR THE FAMILY TO COUNT AS MEETING THE TWO-PARENT FAMILIES WORK REQUIREMENTS </t>
  </si>
  <si>
    <t>AVERAGE MONTHLY PERCENT OF PARENTS IN TWO-PARENT FAMILIES WHO ARE PARTICIPATING IN WORK ACTIVITIES FOR A SUFFICIENT NUMBER OF HOURS FOR THE FAMILY TO COUNT AS MEETING THE TWO-PARENT FAMILIES WORK REQUIREMENTS</t>
  </si>
  <si>
    <t>assistance to TANF recipients.</t>
  </si>
  <si>
    <t>ATLANTA</t>
  </si>
  <si>
    <t>MILWAUKEE-WAUKESHA</t>
  </si>
  <si>
    <t>SAN FRANCISCO</t>
  </si>
  <si>
    <t>YES</t>
  </si>
  <si>
    <t>state</t>
  </si>
  <si>
    <t>workers_2001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</si>
</sst>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_(* #,##0_);_(* \(#,##0\);_(* &quot;-&quot;??_);_(@_)"/>
    <numFmt numFmtId="167" formatCode="_(* #,##0.0_);_(* \(#,##0.0\);_(* &quot;-&quot;??_);_(@_)"/>
    <numFmt numFmtId="168" formatCode="m/d"/>
  </numFmts>
  <fonts count="17">
    <font>
      <sz val="10"/>
      <name val="Arial"/>
    </font>
    <font>
      <b/>
      <sz val="10"/>
      <name val="Arial"/>
      <family val="2"/>
    </font>
    <font>
      <i/>
      <sz val="10"/>
      <name val="Arial"/>
      <family val="2"/>
    </font>
    <font>
      <b/>
      <i/>
      <sz val="10"/>
      <name val="Arial"/>
      <family val="2"/>
    </font>
    <font>
      <sz val="10"/>
      <name val="Arial"/>
      <family val="2"/>
    </font>
    <font>
      <sz val="10"/>
      <name val="Monotype Sorts"/>
      <charset val="2"/>
    </font>
    <font>
      <sz val="10"/>
      <name val="Courier New"/>
      <family val="3"/>
    </font>
    <font>
      <sz val="8"/>
      <name val="Arial"/>
      <family val="2"/>
    </font>
    <font>
      <b/>
      <sz val="10"/>
      <name val="Arial"/>
      <family val="2"/>
    </font>
    <font>
      <b/>
      <sz val="8"/>
      <name val="Arial"/>
      <family val="2"/>
    </font>
    <font>
      <b/>
      <sz val="14"/>
      <name val="Arial"/>
      <family val="2"/>
    </font>
    <font>
      <b/>
      <i/>
      <sz val="8.5"/>
      <name val="MS Sans Serif"/>
      <family val="2"/>
    </font>
    <font>
      <sz val="10"/>
      <name val="Arial"/>
      <family val="2"/>
    </font>
    <font>
      <b/>
      <sz val="18"/>
      <name val="Arial"/>
      <family val="2"/>
    </font>
    <font>
      <b/>
      <i/>
      <sz val="10"/>
      <name val="Arial"/>
      <family val="2"/>
    </font>
    <font>
      <sz val="12"/>
      <name val="Arial"/>
      <family val="2"/>
    </font>
    <font>
      <b/>
      <sz val="12"/>
      <name val="Arial"/>
      <family val="2"/>
    </font>
  </fonts>
  <fills count="5">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indexed="40"/>
        <bgColor indexed="64"/>
      </patternFill>
    </fill>
  </fills>
  <borders count="1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9" fontId="4" fillId="0" borderId="0" applyFont="0" applyFill="0" applyBorder="0" applyAlignment="0" applyProtection="0"/>
  </cellStyleXfs>
  <cellXfs count="245">
    <xf numFmtId="0" fontId="0" fillId="0" borderId="0" xfId="0"/>
    <xf numFmtId="0" fontId="1" fillId="0" borderId="0" xfId="0" applyFont="1"/>
    <xf numFmtId="0" fontId="1" fillId="0" borderId="0" xfId="0" quotePrefix="1" applyFont="1" applyAlignment="1">
      <alignment horizontal="left"/>
    </xf>
    <xf numFmtId="0" fontId="0" fillId="0" borderId="1" xfId="0" applyBorder="1"/>
    <xf numFmtId="0" fontId="0" fillId="0" borderId="2" xfId="0" applyBorder="1"/>
    <xf numFmtId="0" fontId="0" fillId="0" borderId="0" xfId="0" applyBorder="1"/>
    <xf numFmtId="164" fontId="0" fillId="0" borderId="2" xfId="4" applyNumberFormat="1" applyFont="1" applyBorder="1"/>
    <xf numFmtId="0" fontId="0" fillId="0" borderId="3" xfId="0" applyBorder="1"/>
    <xf numFmtId="0" fontId="0" fillId="0" borderId="4" xfId="0" applyBorder="1"/>
    <xf numFmtId="0" fontId="0" fillId="2" borderId="2"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6" xfId="0" applyFont="1" applyFill="1" applyBorder="1" applyAlignment="1">
      <alignment horizontal="center"/>
    </xf>
    <xf numFmtId="164" fontId="0" fillId="0" borderId="5" xfId="4" applyNumberFormat="1" applyFont="1" applyBorder="1"/>
    <xf numFmtId="0" fontId="5" fillId="0" borderId="5" xfId="0" applyFont="1" applyBorder="1" applyAlignment="1">
      <alignment horizontal="center"/>
    </xf>
    <xf numFmtId="0" fontId="5" fillId="0" borderId="6" xfId="0" applyFont="1" applyBorder="1" applyAlignment="1">
      <alignment horizontal="center"/>
    </xf>
    <xf numFmtId="0" fontId="6" fillId="0" borderId="5" xfId="0" applyFont="1" applyBorder="1" applyAlignment="1">
      <alignment horizontal="center"/>
    </xf>
    <xf numFmtId="164" fontId="6" fillId="0" borderId="5" xfId="4" applyNumberFormat="1" applyFont="1" applyBorder="1" applyAlignment="1">
      <alignment horizontal="center"/>
    </xf>
    <xf numFmtId="0" fontId="0" fillId="0" borderId="11" xfId="0" applyBorder="1"/>
    <xf numFmtId="0" fontId="7" fillId="0" borderId="3" xfId="0" applyFont="1" applyBorder="1"/>
    <xf numFmtId="0" fontId="7" fillId="0" borderId="5" xfId="0" applyFont="1" applyBorder="1"/>
    <xf numFmtId="0" fontId="7" fillId="0" borderId="6" xfId="0" applyFont="1" applyBorder="1"/>
    <xf numFmtId="166" fontId="7" fillId="0" borderId="3" xfId="1" applyNumberFormat="1" applyFont="1" applyBorder="1"/>
    <xf numFmtId="166" fontId="7" fillId="0" borderId="5" xfId="1" applyNumberFormat="1" applyFont="1" applyBorder="1"/>
    <xf numFmtId="166" fontId="0" fillId="0" borderId="5" xfId="1" applyNumberFormat="1" applyFont="1" applyBorder="1"/>
    <xf numFmtId="0" fontId="7" fillId="0" borderId="10" xfId="0" applyFont="1" applyBorder="1"/>
    <xf numFmtId="0" fontId="7" fillId="0" borderId="12" xfId="0" applyFont="1" applyBorder="1"/>
    <xf numFmtId="0" fontId="7" fillId="0" borderId="9" xfId="0" applyFont="1" applyBorder="1"/>
    <xf numFmtId="0" fontId="7" fillId="0" borderId="2" xfId="0" applyFont="1" applyBorder="1"/>
    <xf numFmtId="0" fontId="8" fillId="0" borderId="0" xfId="0" applyFont="1"/>
    <xf numFmtId="0" fontId="8" fillId="0" borderId="3" xfId="0" applyFont="1" applyBorder="1"/>
    <xf numFmtId="0" fontId="8" fillId="0" borderId="5" xfId="0" applyFont="1" applyBorder="1"/>
    <xf numFmtId="0" fontId="8" fillId="0" borderId="6" xfId="0" applyFont="1" applyBorder="1"/>
    <xf numFmtId="0" fontId="8" fillId="0" borderId="7" xfId="0" applyFont="1" applyBorder="1"/>
    <xf numFmtId="0" fontId="8" fillId="0" borderId="11" xfId="0" applyFont="1" applyBorder="1"/>
    <xf numFmtId="0" fontId="9" fillId="0" borderId="6" xfId="0" applyFont="1" applyBorder="1"/>
    <xf numFmtId="0" fontId="9" fillId="0" borderId="3" xfId="0" applyFont="1" applyBorder="1"/>
    <xf numFmtId="0" fontId="8" fillId="0" borderId="1" xfId="0" applyFont="1" applyBorder="1"/>
    <xf numFmtId="0" fontId="9" fillId="0" borderId="5" xfId="0" applyFont="1" applyBorder="1"/>
    <xf numFmtId="0" fontId="9" fillId="0" borderId="9" xfId="0" applyFont="1" applyBorder="1"/>
    <xf numFmtId="0" fontId="9" fillId="0" borderId="2" xfId="0" applyFont="1" applyBorder="1"/>
    <xf numFmtId="0" fontId="9" fillId="0" borderId="6" xfId="0" quotePrefix="1" applyFont="1" applyBorder="1" applyAlignment="1">
      <alignment horizontal="left"/>
    </xf>
    <xf numFmtId="0" fontId="9" fillId="0" borderId="10" xfId="0" applyFont="1" applyBorder="1"/>
    <xf numFmtId="0" fontId="9" fillId="0" borderId="12" xfId="0" applyFont="1" applyBorder="1"/>
    <xf numFmtId="0" fontId="8" fillId="0" borderId="2" xfId="0" applyFont="1" applyBorder="1"/>
    <xf numFmtId="0" fontId="1" fillId="0" borderId="3" xfId="0" applyFont="1" applyBorder="1" applyAlignment="1">
      <alignment horizontal="center"/>
    </xf>
    <xf numFmtId="0" fontId="1" fillId="0" borderId="0" xfId="0" applyFont="1" applyBorder="1" applyAlignment="1">
      <alignment horizontal="center"/>
    </xf>
    <xf numFmtId="0" fontId="0" fillId="0" borderId="0" xfId="0" applyAlignment="1">
      <alignment horizontal="center"/>
    </xf>
    <xf numFmtId="0" fontId="1" fillId="0" borderId="6" xfId="0" applyFont="1" applyBorder="1" applyAlignment="1">
      <alignment horizontal="center"/>
    </xf>
    <xf numFmtId="0" fontId="0" fillId="0" borderId="0" xfId="0" applyBorder="1" applyAlignment="1">
      <alignment horizontal="center"/>
    </xf>
    <xf numFmtId="44" fontId="1" fillId="0" borderId="6" xfId="2" applyFont="1" applyBorder="1" applyAlignment="1">
      <alignment horizontal="center"/>
    </xf>
    <xf numFmtId="0" fontId="1" fillId="0" borderId="0" xfId="0" applyFont="1" applyAlignment="1">
      <alignment horizontal="center"/>
    </xf>
    <xf numFmtId="0" fontId="1" fillId="0" borderId="13" xfId="0" applyFont="1" applyBorder="1" applyAlignment="1">
      <alignment horizontal="center"/>
    </xf>
    <xf numFmtId="0" fontId="1" fillId="0" borderId="5" xfId="0" applyFont="1"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1" fillId="0" borderId="0" xfId="0" applyFont="1" applyBorder="1" applyAlignment="1">
      <alignment horizontal="left"/>
    </xf>
    <xf numFmtId="0" fontId="1" fillId="0" borderId="7" xfId="0" applyFont="1" applyBorder="1" applyAlignment="1">
      <alignment horizontal="left"/>
    </xf>
    <xf numFmtId="0" fontId="1" fillId="0" borderId="11" xfId="0" applyFont="1" applyBorder="1" applyAlignment="1">
      <alignment horizontal="left"/>
    </xf>
    <xf numFmtId="0" fontId="1" fillId="0" borderId="13" xfId="0" applyFont="1" applyBorder="1" applyAlignment="1">
      <alignment horizontal="left"/>
    </xf>
    <xf numFmtId="0" fontId="0" fillId="0" borderId="0" xfId="0" applyAlignment="1">
      <alignment horizontal="right"/>
    </xf>
    <xf numFmtId="0" fontId="5" fillId="0" borderId="2" xfId="0" applyFont="1" applyBorder="1" applyAlignment="1">
      <alignment horizontal="center"/>
    </xf>
    <xf numFmtId="0" fontId="0" fillId="2" borderId="2" xfId="0" applyFill="1" applyBorder="1" applyAlignment="1">
      <alignment horizontal="right"/>
    </xf>
    <xf numFmtId="0" fontId="0" fillId="2" borderId="5" xfId="0" applyFill="1" applyBorder="1"/>
    <xf numFmtId="164" fontId="2" fillId="0" borderId="5" xfId="1" applyNumberFormat="1" applyFont="1" applyBorder="1" applyAlignment="1" applyProtection="1">
      <alignment horizontal="center" vertical="center"/>
    </xf>
    <xf numFmtId="0" fontId="5" fillId="0" borderId="12" xfId="0" applyFont="1" applyBorder="1" applyAlignment="1">
      <alignment horizontal="center"/>
    </xf>
    <xf numFmtId="0" fontId="0" fillId="2" borderId="3" xfId="0" applyFill="1" applyBorder="1" applyAlignment="1">
      <alignment horizontal="right"/>
    </xf>
    <xf numFmtId="0" fontId="0" fillId="2" borderId="5" xfId="0" applyFill="1" applyBorder="1" applyAlignment="1">
      <alignment horizontal="right"/>
    </xf>
    <xf numFmtId="164" fontId="0" fillId="0" borderId="5" xfId="4" applyNumberFormat="1" applyFont="1" applyBorder="1" applyAlignment="1">
      <alignment horizontal="right"/>
    </xf>
    <xf numFmtId="164" fontId="0" fillId="0" borderId="6" xfId="4" applyNumberFormat="1" applyFont="1" applyBorder="1" applyAlignment="1">
      <alignment horizontal="right"/>
    </xf>
    <xf numFmtId="166" fontId="0" fillId="0" borderId="6" xfId="1" applyNumberFormat="1" applyFont="1" applyBorder="1"/>
    <xf numFmtId="166" fontId="7" fillId="0" borderId="3" xfId="1" applyNumberFormat="1" applyFont="1" applyBorder="1" applyAlignment="1">
      <alignment horizontal="center"/>
    </xf>
    <xf numFmtId="0" fontId="0" fillId="0" borderId="0" xfId="0" quotePrefix="1" applyBorder="1" applyAlignment="1">
      <alignment horizontal="left"/>
    </xf>
    <xf numFmtId="0" fontId="1" fillId="0" borderId="0" xfId="0" applyFont="1" applyBorder="1"/>
    <xf numFmtId="166" fontId="0" fillId="0" borderId="0" xfId="1" applyNumberFormat="1" applyFont="1" applyBorder="1"/>
    <xf numFmtId="0" fontId="1" fillId="0" borderId="0" xfId="0" applyFont="1" applyAlignment="1">
      <alignment horizontal="left"/>
    </xf>
    <xf numFmtId="165" fontId="0" fillId="0" borderId="5" xfId="0" applyNumberFormat="1" applyBorder="1"/>
    <xf numFmtId="0" fontId="0" fillId="0" borderId="2" xfId="0" quotePrefix="1" applyBorder="1" applyAlignment="1">
      <alignment horizontal="left"/>
    </xf>
    <xf numFmtId="0" fontId="0" fillId="0" borderId="12" xfId="0" applyBorder="1"/>
    <xf numFmtId="164" fontId="7" fillId="0" borderId="3" xfId="4" applyNumberFormat="1" applyFont="1" applyBorder="1"/>
    <xf numFmtId="164" fontId="7" fillId="0" borderId="5" xfId="4" applyNumberFormat="1" applyFont="1" applyBorder="1"/>
    <xf numFmtId="164" fontId="7" fillId="0" borderId="6" xfId="4" applyNumberFormat="1" applyFont="1" applyBorder="1"/>
    <xf numFmtId="164" fontId="0" fillId="0" borderId="12" xfId="4" applyNumberFormat="1" applyFont="1" applyBorder="1"/>
    <xf numFmtId="164" fontId="7" fillId="0" borderId="5" xfId="1" applyNumberFormat="1" applyFont="1" applyBorder="1"/>
    <xf numFmtId="164" fontId="0" fillId="0" borderId="6" xfId="4" applyNumberFormat="1" applyFont="1" applyBorder="1"/>
    <xf numFmtId="166" fontId="2" fillId="0" borderId="5" xfId="1" applyNumberFormat="1" applyFont="1" applyBorder="1" applyAlignment="1" applyProtection="1">
      <alignment horizontal="center" vertical="center"/>
    </xf>
    <xf numFmtId="166" fontId="4" fillId="0" borderId="5" xfId="1" applyNumberFormat="1" applyBorder="1"/>
    <xf numFmtId="166" fontId="4" fillId="0" borderId="6" xfId="1" applyNumberFormat="1" applyBorder="1"/>
    <xf numFmtId="3" fontId="2" fillId="0" borderId="5" xfId="1" applyNumberFormat="1" applyFont="1" applyBorder="1" applyAlignment="1">
      <alignment vertical="center"/>
    </xf>
    <xf numFmtId="43" fontId="12" fillId="0" borderId="5" xfId="1" applyFont="1" applyBorder="1" applyProtection="1"/>
    <xf numFmtId="166" fontId="0" fillId="0" borderId="0" xfId="0" applyNumberFormat="1"/>
    <xf numFmtId="0" fontId="12" fillId="0" borderId="3" xfId="0" applyFont="1" applyBorder="1"/>
    <xf numFmtId="166" fontId="4" fillId="0" borderId="5" xfId="1" applyNumberFormat="1" applyBorder="1" applyAlignment="1">
      <alignment horizontal="center"/>
    </xf>
    <xf numFmtId="166" fontId="4" fillId="0" borderId="6" xfId="1" applyNumberFormat="1" applyBorder="1" applyAlignment="1">
      <alignment horizontal="center"/>
    </xf>
    <xf numFmtId="168" fontId="4" fillId="0" borderId="0" xfId="3" applyNumberFormat="1" applyAlignment="1">
      <alignment horizontal="left"/>
    </xf>
    <xf numFmtId="22" fontId="4" fillId="0" borderId="0" xfId="3" applyNumberFormat="1"/>
    <xf numFmtId="0" fontId="4" fillId="0" borderId="0" xfId="3"/>
    <xf numFmtId="0" fontId="10" fillId="0" borderId="0" xfId="3" applyFont="1" applyAlignment="1">
      <alignment horizontal="centerContinuous"/>
    </xf>
    <xf numFmtId="0" fontId="4" fillId="0" borderId="0" xfId="3" applyAlignment="1">
      <alignment horizontal="centerContinuous"/>
    </xf>
    <xf numFmtId="0" fontId="1" fillId="0" borderId="0" xfId="3" applyFont="1" applyAlignment="1">
      <alignment horizontal="centerContinuous"/>
    </xf>
    <xf numFmtId="0" fontId="13" fillId="0" borderId="0" xfId="3" applyFont="1" applyAlignment="1">
      <alignment horizontal="centerContinuous"/>
    </xf>
    <xf numFmtId="0" fontId="4" fillId="0" borderId="4" xfId="3" applyBorder="1"/>
    <xf numFmtId="0" fontId="4" fillId="0" borderId="0" xfId="3" applyAlignment="1">
      <alignment horizontal="center"/>
    </xf>
    <xf numFmtId="0" fontId="4" fillId="0" borderId="3" xfId="3" applyBorder="1"/>
    <xf numFmtId="0" fontId="4" fillId="0" borderId="5" xfId="3" applyBorder="1"/>
    <xf numFmtId="0" fontId="1" fillId="0" borderId="3" xfId="3" applyFont="1" applyBorder="1" applyAlignment="1">
      <alignment horizontal="center"/>
    </xf>
    <xf numFmtId="0" fontId="1" fillId="0" borderId="6" xfId="3" applyFont="1" applyBorder="1" applyAlignment="1">
      <alignment horizontal="center"/>
    </xf>
    <xf numFmtId="166" fontId="1" fillId="0" borderId="6" xfId="3" applyNumberFormat="1" applyFont="1" applyBorder="1" applyAlignment="1">
      <alignment horizontal="center"/>
    </xf>
    <xf numFmtId="166" fontId="11" fillId="0" borderId="3" xfId="1" applyNumberFormat="1" applyFont="1" applyBorder="1" applyAlignment="1">
      <alignment vertical="center"/>
    </xf>
    <xf numFmtId="166" fontId="14" fillId="0" borderId="3" xfId="1" applyNumberFormat="1" applyFont="1" applyBorder="1" applyAlignment="1">
      <alignment horizontal="center" vertical="center"/>
    </xf>
    <xf numFmtId="164" fontId="14" fillId="0" borderId="3" xfId="1" applyNumberFormat="1" applyFont="1" applyBorder="1" applyAlignment="1" applyProtection="1">
      <alignment horizontal="center" vertical="center"/>
    </xf>
    <xf numFmtId="164" fontId="8" fillId="0" borderId="5" xfId="1" applyNumberFormat="1" applyFont="1" applyBorder="1" applyAlignment="1">
      <alignment vertical="center"/>
    </xf>
    <xf numFmtId="3" fontId="14" fillId="0" borderId="3" xfId="1" applyNumberFormat="1" applyFont="1" applyBorder="1" applyAlignment="1">
      <alignment vertical="center"/>
    </xf>
    <xf numFmtId="166" fontId="11" fillId="0" borderId="5" xfId="1" applyNumberFormat="1" applyFont="1" applyBorder="1" applyAlignment="1">
      <alignment vertical="center"/>
    </xf>
    <xf numFmtId="166" fontId="2" fillId="0" borderId="5" xfId="1" applyNumberFormat="1" applyFont="1" applyBorder="1" applyAlignment="1">
      <alignment horizontal="center" vertical="center"/>
    </xf>
    <xf numFmtId="164" fontId="4" fillId="0" borderId="5" xfId="1" applyNumberFormat="1" applyBorder="1" applyAlignment="1">
      <alignment vertical="center"/>
    </xf>
    <xf numFmtId="166" fontId="1" fillId="0" borderId="5" xfId="1" applyNumberFormat="1" applyFont="1" applyBorder="1" applyAlignment="1" applyProtection="1">
      <alignment horizontal="left"/>
    </xf>
    <xf numFmtId="164" fontId="12" fillId="0" borderId="5" xfId="1" applyNumberFormat="1" applyFont="1" applyBorder="1" applyAlignment="1" applyProtection="1">
      <alignment horizontal="center" vertical="center"/>
    </xf>
    <xf numFmtId="37" fontId="12" fillId="0" borderId="5" xfId="3" applyNumberFormat="1" applyFont="1" applyBorder="1" applyProtection="1"/>
    <xf numFmtId="3" fontId="0" fillId="0" borderId="5" xfId="0" applyNumberFormat="1" applyBorder="1"/>
    <xf numFmtId="1" fontId="0" fillId="0" borderId="5" xfId="0" applyNumberFormat="1" applyBorder="1"/>
    <xf numFmtId="166" fontId="1" fillId="0" borderId="6" xfId="1" applyNumberFormat="1" applyFont="1" applyBorder="1" applyAlignment="1" applyProtection="1">
      <alignment horizontal="left"/>
    </xf>
    <xf numFmtId="164" fontId="12" fillId="0" borderId="6" xfId="1" applyNumberFormat="1" applyFont="1" applyBorder="1" applyAlignment="1" applyProtection="1">
      <alignment horizontal="center" vertical="center"/>
    </xf>
    <xf numFmtId="37" fontId="12" fillId="0" borderId="6" xfId="3" applyNumberFormat="1" applyFont="1" applyBorder="1" applyProtection="1"/>
    <xf numFmtId="3" fontId="0" fillId="0" borderId="6" xfId="0" applyNumberFormat="1" applyBorder="1"/>
    <xf numFmtId="0" fontId="1" fillId="0" borderId="0" xfId="3" quotePrefix="1" applyFont="1" applyAlignment="1">
      <alignment horizontal="left"/>
    </xf>
    <xf numFmtId="14" fontId="4" fillId="0" borderId="0" xfId="3" applyNumberFormat="1" applyAlignment="1">
      <alignment horizontal="center"/>
    </xf>
    <xf numFmtId="0" fontId="8" fillId="0" borderId="3" xfId="3" applyFont="1" applyBorder="1" applyAlignment="1">
      <alignment horizontal="center"/>
    </xf>
    <xf numFmtId="164" fontId="4" fillId="0" borderId="5" xfId="4" applyNumberFormat="1" applyBorder="1"/>
    <xf numFmtId="164" fontId="4" fillId="0" borderId="6" xfId="4" applyNumberFormat="1" applyBorder="1"/>
    <xf numFmtId="0" fontId="9" fillId="0" borderId="5" xfId="0" applyFont="1" applyBorder="1" applyAlignment="1">
      <alignment horizontal="left"/>
    </xf>
    <xf numFmtId="0" fontId="8" fillId="0" borderId="9" xfId="0" applyFont="1" applyBorder="1"/>
    <xf numFmtId="0" fontId="1" fillId="0" borderId="5" xfId="0" applyFont="1" applyBorder="1"/>
    <xf numFmtId="0" fontId="1" fillId="0" borderId="6" xfId="0" applyFont="1" applyBorder="1"/>
    <xf numFmtId="0" fontId="8" fillId="0" borderId="10" xfId="0" applyFont="1" applyBorder="1"/>
    <xf numFmtId="0" fontId="9" fillId="0" borderId="12" xfId="0" applyFont="1" applyBorder="1" applyAlignment="1">
      <alignment horizontal="left"/>
    </xf>
    <xf numFmtId="0" fontId="4" fillId="0" borderId="0" xfId="3" applyFont="1"/>
    <xf numFmtId="0" fontId="12" fillId="0" borderId="0" xfId="3" applyFont="1" applyAlignment="1">
      <alignment horizontal="left"/>
    </xf>
    <xf numFmtId="166" fontId="4" fillId="0" borderId="5" xfId="1" applyNumberFormat="1" applyFont="1" applyBorder="1"/>
    <xf numFmtId="164" fontId="7" fillId="0" borderId="1" xfId="4" applyNumberFormat="1" applyFont="1" applyBorder="1"/>
    <xf numFmtId="164" fontId="7" fillId="0" borderId="2" xfId="4" applyNumberFormat="1" applyFont="1" applyBorder="1"/>
    <xf numFmtId="166" fontId="15" fillId="0" borderId="5" xfId="1" applyNumberFormat="1" applyFont="1" applyFill="1" applyBorder="1"/>
    <xf numFmtId="166" fontId="15" fillId="0" borderId="6" xfId="1" applyNumberFormat="1" applyFont="1" applyFill="1" applyBorder="1"/>
    <xf numFmtId="3" fontId="15" fillId="0" borderId="0" xfId="0" applyNumberFormat="1" applyFont="1" applyFill="1"/>
    <xf numFmtId="43" fontId="15" fillId="0" borderId="5" xfId="1" applyFont="1" applyFill="1" applyBorder="1" applyProtection="1"/>
    <xf numFmtId="3" fontId="15" fillId="0" borderId="6" xfId="0" applyNumberFormat="1" applyFont="1" applyFill="1" applyBorder="1"/>
    <xf numFmtId="166" fontId="4" fillId="0" borderId="6" xfId="1" applyNumberFormat="1" applyFont="1" applyBorder="1"/>
    <xf numFmtId="164" fontId="4" fillId="0" borderId="5" xfId="4" applyNumberFormat="1" applyFont="1" applyBorder="1"/>
    <xf numFmtId="166" fontId="15" fillId="0" borderId="5" xfId="1" applyNumberFormat="1" applyFont="1" applyFill="1" applyBorder="1" applyAlignment="1">
      <alignment horizontal="center"/>
    </xf>
    <xf numFmtId="37" fontId="15" fillId="0" borderId="5" xfId="3" applyNumberFormat="1" applyFont="1" applyFill="1" applyBorder="1" applyProtection="1"/>
    <xf numFmtId="165" fontId="0" fillId="0" borderId="6" xfId="0" applyNumberFormat="1" applyBorder="1"/>
    <xf numFmtId="0" fontId="8" fillId="0" borderId="14" xfId="0" applyFont="1" applyBorder="1"/>
    <xf numFmtId="0" fontId="8" fillId="0" borderId="0" xfId="0" applyFont="1" applyBorder="1"/>
    <xf numFmtId="44" fontId="8" fillId="0" borderId="5" xfId="2" applyFont="1" applyBorder="1"/>
    <xf numFmtId="44" fontId="8" fillId="0" borderId="6" xfId="2" applyFont="1" applyBorder="1"/>
    <xf numFmtId="164" fontId="7" fillId="0" borderId="8" xfId="4" applyNumberFormat="1" applyFont="1" applyBorder="1"/>
    <xf numFmtId="164" fontId="7" fillId="0" borderId="9" xfId="4" applyNumberFormat="1" applyFont="1" applyBorder="1"/>
    <xf numFmtId="164" fontId="7" fillId="0" borderId="10" xfId="4" applyNumberFormat="1" applyFont="1" applyBorder="1"/>
    <xf numFmtId="0" fontId="0" fillId="0" borderId="13" xfId="0" applyBorder="1"/>
    <xf numFmtId="0" fontId="8" fillId="0" borderId="7" xfId="0" applyFont="1" applyBorder="1" applyAlignment="1">
      <alignment horizontal="center"/>
    </xf>
    <xf numFmtId="0" fontId="8" fillId="0" borderId="11" xfId="0" applyFont="1" applyBorder="1" applyAlignment="1"/>
    <xf numFmtId="0" fontId="8" fillId="0" borderId="0" xfId="0" applyFont="1" applyBorder="1" applyAlignment="1">
      <alignment horizontal="center"/>
    </xf>
    <xf numFmtId="165" fontId="0" fillId="0" borderId="3" xfId="0" applyNumberFormat="1" applyBorder="1"/>
    <xf numFmtId="167" fontId="0" fillId="0" borderId="3" xfId="1" applyNumberFormat="1" applyFont="1" applyBorder="1"/>
    <xf numFmtId="167" fontId="9" fillId="0" borderId="5" xfId="1" applyNumberFormat="1" applyFont="1" applyBorder="1"/>
    <xf numFmtId="167" fontId="8" fillId="0" borderId="5" xfId="1" applyNumberFormat="1" applyFont="1" applyBorder="1"/>
    <xf numFmtId="167" fontId="0" fillId="0" borderId="5" xfId="1" applyNumberFormat="1" applyFont="1" applyBorder="1"/>
    <xf numFmtId="166" fontId="9" fillId="0" borderId="5" xfId="1" applyNumberFormat="1" applyFont="1" applyBorder="1"/>
    <xf numFmtId="0" fontId="8" fillId="0" borderId="5" xfId="0" applyFont="1" applyBorder="1" applyAlignment="1">
      <alignment horizontal="center"/>
    </xf>
    <xf numFmtId="0" fontId="8" fillId="0" borderId="9" xfId="0" applyFont="1" applyBorder="1" applyAlignment="1">
      <alignment horizontal="center"/>
    </xf>
    <xf numFmtId="0" fontId="16" fillId="0" borderId="3" xfId="0" applyFont="1" applyBorder="1"/>
    <xf numFmtId="0" fontId="16" fillId="0" borderId="6" xfId="0" applyFont="1" applyBorder="1"/>
    <xf numFmtId="0" fontId="16" fillId="0" borderId="10" xfId="0" applyFont="1" applyBorder="1"/>
    <xf numFmtId="0" fontId="16" fillId="0" borderId="10" xfId="0" applyFont="1" applyBorder="1" applyAlignment="1">
      <alignment horizontal="center" wrapText="1"/>
    </xf>
    <xf numFmtId="0" fontId="16" fillId="0" borderId="6" xfId="0" applyFont="1" applyBorder="1" applyAlignment="1">
      <alignment wrapText="1"/>
    </xf>
    <xf numFmtId="0" fontId="16" fillId="0" borderId="12" xfId="0" applyFont="1" applyBorder="1" applyAlignment="1">
      <alignment wrapText="1"/>
    </xf>
    <xf numFmtId="0" fontId="16" fillId="0" borderId="15" xfId="0" applyFont="1" applyBorder="1" applyAlignment="1">
      <alignment wrapText="1"/>
    </xf>
    <xf numFmtId="166" fontId="0" fillId="0" borderId="3" xfId="1" applyNumberFormat="1" applyFont="1" applyBorder="1"/>
    <xf numFmtId="0" fontId="16" fillId="0" borderId="5" xfId="0" applyFont="1" applyBorder="1"/>
    <xf numFmtId="0" fontId="16" fillId="0" borderId="2" xfId="0" applyFont="1" applyBorder="1" applyAlignment="1">
      <alignment wrapText="1"/>
    </xf>
    <xf numFmtId="0" fontId="16" fillId="0" borderId="8" xfId="0" applyFont="1" applyBorder="1"/>
    <xf numFmtId="0" fontId="16" fillId="0" borderId="9" xfId="0" applyFont="1" applyBorder="1"/>
    <xf numFmtId="0" fontId="8" fillId="0" borderId="0" xfId="3" applyFont="1"/>
    <xf numFmtId="0" fontId="8" fillId="0" borderId="0" xfId="0" applyFont="1" applyAlignment="1">
      <alignment horizontal="center"/>
    </xf>
    <xf numFmtId="0" fontId="16" fillId="0" borderId="0" xfId="0" applyFont="1" applyAlignment="1">
      <alignment horizontal="center"/>
    </xf>
    <xf numFmtId="0" fontId="16" fillId="0" borderId="1" xfId="0" applyFont="1" applyBorder="1" applyAlignment="1">
      <alignment horizontal="center"/>
    </xf>
    <xf numFmtId="0" fontId="16" fillId="0" borderId="3" xfId="0" applyFont="1" applyBorder="1" applyAlignment="1">
      <alignment horizontal="center"/>
    </xf>
    <xf numFmtId="0" fontId="16" fillId="0" borderId="12" xfId="0" applyFont="1" applyBorder="1" applyAlignment="1">
      <alignment horizontal="center"/>
    </xf>
    <xf numFmtId="0" fontId="16" fillId="0" borderId="6" xfId="0" applyFont="1" applyBorder="1" applyAlignment="1">
      <alignment horizontal="center"/>
    </xf>
    <xf numFmtId="0" fontId="1" fillId="3" borderId="5" xfId="0" applyFont="1" applyFill="1" applyBorder="1"/>
    <xf numFmtId="0" fontId="16" fillId="0" borderId="3" xfId="0" applyFont="1" applyBorder="1" applyAlignment="1"/>
    <xf numFmtId="0" fontId="16" fillId="0" borderId="6" xfId="0" applyFont="1" applyBorder="1" applyAlignment="1"/>
    <xf numFmtId="167" fontId="0" fillId="0" borderId="6" xfId="1" applyNumberFormat="1" applyFont="1" applyBorder="1"/>
    <xf numFmtId="0" fontId="0" fillId="0" borderId="0" xfId="0" applyAlignment="1">
      <alignment horizontal="left" vertical="top"/>
    </xf>
    <xf numFmtId="0" fontId="8" fillId="0" borderId="15" xfId="0" applyFont="1" applyBorder="1" applyAlignment="1">
      <alignment wrapText="1"/>
    </xf>
    <xf numFmtId="0" fontId="0" fillId="4" borderId="5" xfId="0" applyFill="1" applyBorder="1"/>
    <xf numFmtId="0" fontId="12" fillId="0" borderId="5" xfId="0" applyFont="1" applyBorder="1"/>
    <xf numFmtId="0" fontId="12" fillId="0" borderId="6" xfId="0" applyFont="1" applyBorder="1"/>
    <xf numFmtId="0" fontId="0" fillId="0" borderId="0" xfId="0" applyAlignment="1"/>
    <xf numFmtId="0" fontId="4" fillId="0" borderId="2" xfId="0" applyFont="1" applyBorder="1" applyAlignment="1">
      <alignment horizontal="center"/>
    </xf>
    <xf numFmtId="0" fontId="4" fillId="0" borderId="0" xfId="0" applyFont="1"/>
    <xf numFmtId="0" fontId="1" fillId="0" borderId="7" xfId="0" applyFont="1"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1" fillId="0" borderId="0" xfId="0" applyFont="1" applyAlignment="1">
      <alignment horizontal="center"/>
    </xf>
    <xf numFmtId="0" fontId="16" fillId="0" borderId="0" xfId="0" applyFont="1" applyAlignment="1">
      <alignment horizontal="center"/>
    </xf>
    <xf numFmtId="0" fontId="16" fillId="0" borderId="7"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3" fillId="0" borderId="7" xfId="3" applyFont="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3" fillId="0" borderId="7" xfId="3" quotePrefix="1" applyFont="1" applyBorder="1" applyAlignment="1">
      <alignment horizontal="center" vertical="center"/>
    </xf>
    <xf numFmtId="0" fontId="3" fillId="0" borderId="11" xfId="3" quotePrefix="1" applyFont="1" applyBorder="1" applyAlignment="1">
      <alignment horizontal="center" vertical="center"/>
    </xf>
    <xf numFmtId="0" fontId="3" fillId="0" borderId="13" xfId="3" quotePrefix="1" applyFont="1" applyBorder="1" applyAlignment="1">
      <alignment horizontal="center" vertical="center"/>
    </xf>
    <xf numFmtId="0" fontId="16" fillId="0" borderId="7" xfId="0" applyFont="1" applyBorder="1" applyAlignment="1">
      <alignment horizontal="center" wrapText="1"/>
    </xf>
    <xf numFmtId="0" fontId="16" fillId="0" borderId="11" xfId="0" applyFont="1" applyBorder="1" applyAlignment="1">
      <alignment horizontal="center" wrapText="1"/>
    </xf>
    <xf numFmtId="0" fontId="16" fillId="0" borderId="13" xfId="0" applyFont="1" applyBorder="1" applyAlignment="1">
      <alignment horizontal="center" wrapText="1"/>
    </xf>
    <xf numFmtId="0" fontId="0" fillId="0" borderId="7" xfId="0" applyBorder="1" applyAlignment="1">
      <alignment horizontal="center"/>
    </xf>
    <xf numFmtId="0" fontId="16" fillId="0" borderId="8" xfId="0" applyFont="1" applyBorder="1" applyAlignment="1">
      <alignment horizontal="center" wrapText="1"/>
    </xf>
    <xf numFmtId="0" fontId="16" fillId="0" borderId="14" xfId="0" applyFont="1" applyBorder="1" applyAlignment="1">
      <alignment horizontal="center" wrapText="1"/>
    </xf>
    <xf numFmtId="0" fontId="16" fillId="0" borderId="1" xfId="0" applyFont="1" applyBorder="1" applyAlignment="1">
      <alignment horizontal="center" wrapText="1"/>
    </xf>
    <xf numFmtId="0" fontId="12" fillId="0" borderId="7" xfId="0" applyFont="1" applyBorder="1" applyAlignment="1">
      <alignment horizontal="center"/>
    </xf>
    <xf numFmtId="0" fontId="12" fillId="0" borderId="11" xfId="0" applyFont="1" applyBorder="1" applyAlignment="1">
      <alignment horizontal="center"/>
    </xf>
    <xf numFmtId="0" fontId="12" fillId="0" borderId="13" xfId="0" applyFont="1" applyBorder="1" applyAlignment="1">
      <alignment horizontal="center"/>
    </xf>
    <xf numFmtId="0" fontId="8" fillId="0" borderId="11" xfId="0" applyFont="1" applyBorder="1" applyAlignment="1">
      <alignment horizontal="center"/>
    </xf>
    <xf numFmtId="0" fontId="8" fillId="0" borderId="11" xfId="0" quotePrefix="1" applyFont="1" applyBorder="1" applyAlignment="1">
      <alignment horizontal="center"/>
    </xf>
    <xf numFmtId="0" fontId="8" fillId="0" borderId="13" xfId="0" quotePrefix="1" applyFont="1" applyBorder="1" applyAlignment="1">
      <alignment horizontal="center"/>
    </xf>
    <xf numFmtId="0" fontId="1" fillId="0" borderId="0" xfId="0" applyFont="1" applyAlignment="1">
      <alignment horizontal="center" wrapText="1"/>
    </xf>
    <xf numFmtId="0" fontId="8" fillId="0" borderId="8" xfId="0" applyFont="1" applyBorder="1" applyAlignment="1">
      <alignment horizontal="center" wrapText="1"/>
    </xf>
    <xf numFmtId="0" fontId="8" fillId="0" borderId="14" xfId="0" applyFont="1" applyBorder="1" applyAlignment="1">
      <alignment horizontal="center" wrapText="1"/>
    </xf>
    <xf numFmtId="0" fontId="8" fillId="0" borderId="1" xfId="0" applyFont="1" applyBorder="1" applyAlignment="1">
      <alignment horizontal="center" wrapText="1"/>
    </xf>
    <xf numFmtId="0" fontId="8" fillId="0" borderId="10" xfId="0" applyFont="1" applyBorder="1" applyAlignment="1">
      <alignment horizontal="center" wrapText="1"/>
    </xf>
    <xf numFmtId="0" fontId="8" fillId="0" borderId="4" xfId="0" applyFont="1" applyBorder="1" applyAlignment="1">
      <alignment horizontal="center" wrapText="1"/>
    </xf>
    <xf numFmtId="0" fontId="8" fillId="0" borderId="12" xfId="0" applyFont="1" applyBorder="1" applyAlignment="1">
      <alignment horizontal="center" wrapText="1"/>
    </xf>
    <xf numFmtId="0" fontId="8" fillId="0" borderId="7" xfId="0" applyFont="1" applyBorder="1" applyAlignment="1">
      <alignment horizontal="center"/>
    </xf>
    <xf numFmtId="0" fontId="8" fillId="0" borderId="13"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0" xfId="0" applyFont="1" applyAlignment="1">
      <alignment horizontal="center"/>
    </xf>
    <xf numFmtId="0" fontId="0" fillId="0" borderId="0" xfId="0" applyAlignment="1">
      <alignment wrapText="1"/>
    </xf>
  </cellXfs>
  <cellStyles count="5">
    <cellStyle name="Comma" xfId="1" builtinId="3"/>
    <cellStyle name="Currency" xfId="2" builtinId="4"/>
    <cellStyle name="Normal" xfId="0" builtinId="0"/>
    <cellStyle name="Normal_98cr" xfId="3" xr:uid="{00000000-0005-0000-0000-000003000000}"/>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3840-BF5D-C64F-BAAA-37E88AED4EA8}">
  <dimension ref="A1:B52"/>
  <sheetViews>
    <sheetView tabSelected="1" workbookViewId="0"/>
  </sheetViews>
  <sheetFormatPr baseColWidth="10" defaultRowHeight="13"/>
  <sheetData>
    <row r="1" spans="1:2">
      <c r="A1" s="204" t="s">
        <v>380</v>
      </c>
      <c r="B1" s="204" t="s">
        <v>381</v>
      </c>
    </row>
    <row r="2" spans="1:2">
      <c r="A2" t="str">
        <f>PROPER('Table 3A'!A12)</f>
        <v>Alabama</v>
      </c>
      <c r="B2">
        <f>'Table 3A'!E12</f>
        <v>6900</v>
      </c>
    </row>
    <row r="3" spans="1:2">
      <c r="A3" t="str">
        <f>PROPER('Table 3A'!A13)</f>
        <v>Alaska</v>
      </c>
      <c r="B3">
        <f>'Table 3A'!E13</f>
        <v>3958</v>
      </c>
    </row>
    <row r="4" spans="1:2">
      <c r="A4" t="str">
        <f>PROPER('Table 3A'!A14)</f>
        <v>Arizona</v>
      </c>
      <c r="B4">
        <f>'Table 3A'!E14</f>
        <v>14824</v>
      </c>
    </row>
    <row r="5" spans="1:2">
      <c r="A5" t="str">
        <f>PROPER('Table 3A'!A15)</f>
        <v>Arkansas</v>
      </c>
      <c r="B5">
        <f>'Table 3A'!E15</f>
        <v>6013</v>
      </c>
    </row>
    <row r="6" spans="1:2">
      <c r="A6" t="str">
        <f>PROPER('Table 3A'!A16)</f>
        <v>California</v>
      </c>
      <c r="B6">
        <f>'Table 3A'!E16</f>
        <v>273228</v>
      </c>
    </row>
    <row r="7" spans="1:2">
      <c r="A7" t="str">
        <f>PROPER('Table 3A'!A17)</f>
        <v>Colorado</v>
      </c>
      <c r="B7">
        <f>'Table 3A'!E17</f>
        <v>5306</v>
      </c>
    </row>
    <row r="8" spans="1:2">
      <c r="A8" t="str">
        <f>PROPER('Table 3A'!A18)</f>
        <v>Connecticut</v>
      </c>
      <c r="B8">
        <f>'Table 3A'!E18</f>
        <v>11733</v>
      </c>
    </row>
    <row r="9" spans="1:2">
      <c r="A9" t="str">
        <f>PROPER('Table 3A'!A19)</f>
        <v>Delaware</v>
      </c>
      <c r="B9">
        <f>'Table 3A'!E19</f>
        <v>2259</v>
      </c>
    </row>
    <row r="10" spans="1:2">
      <c r="A10" t="str">
        <f>PROPER('Table 3A'!A20)</f>
        <v>Dist. Of Col.</v>
      </c>
      <c r="B10">
        <f>'Table 3A'!E20</f>
        <v>10260</v>
      </c>
    </row>
    <row r="11" spans="1:2">
      <c r="A11" t="str">
        <f>PROPER('Table 3A'!A21)</f>
        <v>Florida</v>
      </c>
      <c r="B11">
        <f>'Table 3A'!E21</f>
        <v>17843</v>
      </c>
    </row>
    <row r="12" spans="1:2">
      <c r="A12" t="str">
        <f>PROPER('Table 3A'!A23)</f>
        <v>Georgia</v>
      </c>
      <c r="B12">
        <f>'Table 3A'!E23</f>
        <v>23001</v>
      </c>
    </row>
    <row r="13" spans="1:2">
      <c r="A13" t="str">
        <f>PROPER('Table 3A'!A25)</f>
        <v>Hawaii</v>
      </c>
      <c r="B13">
        <f>'Table 3A'!E25</f>
        <v>7578</v>
      </c>
    </row>
    <row r="14" spans="1:2">
      <c r="A14" t="str">
        <f>PROPER('Table 3A'!A26)</f>
        <v>Idaho</v>
      </c>
      <c r="B14">
        <f>'Table 3A'!E26</f>
        <v>314</v>
      </c>
    </row>
    <row r="15" spans="1:2">
      <c r="A15" t="str">
        <f>PROPER('Table 3A'!A27)</f>
        <v>Illinois</v>
      </c>
      <c r="B15">
        <f>'Table 3A'!E27</f>
        <v>29878</v>
      </c>
    </row>
    <row r="16" spans="1:2">
      <c r="A16" t="str">
        <f>PROPER('Table 3A'!A28)</f>
        <v>Indiana</v>
      </c>
      <c r="B16">
        <f>'Table 3A'!E28</f>
        <v>19265</v>
      </c>
    </row>
    <row r="17" spans="1:2">
      <c r="A17" t="str">
        <f>PROPER('Table 3A'!A29)</f>
        <v>Iowa</v>
      </c>
      <c r="B17">
        <f>'Table 3A'!E29</f>
        <v>15216</v>
      </c>
    </row>
    <row r="18" spans="1:2">
      <c r="A18" t="str">
        <f>PROPER('Table 3A'!A30)</f>
        <v>Kansas</v>
      </c>
      <c r="B18">
        <f>'Table 3A'!E30</f>
        <v>7158</v>
      </c>
    </row>
    <row r="19" spans="1:2">
      <c r="A19" t="str">
        <f>PROPER('Table 3A'!A31)</f>
        <v>Kentucky</v>
      </c>
      <c r="B19">
        <f>'Table 3A'!E31</f>
        <v>17534</v>
      </c>
    </row>
    <row r="20" spans="1:2">
      <c r="A20" t="str">
        <f>PROPER('Table 3A'!A32)</f>
        <v>Louisiana</v>
      </c>
      <c r="B20">
        <f>'Table 3A'!E32</f>
        <v>10319</v>
      </c>
    </row>
    <row r="21" spans="1:2">
      <c r="A21" t="str">
        <f>PROPER('Table 3A'!A34)</f>
        <v>Maine</v>
      </c>
      <c r="B21">
        <f>'Table 3A'!E34</f>
        <v>6940</v>
      </c>
    </row>
    <row r="22" spans="1:2">
      <c r="A22" t="str">
        <f>PROPER('Table 3A'!A35)</f>
        <v>Maryland</v>
      </c>
      <c r="B22">
        <f>'Table 3A'!E35</f>
        <v>16653</v>
      </c>
    </row>
    <row r="23" spans="1:2">
      <c r="A23" t="str">
        <f>PROPER('Table 3A'!A36)</f>
        <v>Massachusetts</v>
      </c>
      <c r="B23">
        <f>'Table 3A'!E36</f>
        <v>6220</v>
      </c>
    </row>
    <row r="24" spans="1:2">
      <c r="A24" t="str">
        <f>PROPER('Table 3A'!A37)</f>
        <v>Michigan</v>
      </c>
      <c r="B24">
        <f>'Table 3A'!E37</f>
        <v>37924</v>
      </c>
    </row>
    <row r="25" spans="1:2">
      <c r="A25" t="str">
        <f>PROPER('Table 3A'!A38)</f>
        <v>Minnesota</v>
      </c>
      <c r="B25">
        <f>'Table 3A'!E38</f>
        <v>23909</v>
      </c>
    </row>
    <row r="26" spans="1:2">
      <c r="A26" t="str">
        <f>PROPER('Table 3A'!A39)</f>
        <v>Mississippi</v>
      </c>
      <c r="B26">
        <f>'Table 3A'!E39</f>
        <v>5688</v>
      </c>
    </row>
    <row r="27" spans="1:2">
      <c r="A27" t="str">
        <f>PROPER('Table 3A'!A40)</f>
        <v>Missouri</v>
      </c>
      <c r="B27">
        <f>'Table 3A'!E40</f>
        <v>28128</v>
      </c>
    </row>
    <row r="28" spans="1:2">
      <c r="A28" t="str">
        <f>PROPER('Table 3A'!A41)</f>
        <v>Montana</v>
      </c>
      <c r="B28">
        <f>'Table 3A'!E41</f>
        <v>3650</v>
      </c>
    </row>
    <row r="29" spans="1:2">
      <c r="A29" t="str">
        <f>PROPER('Table 3A'!A42)</f>
        <v>Nebraska</v>
      </c>
      <c r="B29">
        <f>'Table 3A'!E42</f>
        <v>5069</v>
      </c>
    </row>
    <row r="30" spans="1:2">
      <c r="A30" t="str">
        <f>PROPER('Table 3A'!A43)</f>
        <v>Nevada</v>
      </c>
      <c r="B30">
        <f>'Table 3A'!E43</f>
        <v>3376</v>
      </c>
    </row>
    <row r="31" spans="1:2">
      <c r="A31" t="str">
        <f>PROPER('Table 3A'!A45)</f>
        <v>New Hampshire</v>
      </c>
      <c r="B31">
        <f>'Table 3A'!E45</f>
        <v>2069</v>
      </c>
    </row>
    <row r="32" spans="1:2">
      <c r="A32" t="str">
        <f>PROPER('Table 3A'!A46)</f>
        <v>New Jersey</v>
      </c>
      <c r="B32">
        <f>'Table 3A'!E46</f>
        <v>25742</v>
      </c>
    </row>
    <row r="33" spans="1:2">
      <c r="A33" t="str">
        <f>PROPER('Table 3A'!A47)</f>
        <v>New Mexico</v>
      </c>
      <c r="B33">
        <f>'Table 3A'!E47</f>
        <v>12610</v>
      </c>
    </row>
    <row r="34" spans="1:2">
      <c r="A34" t="str">
        <f>PROPER('Table 3A'!A48)</f>
        <v>New York</v>
      </c>
      <c r="B34">
        <f>'Table 3A'!E48</f>
        <v>137200</v>
      </c>
    </row>
    <row r="35" spans="1:2">
      <c r="A35" t="str">
        <f>PROPER('Table 3A'!A49)</f>
        <v>North Carolina</v>
      </c>
      <c r="B35">
        <f>'Table 3A'!E49</f>
        <v>16888</v>
      </c>
    </row>
    <row r="36" spans="1:2">
      <c r="A36" t="str">
        <f>PROPER('Table 3A'!A50)</f>
        <v>North Dakota</v>
      </c>
      <c r="B36">
        <f>'Table 3A'!E50</f>
        <v>1543</v>
      </c>
    </row>
    <row r="37" spans="1:2">
      <c r="A37" t="str">
        <f>PROPER('Table 3A'!A51)</f>
        <v>Ohio</v>
      </c>
      <c r="B37">
        <f>'Table 3A'!E51</f>
        <v>43579</v>
      </c>
    </row>
    <row r="38" spans="1:2">
      <c r="A38" t="str">
        <f>PROPER('Table 3A'!A52)</f>
        <v>Oklahoma</v>
      </c>
      <c r="B38">
        <f>'Table 3A'!E52</f>
        <v>7189</v>
      </c>
    </row>
    <row r="39" spans="1:2">
      <c r="A39" t="str">
        <f>PROPER('Table 3A'!A53)</f>
        <v>Oregon</v>
      </c>
      <c r="B39">
        <f>'Table 3A'!E53</f>
        <v>9012</v>
      </c>
    </row>
    <row r="40" spans="1:2">
      <c r="A40" t="str">
        <f>PROPER('Table 3A'!A54)</f>
        <v>Pennsylvania</v>
      </c>
      <c r="B40">
        <f>'Table 3A'!E54</f>
        <v>49869</v>
      </c>
    </row>
    <row r="41" spans="1:2">
      <c r="A41" t="str">
        <f>PROPER('Table 3A'!A57)</f>
        <v>Rhode Island</v>
      </c>
      <c r="B41">
        <f>'Table 3A'!E57</f>
        <v>10903</v>
      </c>
    </row>
    <row r="42" spans="1:2">
      <c r="A42" t="str">
        <f>PROPER('Table 3A'!A58)</f>
        <v>South Carolina</v>
      </c>
      <c r="B42">
        <f>'Table 3A'!E58</f>
        <v>4892</v>
      </c>
    </row>
    <row r="43" spans="1:2">
      <c r="A43" t="str">
        <f>PROPER('Table 3A'!A59)</f>
        <v>South Dakota</v>
      </c>
      <c r="B43">
        <f>'Table 3A'!E59</f>
        <v>962</v>
      </c>
    </row>
    <row r="44" spans="1:2">
      <c r="A44" t="str">
        <f>PROPER('Table 3A'!A60)</f>
        <v>Tennessee</v>
      </c>
      <c r="B44">
        <f>'Table 3A'!E60</f>
        <v>42139</v>
      </c>
    </row>
    <row r="45" spans="1:2">
      <c r="A45" t="str">
        <f>PROPER('Table 3A'!A61)</f>
        <v>Texas</v>
      </c>
      <c r="B45">
        <f>'Table 3A'!E61</f>
        <v>37799</v>
      </c>
    </row>
    <row r="46" spans="1:2">
      <c r="A46" t="str">
        <f>PROPER('Table 3A'!A62)</f>
        <v>Utah</v>
      </c>
      <c r="B46">
        <f>'Table 3A'!E62</f>
        <v>4847</v>
      </c>
    </row>
    <row r="47" spans="1:2">
      <c r="A47" t="str">
        <f>PROPER('Table 3A'!A63)</f>
        <v>Vermont</v>
      </c>
      <c r="B47">
        <f>'Table 3A'!E63</f>
        <v>4393</v>
      </c>
    </row>
    <row r="48" spans="1:2">
      <c r="A48" t="str">
        <f>PROPER('Table 3A'!A65)</f>
        <v>Virginia</v>
      </c>
      <c r="B48">
        <f>'Table 3A'!E65</f>
        <v>8775</v>
      </c>
    </row>
    <row r="49" spans="1:2">
      <c r="A49" t="str">
        <f>PROPER('Table 3A'!A67)</f>
        <v>Washington</v>
      </c>
      <c r="B49">
        <f>'Table 3A'!E67</f>
        <v>34326</v>
      </c>
    </row>
    <row r="50" spans="1:2">
      <c r="A50" t="str">
        <f>PROPER('Table 3A'!A68)</f>
        <v>West Virginia</v>
      </c>
      <c r="B50">
        <f>'Table 3A'!E68</f>
        <v>9348</v>
      </c>
    </row>
    <row r="51" spans="1:2">
      <c r="A51" t="str">
        <f>PROPER('Table 3A'!A69)</f>
        <v>Wisconsin</v>
      </c>
      <c r="B51">
        <f>'Table 3A'!E69</f>
        <v>4976</v>
      </c>
    </row>
    <row r="52" spans="1:2">
      <c r="A52" t="str">
        <f>PROPER('Table 3A'!A70)</f>
        <v>Wyoming</v>
      </c>
      <c r="B52">
        <f>'Table 3A'!E70</f>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79"/>
  <sheetViews>
    <sheetView topLeftCell="I1" workbookViewId="0">
      <selection activeCell="Q4" sqref="Q4"/>
    </sheetView>
  </sheetViews>
  <sheetFormatPr baseColWidth="10" defaultColWidth="8.83203125" defaultRowHeight="13"/>
  <cols>
    <col min="1" max="1" width="18" customWidth="1"/>
    <col min="2" max="2" width="11.1640625" customWidth="1"/>
    <col min="3" max="3" width="15.1640625" customWidth="1"/>
    <col min="4" max="4" width="13.5" customWidth="1"/>
    <col min="5" max="5" width="17.6640625" customWidth="1"/>
    <col min="6" max="6" width="12.1640625" customWidth="1"/>
    <col min="7" max="7" width="11.5" customWidth="1"/>
    <col min="8" max="8" width="10.5" customWidth="1"/>
    <col min="9" max="9" width="10.1640625" customWidth="1"/>
    <col min="10" max="10" width="9.33203125" bestFit="1" customWidth="1"/>
    <col min="11" max="11" width="11.1640625" customWidth="1"/>
    <col min="12" max="12" width="11.5" customWidth="1"/>
    <col min="13" max="13" width="10.1640625" customWidth="1"/>
    <col min="14" max="14" width="12.33203125" customWidth="1"/>
    <col min="15" max="15" width="12.5" customWidth="1"/>
    <col min="16" max="16" width="11.83203125" customWidth="1"/>
    <col min="17" max="17" width="12.1640625" customWidth="1"/>
    <col min="18" max="18" width="14.83203125" customWidth="1"/>
  </cols>
  <sheetData>
    <row r="1" spans="1:18">
      <c r="P1" s="33" t="s">
        <v>254</v>
      </c>
    </row>
    <row r="2" spans="1:18">
      <c r="A2" s="208" t="s">
        <v>0</v>
      </c>
      <c r="B2" s="208"/>
      <c r="C2" s="208"/>
      <c r="D2" s="208"/>
      <c r="E2" s="208"/>
      <c r="F2" s="208"/>
      <c r="G2" s="208"/>
      <c r="H2" s="208"/>
      <c r="I2" s="208"/>
      <c r="J2" s="208"/>
      <c r="K2" s="208"/>
      <c r="L2" s="208"/>
      <c r="M2" s="208"/>
      <c r="N2" s="208"/>
      <c r="O2" s="208"/>
      <c r="P2" s="208"/>
    </row>
    <row r="3" spans="1:18">
      <c r="A3" s="232" t="s">
        <v>373</v>
      </c>
      <c r="B3" s="232"/>
      <c r="C3" s="232"/>
      <c r="D3" s="232"/>
      <c r="E3" s="232"/>
      <c r="F3" s="232"/>
      <c r="G3" s="232"/>
      <c r="H3" s="232"/>
      <c r="I3" s="232"/>
      <c r="J3" s="232"/>
      <c r="K3" s="232"/>
      <c r="L3" s="232"/>
      <c r="M3" s="232"/>
      <c r="N3" s="232"/>
      <c r="O3" s="232"/>
      <c r="P3" s="232"/>
    </row>
    <row r="4" spans="1:18">
      <c r="A4" s="232"/>
      <c r="B4" s="232"/>
      <c r="C4" s="232"/>
      <c r="D4" s="232"/>
      <c r="E4" s="232"/>
      <c r="F4" s="232"/>
      <c r="G4" s="232"/>
      <c r="H4" s="232"/>
      <c r="I4" s="232"/>
      <c r="J4" s="232"/>
      <c r="K4" s="232"/>
      <c r="L4" s="232"/>
      <c r="M4" s="232"/>
      <c r="N4" s="232"/>
      <c r="O4" s="232"/>
      <c r="P4" s="232"/>
    </row>
    <row r="5" spans="1:18">
      <c r="A5" s="208" t="s">
        <v>260</v>
      </c>
      <c r="B5" s="208"/>
      <c r="C5" s="208"/>
      <c r="D5" s="208"/>
      <c r="E5" s="208"/>
      <c r="F5" s="208"/>
      <c r="G5" s="208"/>
      <c r="H5" s="208"/>
      <c r="I5" s="208"/>
      <c r="J5" s="208"/>
      <c r="K5" s="208"/>
      <c r="L5" s="208"/>
      <c r="M5" s="208"/>
      <c r="N5" s="208"/>
      <c r="O5" s="208"/>
      <c r="P5" s="208"/>
    </row>
    <row r="7" spans="1:18" ht="14" thickBot="1"/>
    <row r="8" spans="1:18" ht="14" thickBot="1">
      <c r="A8" s="34"/>
      <c r="B8" s="37"/>
      <c r="C8" s="164"/>
      <c r="D8" s="163" t="s">
        <v>105</v>
      </c>
      <c r="E8" s="229" t="s">
        <v>202</v>
      </c>
      <c r="F8" s="230"/>
      <c r="G8" s="230"/>
      <c r="H8" s="230"/>
      <c r="I8" s="230"/>
      <c r="J8" s="230"/>
      <c r="K8" s="230"/>
      <c r="L8" s="230"/>
      <c r="M8" s="230"/>
      <c r="N8" s="230"/>
      <c r="O8" s="230"/>
      <c r="P8" s="230"/>
      <c r="Q8" s="230"/>
      <c r="R8" s="231"/>
    </row>
    <row r="9" spans="1:18">
      <c r="A9" s="35"/>
      <c r="B9" s="40" t="s">
        <v>71</v>
      </c>
      <c r="C9" s="40" t="s">
        <v>72</v>
      </c>
      <c r="D9" s="40" t="s">
        <v>72</v>
      </c>
      <c r="E9" s="35"/>
      <c r="F9" s="134" t="s">
        <v>101</v>
      </c>
      <c r="G9" s="42" t="s">
        <v>101</v>
      </c>
      <c r="H9" s="35"/>
      <c r="I9" s="135"/>
      <c r="J9" s="35"/>
      <c r="K9" s="48"/>
      <c r="L9" s="35"/>
      <c r="M9" s="35"/>
      <c r="N9" s="43" t="s">
        <v>75</v>
      </c>
      <c r="O9" s="42" t="s">
        <v>76</v>
      </c>
      <c r="P9" s="48"/>
      <c r="Q9" s="35" t="s">
        <v>199</v>
      </c>
      <c r="R9" s="10"/>
    </row>
    <row r="10" spans="1:18">
      <c r="A10" s="35"/>
      <c r="B10" s="42" t="s">
        <v>72</v>
      </c>
      <c r="C10" s="42" t="s">
        <v>77</v>
      </c>
      <c r="D10" s="42" t="s">
        <v>78</v>
      </c>
      <c r="E10" s="42" t="s">
        <v>79</v>
      </c>
      <c r="F10" s="42" t="s">
        <v>73</v>
      </c>
      <c r="G10" s="42" t="s">
        <v>74</v>
      </c>
      <c r="H10" s="42" t="s">
        <v>80</v>
      </c>
      <c r="I10" s="43" t="s">
        <v>81</v>
      </c>
      <c r="J10" s="42" t="s">
        <v>82</v>
      </c>
      <c r="K10" s="44" t="s">
        <v>83</v>
      </c>
      <c r="L10" s="42" t="s">
        <v>84</v>
      </c>
      <c r="M10" s="42" t="s">
        <v>85</v>
      </c>
      <c r="N10" s="43" t="s">
        <v>86</v>
      </c>
      <c r="O10" s="42" t="s">
        <v>87</v>
      </c>
      <c r="P10" s="48" t="s">
        <v>88</v>
      </c>
      <c r="Q10" s="35" t="s">
        <v>104</v>
      </c>
      <c r="R10" s="10"/>
    </row>
    <row r="11" spans="1:18" ht="14" thickBot="1">
      <c r="A11" s="36" t="s">
        <v>5</v>
      </c>
      <c r="B11" s="39" t="s">
        <v>200</v>
      </c>
      <c r="C11" s="45" t="s">
        <v>98</v>
      </c>
      <c r="D11" s="39" t="s">
        <v>89</v>
      </c>
      <c r="E11" s="39" t="s">
        <v>91</v>
      </c>
      <c r="F11" s="39" t="s">
        <v>91</v>
      </c>
      <c r="G11" s="39" t="s">
        <v>91</v>
      </c>
      <c r="H11" s="39" t="s">
        <v>92</v>
      </c>
      <c r="I11" s="46" t="s">
        <v>93</v>
      </c>
      <c r="J11" s="39" t="s">
        <v>94</v>
      </c>
      <c r="K11" s="47" t="s">
        <v>95</v>
      </c>
      <c r="L11" s="39" t="s">
        <v>75</v>
      </c>
      <c r="M11" s="39" t="s">
        <v>93</v>
      </c>
      <c r="N11" s="46" t="s">
        <v>91</v>
      </c>
      <c r="O11" s="39" t="s">
        <v>96</v>
      </c>
      <c r="P11" s="48" t="s">
        <v>97</v>
      </c>
      <c r="Q11" s="36" t="s">
        <v>190</v>
      </c>
      <c r="R11" s="36" t="s">
        <v>198</v>
      </c>
    </row>
    <row r="12" spans="1:18">
      <c r="A12" s="34" t="s">
        <v>9</v>
      </c>
      <c r="B12" s="26">
        <f>SUM(B14:B77)</f>
        <v>50006</v>
      </c>
      <c r="C12" s="26">
        <f t="shared" ref="C12:R12" si="0">SUM(C14:C77)</f>
        <v>36762</v>
      </c>
      <c r="D12" s="26">
        <f t="shared" si="0"/>
        <v>18802</v>
      </c>
      <c r="E12" s="26">
        <f t="shared" si="0"/>
        <v>17728</v>
      </c>
      <c r="F12" s="26">
        <f t="shared" si="0"/>
        <v>241</v>
      </c>
      <c r="G12" s="26">
        <f t="shared" si="0"/>
        <v>282</v>
      </c>
      <c r="H12" s="26">
        <f t="shared" si="0"/>
        <v>3102</v>
      </c>
      <c r="I12" s="26">
        <f t="shared" si="0"/>
        <v>40</v>
      </c>
      <c r="J12" s="26">
        <f t="shared" si="0"/>
        <v>4373</v>
      </c>
      <c r="K12" s="26">
        <f t="shared" si="0"/>
        <v>4208</v>
      </c>
      <c r="L12" s="26">
        <f t="shared" si="0"/>
        <v>2079</v>
      </c>
      <c r="M12" s="26">
        <f t="shared" si="0"/>
        <v>505</v>
      </c>
      <c r="N12" s="26">
        <f t="shared" si="0"/>
        <v>488</v>
      </c>
      <c r="O12" s="26">
        <f t="shared" si="0"/>
        <v>935</v>
      </c>
      <c r="P12" s="26">
        <f t="shared" si="0"/>
        <v>21</v>
      </c>
      <c r="Q12" s="26">
        <f t="shared" si="0"/>
        <v>2638</v>
      </c>
      <c r="R12" s="26">
        <f t="shared" si="0"/>
        <v>1207</v>
      </c>
    </row>
    <row r="13" spans="1:18">
      <c r="A13" s="35"/>
      <c r="B13" s="27"/>
      <c r="C13" s="27"/>
      <c r="D13" s="27"/>
      <c r="E13" s="27"/>
      <c r="F13" s="27"/>
      <c r="G13" s="27"/>
      <c r="H13" s="27"/>
      <c r="I13" s="27"/>
      <c r="J13" s="27"/>
      <c r="K13" s="27"/>
      <c r="L13" s="27"/>
      <c r="M13" s="27"/>
      <c r="N13" s="27"/>
      <c r="O13" s="27"/>
      <c r="P13" s="27"/>
      <c r="Q13" s="28"/>
      <c r="R13" s="28"/>
    </row>
    <row r="14" spans="1:18">
      <c r="A14" s="35" t="s">
        <v>10</v>
      </c>
      <c r="B14" s="28">
        <v>42</v>
      </c>
      <c r="C14" s="28">
        <v>0</v>
      </c>
      <c r="D14" s="28">
        <v>0</v>
      </c>
      <c r="E14" s="28">
        <v>0</v>
      </c>
      <c r="F14" s="28">
        <v>0</v>
      </c>
      <c r="G14" s="28">
        <v>0</v>
      </c>
      <c r="H14" s="28">
        <v>0</v>
      </c>
      <c r="I14" s="28">
        <v>0</v>
      </c>
      <c r="J14" s="28">
        <v>0</v>
      </c>
      <c r="K14" s="28">
        <v>0</v>
      </c>
      <c r="L14" s="28">
        <v>0</v>
      </c>
      <c r="M14" s="28">
        <v>0</v>
      </c>
      <c r="N14" s="28">
        <v>0</v>
      </c>
      <c r="O14" s="28">
        <v>0</v>
      </c>
      <c r="P14" s="28">
        <v>0</v>
      </c>
      <c r="Q14" s="28">
        <v>0</v>
      </c>
      <c r="R14" s="28">
        <v>0</v>
      </c>
    </row>
    <row r="15" spans="1:18">
      <c r="A15" s="35" t="s">
        <v>11</v>
      </c>
      <c r="B15" s="28">
        <v>718</v>
      </c>
      <c r="C15" s="28">
        <v>509</v>
      </c>
      <c r="D15" s="28">
        <v>259</v>
      </c>
      <c r="E15" s="28">
        <v>282</v>
      </c>
      <c r="F15" s="28">
        <v>0</v>
      </c>
      <c r="G15" s="28">
        <v>0</v>
      </c>
      <c r="H15" s="28">
        <v>3</v>
      </c>
      <c r="I15" s="28">
        <v>1</v>
      </c>
      <c r="J15" s="28">
        <v>112</v>
      </c>
      <c r="K15" s="28">
        <v>38</v>
      </c>
      <c r="L15" s="28">
        <v>83</v>
      </c>
      <c r="M15" s="28">
        <v>0</v>
      </c>
      <c r="N15" s="28">
        <v>0</v>
      </c>
      <c r="O15" s="28">
        <v>7</v>
      </c>
      <c r="P15" s="28">
        <v>0</v>
      </c>
      <c r="Q15" s="28">
        <v>0</v>
      </c>
      <c r="R15" s="28">
        <v>44</v>
      </c>
    </row>
    <row r="16" spans="1:18">
      <c r="A16" s="35" t="s">
        <v>14</v>
      </c>
      <c r="B16" s="28">
        <v>393</v>
      </c>
      <c r="C16" s="28">
        <v>344</v>
      </c>
      <c r="D16" s="28">
        <v>207</v>
      </c>
      <c r="E16" s="28">
        <v>215</v>
      </c>
      <c r="F16" s="28">
        <v>0</v>
      </c>
      <c r="G16" s="28">
        <v>0</v>
      </c>
      <c r="H16" s="28">
        <v>83</v>
      </c>
      <c r="I16" s="28">
        <v>1</v>
      </c>
      <c r="J16" s="28">
        <v>201</v>
      </c>
      <c r="K16" s="28">
        <v>5</v>
      </c>
      <c r="L16" s="28">
        <v>28</v>
      </c>
      <c r="M16" s="28">
        <v>1</v>
      </c>
      <c r="N16" s="28">
        <v>2</v>
      </c>
      <c r="O16" s="28">
        <v>7</v>
      </c>
      <c r="P16" s="28">
        <v>0</v>
      </c>
      <c r="Q16" s="28">
        <v>0</v>
      </c>
      <c r="R16" s="28">
        <v>0</v>
      </c>
    </row>
    <row r="17" spans="1:18">
      <c r="A17" s="35" t="s">
        <v>16</v>
      </c>
      <c r="B17" s="28">
        <v>188</v>
      </c>
      <c r="C17" s="28">
        <v>156</v>
      </c>
      <c r="D17" s="28">
        <v>37</v>
      </c>
      <c r="E17" s="28">
        <v>24</v>
      </c>
      <c r="F17" s="28">
        <v>2</v>
      </c>
      <c r="G17" s="28">
        <v>2</v>
      </c>
      <c r="H17" s="28">
        <v>2</v>
      </c>
      <c r="I17" s="28">
        <v>0</v>
      </c>
      <c r="J17" s="28">
        <v>17</v>
      </c>
      <c r="K17" s="28">
        <v>0</v>
      </c>
      <c r="L17" s="28">
        <v>15</v>
      </c>
      <c r="M17" s="28">
        <v>1</v>
      </c>
      <c r="N17" s="28">
        <v>0</v>
      </c>
      <c r="O17" s="28">
        <v>1</v>
      </c>
      <c r="P17" s="28">
        <v>0</v>
      </c>
      <c r="Q17" s="28">
        <v>0</v>
      </c>
      <c r="R17" s="28">
        <v>0</v>
      </c>
    </row>
    <row r="18" spans="1:18">
      <c r="A18" s="35" t="s">
        <v>17</v>
      </c>
      <c r="B18" s="28">
        <v>173</v>
      </c>
      <c r="C18" s="28">
        <v>173</v>
      </c>
      <c r="D18" s="28">
        <v>0</v>
      </c>
      <c r="E18" s="28">
        <v>0</v>
      </c>
      <c r="F18" s="28">
        <v>0</v>
      </c>
      <c r="G18" s="28">
        <v>0</v>
      </c>
      <c r="H18" s="28">
        <v>0</v>
      </c>
      <c r="I18" s="28">
        <v>0</v>
      </c>
      <c r="J18" s="28">
        <v>0</v>
      </c>
      <c r="K18" s="28">
        <v>0</v>
      </c>
      <c r="L18" s="28">
        <v>0</v>
      </c>
      <c r="M18" s="28">
        <v>0</v>
      </c>
      <c r="N18" s="28">
        <v>0</v>
      </c>
      <c r="O18" s="28">
        <v>0</v>
      </c>
      <c r="P18" s="28">
        <v>0</v>
      </c>
      <c r="Q18" s="28">
        <v>0</v>
      </c>
      <c r="R18" s="28">
        <v>0</v>
      </c>
    </row>
    <row r="19" spans="1:18">
      <c r="A19" s="35"/>
      <c r="B19" s="28"/>
      <c r="C19" s="28"/>
      <c r="D19" s="28"/>
      <c r="E19" s="28"/>
      <c r="F19" s="28"/>
      <c r="G19" s="28"/>
      <c r="H19" s="28"/>
      <c r="I19" s="28"/>
      <c r="J19" s="28"/>
      <c r="K19" s="28"/>
      <c r="L19" s="28"/>
      <c r="M19" s="28"/>
      <c r="N19" s="28"/>
      <c r="O19" s="28"/>
      <c r="P19" s="28"/>
      <c r="Q19" s="28"/>
      <c r="R19" s="28"/>
    </row>
    <row r="20" spans="1:18">
      <c r="A20" s="35" t="s">
        <v>20</v>
      </c>
      <c r="B20" s="28">
        <v>398</v>
      </c>
      <c r="C20" s="28">
        <v>288</v>
      </c>
      <c r="D20" s="28">
        <v>129</v>
      </c>
      <c r="E20" s="28">
        <v>119</v>
      </c>
      <c r="F20" s="28">
        <v>0</v>
      </c>
      <c r="G20" s="28">
        <v>10</v>
      </c>
      <c r="H20" s="28">
        <v>23</v>
      </c>
      <c r="I20" s="28">
        <v>0</v>
      </c>
      <c r="J20" s="28">
        <v>37</v>
      </c>
      <c r="K20" s="28">
        <v>63</v>
      </c>
      <c r="L20" s="28">
        <v>40</v>
      </c>
      <c r="M20" s="28">
        <v>0</v>
      </c>
      <c r="N20" s="28">
        <v>0</v>
      </c>
      <c r="O20" s="28">
        <v>15</v>
      </c>
      <c r="P20" s="28">
        <v>0</v>
      </c>
      <c r="Q20" s="28">
        <v>0</v>
      </c>
      <c r="R20" s="28">
        <v>0</v>
      </c>
    </row>
    <row r="21" spans="1:18">
      <c r="A21" s="35" t="s">
        <v>21</v>
      </c>
      <c r="B21" s="28">
        <v>0</v>
      </c>
      <c r="C21" s="28">
        <v>0</v>
      </c>
      <c r="D21" s="28">
        <v>0</v>
      </c>
      <c r="E21" s="28">
        <v>0</v>
      </c>
      <c r="F21" s="28">
        <v>0</v>
      </c>
      <c r="G21" s="28">
        <v>0</v>
      </c>
      <c r="H21" s="28">
        <v>0</v>
      </c>
      <c r="I21" s="28">
        <v>0</v>
      </c>
      <c r="J21" s="28">
        <v>0</v>
      </c>
      <c r="K21" s="28">
        <v>0</v>
      </c>
      <c r="L21" s="28">
        <v>0</v>
      </c>
      <c r="M21" s="28">
        <v>0</v>
      </c>
      <c r="N21" s="28">
        <v>0</v>
      </c>
      <c r="O21" s="28">
        <v>0</v>
      </c>
      <c r="P21" s="28">
        <v>0</v>
      </c>
      <c r="Q21" s="28">
        <v>0</v>
      </c>
      <c r="R21" s="28">
        <v>0</v>
      </c>
    </row>
    <row r="22" spans="1:18">
      <c r="A22" s="35" t="s">
        <v>22</v>
      </c>
      <c r="B22" s="28">
        <v>0</v>
      </c>
      <c r="C22" s="28">
        <v>0</v>
      </c>
      <c r="D22" s="28">
        <v>0</v>
      </c>
      <c r="E22" s="28">
        <v>0</v>
      </c>
      <c r="F22" s="28">
        <v>0</v>
      </c>
      <c r="G22" s="28">
        <v>0</v>
      </c>
      <c r="H22" s="28">
        <v>0</v>
      </c>
      <c r="I22" s="28">
        <v>0</v>
      </c>
      <c r="J22" s="28">
        <v>0</v>
      </c>
      <c r="K22" s="28">
        <v>0</v>
      </c>
      <c r="L22" s="28">
        <v>0</v>
      </c>
      <c r="M22" s="28">
        <v>0</v>
      </c>
      <c r="N22" s="28">
        <v>0</v>
      </c>
      <c r="O22" s="28">
        <v>0</v>
      </c>
      <c r="P22" s="28">
        <v>0</v>
      </c>
      <c r="Q22" s="28">
        <v>0</v>
      </c>
      <c r="R22" s="28">
        <v>0</v>
      </c>
    </row>
    <row r="23" spans="1:18">
      <c r="A23" s="35" t="s">
        <v>23</v>
      </c>
      <c r="B23" s="28">
        <v>86</v>
      </c>
      <c r="C23" s="28">
        <v>84</v>
      </c>
      <c r="D23" s="28">
        <v>29</v>
      </c>
      <c r="E23" s="28">
        <v>31</v>
      </c>
      <c r="F23" s="28">
        <v>0</v>
      </c>
      <c r="G23" s="28">
        <v>0</v>
      </c>
      <c r="H23" s="28">
        <v>2</v>
      </c>
      <c r="I23" s="28">
        <v>0</v>
      </c>
      <c r="J23" s="28">
        <v>2</v>
      </c>
      <c r="K23" s="28">
        <v>0</v>
      </c>
      <c r="L23" s="28">
        <v>1</v>
      </c>
      <c r="M23" s="28">
        <v>0</v>
      </c>
      <c r="N23" s="28">
        <v>0</v>
      </c>
      <c r="O23" s="28">
        <v>0</v>
      </c>
      <c r="P23" s="28">
        <v>0</v>
      </c>
      <c r="Q23" s="28">
        <v>0</v>
      </c>
      <c r="R23" s="28">
        <v>1</v>
      </c>
    </row>
    <row r="24" spans="1:18">
      <c r="A24" s="35" t="s">
        <v>24</v>
      </c>
      <c r="B24" s="28">
        <v>0</v>
      </c>
      <c r="C24" s="28">
        <v>0</v>
      </c>
      <c r="D24" s="28">
        <v>0</v>
      </c>
      <c r="E24" s="28">
        <v>0</v>
      </c>
      <c r="F24" s="28">
        <v>0</v>
      </c>
      <c r="G24" s="28">
        <v>0</v>
      </c>
      <c r="H24" s="28">
        <v>0</v>
      </c>
      <c r="I24" s="28">
        <v>0</v>
      </c>
      <c r="J24" s="28">
        <v>0</v>
      </c>
      <c r="K24" s="28">
        <v>0</v>
      </c>
      <c r="L24" s="28">
        <v>0</v>
      </c>
      <c r="M24" s="28">
        <v>0</v>
      </c>
      <c r="N24" s="28">
        <v>0</v>
      </c>
      <c r="O24" s="28">
        <v>0</v>
      </c>
      <c r="P24" s="28">
        <v>0</v>
      </c>
      <c r="Q24" s="28">
        <v>0</v>
      </c>
      <c r="R24" s="28">
        <v>0</v>
      </c>
    </row>
    <row r="25" spans="1:18">
      <c r="A25" s="35"/>
      <c r="B25" s="28"/>
      <c r="C25" s="28"/>
      <c r="D25" s="28"/>
      <c r="E25" s="28"/>
      <c r="F25" s="28"/>
      <c r="G25" s="28"/>
      <c r="H25" s="28"/>
      <c r="I25" s="28"/>
      <c r="J25" s="28"/>
      <c r="K25" s="28"/>
      <c r="L25" s="28"/>
      <c r="M25" s="28"/>
      <c r="N25" s="28"/>
      <c r="O25" s="28"/>
      <c r="P25" s="28"/>
      <c r="Q25" s="28"/>
      <c r="R25" s="28"/>
    </row>
    <row r="26" spans="1:18">
      <c r="A26" s="35" t="s">
        <v>26</v>
      </c>
      <c r="B26" s="28">
        <v>0</v>
      </c>
      <c r="C26" s="28">
        <v>0</v>
      </c>
      <c r="D26" s="28">
        <v>0</v>
      </c>
      <c r="E26" s="28">
        <v>0</v>
      </c>
      <c r="F26" s="28">
        <v>0</v>
      </c>
      <c r="G26" s="28">
        <v>0</v>
      </c>
      <c r="H26" s="28">
        <v>0</v>
      </c>
      <c r="I26" s="28">
        <v>0</v>
      </c>
      <c r="J26" s="28">
        <v>0</v>
      </c>
      <c r="K26" s="28">
        <v>0</v>
      </c>
      <c r="L26" s="28">
        <v>0</v>
      </c>
      <c r="M26" s="28">
        <v>0</v>
      </c>
      <c r="N26" s="28">
        <v>0</v>
      </c>
      <c r="O26" s="28">
        <v>0</v>
      </c>
      <c r="P26" s="28">
        <v>0</v>
      </c>
      <c r="Q26" s="28">
        <v>0</v>
      </c>
      <c r="R26" s="28">
        <v>0</v>
      </c>
    </row>
    <row r="27" spans="1:18">
      <c r="A27" s="35" t="s">
        <v>27</v>
      </c>
      <c r="B27" s="28" t="s">
        <v>280</v>
      </c>
      <c r="C27" s="28" t="s">
        <v>280</v>
      </c>
      <c r="D27" s="28" t="s">
        <v>280</v>
      </c>
      <c r="E27" s="28" t="s">
        <v>280</v>
      </c>
      <c r="F27" s="28" t="s">
        <v>280</v>
      </c>
      <c r="G27" s="28" t="s">
        <v>280</v>
      </c>
      <c r="H27" s="28" t="s">
        <v>280</v>
      </c>
      <c r="I27" s="28" t="s">
        <v>280</v>
      </c>
      <c r="J27" s="28" t="s">
        <v>280</v>
      </c>
      <c r="K27" s="28" t="s">
        <v>280</v>
      </c>
      <c r="L27" s="28" t="s">
        <v>280</v>
      </c>
      <c r="M27" s="28" t="s">
        <v>280</v>
      </c>
      <c r="N27" s="28" t="s">
        <v>280</v>
      </c>
      <c r="O27" s="28" t="s">
        <v>280</v>
      </c>
      <c r="P27" s="28" t="s">
        <v>280</v>
      </c>
      <c r="Q27" s="28" t="s">
        <v>280</v>
      </c>
      <c r="R27" s="28" t="s">
        <v>280</v>
      </c>
    </row>
    <row r="28" spans="1:18">
      <c r="A28" s="35" t="s">
        <v>28</v>
      </c>
      <c r="B28" s="28">
        <v>0</v>
      </c>
      <c r="C28" s="28">
        <v>0</v>
      </c>
      <c r="D28" s="28">
        <v>0</v>
      </c>
      <c r="E28" s="28">
        <v>0</v>
      </c>
      <c r="F28" s="28">
        <v>0</v>
      </c>
      <c r="G28" s="28">
        <v>0</v>
      </c>
      <c r="H28" s="28">
        <v>0</v>
      </c>
      <c r="I28" s="28">
        <v>0</v>
      </c>
      <c r="J28" s="28">
        <v>0</v>
      </c>
      <c r="K28" s="28">
        <v>0</v>
      </c>
      <c r="L28" s="28">
        <v>0</v>
      </c>
      <c r="M28" s="28">
        <v>0</v>
      </c>
      <c r="N28" s="28">
        <v>0</v>
      </c>
      <c r="O28" s="28">
        <v>0</v>
      </c>
      <c r="P28" s="28">
        <v>0</v>
      </c>
      <c r="Q28" s="28">
        <v>0</v>
      </c>
      <c r="R28" s="28">
        <v>0</v>
      </c>
    </row>
    <row r="29" spans="1:18">
      <c r="A29" s="35" t="s">
        <v>29</v>
      </c>
      <c r="B29" s="28">
        <v>21</v>
      </c>
      <c r="C29" s="28">
        <v>20</v>
      </c>
      <c r="D29" s="28">
        <v>9</v>
      </c>
      <c r="E29" s="28">
        <v>7</v>
      </c>
      <c r="F29" s="28">
        <v>0</v>
      </c>
      <c r="G29" s="28">
        <v>0</v>
      </c>
      <c r="H29" s="28">
        <v>0</v>
      </c>
      <c r="I29" s="28">
        <v>0</v>
      </c>
      <c r="J29" s="28">
        <v>9</v>
      </c>
      <c r="K29" s="28">
        <v>2</v>
      </c>
      <c r="L29" s="28">
        <v>5</v>
      </c>
      <c r="M29" s="28">
        <v>0</v>
      </c>
      <c r="N29" s="28">
        <v>0</v>
      </c>
      <c r="O29" s="28">
        <v>0</v>
      </c>
      <c r="P29" s="28">
        <v>0</v>
      </c>
      <c r="Q29" s="28">
        <v>0</v>
      </c>
      <c r="R29" s="28">
        <v>5</v>
      </c>
    </row>
    <row r="30" spans="1:18">
      <c r="A30" s="35" t="s">
        <v>30</v>
      </c>
      <c r="B30" s="28">
        <v>24</v>
      </c>
      <c r="C30" s="28">
        <v>23</v>
      </c>
      <c r="D30" s="28">
        <v>21</v>
      </c>
      <c r="E30" s="28">
        <v>21</v>
      </c>
      <c r="F30" s="28">
        <v>0</v>
      </c>
      <c r="G30" s="28">
        <v>0</v>
      </c>
      <c r="H30" s="28">
        <v>7</v>
      </c>
      <c r="I30" s="28">
        <v>0</v>
      </c>
      <c r="J30" s="28">
        <v>1</v>
      </c>
      <c r="K30" s="28">
        <v>0</v>
      </c>
      <c r="L30" s="28">
        <v>5</v>
      </c>
      <c r="M30" s="28">
        <v>1</v>
      </c>
      <c r="N30" s="28">
        <v>1</v>
      </c>
      <c r="O30" s="28">
        <v>0</v>
      </c>
      <c r="P30" s="28">
        <v>0</v>
      </c>
      <c r="Q30" s="28">
        <v>0</v>
      </c>
      <c r="R30" s="28">
        <v>1</v>
      </c>
    </row>
    <row r="31" spans="1:18">
      <c r="A31" s="35"/>
      <c r="B31" s="28"/>
      <c r="C31" s="28"/>
      <c r="D31" s="28"/>
      <c r="E31" s="28"/>
      <c r="F31" s="28"/>
      <c r="G31" s="28"/>
      <c r="H31" s="28"/>
      <c r="I31" s="28"/>
      <c r="J31" s="28"/>
      <c r="K31" s="28"/>
      <c r="L31" s="28"/>
      <c r="M31" s="28"/>
      <c r="N31" s="28"/>
      <c r="O31" s="28"/>
      <c r="P31" s="28"/>
      <c r="Q31" s="28"/>
      <c r="R31" s="28"/>
    </row>
    <row r="32" spans="1:18">
      <c r="A32" s="35" t="s">
        <v>31</v>
      </c>
      <c r="B32" s="28">
        <v>0</v>
      </c>
      <c r="C32" s="28">
        <v>0</v>
      </c>
      <c r="D32" s="28">
        <v>0</v>
      </c>
      <c r="E32" s="28">
        <v>0</v>
      </c>
      <c r="F32" s="28">
        <v>0</v>
      </c>
      <c r="G32" s="28">
        <v>0</v>
      </c>
      <c r="H32" s="28">
        <v>0</v>
      </c>
      <c r="I32" s="28">
        <v>0</v>
      </c>
      <c r="J32" s="28">
        <v>0</v>
      </c>
      <c r="K32" s="28">
        <v>0</v>
      </c>
      <c r="L32" s="28">
        <v>0</v>
      </c>
      <c r="M32" s="28">
        <v>0</v>
      </c>
      <c r="N32" s="28">
        <v>0</v>
      </c>
      <c r="O32" s="28">
        <v>0</v>
      </c>
      <c r="P32" s="28">
        <v>0</v>
      </c>
      <c r="Q32" s="28">
        <v>0</v>
      </c>
      <c r="R32" s="28">
        <v>0</v>
      </c>
    </row>
    <row r="33" spans="1:18">
      <c r="A33" s="35" t="s">
        <v>32</v>
      </c>
      <c r="B33" s="28">
        <v>1499</v>
      </c>
      <c r="C33" s="28">
        <v>1494</v>
      </c>
      <c r="D33" s="28">
        <v>753</v>
      </c>
      <c r="E33" s="28">
        <v>1168</v>
      </c>
      <c r="F33" s="28">
        <v>7</v>
      </c>
      <c r="G33" s="28">
        <v>0</v>
      </c>
      <c r="H33" s="28">
        <v>7</v>
      </c>
      <c r="I33" s="28">
        <v>0</v>
      </c>
      <c r="J33" s="28">
        <v>21</v>
      </c>
      <c r="K33" s="28">
        <v>0</v>
      </c>
      <c r="L33" s="28">
        <v>92</v>
      </c>
      <c r="M33" s="28">
        <v>0</v>
      </c>
      <c r="N33" s="28">
        <v>0</v>
      </c>
      <c r="O33" s="28">
        <v>35</v>
      </c>
      <c r="P33" s="28">
        <v>0</v>
      </c>
      <c r="Q33" s="28">
        <v>0</v>
      </c>
      <c r="R33" s="28">
        <v>55</v>
      </c>
    </row>
    <row r="34" spans="1:18">
      <c r="A34" s="35" t="s">
        <v>33</v>
      </c>
      <c r="B34" s="28">
        <v>577</v>
      </c>
      <c r="C34" s="28">
        <v>573</v>
      </c>
      <c r="D34" s="28">
        <v>463</v>
      </c>
      <c r="E34" s="28">
        <v>392</v>
      </c>
      <c r="F34" s="28">
        <v>0</v>
      </c>
      <c r="G34" s="28">
        <v>0</v>
      </c>
      <c r="H34" s="28">
        <v>71</v>
      </c>
      <c r="I34" s="28">
        <v>1</v>
      </c>
      <c r="J34" s="28">
        <v>0</v>
      </c>
      <c r="K34" s="28">
        <v>0</v>
      </c>
      <c r="L34" s="28">
        <v>13</v>
      </c>
      <c r="M34" s="28">
        <v>2</v>
      </c>
      <c r="N34" s="28">
        <v>2</v>
      </c>
      <c r="O34" s="28">
        <v>43</v>
      </c>
      <c r="P34" s="28">
        <v>0</v>
      </c>
      <c r="Q34" s="28">
        <v>580</v>
      </c>
      <c r="R34" s="28">
        <v>0</v>
      </c>
    </row>
    <row r="35" spans="1:18">
      <c r="A35" s="35" t="s">
        <v>34</v>
      </c>
      <c r="B35" s="28">
        <v>708</v>
      </c>
      <c r="C35" s="28">
        <v>687</v>
      </c>
      <c r="D35" s="28">
        <v>337</v>
      </c>
      <c r="E35" s="28">
        <v>163</v>
      </c>
      <c r="F35" s="28">
        <v>8</v>
      </c>
      <c r="G35" s="28">
        <v>0</v>
      </c>
      <c r="H35" s="28">
        <v>72</v>
      </c>
      <c r="I35" s="28">
        <v>3</v>
      </c>
      <c r="J35" s="28">
        <v>26</v>
      </c>
      <c r="K35" s="28">
        <v>133</v>
      </c>
      <c r="L35" s="28">
        <v>127</v>
      </c>
      <c r="M35" s="28">
        <v>7</v>
      </c>
      <c r="N35" s="28">
        <v>7</v>
      </c>
      <c r="O35" s="28">
        <v>0</v>
      </c>
      <c r="P35" s="28">
        <v>0</v>
      </c>
      <c r="Q35" s="28">
        <v>0</v>
      </c>
      <c r="R35" s="28">
        <v>1</v>
      </c>
    </row>
    <row r="36" spans="1:18">
      <c r="A36" s="35" t="s">
        <v>35</v>
      </c>
      <c r="B36" s="28">
        <v>164</v>
      </c>
      <c r="C36" s="28">
        <v>119</v>
      </c>
      <c r="D36" s="28">
        <v>70</v>
      </c>
      <c r="E36" s="28">
        <v>80</v>
      </c>
      <c r="F36" s="28">
        <v>0</v>
      </c>
      <c r="G36" s="28">
        <v>0</v>
      </c>
      <c r="H36" s="28">
        <v>15</v>
      </c>
      <c r="I36" s="28">
        <v>0</v>
      </c>
      <c r="J36" s="28">
        <v>6</v>
      </c>
      <c r="K36" s="28">
        <v>0</v>
      </c>
      <c r="L36" s="28">
        <v>12</v>
      </c>
      <c r="M36" s="28">
        <v>0</v>
      </c>
      <c r="N36" s="28">
        <v>0</v>
      </c>
      <c r="O36" s="28">
        <v>3</v>
      </c>
      <c r="P36" s="28">
        <v>0</v>
      </c>
      <c r="Q36" s="28">
        <v>0</v>
      </c>
      <c r="R36" s="28">
        <v>0</v>
      </c>
    </row>
    <row r="37" spans="1:18">
      <c r="A37" s="35"/>
      <c r="B37" s="28"/>
      <c r="C37" s="28"/>
      <c r="D37" s="28"/>
      <c r="E37" s="28"/>
      <c r="F37" s="28"/>
      <c r="G37" s="28"/>
      <c r="H37" s="28"/>
      <c r="I37" s="28"/>
      <c r="J37" s="28"/>
      <c r="K37" s="28"/>
      <c r="L37" s="28"/>
      <c r="M37" s="28"/>
      <c r="N37" s="28"/>
      <c r="O37" s="28"/>
      <c r="P37" s="28"/>
      <c r="Q37" s="28"/>
      <c r="R37" s="28"/>
    </row>
    <row r="38" spans="1:18">
      <c r="A38" s="35" t="s">
        <v>36</v>
      </c>
      <c r="B38" s="28">
        <v>262</v>
      </c>
      <c r="C38" s="28">
        <v>242</v>
      </c>
      <c r="D38" s="28">
        <v>145</v>
      </c>
      <c r="E38" s="28">
        <v>130</v>
      </c>
      <c r="F38" s="28">
        <v>0</v>
      </c>
      <c r="G38" s="28">
        <v>0</v>
      </c>
      <c r="H38" s="28">
        <v>14</v>
      </c>
      <c r="I38" s="28">
        <v>0</v>
      </c>
      <c r="J38" s="28">
        <v>82</v>
      </c>
      <c r="K38" s="28">
        <v>39</v>
      </c>
      <c r="L38" s="28">
        <v>9</v>
      </c>
      <c r="M38" s="28">
        <v>12</v>
      </c>
      <c r="N38" s="28">
        <v>2</v>
      </c>
      <c r="O38" s="28">
        <v>14</v>
      </c>
      <c r="P38" s="28">
        <v>0</v>
      </c>
      <c r="Q38" s="28">
        <v>0</v>
      </c>
      <c r="R38" s="28">
        <v>0</v>
      </c>
    </row>
    <row r="39" spans="1:18">
      <c r="A39" s="35" t="s">
        <v>37</v>
      </c>
      <c r="B39" s="28">
        <v>0</v>
      </c>
      <c r="C39" s="28">
        <v>0</v>
      </c>
      <c r="D39" s="28">
        <v>0</v>
      </c>
      <c r="E39" s="28">
        <v>0</v>
      </c>
      <c r="F39" s="28">
        <v>0</v>
      </c>
      <c r="G39" s="28">
        <v>0</v>
      </c>
      <c r="H39" s="28">
        <v>0</v>
      </c>
      <c r="I39" s="28">
        <v>0</v>
      </c>
      <c r="J39" s="28">
        <v>0</v>
      </c>
      <c r="K39" s="28">
        <v>0</v>
      </c>
      <c r="L39" s="28">
        <v>0</v>
      </c>
      <c r="M39" s="28">
        <v>0</v>
      </c>
      <c r="N39" s="28">
        <v>0</v>
      </c>
      <c r="O39" s="28">
        <v>0</v>
      </c>
      <c r="P39" s="28">
        <v>0</v>
      </c>
      <c r="Q39" s="28">
        <v>0</v>
      </c>
      <c r="R39" s="28">
        <v>0</v>
      </c>
    </row>
    <row r="40" spans="1:18">
      <c r="A40" s="35" t="s">
        <v>38</v>
      </c>
      <c r="B40" s="28">
        <v>1235</v>
      </c>
      <c r="C40" s="28">
        <v>202</v>
      </c>
      <c r="D40" s="28">
        <v>144</v>
      </c>
      <c r="E40" s="28">
        <v>172</v>
      </c>
      <c r="F40" s="28">
        <v>0</v>
      </c>
      <c r="G40" s="28">
        <v>0</v>
      </c>
      <c r="H40" s="28">
        <v>0</v>
      </c>
      <c r="I40" s="28">
        <v>0</v>
      </c>
      <c r="J40" s="28">
        <v>11</v>
      </c>
      <c r="K40" s="28">
        <v>0</v>
      </c>
      <c r="L40" s="28">
        <v>11</v>
      </c>
      <c r="M40" s="28">
        <v>5</v>
      </c>
      <c r="N40" s="28">
        <v>0</v>
      </c>
      <c r="O40" s="28">
        <v>17</v>
      </c>
      <c r="P40" s="28">
        <v>0</v>
      </c>
      <c r="Q40" s="28">
        <v>0</v>
      </c>
      <c r="R40" s="28">
        <v>0</v>
      </c>
    </row>
    <row r="41" spans="1:18">
      <c r="A41" s="35" t="s">
        <v>39</v>
      </c>
      <c r="B41" s="28">
        <v>1986</v>
      </c>
      <c r="C41" s="28">
        <v>1977</v>
      </c>
      <c r="D41" s="28">
        <v>1051</v>
      </c>
      <c r="E41" s="28">
        <v>1214</v>
      </c>
      <c r="F41" s="28">
        <v>1</v>
      </c>
      <c r="G41" s="28">
        <v>0</v>
      </c>
      <c r="H41" s="28">
        <v>5</v>
      </c>
      <c r="I41" s="28">
        <v>1</v>
      </c>
      <c r="J41" s="28">
        <v>194</v>
      </c>
      <c r="K41" s="28">
        <v>1</v>
      </c>
      <c r="L41" s="28">
        <v>29</v>
      </c>
      <c r="M41" s="28">
        <v>6</v>
      </c>
      <c r="N41" s="28">
        <v>1</v>
      </c>
      <c r="O41" s="28">
        <v>16</v>
      </c>
      <c r="P41" s="28">
        <v>0</v>
      </c>
      <c r="Q41" s="28">
        <v>0</v>
      </c>
      <c r="R41" s="28">
        <v>1</v>
      </c>
    </row>
    <row r="42" spans="1:18">
      <c r="A42" s="35" t="s">
        <v>40</v>
      </c>
      <c r="B42" s="28">
        <v>4316</v>
      </c>
      <c r="C42" s="28">
        <v>3049</v>
      </c>
      <c r="D42" s="28">
        <v>1318</v>
      </c>
      <c r="E42" s="28">
        <v>1357</v>
      </c>
      <c r="F42" s="28">
        <v>0</v>
      </c>
      <c r="G42" s="28">
        <v>0</v>
      </c>
      <c r="H42" s="28">
        <v>4</v>
      </c>
      <c r="I42" s="28">
        <v>0</v>
      </c>
      <c r="J42" s="28">
        <v>637</v>
      </c>
      <c r="K42" s="28">
        <v>1</v>
      </c>
      <c r="L42" s="28">
        <v>85</v>
      </c>
      <c r="M42" s="28">
        <v>4</v>
      </c>
      <c r="N42" s="28">
        <v>149</v>
      </c>
      <c r="O42" s="28">
        <v>242</v>
      </c>
      <c r="P42" s="28">
        <v>0</v>
      </c>
      <c r="Q42" s="28">
        <v>246</v>
      </c>
      <c r="R42" s="28">
        <v>0</v>
      </c>
    </row>
    <row r="43" spans="1:18">
      <c r="A43" s="35"/>
      <c r="B43" s="28"/>
      <c r="C43" s="28"/>
      <c r="D43" s="28"/>
      <c r="E43" s="28"/>
      <c r="F43" s="28"/>
      <c r="G43" s="28"/>
      <c r="H43" s="28"/>
      <c r="I43" s="28"/>
      <c r="J43" s="28"/>
      <c r="K43" s="28"/>
      <c r="L43" s="28"/>
      <c r="M43" s="28"/>
      <c r="N43" s="28"/>
      <c r="O43" s="28"/>
      <c r="P43" s="28"/>
      <c r="Q43" s="28"/>
      <c r="R43" s="28"/>
    </row>
    <row r="44" spans="1:18">
      <c r="A44" s="35" t="s">
        <v>41</v>
      </c>
      <c r="B44" s="28">
        <v>7</v>
      </c>
      <c r="C44" s="28">
        <v>6</v>
      </c>
      <c r="D44" s="28">
        <v>1</v>
      </c>
      <c r="E44" s="28">
        <v>1</v>
      </c>
      <c r="F44" s="28">
        <v>0</v>
      </c>
      <c r="G44" s="28">
        <v>0</v>
      </c>
      <c r="H44" s="28">
        <v>0</v>
      </c>
      <c r="I44" s="28">
        <v>0</v>
      </c>
      <c r="J44" s="28">
        <v>1</v>
      </c>
      <c r="K44" s="28">
        <v>0</v>
      </c>
      <c r="L44" s="28">
        <v>0</v>
      </c>
      <c r="M44" s="28">
        <v>0</v>
      </c>
      <c r="N44" s="28">
        <v>0</v>
      </c>
      <c r="O44" s="28">
        <v>0</v>
      </c>
      <c r="P44" s="28">
        <v>0</v>
      </c>
      <c r="Q44" s="28">
        <v>0</v>
      </c>
      <c r="R44" s="28">
        <v>0</v>
      </c>
    </row>
    <row r="45" spans="1:18">
      <c r="A45" s="35" t="s">
        <v>42</v>
      </c>
      <c r="B45" s="28">
        <v>1398</v>
      </c>
      <c r="C45" s="28">
        <v>1201</v>
      </c>
      <c r="D45" s="28">
        <v>340</v>
      </c>
      <c r="E45" s="28">
        <v>356</v>
      </c>
      <c r="F45" s="28">
        <v>0</v>
      </c>
      <c r="G45" s="28">
        <v>0</v>
      </c>
      <c r="H45" s="28">
        <v>25</v>
      </c>
      <c r="I45" s="28">
        <v>2</v>
      </c>
      <c r="J45" s="28">
        <v>86</v>
      </c>
      <c r="K45" s="28">
        <v>0</v>
      </c>
      <c r="L45" s="28">
        <v>50</v>
      </c>
      <c r="M45" s="28">
        <v>0</v>
      </c>
      <c r="N45" s="28">
        <v>9</v>
      </c>
      <c r="O45" s="28">
        <v>2</v>
      </c>
      <c r="P45" s="28">
        <v>0</v>
      </c>
      <c r="Q45" s="28">
        <v>0</v>
      </c>
      <c r="R45" s="28">
        <v>38</v>
      </c>
    </row>
    <row r="46" spans="1:18">
      <c r="A46" s="35" t="s">
        <v>43</v>
      </c>
      <c r="B46" s="28">
        <v>641</v>
      </c>
      <c r="C46" s="28">
        <v>606</v>
      </c>
      <c r="D46" s="28">
        <v>529</v>
      </c>
      <c r="E46" s="28">
        <v>120</v>
      </c>
      <c r="F46" s="28">
        <v>0</v>
      </c>
      <c r="G46" s="28">
        <v>0</v>
      </c>
      <c r="H46" s="28">
        <v>826</v>
      </c>
      <c r="I46" s="28">
        <v>0</v>
      </c>
      <c r="J46" s="28">
        <v>121</v>
      </c>
      <c r="K46" s="28">
        <v>0</v>
      </c>
      <c r="L46" s="28">
        <v>28</v>
      </c>
      <c r="M46" s="28">
        <v>0</v>
      </c>
      <c r="N46" s="28">
        <v>0</v>
      </c>
      <c r="O46" s="28">
        <v>4</v>
      </c>
      <c r="P46" s="28">
        <v>0</v>
      </c>
      <c r="Q46" s="28">
        <v>428</v>
      </c>
      <c r="R46" s="28">
        <v>0</v>
      </c>
    </row>
    <row r="47" spans="1:18">
      <c r="A47" s="35" t="s">
        <v>44</v>
      </c>
      <c r="B47" s="28">
        <v>0</v>
      </c>
      <c r="C47" s="28">
        <v>0</v>
      </c>
      <c r="D47" s="28">
        <v>0</v>
      </c>
      <c r="E47" s="28">
        <v>0</v>
      </c>
      <c r="F47" s="28">
        <v>0</v>
      </c>
      <c r="G47" s="28">
        <v>0</v>
      </c>
      <c r="H47" s="28">
        <v>0</v>
      </c>
      <c r="I47" s="28">
        <v>0</v>
      </c>
      <c r="J47" s="28">
        <v>0</v>
      </c>
      <c r="K47" s="28">
        <v>0</v>
      </c>
      <c r="L47" s="28">
        <v>0</v>
      </c>
      <c r="M47" s="28">
        <v>0</v>
      </c>
      <c r="N47" s="28">
        <v>0</v>
      </c>
      <c r="O47" s="28">
        <v>0</v>
      </c>
      <c r="P47" s="28">
        <v>0</v>
      </c>
      <c r="Q47" s="28">
        <v>0</v>
      </c>
      <c r="R47" s="28">
        <v>0</v>
      </c>
    </row>
    <row r="48" spans="1:18">
      <c r="A48" s="35" t="s">
        <v>45</v>
      </c>
      <c r="B48" s="28">
        <v>230</v>
      </c>
      <c r="C48" s="28">
        <v>230</v>
      </c>
      <c r="D48" s="28">
        <v>156</v>
      </c>
      <c r="E48" s="28">
        <v>174</v>
      </c>
      <c r="F48" s="28">
        <v>0</v>
      </c>
      <c r="G48" s="28">
        <v>0</v>
      </c>
      <c r="H48" s="28">
        <v>0</v>
      </c>
      <c r="I48" s="28">
        <v>0</v>
      </c>
      <c r="J48" s="28">
        <v>58</v>
      </c>
      <c r="K48" s="28">
        <v>7</v>
      </c>
      <c r="L48" s="28">
        <v>34</v>
      </c>
      <c r="M48" s="28">
        <v>4</v>
      </c>
      <c r="N48" s="28">
        <v>0</v>
      </c>
      <c r="O48" s="28">
        <v>30</v>
      </c>
      <c r="P48" s="28">
        <v>0</v>
      </c>
      <c r="Q48" s="28">
        <v>0</v>
      </c>
      <c r="R48" s="28">
        <v>3</v>
      </c>
    </row>
    <row r="49" spans="1:18">
      <c r="A49" s="35"/>
      <c r="B49" s="28"/>
      <c r="C49" s="28"/>
      <c r="D49" s="28"/>
      <c r="E49" s="28"/>
      <c r="F49" s="28"/>
      <c r="G49" s="28"/>
      <c r="H49" s="28"/>
      <c r="I49" s="28"/>
      <c r="J49" s="28"/>
      <c r="K49" s="28"/>
      <c r="L49" s="28"/>
      <c r="M49" s="28"/>
      <c r="N49" s="28"/>
      <c r="O49" s="28"/>
      <c r="P49" s="28"/>
      <c r="Q49" s="28"/>
      <c r="R49" s="28"/>
    </row>
    <row r="50" spans="1:18">
      <c r="A50" s="35" t="s">
        <v>46</v>
      </c>
      <c r="B50" s="28">
        <v>78</v>
      </c>
      <c r="C50" s="28">
        <v>77</v>
      </c>
      <c r="D50" s="28">
        <v>25</v>
      </c>
      <c r="E50" s="28">
        <v>23</v>
      </c>
      <c r="F50" s="28">
        <v>0</v>
      </c>
      <c r="G50" s="28">
        <v>0</v>
      </c>
      <c r="H50" s="28">
        <v>0</v>
      </c>
      <c r="I50" s="28">
        <v>0</v>
      </c>
      <c r="J50" s="28">
        <v>28</v>
      </c>
      <c r="K50" s="28">
        <v>0</v>
      </c>
      <c r="L50" s="28">
        <v>0</v>
      </c>
      <c r="M50" s="28">
        <v>2</v>
      </c>
      <c r="N50" s="28">
        <v>0</v>
      </c>
      <c r="O50" s="28">
        <v>15</v>
      </c>
      <c r="P50" s="28">
        <v>0</v>
      </c>
      <c r="Q50" s="28">
        <v>5</v>
      </c>
      <c r="R50" s="28">
        <v>0</v>
      </c>
    </row>
    <row r="51" spans="1:18">
      <c r="A51" s="35" t="s">
        <v>47</v>
      </c>
      <c r="B51" s="28">
        <v>0</v>
      </c>
      <c r="C51" s="28">
        <v>0</v>
      </c>
      <c r="D51" s="28">
        <v>0</v>
      </c>
      <c r="E51" s="28">
        <v>0</v>
      </c>
      <c r="F51" s="28">
        <v>0</v>
      </c>
      <c r="G51" s="28">
        <v>0</v>
      </c>
      <c r="H51" s="28">
        <v>0</v>
      </c>
      <c r="I51" s="28">
        <v>0</v>
      </c>
      <c r="J51" s="28">
        <v>0</v>
      </c>
      <c r="K51" s="28">
        <v>0</v>
      </c>
      <c r="L51" s="28">
        <v>0</v>
      </c>
      <c r="M51" s="28">
        <v>0</v>
      </c>
      <c r="N51" s="28">
        <v>0</v>
      </c>
      <c r="O51" s="28">
        <v>0</v>
      </c>
      <c r="P51" s="28">
        <v>0</v>
      </c>
      <c r="Q51" s="28">
        <v>0</v>
      </c>
      <c r="R51" s="28">
        <v>0</v>
      </c>
    </row>
    <row r="52" spans="1:18">
      <c r="A52" s="35" t="s">
        <v>48</v>
      </c>
      <c r="B52" s="28">
        <v>1295</v>
      </c>
      <c r="C52" s="28">
        <v>1196</v>
      </c>
      <c r="D52" s="28">
        <v>757</v>
      </c>
      <c r="E52" s="28">
        <v>785</v>
      </c>
      <c r="F52" s="28">
        <v>4</v>
      </c>
      <c r="G52" s="28">
        <v>6</v>
      </c>
      <c r="H52" s="28">
        <v>48</v>
      </c>
      <c r="I52" s="28">
        <v>9</v>
      </c>
      <c r="J52" s="28">
        <v>112</v>
      </c>
      <c r="K52" s="28">
        <v>94</v>
      </c>
      <c r="L52" s="28">
        <v>140</v>
      </c>
      <c r="M52" s="28">
        <v>10</v>
      </c>
      <c r="N52" s="28">
        <v>45</v>
      </c>
      <c r="O52" s="28">
        <v>38</v>
      </c>
      <c r="P52" s="28">
        <v>21</v>
      </c>
      <c r="Q52" s="28">
        <v>0</v>
      </c>
      <c r="R52" s="28">
        <v>1</v>
      </c>
    </row>
    <row r="53" spans="1:18">
      <c r="A53" s="35" t="s">
        <v>49</v>
      </c>
      <c r="B53" s="28">
        <v>11204</v>
      </c>
      <c r="C53" s="28">
        <v>7752</v>
      </c>
      <c r="D53" s="28">
        <v>4154</v>
      </c>
      <c r="E53" s="28">
        <v>4029</v>
      </c>
      <c r="F53" s="28">
        <v>38</v>
      </c>
      <c r="G53" s="28">
        <v>0</v>
      </c>
      <c r="H53" s="28">
        <v>283</v>
      </c>
      <c r="I53" s="28">
        <v>0</v>
      </c>
      <c r="J53" s="28">
        <v>123</v>
      </c>
      <c r="K53" s="28">
        <v>754</v>
      </c>
      <c r="L53" s="28">
        <v>482</v>
      </c>
      <c r="M53" s="28">
        <v>39</v>
      </c>
      <c r="N53" s="28">
        <v>0</v>
      </c>
      <c r="O53" s="28">
        <v>0</v>
      </c>
      <c r="P53" s="28">
        <v>0</v>
      </c>
      <c r="Q53" s="28">
        <v>0</v>
      </c>
      <c r="R53" s="28">
        <v>12</v>
      </c>
    </row>
    <row r="54" spans="1:18">
      <c r="A54" s="35" t="s">
        <v>50</v>
      </c>
      <c r="B54" s="28">
        <v>480</v>
      </c>
      <c r="C54" s="28">
        <v>246</v>
      </c>
      <c r="D54" s="28">
        <v>115</v>
      </c>
      <c r="E54" s="28">
        <v>123</v>
      </c>
      <c r="F54" s="28">
        <v>2</v>
      </c>
      <c r="G54" s="28">
        <v>1</v>
      </c>
      <c r="H54" s="28">
        <v>1</v>
      </c>
      <c r="I54" s="28">
        <v>0</v>
      </c>
      <c r="J54" s="28">
        <v>25</v>
      </c>
      <c r="K54" s="28">
        <v>1</v>
      </c>
      <c r="L54" s="28">
        <v>26</v>
      </c>
      <c r="M54" s="28">
        <v>1</v>
      </c>
      <c r="N54" s="28">
        <v>0</v>
      </c>
      <c r="O54" s="28">
        <v>1</v>
      </c>
      <c r="P54" s="28">
        <v>0</v>
      </c>
      <c r="Q54" s="28">
        <v>0</v>
      </c>
      <c r="R54" s="28">
        <v>0</v>
      </c>
    </row>
    <row r="55" spans="1:18">
      <c r="A55" s="35"/>
      <c r="B55" s="28"/>
      <c r="C55" s="28"/>
      <c r="D55" s="28"/>
      <c r="E55" s="28"/>
      <c r="F55" s="28"/>
      <c r="G55" s="28"/>
      <c r="H55" s="28"/>
      <c r="I55" s="28"/>
      <c r="J55" s="28"/>
      <c r="K55" s="28"/>
      <c r="L55" s="28"/>
      <c r="M55" s="28"/>
      <c r="N55" s="28"/>
      <c r="O55" s="28"/>
      <c r="P55" s="28"/>
      <c r="Q55" s="28"/>
      <c r="R55" s="28"/>
    </row>
    <row r="56" spans="1:18">
      <c r="A56" s="35" t="s">
        <v>51</v>
      </c>
      <c r="B56" s="28">
        <v>0</v>
      </c>
      <c r="C56" s="28">
        <v>0</v>
      </c>
      <c r="D56" s="28">
        <v>0</v>
      </c>
      <c r="E56" s="28">
        <v>0</v>
      </c>
      <c r="F56" s="28">
        <v>0</v>
      </c>
      <c r="G56" s="28">
        <v>0</v>
      </c>
      <c r="H56" s="28">
        <v>0</v>
      </c>
      <c r="I56" s="28">
        <v>0</v>
      </c>
      <c r="J56" s="28">
        <v>0</v>
      </c>
      <c r="K56" s="28">
        <v>0</v>
      </c>
      <c r="L56" s="28">
        <v>0</v>
      </c>
      <c r="M56" s="28">
        <v>0</v>
      </c>
      <c r="N56" s="28">
        <v>0</v>
      </c>
      <c r="O56" s="28">
        <v>0</v>
      </c>
      <c r="P56" s="28">
        <v>0</v>
      </c>
      <c r="Q56" s="28">
        <v>0</v>
      </c>
      <c r="R56" s="28">
        <v>0</v>
      </c>
    </row>
    <row r="57" spans="1:18">
      <c r="A57" s="35" t="s">
        <v>52</v>
      </c>
      <c r="B57" s="28">
        <v>2934</v>
      </c>
      <c r="C57" s="28">
        <v>2934</v>
      </c>
      <c r="D57" s="28">
        <v>1716</v>
      </c>
      <c r="E57" s="28">
        <v>1446</v>
      </c>
      <c r="F57" s="28">
        <v>0</v>
      </c>
      <c r="G57" s="28">
        <v>0</v>
      </c>
      <c r="H57" s="28">
        <v>1083</v>
      </c>
      <c r="I57" s="28">
        <v>0</v>
      </c>
      <c r="J57" s="28">
        <v>272</v>
      </c>
      <c r="K57" s="28">
        <v>0</v>
      </c>
      <c r="L57" s="28">
        <v>407</v>
      </c>
      <c r="M57" s="28">
        <v>11</v>
      </c>
      <c r="N57" s="28">
        <v>0</v>
      </c>
      <c r="O57" s="28">
        <v>140</v>
      </c>
      <c r="P57" s="28">
        <v>0</v>
      </c>
      <c r="Q57" s="28">
        <v>0</v>
      </c>
      <c r="R57" s="28">
        <v>203</v>
      </c>
    </row>
    <row r="58" spans="1:18">
      <c r="A58" s="35" t="s">
        <v>53</v>
      </c>
      <c r="B58" s="28">
        <v>102</v>
      </c>
      <c r="C58" s="28">
        <v>102</v>
      </c>
      <c r="D58" s="28">
        <v>0</v>
      </c>
      <c r="E58" s="28">
        <v>0</v>
      </c>
      <c r="F58" s="28">
        <v>0</v>
      </c>
      <c r="G58" s="28">
        <v>0</v>
      </c>
      <c r="H58" s="28">
        <v>0</v>
      </c>
      <c r="I58" s="28">
        <v>0</v>
      </c>
      <c r="J58" s="28">
        <v>0</v>
      </c>
      <c r="K58" s="28">
        <v>0</v>
      </c>
      <c r="L58" s="28">
        <v>0</v>
      </c>
      <c r="M58" s="28">
        <v>0</v>
      </c>
      <c r="N58" s="28">
        <v>0</v>
      </c>
      <c r="O58" s="28">
        <v>0</v>
      </c>
      <c r="P58" s="28">
        <v>0</v>
      </c>
      <c r="Q58" s="28">
        <v>0</v>
      </c>
      <c r="R58" s="28">
        <v>0</v>
      </c>
    </row>
    <row r="59" spans="1:18">
      <c r="A59" s="35" t="s">
        <v>54</v>
      </c>
      <c r="B59" s="28">
        <v>579</v>
      </c>
      <c r="C59" s="28">
        <v>579</v>
      </c>
      <c r="D59" s="28">
        <v>368</v>
      </c>
      <c r="E59" s="28">
        <v>125</v>
      </c>
      <c r="F59" s="28">
        <v>14</v>
      </c>
      <c r="G59" s="28">
        <v>2</v>
      </c>
      <c r="H59" s="28">
        <v>32</v>
      </c>
      <c r="I59" s="28">
        <v>0</v>
      </c>
      <c r="J59" s="28">
        <v>303</v>
      </c>
      <c r="K59" s="28">
        <v>6</v>
      </c>
      <c r="L59" s="28">
        <v>0</v>
      </c>
      <c r="M59" s="28">
        <v>29</v>
      </c>
      <c r="N59" s="28">
        <v>60</v>
      </c>
      <c r="O59" s="28">
        <v>17</v>
      </c>
      <c r="P59" s="28">
        <v>0</v>
      </c>
      <c r="Q59" s="28">
        <v>625</v>
      </c>
      <c r="R59" s="28">
        <v>48</v>
      </c>
    </row>
    <row r="60" spans="1:18">
      <c r="A60" s="35" t="s">
        <v>55</v>
      </c>
      <c r="B60" s="28">
        <v>2643</v>
      </c>
      <c r="C60" s="28">
        <v>1119</v>
      </c>
      <c r="D60" s="28">
        <v>127</v>
      </c>
      <c r="E60" s="28">
        <v>165</v>
      </c>
      <c r="F60" s="28">
        <v>0</v>
      </c>
      <c r="G60" s="28">
        <v>0</v>
      </c>
      <c r="H60" s="28">
        <v>8</v>
      </c>
      <c r="I60" s="28">
        <v>0</v>
      </c>
      <c r="J60" s="28">
        <v>38</v>
      </c>
      <c r="K60" s="28">
        <v>0</v>
      </c>
      <c r="L60" s="28">
        <v>1</v>
      </c>
      <c r="M60" s="28">
        <v>1</v>
      </c>
      <c r="N60" s="28">
        <v>4</v>
      </c>
      <c r="O60" s="28">
        <v>0</v>
      </c>
      <c r="P60" s="28">
        <v>0</v>
      </c>
      <c r="Q60" s="28">
        <v>0</v>
      </c>
      <c r="R60" s="28">
        <v>0</v>
      </c>
    </row>
    <row r="61" spans="1:18">
      <c r="A61" s="35"/>
      <c r="B61" s="28"/>
      <c r="C61" s="28"/>
      <c r="D61" s="28"/>
      <c r="E61" s="28"/>
      <c r="F61" s="28"/>
      <c r="G61" s="28"/>
      <c r="H61" s="28"/>
      <c r="I61" s="28"/>
      <c r="J61" s="28"/>
      <c r="K61" s="28"/>
      <c r="L61" s="28"/>
      <c r="M61" s="28"/>
      <c r="N61" s="28"/>
      <c r="O61" s="28"/>
      <c r="P61" s="28"/>
      <c r="Q61" s="28"/>
      <c r="R61" s="28"/>
    </row>
    <row r="62" spans="1:18">
      <c r="A62" s="35" t="s">
        <v>56</v>
      </c>
      <c r="B62" s="28">
        <v>133</v>
      </c>
      <c r="C62" s="28">
        <v>133</v>
      </c>
      <c r="D62" s="28">
        <v>0</v>
      </c>
      <c r="E62" s="28">
        <v>0</v>
      </c>
      <c r="F62" s="28">
        <v>0</v>
      </c>
      <c r="G62" s="28">
        <v>0</v>
      </c>
      <c r="H62" s="28">
        <v>0</v>
      </c>
      <c r="I62" s="28">
        <v>0</v>
      </c>
      <c r="J62" s="28">
        <v>0</v>
      </c>
      <c r="K62" s="28">
        <v>0</v>
      </c>
      <c r="L62" s="28">
        <v>0</v>
      </c>
      <c r="M62" s="28">
        <v>0</v>
      </c>
      <c r="N62" s="28">
        <v>0</v>
      </c>
      <c r="O62" s="28">
        <v>0</v>
      </c>
      <c r="P62" s="28">
        <v>0</v>
      </c>
      <c r="Q62" s="28">
        <v>0</v>
      </c>
      <c r="R62" s="28">
        <v>0</v>
      </c>
    </row>
    <row r="63" spans="1:18">
      <c r="A63" s="35" t="s">
        <v>57</v>
      </c>
      <c r="B63" s="28">
        <v>347</v>
      </c>
      <c r="C63" s="28">
        <v>222</v>
      </c>
      <c r="D63" s="28">
        <v>210</v>
      </c>
      <c r="E63" s="28">
        <v>249</v>
      </c>
      <c r="F63" s="28">
        <v>3</v>
      </c>
      <c r="G63" s="28">
        <v>0</v>
      </c>
      <c r="H63" s="28">
        <v>3</v>
      </c>
      <c r="I63" s="28">
        <v>0</v>
      </c>
      <c r="J63" s="28">
        <v>12</v>
      </c>
      <c r="K63" s="28">
        <v>0</v>
      </c>
      <c r="L63" s="28">
        <v>13</v>
      </c>
      <c r="M63" s="28">
        <v>0</v>
      </c>
      <c r="N63" s="28">
        <v>5</v>
      </c>
      <c r="O63" s="28">
        <v>1</v>
      </c>
      <c r="P63" s="28">
        <v>0</v>
      </c>
      <c r="Q63" s="28">
        <v>0</v>
      </c>
      <c r="R63" s="28">
        <v>4</v>
      </c>
    </row>
    <row r="64" spans="1:18">
      <c r="A64" s="35" t="s">
        <v>58</v>
      </c>
      <c r="B64" s="28">
        <v>510</v>
      </c>
      <c r="C64" s="28">
        <v>240</v>
      </c>
      <c r="D64" s="28">
        <v>183</v>
      </c>
      <c r="E64" s="28">
        <v>177</v>
      </c>
      <c r="F64" s="28">
        <v>0</v>
      </c>
      <c r="G64" s="28">
        <v>0</v>
      </c>
      <c r="H64" s="28">
        <v>1</v>
      </c>
      <c r="I64" s="28">
        <v>0</v>
      </c>
      <c r="J64" s="28">
        <v>27</v>
      </c>
      <c r="K64" s="28">
        <v>0</v>
      </c>
      <c r="L64" s="28">
        <v>9</v>
      </c>
      <c r="M64" s="28">
        <v>6</v>
      </c>
      <c r="N64" s="28">
        <v>1</v>
      </c>
      <c r="O64" s="28">
        <v>5</v>
      </c>
      <c r="P64" s="28">
        <v>0</v>
      </c>
      <c r="Q64" s="28">
        <v>24</v>
      </c>
      <c r="R64" s="28">
        <v>0</v>
      </c>
    </row>
    <row r="65" spans="1:18">
      <c r="A65" s="35" t="s">
        <v>59</v>
      </c>
      <c r="B65" s="28">
        <v>0</v>
      </c>
      <c r="C65" s="28">
        <v>0</v>
      </c>
      <c r="D65" s="28">
        <v>0</v>
      </c>
      <c r="E65" s="28">
        <v>0</v>
      </c>
      <c r="F65" s="28">
        <v>0</v>
      </c>
      <c r="G65" s="28">
        <v>0</v>
      </c>
      <c r="H65" s="28">
        <v>0</v>
      </c>
      <c r="I65" s="28">
        <v>0</v>
      </c>
      <c r="J65" s="28">
        <v>0</v>
      </c>
      <c r="K65" s="28">
        <v>0</v>
      </c>
      <c r="L65" s="28">
        <v>0</v>
      </c>
      <c r="M65" s="28">
        <v>0</v>
      </c>
      <c r="N65" s="28">
        <v>0</v>
      </c>
      <c r="O65" s="28">
        <v>0</v>
      </c>
      <c r="P65" s="28">
        <v>0</v>
      </c>
      <c r="Q65" s="28">
        <v>0</v>
      </c>
      <c r="R65" s="28">
        <v>0</v>
      </c>
    </row>
    <row r="66" spans="1:18">
      <c r="A66" s="35" t="s">
        <v>60</v>
      </c>
      <c r="B66" s="28">
        <v>0</v>
      </c>
      <c r="C66" s="28">
        <v>0</v>
      </c>
      <c r="D66" s="28">
        <v>0</v>
      </c>
      <c r="E66" s="28">
        <v>0</v>
      </c>
      <c r="F66" s="28">
        <v>0</v>
      </c>
      <c r="G66" s="28">
        <v>0</v>
      </c>
      <c r="H66" s="28">
        <v>0</v>
      </c>
      <c r="I66" s="28">
        <v>0</v>
      </c>
      <c r="J66" s="28">
        <v>0</v>
      </c>
      <c r="K66" s="28">
        <v>0</v>
      </c>
      <c r="L66" s="28">
        <v>0</v>
      </c>
      <c r="M66" s="28">
        <v>0</v>
      </c>
      <c r="N66" s="28">
        <v>0</v>
      </c>
      <c r="O66" s="28">
        <v>0</v>
      </c>
      <c r="P66" s="28">
        <v>0</v>
      </c>
      <c r="Q66" s="28">
        <v>0</v>
      </c>
      <c r="R66" s="28">
        <v>0</v>
      </c>
    </row>
    <row r="67" spans="1:18">
      <c r="A67" s="35"/>
      <c r="B67" s="28"/>
      <c r="C67" s="28"/>
      <c r="D67" s="28"/>
      <c r="E67" s="28"/>
      <c r="F67" s="28"/>
      <c r="G67" s="28"/>
      <c r="H67" s="28"/>
      <c r="I67" s="28"/>
      <c r="J67" s="28"/>
      <c r="K67" s="28"/>
      <c r="L67" s="28"/>
      <c r="M67" s="28"/>
      <c r="N67" s="28"/>
      <c r="O67" s="28"/>
      <c r="P67" s="28"/>
      <c r="Q67" s="28"/>
      <c r="R67" s="28"/>
    </row>
    <row r="68" spans="1:18">
      <c r="A68" s="35" t="s">
        <v>61</v>
      </c>
      <c r="B68" s="28">
        <v>6148</v>
      </c>
      <c r="C68" s="28">
        <v>2095</v>
      </c>
      <c r="D68" s="28">
        <v>1317</v>
      </c>
      <c r="E68" s="28">
        <v>1232</v>
      </c>
      <c r="F68" s="28">
        <v>5</v>
      </c>
      <c r="G68" s="28">
        <v>4</v>
      </c>
      <c r="H68" s="28">
        <v>78</v>
      </c>
      <c r="I68" s="28">
        <v>4</v>
      </c>
      <c r="J68" s="28">
        <v>734</v>
      </c>
      <c r="K68" s="28">
        <v>20</v>
      </c>
      <c r="L68" s="28">
        <v>106</v>
      </c>
      <c r="M68" s="28">
        <v>13</v>
      </c>
      <c r="N68" s="28">
        <v>78</v>
      </c>
      <c r="O68" s="28">
        <v>58</v>
      </c>
      <c r="P68" s="28">
        <v>0</v>
      </c>
      <c r="Q68" s="28">
        <v>730</v>
      </c>
      <c r="R68" s="28">
        <v>0</v>
      </c>
    </row>
    <row r="69" spans="1:18">
      <c r="A69" s="35" t="s">
        <v>62</v>
      </c>
      <c r="B69" s="28">
        <v>0</v>
      </c>
      <c r="C69" s="28">
        <v>0</v>
      </c>
      <c r="D69" s="28">
        <v>0</v>
      </c>
      <c r="E69" s="28">
        <v>0</v>
      </c>
      <c r="F69" s="28">
        <v>0</v>
      </c>
      <c r="G69" s="28">
        <v>0</v>
      </c>
      <c r="H69" s="28">
        <v>0</v>
      </c>
      <c r="I69" s="28">
        <v>0</v>
      </c>
      <c r="J69" s="28">
        <v>0</v>
      </c>
      <c r="K69" s="28">
        <v>0</v>
      </c>
      <c r="L69" s="28">
        <v>0</v>
      </c>
      <c r="M69" s="28">
        <v>0</v>
      </c>
      <c r="N69" s="28">
        <v>0</v>
      </c>
      <c r="O69" s="28">
        <v>0</v>
      </c>
      <c r="P69" s="28">
        <v>0</v>
      </c>
      <c r="Q69" s="28">
        <v>0</v>
      </c>
      <c r="R69" s="28">
        <v>0</v>
      </c>
    </row>
    <row r="70" spans="1:18">
      <c r="A70" s="35" t="s">
        <v>63</v>
      </c>
      <c r="B70" s="28">
        <v>478</v>
      </c>
      <c r="C70" s="28">
        <v>438</v>
      </c>
      <c r="D70" s="28">
        <v>123</v>
      </c>
      <c r="E70" s="28">
        <v>108</v>
      </c>
      <c r="F70" s="28">
        <v>0</v>
      </c>
      <c r="G70" s="28">
        <v>8</v>
      </c>
      <c r="H70" s="28">
        <v>8</v>
      </c>
      <c r="I70" s="28">
        <v>0</v>
      </c>
      <c r="J70" s="28">
        <v>69</v>
      </c>
      <c r="K70" s="28">
        <v>0</v>
      </c>
      <c r="L70" s="28">
        <v>4</v>
      </c>
      <c r="M70" s="28">
        <v>3</v>
      </c>
      <c r="N70" s="28">
        <v>0</v>
      </c>
      <c r="O70" s="28">
        <v>6</v>
      </c>
      <c r="P70" s="28">
        <v>0</v>
      </c>
      <c r="Q70" s="28">
        <v>0</v>
      </c>
      <c r="R70" s="28">
        <v>14</v>
      </c>
    </row>
    <row r="71" spans="1:18">
      <c r="A71" s="35" t="s">
        <v>64</v>
      </c>
      <c r="B71" s="28">
        <v>0</v>
      </c>
      <c r="C71" s="28">
        <v>0</v>
      </c>
      <c r="D71" s="28">
        <v>0</v>
      </c>
      <c r="E71" s="28">
        <v>0</v>
      </c>
      <c r="F71" s="28">
        <v>0</v>
      </c>
      <c r="G71" s="28">
        <v>0</v>
      </c>
      <c r="H71" s="28">
        <v>0</v>
      </c>
      <c r="I71" s="28">
        <v>0</v>
      </c>
      <c r="J71" s="28">
        <v>0</v>
      </c>
      <c r="K71" s="28">
        <v>0</v>
      </c>
      <c r="L71" s="28">
        <v>0</v>
      </c>
      <c r="M71" s="28">
        <v>0</v>
      </c>
      <c r="N71" s="28">
        <v>0</v>
      </c>
      <c r="O71" s="28">
        <v>0</v>
      </c>
      <c r="P71" s="28">
        <v>0</v>
      </c>
      <c r="Q71" s="28">
        <v>0</v>
      </c>
      <c r="R71" s="28">
        <v>0</v>
      </c>
    </row>
    <row r="72" spans="1:18">
      <c r="A72" s="35" t="s">
        <v>65</v>
      </c>
      <c r="B72" s="28">
        <v>0</v>
      </c>
      <c r="C72" s="28">
        <v>0</v>
      </c>
      <c r="D72" s="28">
        <v>0</v>
      </c>
      <c r="E72" s="28">
        <v>0</v>
      </c>
      <c r="F72" s="28">
        <v>0</v>
      </c>
      <c r="G72" s="28">
        <v>0</v>
      </c>
      <c r="H72" s="28">
        <v>0</v>
      </c>
      <c r="I72" s="28">
        <v>0</v>
      </c>
      <c r="J72" s="28">
        <v>0</v>
      </c>
      <c r="K72" s="28">
        <v>0</v>
      </c>
      <c r="L72" s="28">
        <v>0</v>
      </c>
      <c r="M72" s="28">
        <v>0</v>
      </c>
      <c r="N72" s="28">
        <v>0</v>
      </c>
      <c r="O72" s="28">
        <v>0</v>
      </c>
      <c r="P72" s="28">
        <v>0</v>
      </c>
      <c r="Q72" s="28">
        <v>0</v>
      </c>
      <c r="R72" s="28">
        <v>0</v>
      </c>
    </row>
    <row r="73" spans="1:18">
      <c r="A73" s="35"/>
      <c r="B73" s="28"/>
      <c r="C73" s="28"/>
      <c r="D73" s="28"/>
      <c r="E73" s="28"/>
      <c r="F73" s="28"/>
      <c r="G73" s="28"/>
      <c r="H73" s="28"/>
      <c r="I73" s="28"/>
      <c r="J73" s="28"/>
      <c r="K73" s="28"/>
      <c r="L73" s="28"/>
      <c r="M73" s="28"/>
      <c r="N73" s="28"/>
      <c r="O73" s="28"/>
      <c r="P73" s="28"/>
      <c r="Q73" s="28"/>
      <c r="R73" s="28"/>
    </row>
    <row r="74" spans="1:18">
      <c r="A74" s="35" t="s">
        <v>66</v>
      </c>
      <c r="B74" s="28">
        <v>6277</v>
      </c>
      <c r="C74" s="28">
        <v>6008</v>
      </c>
      <c r="D74" s="28">
        <v>3163</v>
      </c>
      <c r="E74" s="28">
        <v>2931</v>
      </c>
      <c r="F74" s="28">
        <v>156</v>
      </c>
      <c r="G74" s="28">
        <v>246</v>
      </c>
      <c r="H74" s="28">
        <v>207</v>
      </c>
      <c r="I74" s="28">
        <v>16</v>
      </c>
      <c r="J74" s="28">
        <v>890</v>
      </c>
      <c r="K74" s="28">
        <v>2932</v>
      </c>
      <c r="L74" s="28">
        <v>137</v>
      </c>
      <c r="M74" s="28">
        <v>321</v>
      </c>
      <c r="N74" s="28">
        <v>86</v>
      </c>
      <c r="O74" s="28">
        <v>203</v>
      </c>
      <c r="P74" s="28">
        <v>0</v>
      </c>
      <c r="Q74" s="28">
        <v>0</v>
      </c>
      <c r="R74" s="28">
        <v>776</v>
      </c>
    </row>
    <row r="75" spans="1:18">
      <c r="A75" s="35" t="s">
        <v>67</v>
      </c>
      <c r="B75" s="28">
        <v>1530</v>
      </c>
      <c r="C75" s="28">
        <v>1467</v>
      </c>
      <c r="D75" s="28">
        <v>475</v>
      </c>
      <c r="E75" s="28">
        <v>281</v>
      </c>
      <c r="F75" s="28">
        <v>1</v>
      </c>
      <c r="G75" s="28">
        <v>3</v>
      </c>
      <c r="H75" s="28">
        <v>143</v>
      </c>
      <c r="I75" s="28">
        <v>2</v>
      </c>
      <c r="J75" s="28">
        <v>84</v>
      </c>
      <c r="K75" s="28">
        <v>98</v>
      </c>
      <c r="L75" s="28">
        <v>79</v>
      </c>
      <c r="M75" s="28">
        <v>0</v>
      </c>
      <c r="N75" s="28">
        <v>17</v>
      </c>
      <c r="O75" s="28">
        <v>0</v>
      </c>
      <c r="P75" s="28">
        <v>0</v>
      </c>
      <c r="Q75" s="28">
        <v>0</v>
      </c>
      <c r="R75" s="28">
        <v>0</v>
      </c>
    </row>
    <row r="76" spans="1:18">
      <c r="A76" s="35" t="s">
        <v>68</v>
      </c>
      <c r="B76" s="28">
        <v>195</v>
      </c>
      <c r="C76" s="28">
        <v>165</v>
      </c>
      <c r="D76" s="28">
        <v>66</v>
      </c>
      <c r="E76" s="28">
        <v>25</v>
      </c>
      <c r="F76" s="28">
        <v>0</v>
      </c>
      <c r="G76" s="28">
        <v>0</v>
      </c>
      <c r="H76" s="28">
        <v>43</v>
      </c>
      <c r="I76" s="28">
        <v>0</v>
      </c>
      <c r="J76" s="28">
        <v>32</v>
      </c>
      <c r="K76" s="28">
        <v>14</v>
      </c>
      <c r="L76" s="28">
        <v>8</v>
      </c>
      <c r="M76" s="28">
        <v>26</v>
      </c>
      <c r="N76" s="28">
        <v>19</v>
      </c>
      <c r="O76" s="28">
        <v>14</v>
      </c>
      <c r="P76" s="28">
        <v>0</v>
      </c>
      <c r="Q76" s="28">
        <v>0</v>
      </c>
      <c r="R76" s="28">
        <v>0</v>
      </c>
    </row>
    <row r="77" spans="1:18" ht="14" thickBot="1">
      <c r="A77" s="36" t="s">
        <v>69</v>
      </c>
      <c r="B77" s="74">
        <v>7</v>
      </c>
      <c r="C77" s="74">
        <v>6</v>
      </c>
      <c r="D77" s="74">
        <v>5</v>
      </c>
      <c r="E77" s="74">
        <v>3</v>
      </c>
      <c r="F77" s="74">
        <v>0</v>
      </c>
      <c r="G77" s="74">
        <v>0</v>
      </c>
      <c r="H77" s="74">
        <v>5</v>
      </c>
      <c r="I77" s="74">
        <v>0</v>
      </c>
      <c r="J77" s="74">
        <v>2</v>
      </c>
      <c r="K77" s="74">
        <v>0</v>
      </c>
      <c r="L77" s="74">
        <v>0</v>
      </c>
      <c r="M77" s="74">
        <v>0</v>
      </c>
      <c r="N77" s="74">
        <v>0</v>
      </c>
      <c r="O77" s="74">
        <v>1</v>
      </c>
      <c r="P77" s="74">
        <v>0</v>
      </c>
      <c r="Q77" s="74">
        <v>0</v>
      </c>
      <c r="R77" s="74">
        <v>0</v>
      </c>
    </row>
    <row r="79" spans="1:18">
      <c r="A79" t="s">
        <v>281</v>
      </c>
    </row>
  </sheetData>
  <mergeCells count="4">
    <mergeCell ref="A2:P2"/>
    <mergeCell ref="A5:P5"/>
    <mergeCell ref="E8:R8"/>
    <mergeCell ref="A3:P4"/>
  </mergeCells>
  <printOptions horizontalCentered="1" verticalCentered="1"/>
  <pageMargins left="0.25" right="0.25" top="0.25" bottom="0.25" header="0.5" footer="0.5"/>
  <pageSetup scale="5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80"/>
  <sheetViews>
    <sheetView workbookViewId="0"/>
  </sheetViews>
  <sheetFormatPr baseColWidth="10" defaultColWidth="8.83203125" defaultRowHeight="13"/>
  <cols>
    <col min="1" max="1" width="17.83203125" customWidth="1"/>
    <col min="2" max="2" width="11.33203125" customWidth="1"/>
    <col min="3" max="3" width="16.83203125" customWidth="1"/>
    <col min="4" max="4" width="12.6640625" customWidth="1"/>
    <col min="5" max="5" width="11.6640625" customWidth="1"/>
    <col min="6" max="6" width="12" customWidth="1"/>
    <col min="7" max="7" width="12.33203125" customWidth="1"/>
    <col min="8" max="8" width="10.1640625" customWidth="1"/>
    <col min="9" max="9" width="10.83203125" customWidth="1"/>
    <col min="10" max="10" width="9.33203125" customWidth="1"/>
    <col min="11" max="11" width="11" customWidth="1"/>
    <col min="12" max="12" width="11.33203125" customWidth="1"/>
    <col min="13" max="13" width="9.83203125" customWidth="1"/>
    <col min="14" max="14" width="12.1640625" customWidth="1"/>
    <col min="15" max="15" width="12.6640625" customWidth="1"/>
    <col min="16" max="16" width="11.6640625" customWidth="1"/>
    <col min="17" max="17" width="13.33203125" customWidth="1"/>
  </cols>
  <sheetData>
    <row r="1" spans="1:18">
      <c r="P1" s="33" t="s">
        <v>255</v>
      </c>
    </row>
    <row r="2" spans="1:18">
      <c r="A2" s="208" t="s">
        <v>0</v>
      </c>
      <c r="B2" s="208"/>
      <c r="C2" s="208"/>
      <c r="D2" s="208"/>
      <c r="E2" s="208"/>
      <c r="F2" s="208"/>
      <c r="G2" s="208"/>
      <c r="H2" s="208"/>
      <c r="I2" s="208"/>
      <c r="J2" s="208"/>
      <c r="K2" s="208"/>
      <c r="L2" s="208"/>
      <c r="M2" s="208"/>
      <c r="N2" s="208"/>
      <c r="O2" s="208"/>
      <c r="P2" s="208"/>
    </row>
    <row r="3" spans="1:18">
      <c r="A3" s="232" t="s">
        <v>374</v>
      </c>
      <c r="B3" s="232"/>
      <c r="C3" s="232"/>
      <c r="D3" s="232"/>
      <c r="E3" s="232"/>
      <c r="F3" s="232"/>
      <c r="G3" s="232"/>
      <c r="H3" s="232"/>
      <c r="I3" s="232"/>
      <c r="J3" s="232"/>
      <c r="K3" s="232"/>
      <c r="L3" s="232"/>
      <c r="M3" s="232"/>
      <c r="N3" s="232"/>
      <c r="O3" s="232"/>
      <c r="P3" s="232"/>
      <c r="Q3" s="232"/>
      <c r="R3" s="232"/>
    </row>
    <row r="4" spans="1:18">
      <c r="A4" s="232"/>
      <c r="B4" s="232"/>
      <c r="C4" s="232"/>
      <c r="D4" s="232"/>
      <c r="E4" s="232"/>
      <c r="F4" s="232"/>
      <c r="G4" s="232"/>
      <c r="H4" s="232"/>
      <c r="I4" s="232"/>
      <c r="J4" s="232"/>
      <c r="K4" s="232"/>
      <c r="L4" s="232"/>
      <c r="M4" s="232"/>
      <c r="N4" s="232"/>
      <c r="O4" s="232"/>
      <c r="P4" s="232"/>
      <c r="Q4" s="232"/>
      <c r="R4" s="232"/>
    </row>
    <row r="5" spans="1:18">
      <c r="A5" s="208" t="s">
        <v>260</v>
      </c>
      <c r="B5" s="208"/>
      <c r="C5" s="208"/>
      <c r="D5" s="208"/>
      <c r="E5" s="208"/>
      <c r="F5" s="208"/>
      <c r="G5" s="208"/>
      <c r="H5" s="208"/>
      <c r="I5" s="208"/>
      <c r="J5" s="208"/>
      <c r="K5" s="208"/>
      <c r="L5" s="208"/>
      <c r="M5" s="208"/>
      <c r="N5" s="208"/>
      <c r="O5" s="208"/>
      <c r="P5" s="208"/>
      <c r="Q5" s="208"/>
      <c r="R5" s="208"/>
    </row>
    <row r="7" spans="1:18" ht="14" thickBot="1"/>
    <row r="8" spans="1:18">
      <c r="A8" s="13"/>
      <c r="B8" s="7"/>
      <c r="C8" s="41" t="s">
        <v>187</v>
      </c>
      <c r="D8" s="155" t="s">
        <v>184</v>
      </c>
      <c r="E8" s="233" t="s">
        <v>183</v>
      </c>
      <c r="F8" s="234"/>
      <c r="G8" s="234"/>
      <c r="H8" s="234"/>
      <c r="I8" s="234"/>
      <c r="J8" s="234"/>
      <c r="K8" s="234"/>
      <c r="L8" s="234"/>
      <c r="M8" s="234"/>
      <c r="N8" s="234"/>
      <c r="O8" s="234"/>
      <c r="P8" s="234"/>
      <c r="Q8" s="234"/>
      <c r="R8" s="235"/>
    </row>
    <row r="9" spans="1:18" ht="13.5" customHeight="1" thickBot="1">
      <c r="A9" s="135"/>
      <c r="B9" s="35" t="s">
        <v>71</v>
      </c>
      <c r="C9" s="48" t="s">
        <v>188</v>
      </c>
      <c r="D9" s="156" t="s">
        <v>89</v>
      </c>
      <c r="E9" s="236"/>
      <c r="F9" s="237"/>
      <c r="G9" s="237"/>
      <c r="H9" s="237"/>
      <c r="I9" s="237"/>
      <c r="J9" s="237"/>
      <c r="K9" s="237"/>
      <c r="L9" s="237"/>
      <c r="M9" s="237"/>
      <c r="N9" s="237"/>
      <c r="O9" s="237"/>
      <c r="P9" s="237"/>
      <c r="Q9" s="237"/>
      <c r="R9" s="238"/>
    </row>
    <row r="10" spans="1:18">
      <c r="A10" s="135"/>
      <c r="B10" s="42" t="s">
        <v>72</v>
      </c>
      <c r="C10" s="44" t="s">
        <v>77</v>
      </c>
      <c r="D10" s="44" t="s">
        <v>78</v>
      </c>
      <c r="E10" s="35"/>
      <c r="F10" s="134" t="s">
        <v>101</v>
      </c>
      <c r="G10" s="42" t="s">
        <v>101</v>
      </c>
      <c r="H10" s="35"/>
      <c r="I10" s="135"/>
      <c r="J10" s="35"/>
      <c r="K10" s="48"/>
      <c r="L10" s="35"/>
      <c r="M10" s="35"/>
      <c r="N10" s="43" t="s">
        <v>75</v>
      </c>
      <c r="O10" s="42" t="s">
        <v>76</v>
      </c>
      <c r="P10" s="48"/>
      <c r="Q10" s="157" t="s">
        <v>199</v>
      </c>
      <c r="R10" s="10"/>
    </row>
    <row r="11" spans="1:18">
      <c r="A11" s="135"/>
      <c r="B11" s="42" t="s">
        <v>189</v>
      </c>
      <c r="C11" s="44" t="s">
        <v>189</v>
      </c>
      <c r="D11" s="44" t="s">
        <v>185</v>
      </c>
      <c r="E11" s="42" t="s">
        <v>79</v>
      </c>
      <c r="F11" s="42" t="s">
        <v>73</v>
      </c>
      <c r="G11" s="42" t="s">
        <v>74</v>
      </c>
      <c r="H11" s="42" t="s">
        <v>80</v>
      </c>
      <c r="I11" s="43" t="s">
        <v>81</v>
      </c>
      <c r="J11" s="42" t="s">
        <v>82</v>
      </c>
      <c r="K11" s="44" t="s">
        <v>83</v>
      </c>
      <c r="L11" s="42" t="s">
        <v>84</v>
      </c>
      <c r="M11" s="42" t="s">
        <v>85</v>
      </c>
      <c r="N11" s="43" t="s">
        <v>86</v>
      </c>
      <c r="O11" s="42" t="s">
        <v>87</v>
      </c>
      <c r="P11" s="48" t="s">
        <v>88</v>
      </c>
      <c r="Q11" s="157" t="s">
        <v>104</v>
      </c>
      <c r="R11" s="10"/>
    </row>
    <row r="12" spans="1:18" ht="14" thickBot="1">
      <c r="A12" s="138" t="s">
        <v>5</v>
      </c>
      <c r="B12" s="39" t="s">
        <v>200</v>
      </c>
      <c r="C12" s="139" t="s">
        <v>186</v>
      </c>
      <c r="D12" s="47" t="s">
        <v>186</v>
      </c>
      <c r="E12" s="39" t="s">
        <v>91</v>
      </c>
      <c r="F12" s="39" t="s">
        <v>91</v>
      </c>
      <c r="G12" s="39" t="s">
        <v>91</v>
      </c>
      <c r="H12" s="39" t="s">
        <v>92</v>
      </c>
      <c r="I12" s="46" t="s">
        <v>93</v>
      </c>
      <c r="J12" s="39" t="s">
        <v>94</v>
      </c>
      <c r="K12" s="47" t="s">
        <v>95</v>
      </c>
      <c r="L12" s="39" t="s">
        <v>75</v>
      </c>
      <c r="M12" s="39" t="s">
        <v>93</v>
      </c>
      <c r="N12" s="46" t="s">
        <v>91</v>
      </c>
      <c r="O12" s="39" t="s">
        <v>96</v>
      </c>
      <c r="P12" s="48" t="s">
        <v>97</v>
      </c>
      <c r="Q12" s="158" t="s">
        <v>190</v>
      </c>
      <c r="R12" s="36" t="s">
        <v>198</v>
      </c>
    </row>
    <row r="13" spans="1:18">
      <c r="A13" s="35" t="s">
        <v>9</v>
      </c>
      <c r="B13" s="26">
        <f>SUM(B15:B78)</f>
        <v>50006</v>
      </c>
      <c r="C13" s="26">
        <f>SUM(C15:C78)</f>
        <v>36762</v>
      </c>
      <c r="D13" s="26">
        <f>SUM(D15:D78)</f>
        <v>18802</v>
      </c>
      <c r="E13" s="83">
        <f>IF($D13&gt;0,'Table 5A'!E12/(2*$D13)," ")</f>
        <v>0.47143920859483035</v>
      </c>
      <c r="F13" s="83">
        <f>IF($D13&gt;0,'Table 5A'!F12/(2*$D13)," ")</f>
        <v>6.4088926709924476E-3</v>
      </c>
      <c r="G13" s="83">
        <f>IF($D13&gt;0,'Table 5A'!G12/(2*$D13)," ")</f>
        <v>7.4992022125305816E-3</v>
      </c>
      <c r="H13" s="83">
        <f>IF($D13&gt;0,'Table 5A'!H12/(2*$D13)," ")</f>
        <v>8.24912243378364E-2</v>
      </c>
      <c r="I13" s="83">
        <f>IF($D13&gt;0,'Table 5A'!I12/(2*$D13)," ")</f>
        <v>1.0637166258908627E-3</v>
      </c>
      <c r="J13" s="83">
        <f>IF($D13&gt;0,'Table 5A'!J12/(2*$D13)," ")</f>
        <v>0.11629082012551856</v>
      </c>
      <c r="K13" s="83">
        <f>IF($D13&gt;0,'Table 5A'!K12/(2*$D13)," ")</f>
        <v>0.11190298904371876</v>
      </c>
      <c r="L13" s="83">
        <f>IF($D13&gt;0,'Table 5A'!L12/(2*$D13)," ")</f>
        <v>5.5286671630677589E-2</v>
      </c>
      <c r="M13" s="83">
        <f>IF($D13&gt;0,'Table 5A'!M12/(2*$D13)," ")</f>
        <v>1.3429422401872141E-2</v>
      </c>
      <c r="N13" s="83">
        <f>IF($D13&gt;0,'Table 5A'!N12/(2*$D13)," ")</f>
        <v>1.2977342835868525E-2</v>
      </c>
      <c r="O13" s="83">
        <f>IF($D13&gt;0,'Table 5A'!O12/(2*$D13)," ")</f>
        <v>2.4864376130198915E-2</v>
      </c>
      <c r="P13" s="83">
        <f>IF($D13&gt;0,'Table 5A'!P12/(2*$D13)," ")</f>
        <v>5.5845122859270288E-4</v>
      </c>
      <c r="Q13" s="159">
        <f>IF($D13&gt;0,'Table 5A'!Q12/(2*$D13)," ")</f>
        <v>7.0152111477502388E-2</v>
      </c>
      <c r="R13" s="83">
        <f>IF($D13&gt;0,'Table 5A'!R12/(2*$D13)," ")</f>
        <v>3.209764918625678E-2</v>
      </c>
    </row>
    <row r="14" spans="1:18">
      <c r="A14" s="35"/>
      <c r="B14" s="27"/>
      <c r="C14" s="27"/>
      <c r="D14" s="27"/>
      <c r="E14" s="87"/>
      <c r="F14" s="87"/>
      <c r="G14" s="87"/>
      <c r="H14" s="87"/>
      <c r="I14" s="87"/>
      <c r="J14" s="87"/>
      <c r="K14" s="87"/>
      <c r="L14" s="87"/>
      <c r="M14" s="87"/>
      <c r="N14" s="87"/>
      <c r="O14" s="87"/>
      <c r="P14" s="87"/>
      <c r="R14" s="10"/>
    </row>
    <row r="15" spans="1:18">
      <c r="A15" s="35" t="s">
        <v>10</v>
      </c>
      <c r="B15" s="28">
        <v>42</v>
      </c>
      <c r="C15" s="28">
        <v>0</v>
      </c>
      <c r="D15" s="28">
        <v>0</v>
      </c>
      <c r="E15" s="84" t="str">
        <f>IF($D15&gt;0,'Table 5A'!E14/(2*$D15)," ")</f>
        <v xml:space="preserve"> </v>
      </c>
      <c r="F15" s="84" t="str">
        <f>IF($D15&gt;0,'Table 5A'!F14/(2*$D15)," ")</f>
        <v xml:space="preserve"> </v>
      </c>
      <c r="G15" s="84" t="str">
        <f>IF($D15&gt;0,'Table 5A'!G14/(2*$D15)," ")</f>
        <v xml:space="preserve"> </v>
      </c>
      <c r="H15" s="84" t="str">
        <f>IF($D15&gt;0,'Table 5A'!H14/(2*$D15)," ")</f>
        <v xml:space="preserve"> </v>
      </c>
      <c r="I15" s="84" t="str">
        <f>IF($D15&gt;0,'Table 5A'!I14/(2*$D15)," ")</f>
        <v xml:space="preserve"> </v>
      </c>
      <c r="J15" s="84" t="str">
        <f>IF($D15&gt;0,'Table 5A'!J14/(2*$D15)," ")</f>
        <v xml:space="preserve"> </v>
      </c>
      <c r="K15" s="84" t="str">
        <f>IF($D15&gt;0,'Table 5A'!K14/(2*$D15)," ")</f>
        <v xml:space="preserve"> </v>
      </c>
      <c r="L15" s="84" t="str">
        <f>IF($D15&gt;0,'Table 5A'!L14/(2*$D15)," ")</f>
        <v xml:space="preserve"> </v>
      </c>
      <c r="M15" s="84" t="str">
        <f>IF($D15&gt;0,'Table 5A'!M14/(2*$D15)," ")</f>
        <v xml:space="preserve"> </v>
      </c>
      <c r="N15" s="84" t="str">
        <f>IF($D15&gt;0,'Table 5A'!N14/(2*$D15)," ")</f>
        <v xml:space="preserve"> </v>
      </c>
      <c r="O15" s="84" t="str">
        <f>IF($D15&gt;0,'Table 5A'!O14/(2*$D15)," ")</f>
        <v xml:space="preserve"> </v>
      </c>
      <c r="P15" s="84" t="str">
        <f>IF($D15&gt;0,'Table 5A'!P14/(2*$D15)," ")</f>
        <v xml:space="preserve"> </v>
      </c>
      <c r="Q15" s="160" t="str">
        <f>IF($D15&gt;0,'Table 5A'!Q14/(2*$D15)," ")</f>
        <v xml:space="preserve"> </v>
      </c>
      <c r="R15" s="84" t="str">
        <f>IF($D15&gt;0,'Table 5A'!R14/(2*$D15)," ")</f>
        <v xml:space="preserve"> </v>
      </c>
    </row>
    <row r="16" spans="1:18">
      <c r="A16" s="35" t="s">
        <v>11</v>
      </c>
      <c r="B16" s="28">
        <v>718</v>
      </c>
      <c r="C16" s="28">
        <v>509</v>
      </c>
      <c r="D16" s="28">
        <v>259</v>
      </c>
      <c r="E16" s="84">
        <f>IF($D16&gt;0,'Table 5A'!E15/(2*$D16)," ")</f>
        <v>0.54440154440154442</v>
      </c>
      <c r="F16" s="84">
        <f>IF($D16&gt;0,'Table 5A'!F15/(2*$D16)," ")</f>
        <v>0</v>
      </c>
      <c r="G16" s="84">
        <f>IF($D16&gt;0,'Table 5A'!G15/(2*$D16)," ")</f>
        <v>0</v>
      </c>
      <c r="H16" s="84">
        <f>IF($D16&gt;0,'Table 5A'!H15/(2*$D16)," ")</f>
        <v>5.7915057915057912E-3</v>
      </c>
      <c r="I16" s="84">
        <f>IF($D16&gt;0,'Table 5A'!I15/(2*$D16)," ")</f>
        <v>1.9305019305019305E-3</v>
      </c>
      <c r="J16" s="84">
        <f>IF($D16&gt;0,'Table 5A'!J15/(2*$D16)," ")</f>
        <v>0.21621621621621623</v>
      </c>
      <c r="K16" s="84">
        <f>IF($D16&gt;0,'Table 5A'!K15/(2*$D16)," ")</f>
        <v>7.3359073359073365E-2</v>
      </c>
      <c r="L16" s="84">
        <f>IF($D16&gt;0,'Table 5A'!L15/(2*$D16)," ")</f>
        <v>0.16023166023166024</v>
      </c>
      <c r="M16" s="84">
        <f>IF($D16&gt;0,'Table 5A'!M15/(2*$D16)," ")</f>
        <v>0</v>
      </c>
      <c r="N16" s="84">
        <f>IF($D16&gt;0,'Table 5A'!N15/(2*$D16)," ")</f>
        <v>0</v>
      </c>
      <c r="O16" s="84">
        <f>IF($D16&gt;0,'Table 5A'!O15/(2*$D16)," ")</f>
        <v>1.3513513513513514E-2</v>
      </c>
      <c r="P16" s="84">
        <f>IF($D16&gt;0,'Table 5A'!P15/(2*$D16)," ")</f>
        <v>0</v>
      </c>
      <c r="Q16" s="160">
        <f>IF($D16&gt;0,'Table 5A'!Q15/(2*$D16)," ")</f>
        <v>0</v>
      </c>
      <c r="R16" s="84">
        <f>IF($D16&gt;0,'Table 5A'!R15/(2*$D16)," ")</f>
        <v>8.4942084942084939E-2</v>
      </c>
    </row>
    <row r="17" spans="1:18">
      <c r="A17" s="35" t="s">
        <v>14</v>
      </c>
      <c r="B17" s="28">
        <v>393</v>
      </c>
      <c r="C17" s="28">
        <v>344</v>
      </c>
      <c r="D17" s="28">
        <v>207</v>
      </c>
      <c r="E17" s="84">
        <f>IF($D17&gt;0,'Table 5A'!E16/(2*$D17)," ")</f>
        <v>0.51932367149758452</v>
      </c>
      <c r="F17" s="84">
        <f>IF($D17&gt;0,'Table 5A'!F16/(2*$D17)," ")</f>
        <v>0</v>
      </c>
      <c r="G17" s="84">
        <f>IF($D17&gt;0,'Table 5A'!G16/(2*$D17)," ")</f>
        <v>0</v>
      </c>
      <c r="H17" s="84">
        <f>IF($D17&gt;0,'Table 5A'!H16/(2*$D17)," ")</f>
        <v>0.20048309178743962</v>
      </c>
      <c r="I17" s="84">
        <f>IF($D17&gt;0,'Table 5A'!I16/(2*$D17)," ")</f>
        <v>2.4154589371980675E-3</v>
      </c>
      <c r="J17" s="84">
        <f>IF($D17&gt;0,'Table 5A'!J16/(2*$D17)," ")</f>
        <v>0.48550724637681159</v>
      </c>
      <c r="K17" s="84">
        <f>IF($D17&gt;0,'Table 5A'!K16/(2*$D17)," ")</f>
        <v>1.2077294685990338E-2</v>
      </c>
      <c r="L17" s="84">
        <f>IF($D17&gt;0,'Table 5A'!L16/(2*$D17)," ")</f>
        <v>6.7632850241545889E-2</v>
      </c>
      <c r="M17" s="84">
        <f>IF($D17&gt;0,'Table 5A'!M16/(2*$D17)," ")</f>
        <v>2.4154589371980675E-3</v>
      </c>
      <c r="N17" s="84">
        <f>IF($D17&gt;0,'Table 5A'!N16/(2*$D17)," ")</f>
        <v>4.830917874396135E-3</v>
      </c>
      <c r="O17" s="84">
        <f>IF($D17&gt;0,'Table 5A'!O16/(2*$D17)," ")</f>
        <v>1.6908212560386472E-2</v>
      </c>
      <c r="P17" s="84">
        <f>IF($D17&gt;0,'Table 5A'!P16/(2*$D17)," ")</f>
        <v>0</v>
      </c>
      <c r="Q17" s="160">
        <f>IF($D17&gt;0,'Table 5A'!Q16/(2*$D17)," ")</f>
        <v>0</v>
      </c>
      <c r="R17" s="84">
        <f>IF($D17&gt;0,'Table 5A'!R16/(2*$D17)," ")</f>
        <v>0</v>
      </c>
    </row>
    <row r="18" spans="1:18">
      <c r="A18" s="35" t="s">
        <v>16</v>
      </c>
      <c r="B18" s="28">
        <v>188</v>
      </c>
      <c r="C18" s="28">
        <v>156</v>
      </c>
      <c r="D18" s="28">
        <v>37</v>
      </c>
      <c r="E18" s="84">
        <f>IF($D18&gt;0,'Table 5A'!E17/(2*$D18)," ")</f>
        <v>0.32432432432432434</v>
      </c>
      <c r="F18" s="84">
        <f>IF($D18&gt;0,'Table 5A'!F17/(2*$D18)," ")</f>
        <v>2.7027027027027029E-2</v>
      </c>
      <c r="G18" s="84">
        <f>IF($D18&gt;0,'Table 5A'!G17/(2*$D18)," ")</f>
        <v>2.7027027027027029E-2</v>
      </c>
      <c r="H18" s="84">
        <f>IF($D18&gt;0,'Table 5A'!H17/(2*$D18)," ")</f>
        <v>2.7027027027027029E-2</v>
      </c>
      <c r="I18" s="84">
        <f>IF($D18&gt;0,'Table 5A'!I17/(2*$D18)," ")</f>
        <v>0</v>
      </c>
      <c r="J18" s="84">
        <f>IF($D18&gt;0,'Table 5A'!J17/(2*$D18)," ")</f>
        <v>0.22972972972972974</v>
      </c>
      <c r="K18" s="84">
        <f>IF($D18&gt;0,'Table 5A'!K17/(2*$D18)," ")</f>
        <v>0</v>
      </c>
      <c r="L18" s="84">
        <f>IF($D18&gt;0,'Table 5A'!L17/(2*$D18)," ")</f>
        <v>0.20270270270270271</v>
      </c>
      <c r="M18" s="84">
        <f>IF($D18&gt;0,'Table 5A'!M17/(2*$D18)," ")</f>
        <v>1.3513513513513514E-2</v>
      </c>
      <c r="N18" s="84">
        <f>IF($D18&gt;0,'Table 5A'!N17/(2*$D18)," ")</f>
        <v>0</v>
      </c>
      <c r="O18" s="84">
        <f>IF($D18&gt;0,'Table 5A'!O17/(2*$D18)," ")</f>
        <v>1.3513513513513514E-2</v>
      </c>
      <c r="P18" s="84">
        <f>IF($D18&gt;0,'Table 5A'!P17/(2*$D18)," ")</f>
        <v>0</v>
      </c>
      <c r="Q18" s="160">
        <f>IF($D18&gt;0,'Table 5A'!Q17/(2*$D18)," ")</f>
        <v>0</v>
      </c>
      <c r="R18" s="84">
        <f>IF($D18&gt;0,'Table 5A'!R17/(2*$D18)," ")</f>
        <v>0</v>
      </c>
    </row>
    <row r="19" spans="1:18">
      <c r="A19" s="35" t="s">
        <v>17</v>
      </c>
      <c r="B19" s="28">
        <v>173</v>
      </c>
      <c r="C19" s="28">
        <v>173</v>
      </c>
      <c r="D19" s="28">
        <v>0</v>
      </c>
      <c r="E19" s="84" t="str">
        <f>IF($D19&gt;0,'Table 5A'!E18/(2*$D19)," ")</f>
        <v xml:space="preserve"> </v>
      </c>
      <c r="F19" s="84" t="str">
        <f>IF($D19&gt;0,'Table 5A'!F18/(2*$D19)," ")</f>
        <v xml:space="preserve"> </v>
      </c>
      <c r="G19" s="84" t="str">
        <f>IF($D19&gt;0,'Table 5A'!G18/(2*$D19)," ")</f>
        <v xml:space="preserve"> </v>
      </c>
      <c r="H19" s="84" t="str">
        <f>IF($D19&gt;0,'Table 5A'!H18/(2*$D19)," ")</f>
        <v xml:space="preserve"> </v>
      </c>
      <c r="I19" s="84" t="str">
        <f>IF($D19&gt;0,'Table 5A'!I18/(2*$D19)," ")</f>
        <v xml:space="preserve"> </v>
      </c>
      <c r="J19" s="84" t="str">
        <f>IF($D19&gt;0,'Table 5A'!J18/(2*$D19)," ")</f>
        <v xml:space="preserve"> </v>
      </c>
      <c r="K19" s="84" t="str">
        <f>IF($D19&gt;0,'Table 5A'!K18/(2*$D19)," ")</f>
        <v xml:space="preserve"> </v>
      </c>
      <c r="L19" s="84" t="str">
        <f>IF($D19&gt;0,'Table 5A'!L18/(2*$D19)," ")</f>
        <v xml:space="preserve"> </v>
      </c>
      <c r="M19" s="84" t="str">
        <f>IF($D19&gt;0,'Table 5A'!M18/(2*$D19)," ")</f>
        <v xml:space="preserve"> </v>
      </c>
      <c r="N19" s="84" t="str">
        <f>IF($D19&gt;0,'Table 5A'!N18/(2*$D19)," ")</f>
        <v xml:space="preserve"> </v>
      </c>
      <c r="O19" s="84" t="str">
        <f>IF($D19&gt;0,'Table 5A'!O18/(2*$D19)," ")</f>
        <v xml:space="preserve"> </v>
      </c>
      <c r="P19" s="84" t="str">
        <f>IF($D19&gt;0,'Table 5A'!P18/(2*$D19)," ")</f>
        <v xml:space="preserve"> </v>
      </c>
      <c r="Q19" s="160" t="str">
        <f>IF($D19&gt;0,'Table 5A'!Q18/(2*$D19)," ")</f>
        <v xml:space="preserve"> </v>
      </c>
      <c r="R19" s="84" t="str">
        <f>IF($D19&gt;0,'Table 5A'!R18/(2*$D19)," ")</f>
        <v xml:space="preserve"> </v>
      </c>
    </row>
    <row r="20" spans="1:18">
      <c r="A20" s="35"/>
      <c r="B20" s="28"/>
      <c r="C20" s="28"/>
      <c r="D20" s="28"/>
      <c r="E20" s="84"/>
      <c r="F20" s="84"/>
      <c r="G20" s="84"/>
      <c r="H20" s="84"/>
      <c r="I20" s="84"/>
      <c r="J20" s="84"/>
      <c r="K20" s="84"/>
      <c r="L20" s="84"/>
      <c r="M20" s="84"/>
      <c r="N20" s="84"/>
      <c r="O20" s="84"/>
      <c r="P20" s="84"/>
      <c r="Q20" s="160"/>
      <c r="R20" s="84"/>
    </row>
    <row r="21" spans="1:18">
      <c r="A21" s="35" t="s">
        <v>20</v>
      </c>
      <c r="B21" s="28">
        <v>398</v>
      </c>
      <c r="C21" s="28">
        <v>288</v>
      </c>
      <c r="D21" s="28">
        <v>129</v>
      </c>
      <c r="E21" s="84">
        <f>IF($D21&gt;0,'Table 5A'!E20/(2*$D21)," ")</f>
        <v>0.46124031007751937</v>
      </c>
      <c r="F21" s="84">
        <f>IF($D21&gt;0,'Table 5A'!F20/(2*$D21)," ")</f>
        <v>0</v>
      </c>
      <c r="G21" s="84">
        <f>IF($D21&gt;0,'Table 5A'!G20/(2*$D21)," ")</f>
        <v>3.875968992248062E-2</v>
      </c>
      <c r="H21" s="84">
        <f>IF($D21&gt;0,'Table 5A'!H20/(2*$D21)," ")</f>
        <v>8.9147286821705432E-2</v>
      </c>
      <c r="I21" s="84">
        <f>IF($D21&gt;0,'Table 5A'!I20/(2*$D21)," ")</f>
        <v>0</v>
      </c>
      <c r="J21" s="84">
        <f>IF($D21&gt;0,'Table 5A'!J20/(2*$D21)," ")</f>
        <v>0.1434108527131783</v>
      </c>
      <c r="K21" s="84">
        <f>IF($D21&gt;0,'Table 5A'!K20/(2*$D21)," ")</f>
        <v>0.2441860465116279</v>
      </c>
      <c r="L21" s="84">
        <f>IF($D21&gt;0,'Table 5A'!L20/(2*$D21)," ")</f>
        <v>0.15503875968992248</v>
      </c>
      <c r="M21" s="84">
        <f>IF($D21&gt;0,'Table 5A'!M20/(2*$D21)," ")</f>
        <v>0</v>
      </c>
      <c r="N21" s="84">
        <f>IF($D21&gt;0,'Table 5A'!N20/(2*$D21)," ")</f>
        <v>0</v>
      </c>
      <c r="O21" s="84">
        <f>IF($D21&gt;0,'Table 5A'!O20/(2*$D21)," ")</f>
        <v>5.8139534883720929E-2</v>
      </c>
      <c r="P21" s="84">
        <f>IF($D21&gt;0,'Table 5A'!P20/(2*$D21)," ")</f>
        <v>0</v>
      </c>
      <c r="Q21" s="160">
        <f>IF($D21&gt;0,'Table 5A'!Q20/(2*$D21)," ")</f>
        <v>0</v>
      </c>
      <c r="R21" s="84">
        <f>IF($D21&gt;0,'Table 5A'!R20/(2*$D21)," ")</f>
        <v>0</v>
      </c>
    </row>
    <row r="22" spans="1:18">
      <c r="A22" s="35" t="s">
        <v>21</v>
      </c>
      <c r="B22" s="28">
        <v>0</v>
      </c>
      <c r="C22" s="28">
        <v>0</v>
      </c>
      <c r="D22" s="28">
        <v>0</v>
      </c>
      <c r="E22" s="84" t="str">
        <f>IF($D22&gt;0,'Table 5A'!E21/(2*$D22)," ")</f>
        <v xml:space="preserve"> </v>
      </c>
      <c r="F22" s="84" t="str">
        <f>IF($D22&gt;0,'Table 5A'!F21/(2*$D22)," ")</f>
        <v xml:space="preserve"> </v>
      </c>
      <c r="G22" s="84" t="str">
        <f>IF($D22&gt;0,'Table 5A'!G21/(2*$D22)," ")</f>
        <v xml:space="preserve"> </v>
      </c>
      <c r="H22" s="84" t="str">
        <f>IF($D22&gt;0,'Table 5A'!H21/(2*$D22)," ")</f>
        <v xml:space="preserve"> </v>
      </c>
      <c r="I22" s="84" t="str">
        <f>IF($D22&gt;0,'Table 5A'!I21/(2*$D22)," ")</f>
        <v xml:space="preserve"> </v>
      </c>
      <c r="J22" s="84" t="str">
        <f>IF($D22&gt;0,'Table 5A'!J21/(2*$D22)," ")</f>
        <v xml:space="preserve"> </v>
      </c>
      <c r="K22" s="84" t="str">
        <f>IF($D22&gt;0,'Table 5A'!K21/(2*$D22)," ")</f>
        <v xml:space="preserve"> </v>
      </c>
      <c r="L22" s="84" t="str">
        <f>IF($D22&gt;0,'Table 5A'!L21/(2*$D22)," ")</f>
        <v xml:space="preserve"> </v>
      </c>
      <c r="M22" s="84" t="str">
        <f>IF($D22&gt;0,'Table 5A'!M21/(2*$D22)," ")</f>
        <v xml:space="preserve"> </v>
      </c>
      <c r="N22" s="84" t="str">
        <f>IF($D22&gt;0,'Table 5A'!N21/(2*$D22)," ")</f>
        <v xml:space="preserve"> </v>
      </c>
      <c r="O22" s="84" t="str">
        <f>IF($D22&gt;0,'Table 5A'!O21/(2*$D22)," ")</f>
        <v xml:space="preserve"> </v>
      </c>
      <c r="P22" s="84" t="str">
        <f>IF($D22&gt;0,'Table 5A'!P21/(2*$D22)," ")</f>
        <v xml:space="preserve"> </v>
      </c>
      <c r="Q22" s="160" t="str">
        <f>IF($D22&gt;0,'Table 5A'!Q21/(2*$D22)," ")</f>
        <v xml:space="preserve"> </v>
      </c>
      <c r="R22" s="84" t="str">
        <f>IF($D22&gt;0,'Table 5A'!R21/(2*$D22)," ")</f>
        <v xml:space="preserve"> </v>
      </c>
    </row>
    <row r="23" spans="1:18">
      <c r="A23" s="35" t="s">
        <v>22</v>
      </c>
      <c r="B23" s="28">
        <v>0</v>
      </c>
      <c r="C23" s="28">
        <v>0</v>
      </c>
      <c r="D23" s="28">
        <v>0</v>
      </c>
      <c r="E23" s="84" t="str">
        <f>IF($D23&gt;0,'Table 5A'!E22/(2*$D23)," ")</f>
        <v xml:space="preserve"> </v>
      </c>
      <c r="F23" s="84" t="str">
        <f>IF($D23&gt;0,'Table 5A'!F22/(2*$D23)," ")</f>
        <v xml:space="preserve"> </v>
      </c>
      <c r="G23" s="84" t="str">
        <f>IF($D23&gt;0,'Table 5A'!G22/(2*$D23)," ")</f>
        <v xml:space="preserve"> </v>
      </c>
      <c r="H23" s="84" t="str">
        <f>IF($D23&gt;0,'Table 5A'!H22/(2*$D23)," ")</f>
        <v xml:space="preserve"> </v>
      </c>
      <c r="I23" s="84" t="str">
        <f>IF($D23&gt;0,'Table 5A'!I22/(2*$D23)," ")</f>
        <v xml:space="preserve"> </v>
      </c>
      <c r="J23" s="84" t="str">
        <f>IF($D23&gt;0,'Table 5A'!J22/(2*$D23)," ")</f>
        <v xml:space="preserve"> </v>
      </c>
      <c r="K23" s="84" t="str">
        <f>IF($D23&gt;0,'Table 5A'!K22/(2*$D23)," ")</f>
        <v xml:space="preserve"> </v>
      </c>
      <c r="L23" s="84" t="str">
        <f>IF($D23&gt;0,'Table 5A'!L22/(2*$D23)," ")</f>
        <v xml:space="preserve"> </v>
      </c>
      <c r="M23" s="84" t="str">
        <f>IF($D23&gt;0,'Table 5A'!M22/(2*$D23)," ")</f>
        <v xml:space="preserve"> </v>
      </c>
      <c r="N23" s="84" t="str">
        <f>IF($D23&gt;0,'Table 5A'!N22/(2*$D23)," ")</f>
        <v xml:space="preserve"> </v>
      </c>
      <c r="O23" s="84" t="str">
        <f>IF($D23&gt;0,'Table 5A'!O22/(2*$D23)," ")</f>
        <v xml:space="preserve"> </v>
      </c>
      <c r="P23" s="84" t="str">
        <f>IF($D23&gt;0,'Table 5A'!P22/(2*$D23)," ")</f>
        <v xml:space="preserve"> </v>
      </c>
      <c r="Q23" s="160" t="str">
        <f>IF($D23&gt;0,'Table 5A'!Q22/(2*$D23)," ")</f>
        <v xml:space="preserve"> </v>
      </c>
      <c r="R23" s="84" t="str">
        <f>IF($D23&gt;0,'Table 5A'!R22/(2*$D23)," ")</f>
        <v xml:space="preserve"> </v>
      </c>
    </row>
    <row r="24" spans="1:18">
      <c r="A24" s="35" t="s">
        <v>23</v>
      </c>
      <c r="B24" s="28">
        <v>86</v>
      </c>
      <c r="C24" s="28">
        <v>84</v>
      </c>
      <c r="D24" s="28">
        <v>29</v>
      </c>
      <c r="E24" s="84">
        <f>IF($D24&gt;0,'Table 5A'!E23/(2*$D24)," ")</f>
        <v>0.53448275862068961</v>
      </c>
      <c r="F24" s="84">
        <f>IF($D24&gt;0,'Table 5A'!F23/(2*$D24)," ")</f>
        <v>0</v>
      </c>
      <c r="G24" s="84">
        <f>IF($D24&gt;0,'Table 5A'!G23/(2*$D24)," ")</f>
        <v>0</v>
      </c>
      <c r="H24" s="84">
        <f>IF($D24&gt;0,'Table 5A'!H23/(2*$D24)," ")</f>
        <v>3.4482758620689655E-2</v>
      </c>
      <c r="I24" s="84">
        <f>IF($D24&gt;0,'Table 5A'!I23/(2*$D24)," ")</f>
        <v>0</v>
      </c>
      <c r="J24" s="84">
        <f>IF($D24&gt;0,'Table 5A'!J23/(2*$D24)," ")</f>
        <v>3.4482758620689655E-2</v>
      </c>
      <c r="K24" s="84">
        <f>IF($D24&gt;0,'Table 5A'!K23/(2*$D24)," ")</f>
        <v>0</v>
      </c>
      <c r="L24" s="84">
        <f>IF($D24&gt;0,'Table 5A'!L23/(2*$D24)," ")</f>
        <v>1.7241379310344827E-2</v>
      </c>
      <c r="M24" s="84">
        <f>IF($D24&gt;0,'Table 5A'!M23/(2*$D24)," ")</f>
        <v>0</v>
      </c>
      <c r="N24" s="84">
        <f>IF($D24&gt;0,'Table 5A'!N23/(2*$D24)," ")</f>
        <v>0</v>
      </c>
      <c r="O24" s="84">
        <f>IF($D24&gt;0,'Table 5A'!O23/(2*$D24)," ")</f>
        <v>0</v>
      </c>
      <c r="P24" s="84">
        <f>IF($D24&gt;0,'Table 5A'!P23/(2*$D24)," ")</f>
        <v>0</v>
      </c>
      <c r="Q24" s="160">
        <f>IF($D24&gt;0,'Table 5A'!Q23/(2*$D24)," ")</f>
        <v>0</v>
      </c>
      <c r="R24" s="84">
        <f>IF($D24&gt;0,'Table 5A'!R23/(2*$D24)," ")</f>
        <v>1.7241379310344827E-2</v>
      </c>
    </row>
    <row r="25" spans="1:18">
      <c r="A25" s="35" t="s">
        <v>24</v>
      </c>
      <c r="B25" s="28">
        <v>0</v>
      </c>
      <c r="C25" s="28">
        <v>0</v>
      </c>
      <c r="D25" s="28">
        <v>0</v>
      </c>
      <c r="E25" s="84" t="str">
        <f>IF($D25&gt;0,'Table 5A'!E24/(2*$D25)," ")</f>
        <v xml:space="preserve"> </v>
      </c>
      <c r="F25" s="84" t="str">
        <f>IF($D25&gt;0,'Table 5A'!F24/(2*$D25)," ")</f>
        <v xml:space="preserve"> </v>
      </c>
      <c r="G25" s="84" t="str">
        <f>IF($D25&gt;0,'Table 5A'!G24/(2*$D25)," ")</f>
        <v xml:space="preserve"> </v>
      </c>
      <c r="H25" s="84" t="str">
        <f>IF($D25&gt;0,'Table 5A'!H24/(2*$D25)," ")</f>
        <v xml:space="preserve"> </v>
      </c>
      <c r="I25" s="84" t="str">
        <f>IF($D25&gt;0,'Table 5A'!I24/(2*$D25)," ")</f>
        <v xml:space="preserve"> </v>
      </c>
      <c r="J25" s="84" t="str">
        <f>IF($D25&gt;0,'Table 5A'!J24/(2*$D25)," ")</f>
        <v xml:space="preserve"> </v>
      </c>
      <c r="K25" s="84" t="str">
        <f>IF($D25&gt;0,'Table 5A'!K24/(2*$D25)," ")</f>
        <v xml:space="preserve"> </v>
      </c>
      <c r="L25" s="84" t="str">
        <f>IF($D25&gt;0,'Table 5A'!L24/(2*$D25)," ")</f>
        <v xml:space="preserve"> </v>
      </c>
      <c r="M25" s="84" t="str">
        <f>IF($D25&gt;0,'Table 5A'!M24/(2*$D25)," ")</f>
        <v xml:space="preserve"> </v>
      </c>
      <c r="N25" s="84" t="str">
        <f>IF($D25&gt;0,'Table 5A'!N24/(2*$D25)," ")</f>
        <v xml:space="preserve"> </v>
      </c>
      <c r="O25" s="84" t="str">
        <f>IF($D25&gt;0,'Table 5A'!O24/(2*$D25)," ")</f>
        <v xml:space="preserve"> </v>
      </c>
      <c r="P25" s="84" t="str">
        <f>IF($D25&gt;0,'Table 5A'!P24/(2*$D25)," ")</f>
        <v xml:space="preserve"> </v>
      </c>
      <c r="Q25" s="160" t="str">
        <f>IF($D25&gt;0,'Table 5A'!Q24/(2*$D25)," ")</f>
        <v xml:space="preserve"> </v>
      </c>
      <c r="R25" s="84" t="str">
        <f>IF($D25&gt;0,'Table 5A'!R24/(2*$D25)," ")</f>
        <v xml:space="preserve"> </v>
      </c>
    </row>
    <row r="26" spans="1:18">
      <c r="A26" s="35"/>
      <c r="B26" s="28"/>
      <c r="C26" s="28"/>
      <c r="D26" s="28"/>
      <c r="E26" s="84"/>
      <c r="F26" s="84"/>
      <c r="G26" s="84"/>
      <c r="H26" s="84"/>
      <c r="I26" s="84"/>
      <c r="J26" s="84"/>
      <c r="K26" s="84"/>
      <c r="L26" s="84"/>
      <c r="M26" s="84"/>
      <c r="N26" s="84"/>
      <c r="O26" s="84"/>
      <c r="P26" s="84"/>
      <c r="Q26" s="160"/>
      <c r="R26" s="84"/>
    </row>
    <row r="27" spans="1:18">
      <c r="A27" s="35" t="s">
        <v>26</v>
      </c>
      <c r="B27" s="28">
        <v>0</v>
      </c>
      <c r="C27" s="28">
        <v>0</v>
      </c>
      <c r="D27" s="28">
        <v>0</v>
      </c>
      <c r="E27" s="84" t="str">
        <f>IF($D27&gt;0,'Table 5A'!E26/(2*$D27)," ")</f>
        <v xml:space="preserve"> </v>
      </c>
      <c r="F27" s="84" t="str">
        <f>IF($D27&gt;0,'Table 5A'!F26/(2*$D27)," ")</f>
        <v xml:space="preserve"> </v>
      </c>
      <c r="G27" s="84" t="str">
        <f>IF($D27&gt;0,'Table 5A'!G26/(2*$D27)," ")</f>
        <v xml:space="preserve"> </v>
      </c>
      <c r="H27" s="84" t="str">
        <f>IF($D27&gt;0,'Table 5A'!H26/(2*$D27)," ")</f>
        <v xml:space="preserve"> </v>
      </c>
      <c r="I27" s="84" t="str">
        <f>IF($D27&gt;0,'Table 5A'!I26/(2*$D27)," ")</f>
        <v xml:space="preserve"> </v>
      </c>
      <c r="J27" s="84" t="str">
        <f>IF($D27&gt;0,'Table 5A'!J26/(2*$D27)," ")</f>
        <v xml:space="preserve"> </v>
      </c>
      <c r="K27" s="84" t="str">
        <f>IF($D27&gt;0,'Table 5A'!K26/(2*$D27)," ")</f>
        <v xml:space="preserve"> </v>
      </c>
      <c r="L27" s="84" t="str">
        <f>IF($D27&gt;0,'Table 5A'!L26/(2*$D27)," ")</f>
        <v xml:space="preserve"> </v>
      </c>
      <c r="M27" s="84" t="str">
        <f>IF($D27&gt;0,'Table 5A'!M26/(2*$D27)," ")</f>
        <v xml:space="preserve"> </v>
      </c>
      <c r="N27" s="84" t="str">
        <f>IF($D27&gt;0,'Table 5A'!N26/(2*$D27)," ")</f>
        <v xml:space="preserve"> </v>
      </c>
      <c r="O27" s="84" t="str">
        <f>IF($D27&gt;0,'Table 5A'!O26/(2*$D27)," ")</f>
        <v xml:space="preserve"> </v>
      </c>
      <c r="P27" s="84" t="str">
        <f>IF($D27&gt;0,'Table 5A'!P26/(2*$D27)," ")</f>
        <v xml:space="preserve"> </v>
      </c>
      <c r="Q27" s="160" t="str">
        <f>IF($D27&gt;0,'Table 5A'!Q26/(2*$D27)," ")</f>
        <v xml:space="preserve"> </v>
      </c>
      <c r="R27" s="84" t="str">
        <f>IF($D27&gt;0,'Table 5A'!R26/(2*$D27)," ")</f>
        <v xml:space="preserve"> </v>
      </c>
    </row>
    <row r="28" spans="1:18">
      <c r="A28" s="35" t="s">
        <v>27</v>
      </c>
      <c r="B28" s="28" t="s">
        <v>280</v>
      </c>
      <c r="C28" s="28" t="s">
        <v>280</v>
      </c>
      <c r="D28" s="28" t="s">
        <v>280</v>
      </c>
      <c r="E28" s="84" t="e">
        <f>IF($D28&gt;0,'Table 5A'!E27/(2*$D28)," ")</f>
        <v>#VALUE!</v>
      </c>
      <c r="F28" s="84" t="e">
        <f>IF($D28&gt;0,'Table 5A'!F27/(2*$D28)," ")</f>
        <v>#VALUE!</v>
      </c>
      <c r="G28" s="84" t="e">
        <f>IF($D28&gt;0,'Table 5A'!G27/(2*$D28)," ")</f>
        <v>#VALUE!</v>
      </c>
      <c r="H28" s="84" t="e">
        <f>IF($D28&gt;0,'Table 5A'!H27/(2*$D28)," ")</f>
        <v>#VALUE!</v>
      </c>
      <c r="I28" s="84" t="e">
        <f>IF($D28&gt;0,'Table 5A'!I27/(2*$D28)," ")</f>
        <v>#VALUE!</v>
      </c>
      <c r="J28" s="84" t="e">
        <f>IF($D28&gt;0,'Table 5A'!J27/(2*$D28)," ")</f>
        <v>#VALUE!</v>
      </c>
      <c r="K28" s="84" t="e">
        <f>IF($D28&gt;0,'Table 5A'!K27/(2*$D28)," ")</f>
        <v>#VALUE!</v>
      </c>
      <c r="L28" s="84" t="e">
        <f>IF($D28&gt;0,'Table 5A'!L27/(2*$D28)," ")</f>
        <v>#VALUE!</v>
      </c>
      <c r="M28" s="84" t="e">
        <f>IF($D28&gt;0,'Table 5A'!M27/(2*$D28)," ")</f>
        <v>#VALUE!</v>
      </c>
      <c r="N28" s="84" t="e">
        <f>IF($D28&gt;0,'Table 5A'!N27/(2*$D28)," ")</f>
        <v>#VALUE!</v>
      </c>
      <c r="O28" s="84" t="e">
        <f>IF($D28&gt;0,'Table 5A'!O27/(2*$D28)," ")</f>
        <v>#VALUE!</v>
      </c>
      <c r="P28" s="84" t="e">
        <f>IF($D28&gt;0,'Table 5A'!P27/(2*$D28)," ")</f>
        <v>#VALUE!</v>
      </c>
      <c r="Q28" s="160" t="e">
        <f>IF($D28&gt;0,'Table 5A'!Q27/(2*$D28)," ")</f>
        <v>#VALUE!</v>
      </c>
      <c r="R28" s="84" t="e">
        <f>IF($D28&gt;0,'Table 5A'!R27/(2*$D28)," ")</f>
        <v>#VALUE!</v>
      </c>
    </row>
    <row r="29" spans="1:18">
      <c r="A29" s="35" t="s">
        <v>28</v>
      </c>
      <c r="B29" s="28">
        <v>0</v>
      </c>
      <c r="C29" s="28">
        <v>0</v>
      </c>
      <c r="D29" s="28">
        <v>0</v>
      </c>
      <c r="E29" s="84" t="str">
        <f>IF($D29&gt;0,'Table 5A'!E28/(2*$D29)," ")</f>
        <v xml:space="preserve"> </v>
      </c>
      <c r="F29" s="84" t="str">
        <f>IF($D29&gt;0,'Table 5A'!F28/(2*$D29)," ")</f>
        <v xml:space="preserve"> </v>
      </c>
      <c r="G29" s="84" t="str">
        <f>IF($D29&gt;0,'Table 5A'!G28/(2*$D29)," ")</f>
        <v xml:space="preserve"> </v>
      </c>
      <c r="H29" s="84" t="str">
        <f>IF($D29&gt;0,'Table 5A'!H28/(2*$D29)," ")</f>
        <v xml:space="preserve"> </v>
      </c>
      <c r="I29" s="84" t="str">
        <f>IF($D29&gt;0,'Table 5A'!I28/(2*$D29)," ")</f>
        <v xml:space="preserve"> </v>
      </c>
      <c r="J29" s="84" t="str">
        <f>IF($D29&gt;0,'Table 5A'!J28/(2*$D29)," ")</f>
        <v xml:space="preserve"> </v>
      </c>
      <c r="K29" s="84" t="str">
        <f>IF($D29&gt;0,'Table 5A'!K28/(2*$D29)," ")</f>
        <v xml:space="preserve"> </v>
      </c>
      <c r="L29" s="84" t="str">
        <f>IF($D29&gt;0,'Table 5A'!L28/(2*$D29)," ")</f>
        <v xml:space="preserve"> </v>
      </c>
      <c r="M29" s="84" t="str">
        <f>IF($D29&gt;0,'Table 5A'!M28/(2*$D29)," ")</f>
        <v xml:space="preserve"> </v>
      </c>
      <c r="N29" s="84" t="str">
        <f>IF($D29&gt;0,'Table 5A'!N28/(2*$D29)," ")</f>
        <v xml:space="preserve"> </v>
      </c>
      <c r="O29" s="84" t="str">
        <f>IF($D29&gt;0,'Table 5A'!O28/(2*$D29)," ")</f>
        <v xml:space="preserve"> </v>
      </c>
      <c r="P29" s="84" t="str">
        <f>IF($D29&gt;0,'Table 5A'!P28/(2*$D29)," ")</f>
        <v xml:space="preserve"> </v>
      </c>
      <c r="Q29" s="160" t="str">
        <f>IF($D29&gt;0,'Table 5A'!Q28/(2*$D29)," ")</f>
        <v xml:space="preserve"> </v>
      </c>
      <c r="R29" s="84" t="str">
        <f>IF($D29&gt;0,'Table 5A'!R28/(2*$D29)," ")</f>
        <v xml:space="preserve"> </v>
      </c>
    </row>
    <row r="30" spans="1:18">
      <c r="A30" s="35" t="s">
        <v>29</v>
      </c>
      <c r="B30" s="28">
        <v>21</v>
      </c>
      <c r="C30" s="28">
        <v>20</v>
      </c>
      <c r="D30" s="28">
        <v>9</v>
      </c>
      <c r="E30" s="84">
        <f>IF($D30&gt;0,'Table 5A'!E29/(2*$D30)," ")</f>
        <v>0.3888888888888889</v>
      </c>
      <c r="F30" s="84">
        <f>IF($D30&gt;0,'Table 5A'!F29/(2*$D30)," ")</f>
        <v>0</v>
      </c>
      <c r="G30" s="84">
        <f>IF($D30&gt;0,'Table 5A'!G29/(2*$D30)," ")</f>
        <v>0</v>
      </c>
      <c r="H30" s="84">
        <f>IF($D30&gt;0,'Table 5A'!H29/(2*$D30)," ")</f>
        <v>0</v>
      </c>
      <c r="I30" s="84">
        <f>IF($D30&gt;0,'Table 5A'!I29/(2*$D30)," ")</f>
        <v>0</v>
      </c>
      <c r="J30" s="84">
        <f>IF($D30&gt;0,'Table 5A'!J29/(2*$D30)," ")</f>
        <v>0.5</v>
      </c>
      <c r="K30" s="84">
        <f>IF($D30&gt;0,'Table 5A'!K29/(2*$D30)," ")</f>
        <v>0.1111111111111111</v>
      </c>
      <c r="L30" s="84">
        <f>IF($D30&gt;0,'Table 5A'!L29/(2*$D30)," ")</f>
        <v>0.27777777777777779</v>
      </c>
      <c r="M30" s="84">
        <f>IF($D30&gt;0,'Table 5A'!M29/(2*$D30)," ")</f>
        <v>0</v>
      </c>
      <c r="N30" s="84">
        <f>IF($D30&gt;0,'Table 5A'!N29/(2*$D30)," ")</f>
        <v>0</v>
      </c>
      <c r="O30" s="84">
        <f>IF($D30&gt;0,'Table 5A'!O29/(2*$D30)," ")</f>
        <v>0</v>
      </c>
      <c r="P30" s="84">
        <f>IF($D30&gt;0,'Table 5A'!P29/(2*$D30)," ")</f>
        <v>0</v>
      </c>
      <c r="Q30" s="160">
        <f>IF($D30&gt;0,'Table 5A'!Q29/(2*$D30)," ")</f>
        <v>0</v>
      </c>
      <c r="R30" s="84">
        <f>IF($D30&gt;0,'Table 5A'!R29/(2*$D30)," ")</f>
        <v>0.27777777777777779</v>
      </c>
    </row>
    <row r="31" spans="1:18">
      <c r="A31" s="35" t="s">
        <v>30</v>
      </c>
      <c r="B31" s="28">
        <v>24</v>
      </c>
      <c r="C31" s="28">
        <v>23</v>
      </c>
      <c r="D31" s="28">
        <v>21</v>
      </c>
      <c r="E31" s="84">
        <f>IF($D31&gt;0,'Table 5A'!E30/(2*$D31)," ")</f>
        <v>0.5</v>
      </c>
      <c r="F31" s="84">
        <f>IF($D31&gt;0,'Table 5A'!F30/(2*$D31)," ")</f>
        <v>0</v>
      </c>
      <c r="G31" s="84">
        <f>IF($D31&gt;0,'Table 5A'!G30/(2*$D31)," ")</f>
        <v>0</v>
      </c>
      <c r="H31" s="84">
        <f>IF($D31&gt;0,'Table 5A'!H30/(2*$D31)," ")</f>
        <v>0.16666666666666666</v>
      </c>
      <c r="I31" s="84">
        <f>IF($D31&gt;0,'Table 5A'!I30/(2*$D31)," ")</f>
        <v>0</v>
      </c>
      <c r="J31" s="84">
        <f>IF($D31&gt;0,'Table 5A'!J30/(2*$D31)," ")</f>
        <v>2.3809523809523808E-2</v>
      </c>
      <c r="K31" s="84">
        <f>IF($D31&gt;0,'Table 5A'!K30/(2*$D31)," ")</f>
        <v>0</v>
      </c>
      <c r="L31" s="84">
        <f>IF($D31&gt;0,'Table 5A'!L30/(2*$D31)," ")</f>
        <v>0.11904761904761904</v>
      </c>
      <c r="M31" s="84">
        <f>IF($D31&gt;0,'Table 5A'!M30/(2*$D31)," ")</f>
        <v>2.3809523809523808E-2</v>
      </c>
      <c r="N31" s="84">
        <f>IF($D31&gt;0,'Table 5A'!N30/(2*$D31)," ")</f>
        <v>2.3809523809523808E-2</v>
      </c>
      <c r="O31" s="84">
        <f>IF($D31&gt;0,'Table 5A'!O30/(2*$D31)," ")</f>
        <v>0</v>
      </c>
      <c r="P31" s="84">
        <f>IF($D31&gt;0,'Table 5A'!P30/(2*$D31)," ")</f>
        <v>0</v>
      </c>
      <c r="Q31" s="160">
        <f>IF($D31&gt;0,'Table 5A'!Q30/(2*$D31)," ")</f>
        <v>0</v>
      </c>
      <c r="R31" s="84">
        <f>IF($D31&gt;0,'Table 5A'!R30/(2*$D31)," ")</f>
        <v>2.3809523809523808E-2</v>
      </c>
    </row>
    <row r="32" spans="1:18">
      <c r="A32" s="35"/>
      <c r="B32" s="28"/>
      <c r="C32" s="28"/>
      <c r="D32" s="28"/>
      <c r="E32" s="84"/>
      <c r="F32" s="84"/>
      <c r="G32" s="84"/>
      <c r="H32" s="84"/>
      <c r="I32" s="84"/>
      <c r="J32" s="84"/>
      <c r="K32" s="84"/>
      <c r="L32" s="84"/>
      <c r="M32" s="84"/>
      <c r="N32" s="84"/>
      <c r="O32" s="84"/>
      <c r="P32" s="84"/>
      <c r="Q32" s="160"/>
      <c r="R32" s="84"/>
    </row>
    <row r="33" spans="1:18">
      <c r="A33" s="35" t="s">
        <v>31</v>
      </c>
      <c r="B33" s="28">
        <v>0</v>
      </c>
      <c r="C33" s="28">
        <v>0</v>
      </c>
      <c r="D33" s="28">
        <v>0</v>
      </c>
      <c r="E33" s="84" t="str">
        <f>IF($D33&gt;0,'Table 5A'!E32/(2*$D33)," ")</f>
        <v xml:space="preserve"> </v>
      </c>
      <c r="F33" s="84" t="str">
        <f>IF($D33&gt;0,'Table 5A'!F32/(2*$D33)," ")</f>
        <v xml:space="preserve"> </v>
      </c>
      <c r="G33" s="84" t="str">
        <f>IF($D33&gt;0,'Table 5A'!G32/(2*$D33)," ")</f>
        <v xml:space="preserve"> </v>
      </c>
      <c r="H33" s="84" t="str">
        <f>IF($D33&gt;0,'Table 5A'!H32/(2*$D33)," ")</f>
        <v xml:space="preserve"> </v>
      </c>
      <c r="I33" s="84" t="str">
        <f>IF($D33&gt;0,'Table 5A'!I32/(2*$D33)," ")</f>
        <v xml:space="preserve"> </v>
      </c>
      <c r="J33" s="84" t="str">
        <f>IF($D33&gt;0,'Table 5A'!J32/(2*$D33)," ")</f>
        <v xml:space="preserve"> </v>
      </c>
      <c r="K33" s="84" t="str">
        <f>IF($D33&gt;0,'Table 5A'!K32/(2*$D33)," ")</f>
        <v xml:space="preserve"> </v>
      </c>
      <c r="L33" s="84" t="str">
        <f>IF($D33&gt;0,'Table 5A'!L32/(2*$D33)," ")</f>
        <v xml:space="preserve"> </v>
      </c>
      <c r="M33" s="84" t="str">
        <f>IF($D33&gt;0,'Table 5A'!M32/(2*$D33)," ")</f>
        <v xml:space="preserve"> </v>
      </c>
      <c r="N33" s="84" t="str">
        <f>IF($D33&gt;0,'Table 5A'!N32/(2*$D33)," ")</f>
        <v xml:space="preserve"> </v>
      </c>
      <c r="O33" s="84" t="str">
        <f>IF($D33&gt;0,'Table 5A'!O32/(2*$D33)," ")</f>
        <v xml:space="preserve"> </v>
      </c>
      <c r="P33" s="84" t="str">
        <f>IF($D33&gt;0,'Table 5A'!P32/(2*$D33)," ")</f>
        <v xml:space="preserve"> </v>
      </c>
      <c r="Q33" s="160" t="str">
        <f>IF($D33&gt;0,'Table 5A'!Q32/(2*$D33)," ")</f>
        <v xml:space="preserve"> </v>
      </c>
      <c r="R33" s="84" t="str">
        <f>IF($D33&gt;0,'Table 5A'!R32/(2*$D33)," ")</f>
        <v xml:space="preserve"> </v>
      </c>
    </row>
    <row r="34" spans="1:18">
      <c r="A34" s="35" t="s">
        <v>32</v>
      </c>
      <c r="B34" s="28">
        <v>1499</v>
      </c>
      <c r="C34" s="28">
        <v>1494</v>
      </c>
      <c r="D34" s="28">
        <v>753</v>
      </c>
      <c r="E34" s="84">
        <f>IF($D34&gt;0,'Table 5A'!E33/(2*$D34)," ")</f>
        <v>0.77556440903054447</v>
      </c>
      <c r="F34" s="84">
        <f>IF($D34&gt;0,'Table 5A'!F33/(2*$D34)," ")</f>
        <v>4.6480743691899072E-3</v>
      </c>
      <c r="G34" s="84">
        <f>IF($D34&gt;0,'Table 5A'!G33/(2*$D34)," ")</f>
        <v>0</v>
      </c>
      <c r="H34" s="84">
        <f>IF($D34&gt;0,'Table 5A'!H33/(2*$D34)," ")</f>
        <v>4.6480743691899072E-3</v>
      </c>
      <c r="I34" s="84">
        <f>IF($D34&gt;0,'Table 5A'!I33/(2*$D34)," ")</f>
        <v>0</v>
      </c>
      <c r="J34" s="84">
        <f>IF($D34&gt;0,'Table 5A'!J33/(2*$D34)," ")</f>
        <v>1.3944223107569721E-2</v>
      </c>
      <c r="K34" s="84">
        <f>IF($D34&gt;0,'Table 5A'!K33/(2*$D34)," ")</f>
        <v>0</v>
      </c>
      <c r="L34" s="84">
        <f>IF($D34&gt;0,'Table 5A'!L33/(2*$D34)," ")</f>
        <v>6.1088977423638779E-2</v>
      </c>
      <c r="M34" s="84">
        <f>IF($D34&gt;0,'Table 5A'!M33/(2*$D34)," ")</f>
        <v>0</v>
      </c>
      <c r="N34" s="84">
        <f>IF($D34&gt;0,'Table 5A'!N33/(2*$D34)," ")</f>
        <v>0</v>
      </c>
      <c r="O34" s="84">
        <f>IF($D34&gt;0,'Table 5A'!O33/(2*$D34)," ")</f>
        <v>2.3240371845949535E-2</v>
      </c>
      <c r="P34" s="84">
        <f>IF($D34&gt;0,'Table 5A'!P33/(2*$D34)," ")</f>
        <v>0</v>
      </c>
      <c r="Q34" s="160">
        <f>IF($D34&gt;0,'Table 5A'!Q33/(2*$D34)," ")</f>
        <v>0</v>
      </c>
      <c r="R34" s="84">
        <f>IF($D34&gt;0,'Table 5A'!R33/(2*$D34)," ")</f>
        <v>3.6520584329349272E-2</v>
      </c>
    </row>
    <row r="35" spans="1:18">
      <c r="A35" s="35" t="s">
        <v>33</v>
      </c>
      <c r="B35" s="28">
        <v>577</v>
      </c>
      <c r="C35" s="28">
        <v>573</v>
      </c>
      <c r="D35" s="28">
        <v>463</v>
      </c>
      <c r="E35" s="84">
        <f>IF($D35&gt;0,'Table 5A'!E34/(2*$D35)," ")</f>
        <v>0.42332613390928725</v>
      </c>
      <c r="F35" s="84">
        <f>IF($D35&gt;0,'Table 5A'!F34/(2*$D35)," ")</f>
        <v>0</v>
      </c>
      <c r="G35" s="84">
        <f>IF($D35&gt;0,'Table 5A'!G34/(2*$D35)," ")</f>
        <v>0</v>
      </c>
      <c r="H35" s="84">
        <f>IF($D35&gt;0,'Table 5A'!H34/(2*$D35)," ")</f>
        <v>7.6673866090712736E-2</v>
      </c>
      <c r="I35" s="84">
        <f>IF($D35&gt;0,'Table 5A'!I34/(2*$D35)," ")</f>
        <v>1.0799136069114472E-3</v>
      </c>
      <c r="J35" s="84">
        <f>IF($D35&gt;0,'Table 5A'!J34/(2*$D35)," ")</f>
        <v>0</v>
      </c>
      <c r="K35" s="84">
        <f>IF($D35&gt;0,'Table 5A'!K34/(2*$D35)," ")</f>
        <v>0</v>
      </c>
      <c r="L35" s="84">
        <f>IF($D35&gt;0,'Table 5A'!L34/(2*$D35)," ")</f>
        <v>1.4038876889848811E-2</v>
      </c>
      <c r="M35" s="84">
        <f>IF($D35&gt;0,'Table 5A'!M34/(2*$D35)," ")</f>
        <v>2.1598272138228943E-3</v>
      </c>
      <c r="N35" s="84">
        <f>IF($D35&gt;0,'Table 5A'!N34/(2*$D35)," ")</f>
        <v>2.1598272138228943E-3</v>
      </c>
      <c r="O35" s="84">
        <f>IF($D35&gt;0,'Table 5A'!O34/(2*$D35)," ")</f>
        <v>4.6436285097192227E-2</v>
      </c>
      <c r="P35" s="84">
        <f>IF($D35&gt;0,'Table 5A'!P34/(2*$D35)," ")</f>
        <v>0</v>
      </c>
      <c r="Q35" s="160">
        <f>IF($D35&gt;0,'Table 5A'!Q34/(2*$D35)," ")</f>
        <v>0.62634989200863933</v>
      </c>
      <c r="R35" s="84">
        <f>IF($D35&gt;0,'Table 5A'!R34/(2*$D35)," ")</f>
        <v>0</v>
      </c>
    </row>
    <row r="36" spans="1:18">
      <c r="A36" s="35" t="s">
        <v>34</v>
      </c>
      <c r="B36" s="28">
        <v>708</v>
      </c>
      <c r="C36" s="28">
        <v>687</v>
      </c>
      <c r="D36" s="28">
        <v>337</v>
      </c>
      <c r="E36" s="84">
        <f>IF($D36&gt;0,'Table 5A'!E35/(2*$D36)," ")</f>
        <v>0.24183976261127596</v>
      </c>
      <c r="F36" s="84">
        <f>IF($D36&gt;0,'Table 5A'!F35/(2*$D36)," ")</f>
        <v>1.1869436201780416E-2</v>
      </c>
      <c r="G36" s="84">
        <f>IF($D36&gt;0,'Table 5A'!G35/(2*$D36)," ")</f>
        <v>0</v>
      </c>
      <c r="H36" s="84">
        <f>IF($D36&gt;0,'Table 5A'!H35/(2*$D36)," ")</f>
        <v>0.10682492581602374</v>
      </c>
      <c r="I36" s="84">
        <f>IF($D36&gt;0,'Table 5A'!I35/(2*$D36)," ")</f>
        <v>4.4510385756676559E-3</v>
      </c>
      <c r="J36" s="84">
        <f>IF($D36&gt;0,'Table 5A'!J35/(2*$D36)," ")</f>
        <v>3.857566765578635E-2</v>
      </c>
      <c r="K36" s="84">
        <f>IF($D36&gt;0,'Table 5A'!K35/(2*$D36)," ")</f>
        <v>0.19732937685459942</v>
      </c>
      <c r="L36" s="84">
        <f>IF($D36&gt;0,'Table 5A'!L35/(2*$D36)," ")</f>
        <v>0.18842729970326411</v>
      </c>
      <c r="M36" s="84">
        <f>IF($D36&gt;0,'Table 5A'!M35/(2*$D36)," ")</f>
        <v>1.0385756676557863E-2</v>
      </c>
      <c r="N36" s="84">
        <f>IF($D36&gt;0,'Table 5A'!N35/(2*$D36)," ")</f>
        <v>1.0385756676557863E-2</v>
      </c>
      <c r="O36" s="84">
        <f>IF($D36&gt;0,'Table 5A'!O35/(2*$D36)," ")</f>
        <v>0</v>
      </c>
      <c r="P36" s="84">
        <f>IF($D36&gt;0,'Table 5A'!P35/(2*$D36)," ")</f>
        <v>0</v>
      </c>
      <c r="Q36" s="160">
        <f>IF($D36&gt;0,'Table 5A'!Q35/(2*$D36)," ")</f>
        <v>0</v>
      </c>
      <c r="R36" s="84">
        <f>IF($D36&gt;0,'Table 5A'!R35/(2*$D36)," ")</f>
        <v>1.483679525222552E-3</v>
      </c>
    </row>
    <row r="37" spans="1:18">
      <c r="A37" s="35" t="s">
        <v>35</v>
      </c>
      <c r="B37" s="28">
        <v>164</v>
      </c>
      <c r="C37" s="28">
        <v>119</v>
      </c>
      <c r="D37" s="28">
        <v>70</v>
      </c>
      <c r="E37" s="84">
        <f>IF($D37&gt;0,'Table 5A'!E36/(2*$D37)," ")</f>
        <v>0.5714285714285714</v>
      </c>
      <c r="F37" s="84">
        <f>IF($D37&gt;0,'Table 5A'!F36/(2*$D37)," ")</f>
        <v>0</v>
      </c>
      <c r="G37" s="84">
        <f>IF($D37&gt;0,'Table 5A'!G36/(2*$D37)," ")</f>
        <v>0</v>
      </c>
      <c r="H37" s="84">
        <f>IF($D37&gt;0,'Table 5A'!H36/(2*$D37)," ")</f>
        <v>0.10714285714285714</v>
      </c>
      <c r="I37" s="84">
        <f>IF($D37&gt;0,'Table 5A'!I36/(2*$D37)," ")</f>
        <v>0</v>
      </c>
      <c r="J37" s="84">
        <f>IF($D37&gt;0,'Table 5A'!J36/(2*$D37)," ")</f>
        <v>4.2857142857142858E-2</v>
      </c>
      <c r="K37" s="84">
        <f>IF($D37&gt;0,'Table 5A'!K36/(2*$D37)," ")</f>
        <v>0</v>
      </c>
      <c r="L37" s="84">
        <f>IF($D37&gt;0,'Table 5A'!L36/(2*$D37)," ")</f>
        <v>8.5714285714285715E-2</v>
      </c>
      <c r="M37" s="84">
        <f>IF($D37&gt;0,'Table 5A'!M36/(2*$D37)," ")</f>
        <v>0</v>
      </c>
      <c r="N37" s="84">
        <f>IF($D37&gt;0,'Table 5A'!N36/(2*$D37)," ")</f>
        <v>0</v>
      </c>
      <c r="O37" s="84">
        <f>IF($D37&gt;0,'Table 5A'!O36/(2*$D37)," ")</f>
        <v>2.1428571428571429E-2</v>
      </c>
      <c r="P37" s="84">
        <f>IF($D37&gt;0,'Table 5A'!P36/(2*$D37)," ")</f>
        <v>0</v>
      </c>
      <c r="Q37" s="160">
        <f>IF($D37&gt;0,'Table 5A'!Q36/(2*$D37)," ")</f>
        <v>0</v>
      </c>
      <c r="R37" s="84">
        <f>IF($D37&gt;0,'Table 5A'!R36/(2*$D37)," ")</f>
        <v>0</v>
      </c>
    </row>
    <row r="38" spans="1:18">
      <c r="A38" s="35"/>
      <c r="B38" s="28"/>
      <c r="C38" s="28"/>
      <c r="D38" s="28"/>
      <c r="E38" s="84"/>
      <c r="F38" s="84"/>
      <c r="G38" s="84"/>
      <c r="H38" s="84"/>
      <c r="I38" s="84"/>
      <c r="J38" s="84"/>
      <c r="K38" s="84"/>
      <c r="L38" s="84"/>
      <c r="M38" s="84"/>
      <c r="N38" s="84"/>
      <c r="O38" s="84"/>
      <c r="P38" s="84"/>
      <c r="Q38" s="160"/>
      <c r="R38" s="84"/>
    </row>
    <row r="39" spans="1:18">
      <c r="A39" s="35" t="s">
        <v>36</v>
      </c>
      <c r="B39" s="28">
        <v>262</v>
      </c>
      <c r="C39" s="28">
        <v>242</v>
      </c>
      <c r="D39" s="28">
        <v>145</v>
      </c>
      <c r="E39" s="84">
        <f>IF($D39&gt;0,'Table 5A'!E38/(2*$D39)," ")</f>
        <v>0.44827586206896552</v>
      </c>
      <c r="F39" s="84">
        <f>IF($D39&gt;0,'Table 5A'!F38/(2*$D39)," ")</f>
        <v>0</v>
      </c>
      <c r="G39" s="84">
        <f>IF($D39&gt;0,'Table 5A'!G38/(2*$D39)," ")</f>
        <v>0</v>
      </c>
      <c r="H39" s="84">
        <f>IF($D39&gt;0,'Table 5A'!H38/(2*$D39)," ")</f>
        <v>4.8275862068965517E-2</v>
      </c>
      <c r="I39" s="84">
        <f>IF($D39&gt;0,'Table 5A'!I38/(2*$D39)," ")</f>
        <v>0</v>
      </c>
      <c r="J39" s="84">
        <f>IF($D39&gt;0,'Table 5A'!J38/(2*$D39)," ")</f>
        <v>0.28275862068965518</v>
      </c>
      <c r="K39" s="84">
        <f>IF($D39&gt;0,'Table 5A'!K38/(2*$D39)," ")</f>
        <v>0.13448275862068965</v>
      </c>
      <c r="L39" s="84">
        <f>IF($D39&gt;0,'Table 5A'!L38/(2*$D39)," ")</f>
        <v>3.1034482758620689E-2</v>
      </c>
      <c r="M39" s="84">
        <f>IF($D39&gt;0,'Table 5A'!M38/(2*$D39)," ")</f>
        <v>4.1379310344827586E-2</v>
      </c>
      <c r="N39" s="84">
        <f>IF($D39&gt;0,'Table 5A'!N38/(2*$D39)," ")</f>
        <v>6.8965517241379309E-3</v>
      </c>
      <c r="O39" s="84">
        <f>IF($D39&gt;0,'Table 5A'!O38/(2*$D39)," ")</f>
        <v>4.8275862068965517E-2</v>
      </c>
      <c r="P39" s="84">
        <f>IF($D39&gt;0,'Table 5A'!P38/(2*$D39)," ")</f>
        <v>0</v>
      </c>
      <c r="Q39" s="160">
        <f>IF($D39&gt;0,'Table 5A'!Q38/(2*$D39)," ")</f>
        <v>0</v>
      </c>
      <c r="R39" s="84">
        <f>IF($D39&gt;0,'Table 5A'!R38/(2*$D39)," ")</f>
        <v>0</v>
      </c>
    </row>
    <row r="40" spans="1:18">
      <c r="A40" s="35" t="s">
        <v>37</v>
      </c>
      <c r="B40" s="28">
        <v>0</v>
      </c>
      <c r="C40" s="28">
        <v>0</v>
      </c>
      <c r="D40" s="28">
        <v>0</v>
      </c>
      <c r="E40" s="84" t="s">
        <v>105</v>
      </c>
      <c r="F40" s="84" t="str">
        <f>IF($D40&gt;0,'Table 5A'!F39/(2*$D40)," ")</f>
        <v xml:space="preserve"> </v>
      </c>
      <c r="G40" s="84" t="str">
        <f>IF($D40&gt;0,'Table 5A'!G39/(2*$D40)," ")</f>
        <v xml:space="preserve"> </v>
      </c>
      <c r="H40" s="84" t="str">
        <f>IF($D40&gt;0,'Table 5A'!H39/(2*$D40)," ")</f>
        <v xml:space="preserve"> </v>
      </c>
      <c r="I40" s="84" t="str">
        <f>IF($D40&gt;0,'Table 5A'!I39/(2*$D40)," ")</f>
        <v xml:space="preserve"> </v>
      </c>
      <c r="J40" s="84" t="str">
        <f>IF($D40&gt;0,'Table 5A'!J39/(2*$D40)," ")</f>
        <v xml:space="preserve"> </v>
      </c>
      <c r="K40" s="84" t="str">
        <f>IF($D40&gt;0,'Table 5A'!K39/(2*$D40)," ")</f>
        <v xml:space="preserve"> </v>
      </c>
      <c r="L40" s="84" t="str">
        <f>IF($D40&gt;0,'Table 5A'!L39/(2*$D40)," ")</f>
        <v xml:space="preserve"> </v>
      </c>
      <c r="M40" s="84" t="str">
        <f>IF($D40&gt;0,'Table 5A'!M39/(2*$D40)," ")</f>
        <v xml:space="preserve"> </v>
      </c>
      <c r="N40" s="84" t="str">
        <f>IF($D40&gt;0,'Table 5A'!N39/(2*$D40)," ")</f>
        <v xml:space="preserve"> </v>
      </c>
      <c r="O40" s="84" t="str">
        <f>IF($D40&gt;0,'Table 5A'!O39/(2*$D40)," ")</f>
        <v xml:space="preserve"> </v>
      </c>
      <c r="P40" s="84" t="str">
        <f>IF($D40&gt;0,'Table 5A'!P39/(2*$D40)," ")</f>
        <v xml:space="preserve"> </v>
      </c>
      <c r="Q40" s="160" t="str">
        <f>IF($D40&gt;0,'Table 5A'!Q39/(2*$D40)," ")</f>
        <v xml:space="preserve"> </v>
      </c>
      <c r="R40" s="84" t="str">
        <f>IF($D40&gt;0,'Table 5A'!R39/(2*$D40)," ")</f>
        <v xml:space="preserve"> </v>
      </c>
    </row>
    <row r="41" spans="1:18">
      <c r="A41" s="35" t="s">
        <v>38</v>
      </c>
      <c r="B41" s="28">
        <v>1235</v>
      </c>
      <c r="C41" s="28">
        <v>202</v>
      </c>
      <c r="D41" s="28">
        <v>144</v>
      </c>
      <c r="E41" s="84">
        <f>IF($D41&gt;0,'Table 5A'!E40/(2*$D41)," ")</f>
        <v>0.59722222222222221</v>
      </c>
      <c r="F41" s="84">
        <f>IF($D41&gt;0,'Table 5A'!F40/(2*$D41)," ")</f>
        <v>0</v>
      </c>
      <c r="G41" s="84">
        <f>IF($D41&gt;0,'Table 5A'!G40/(2*$D41)," ")</f>
        <v>0</v>
      </c>
      <c r="H41" s="84">
        <f>IF($D41&gt;0,'Table 5A'!H40/(2*$D41)," ")</f>
        <v>0</v>
      </c>
      <c r="I41" s="84">
        <f>IF($D41&gt;0,'Table 5A'!I40/(2*$D41)," ")</f>
        <v>0</v>
      </c>
      <c r="J41" s="84">
        <f>IF($D41&gt;0,'Table 5A'!J40/(2*$D41)," ")</f>
        <v>3.8194444444444448E-2</v>
      </c>
      <c r="K41" s="84">
        <f>IF($D41&gt;0,'Table 5A'!K40/(2*$D41)," ")</f>
        <v>0</v>
      </c>
      <c r="L41" s="84">
        <f>IF($D41&gt;0,'Table 5A'!L40/(2*$D41)," ")</f>
        <v>3.8194444444444448E-2</v>
      </c>
      <c r="M41" s="84">
        <f>IF($D41&gt;0,'Table 5A'!M40/(2*$D41)," ")</f>
        <v>1.7361111111111112E-2</v>
      </c>
      <c r="N41" s="84">
        <f>IF($D41&gt;0,'Table 5A'!N40/(2*$D41)," ")</f>
        <v>0</v>
      </c>
      <c r="O41" s="84">
        <f>IF($D41&gt;0,'Table 5A'!O40/(2*$D41)," ")</f>
        <v>5.9027777777777776E-2</v>
      </c>
      <c r="P41" s="84">
        <f>IF($D41&gt;0,'Table 5A'!P40/(2*$D41)," ")</f>
        <v>0</v>
      </c>
      <c r="Q41" s="160">
        <f>IF($D41&gt;0,'Table 5A'!Q40/(2*$D41)," ")</f>
        <v>0</v>
      </c>
      <c r="R41" s="84">
        <f>IF($D41&gt;0,'Table 5A'!R40/(2*$D41)," ")</f>
        <v>0</v>
      </c>
    </row>
    <row r="42" spans="1:18">
      <c r="A42" s="35" t="s">
        <v>39</v>
      </c>
      <c r="B42" s="28">
        <v>1986</v>
      </c>
      <c r="C42" s="28">
        <v>1977</v>
      </c>
      <c r="D42" s="28">
        <v>1051</v>
      </c>
      <c r="E42" s="84">
        <f>IF($D42&gt;0,'Table 5A'!E41/(2*$D42)," ")</f>
        <v>0.57754519505233115</v>
      </c>
      <c r="F42" s="84">
        <f>IF($D42&gt;0,'Table 5A'!F41/(2*$D42)," ")</f>
        <v>4.7573739295908661E-4</v>
      </c>
      <c r="G42" s="84">
        <f>IF($D42&gt;0,'Table 5A'!G41/(2*$D42)," ")</f>
        <v>0</v>
      </c>
      <c r="H42" s="84">
        <f>IF($D42&gt;0,'Table 5A'!H41/(2*$D42)," ")</f>
        <v>2.3786869647954329E-3</v>
      </c>
      <c r="I42" s="84">
        <f>IF($D42&gt;0,'Table 5A'!I41/(2*$D42)," ")</f>
        <v>4.7573739295908661E-4</v>
      </c>
      <c r="J42" s="84">
        <f>IF($D42&gt;0,'Table 5A'!J41/(2*$D42)," ")</f>
        <v>9.2293054234062796E-2</v>
      </c>
      <c r="K42" s="84">
        <f>IF($D42&gt;0,'Table 5A'!K41/(2*$D42)," ")</f>
        <v>4.7573739295908661E-4</v>
      </c>
      <c r="L42" s="84">
        <f>IF($D42&gt;0,'Table 5A'!L41/(2*$D42)," ")</f>
        <v>1.3796384395813511E-2</v>
      </c>
      <c r="M42" s="84">
        <f>IF($D42&gt;0,'Table 5A'!M41/(2*$D42)," ")</f>
        <v>2.8544243577545195E-3</v>
      </c>
      <c r="N42" s="84">
        <f>IF($D42&gt;0,'Table 5A'!N41/(2*$D42)," ")</f>
        <v>4.7573739295908661E-4</v>
      </c>
      <c r="O42" s="84">
        <f>IF($D42&gt;0,'Table 5A'!O41/(2*$D42)," ")</f>
        <v>7.6117982873453857E-3</v>
      </c>
      <c r="P42" s="84">
        <f>IF($D42&gt;0,'Table 5A'!P41/(2*$D42)," ")</f>
        <v>0</v>
      </c>
      <c r="Q42" s="160">
        <f>IF($D42&gt;0,'Table 5A'!Q41/(2*$D42)," ")</f>
        <v>0</v>
      </c>
      <c r="R42" s="84">
        <f>IF($D42&gt;0,'Table 5A'!R41/(2*$D42)," ")</f>
        <v>4.7573739295908661E-4</v>
      </c>
    </row>
    <row r="43" spans="1:18">
      <c r="A43" s="35" t="s">
        <v>40</v>
      </c>
      <c r="B43" s="28">
        <v>4316</v>
      </c>
      <c r="C43" s="28">
        <v>3049</v>
      </c>
      <c r="D43" s="28">
        <v>1318</v>
      </c>
      <c r="E43" s="84">
        <f>IF($D43&gt;0,'Table 5A'!E42/(2*$D43)," ")</f>
        <v>0.51479514415781491</v>
      </c>
      <c r="F43" s="84">
        <f>IF($D43&gt;0,'Table 5A'!F42/(2*$D43)," ")</f>
        <v>0</v>
      </c>
      <c r="G43" s="84">
        <f>IF($D43&gt;0,'Table 5A'!G42/(2*$D43)," ")</f>
        <v>0</v>
      </c>
      <c r="H43" s="84">
        <f>IF($D43&gt;0,'Table 5A'!H42/(2*$D43)," ")</f>
        <v>1.5174506828528073E-3</v>
      </c>
      <c r="I43" s="84">
        <f>IF($D43&gt;0,'Table 5A'!I42/(2*$D43)," ")</f>
        <v>0</v>
      </c>
      <c r="J43" s="84">
        <f>IF($D43&gt;0,'Table 5A'!J42/(2*$D43)," ")</f>
        <v>0.24165402124430957</v>
      </c>
      <c r="K43" s="84">
        <f>IF($D43&gt;0,'Table 5A'!K42/(2*$D43)," ")</f>
        <v>3.7936267071320183E-4</v>
      </c>
      <c r="L43" s="84">
        <f>IF($D43&gt;0,'Table 5A'!L42/(2*$D43)," ")</f>
        <v>3.2245827010622154E-2</v>
      </c>
      <c r="M43" s="84">
        <f>IF($D43&gt;0,'Table 5A'!M42/(2*$D43)," ")</f>
        <v>1.5174506828528073E-3</v>
      </c>
      <c r="N43" s="84">
        <f>IF($D43&gt;0,'Table 5A'!N42/(2*$D43)," ")</f>
        <v>5.6525037936267071E-2</v>
      </c>
      <c r="O43" s="84">
        <f>IF($D43&gt;0,'Table 5A'!O42/(2*$D43)," ")</f>
        <v>9.1805766312594836E-2</v>
      </c>
      <c r="P43" s="84">
        <f>IF($D43&gt;0,'Table 5A'!P42/(2*$D43)," ")</f>
        <v>0</v>
      </c>
      <c r="Q43" s="160">
        <f>IF($D43&gt;0,'Table 5A'!Q42/(2*$D43)," ")</f>
        <v>9.3323216995447641E-2</v>
      </c>
      <c r="R43" s="84">
        <f>IF($D43&gt;0,'Table 5A'!R42/(2*$D43)," ")</f>
        <v>0</v>
      </c>
    </row>
    <row r="44" spans="1:18">
      <c r="A44" s="35"/>
      <c r="B44" s="28"/>
      <c r="C44" s="28"/>
      <c r="D44" s="28"/>
      <c r="E44" s="84"/>
      <c r="F44" s="84"/>
      <c r="G44" s="84"/>
      <c r="H44" s="84"/>
      <c r="I44" s="84"/>
      <c r="J44" s="84"/>
      <c r="K44" s="84"/>
      <c r="L44" s="84"/>
      <c r="M44" s="84"/>
      <c r="N44" s="84"/>
      <c r="O44" s="84"/>
      <c r="P44" s="84"/>
      <c r="Q44" s="160"/>
      <c r="R44" s="84"/>
    </row>
    <row r="45" spans="1:18">
      <c r="A45" s="35" t="s">
        <v>41</v>
      </c>
      <c r="B45" s="28">
        <v>7</v>
      </c>
      <c r="C45" s="28">
        <v>6</v>
      </c>
      <c r="D45" s="28">
        <v>1</v>
      </c>
      <c r="E45" s="84">
        <f>IF($D45&gt;0,'Table 5A'!E44/(2*$D45)," ")</f>
        <v>0.5</v>
      </c>
      <c r="F45" s="84">
        <f>IF($D45&gt;0,'Table 5A'!F44/(2*$D45)," ")</f>
        <v>0</v>
      </c>
      <c r="G45" s="84">
        <f>IF($D45&gt;0,'Table 5A'!G44/(2*$D45)," ")</f>
        <v>0</v>
      </c>
      <c r="H45" s="84">
        <f>IF($D45&gt;0,'Table 5A'!H44/(2*$D45)," ")</f>
        <v>0</v>
      </c>
      <c r="I45" s="84">
        <f>IF($D45&gt;0,'Table 5A'!I44/(2*$D45)," ")</f>
        <v>0</v>
      </c>
      <c r="J45" s="84">
        <f>IF($D45&gt;0,'Table 5A'!J44/(2*$D45)," ")</f>
        <v>0.5</v>
      </c>
      <c r="K45" s="84">
        <f>IF($D45&gt;0,'Table 5A'!K44/(2*$D45)," ")</f>
        <v>0</v>
      </c>
      <c r="L45" s="84">
        <f>IF($D45&gt;0,'Table 5A'!L44/(2*$D45)," ")</f>
        <v>0</v>
      </c>
      <c r="M45" s="84">
        <f>IF($D45&gt;0,'Table 5A'!M44/(2*$D45)," ")</f>
        <v>0</v>
      </c>
      <c r="N45" s="84">
        <f>IF($D45&gt;0,'Table 5A'!N44/(2*$D45)," ")</f>
        <v>0</v>
      </c>
      <c r="O45" s="84">
        <f>IF($D45&gt;0,'Table 5A'!O44/(2*$D45)," ")</f>
        <v>0</v>
      </c>
      <c r="P45" s="84">
        <f>IF($D45&gt;0,'Table 5A'!P44/(2*$D45)," ")</f>
        <v>0</v>
      </c>
      <c r="Q45" s="160">
        <f>IF($D45&gt;0,'Table 5A'!Q44/(2*$D45)," ")</f>
        <v>0</v>
      </c>
      <c r="R45" s="84">
        <f>IF($D45&gt;0,'Table 5A'!R44/(2*$D45)," ")</f>
        <v>0</v>
      </c>
    </row>
    <row r="46" spans="1:18">
      <c r="A46" s="35" t="s">
        <v>42</v>
      </c>
      <c r="B46" s="28">
        <v>1398</v>
      </c>
      <c r="C46" s="28">
        <v>1201</v>
      </c>
      <c r="D46" s="28">
        <v>340</v>
      </c>
      <c r="E46" s="84">
        <f>IF($D46&gt;0,'Table 5A'!E45/(2*$D46)," ")</f>
        <v>0.52352941176470591</v>
      </c>
      <c r="F46" s="84">
        <f>IF($D46&gt;0,'Table 5A'!F45/(2*$D46)," ")</f>
        <v>0</v>
      </c>
      <c r="G46" s="84">
        <f>IF($D46&gt;0,'Table 5A'!G45/(2*$D46)," ")</f>
        <v>0</v>
      </c>
      <c r="H46" s="84">
        <f>IF($D46&gt;0,'Table 5A'!H45/(2*$D46)," ")</f>
        <v>3.6764705882352942E-2</v>
      </c>
      <c r="I46" s="84">
        <f>IF($D46&gt;0,'Table 5A'!I45/(2*$D46)," ")</f>
        <v>2.9411764705882353E-3</v>
      </c>
      <c r="J46" s="84">
        <f>IF($D46&gt;0,'Table 5A'!J45/(2*$D46)," ")</f>
        <v>0.12647058823529411</v>
      </c>
      <c r="K46" s="84">
        <f>IF($D46&gt;0,'Table 5A'!K45/(2*$D46)," ")</f>
        <v>0</v>
      </c>
      <c r="L46" s="84">
        <f>IF($D46&gt;0,'Table 5A'!L45/(2*$D46)," ")</f>
        <v>7.3529411764705885E-2</v>
      </c>
      <c r="M46" s="84">
        <f>IF($D46&gt;0,'Table 5A'!M45/(2*$D46)," ")</f>
        <v>0</v>
      </c>
      <c r="N46" s="84">
        <f>IF($D46&gt;0,'Table 5A'!N45/(2*$D46)," ")</f>
        <v>1.3235294117647059E-2</v>
      </c>
      <c r="O46" s="84">
        <f>IF($D46&gt;0,'Table 5A'!O45/(2*$D46)," ")</f>
        <v>2.9411764705882353E-3</v>
      </c>
      <c r="P46" s="84">
        <f>IF($D46&gt;0,'Table 5A'!P45/(2*$D46)," ")</f>
        <v>0</v>
      </c>
      <c r="Q46" s="160">
        <f>IF($D46&gt;0,'Table 5A'!Q45/(2*$D46)," ")</f>
        <v>0</v>
      </c>
      <c r="R46" s="84">
        <f>IF($D46&gt;0,'Table 5A'!R45/(2*$D46)," ")</f>
        <v>5.5882352941176473E-2</v>
      </c>
    </row>
    <row r="47" spans="1:18">
      <c r="A47" s="35" t="s">
        <v>43</v>
      </c>
      <c r="B47" s="28">
        <v>641</v>
      </c>
      <c r="C47" s="28">
        <v>606</v>
      </c>
      <c r="D47" s="28">
        <v>529</v>
      </c>
      <c r="E47" s="84">
        <f>IF($D47&gt;0,'Table 5A'!E46/(2*$D47)," ")</f>
        <v>0.11342155009451796</v>
      </c>
      <c r="F47" s="84">
        <f>IF($D47&gt;0,'Table 5A'!F46/(2*$D47)," ")</f>
        <v>0</v>
      </c>
      <c r="G47" s="84">
        <f>IF($D47&gt;0,'Table 5A'!G46/(2*$D47)," ")</f>
        <v>0</v>
      </c>
      <c r="H47" s="84">
        <f>IF($D47&gt;0,'Table 5A'!H46/(2*$D47)," ")</f>
        <v>0.78071833648393196</v>
      </c>
      <c r="I47" s="84">
        <f>IF($D47&gt;0,'Table 5A'!I46/(2*$D47)," ")</f>
        <v>0</v>
      </c>
      <c r="J47" s="84">
        <f>IF($D47&gt;0,'Table 5A'!J46/(2*$D47)," ")</f>
        <v>0.11436672967863894</v>
      </c>
      <c r="K47" s="84">
        <f>IF($D47&gt;0,'Table 5A'!K46/(2*$D47)," ")</f>
        <v>0</v>
      </c>
      <c r="L47" s="84">
        <f>IF($D47&gt;0,'Table 5A'!L46/(2*$D47)," ")</f>
        <v>2.6465028355387523E-2</v>
      </c>
      <c r="M47" s="84">
        <f>IF($D47&gt;0,'Table 5A'!M46/(2*$D47)," ")</f>
        <v>0</v>
      </c>
      <c r="N47" s="84">
        <f>IF($D47&gt;0,'Table 5A'!N46/(2*$D47)," ")</f>
        <v>0</v>
      </c>
      <c r="O47" s="84">
        <f>IF($D47&gt;0,'Table 5A'!O46/(2*$D47)," ")</f>
        <v>3.780718336483932E-3</v>
      </c>
      <c r="P47" s="84">
        <f>IF($D47&gt;0,'Table 5A'!P46/(2*$D47)," ")</f>
        <v>0</v>
      </c>
      <c r="Q47" s="160">
        <f>IF($D47&gt;0,'Table 5A'!Q46/(2*$D47)," ")</f>
        <v>0.4045368620037807</v>
      </c>
      <c r="R47" s="84">
        <f>IF($D47&gt;0,'Table 5A'!R46/(2*$D47)," ")</f>
        <v>0</v>
      </c>
    </row>
    <row r="48" spans="1:18">
      <c r="A48" s="35" t="s">
        <v>44</v>
      </c>
      <c r="B48" s="28">
        <v>0</v>
      </c>
      <c r="C48" s="28">
        <v>0</v>
      </c>
      <c r="D48" s="28">
        <v>0</v>
      </c>
      <c r="E48" s="84" t="str">
        <f>IF($D48&gt;0,'Table 5A'!E47/(2*$D48)," ")</f>
        <v xml:space="preserve"> </v>
      </c>
      <c r="F48" s="84" t="str">
        <f>IF($D48&gt;0,'Table 5A'!F47/(2*$D48)," ")</f>
        <v xml:space="preserve"> </v>
      </c>
      <c r="G48" s="84" t="str">
        <f>IF($D48&gt;0,'Table 5A'!G47/(2*$D48)," ")</f>
        <v xml:space="preserve"> </v>
      </c>
      <c r="H48" s="84" t="str">
        <f>IF($D48&gt;0,'Table 5A'!H47/(2*$D48)," ")</f>
        <v xml:space="preserve"> </v>
      </c>
      <c r="I48" s="84" t="str">
        <f>IF($D48&gt;0,'Table 5A'!I47/(2*$D48)," ")</f>
        <v xml:space="preserve"> </v>
      </c>
      <c r="J48" s="84" t="str">
        <f>IF($D48&gt;0,'Table 5A'!J47/(2*$D48)," ")</f>
        <v xml:space="preserve"> </v>
      </c>
      <c r="K48" s="84" t="str">
        <f>IF($D48&gt;0,'Table 5A'!K47/(2*$D48)," ")</f>
        <v xml:space="preserve"> </v>
      </c>
      <c r="L48" s="84" t="str">
        <f>IF($D48&gt;0,'Table 5A'!L47/(2*$D48)," ")</f>
        <v xml:space="preserve"> </v>
      </c>
      <c r="M48" s="84" t="str">
        <f>IF($D48&gt;0,'Table 5A'!M47/(2*$D48)," ")</f>
        <v xml:space="preserve"> </v>
      </c>
      <c r="N48" s="84" t="str">
        <f>IF($D48&gt;0,'Table 5A'!N47/(2*$D48)," ")</f>
        <v xml:space="preserve"> </v>
      </c>
      <c r="O48" s="84" t="str">
        <f>IF($D48&gt;0,'Table 5A'!O47/(2*$D48)," ")</f>
        <v xml:space="preserve"> </v>
      </c>
      <c r="P48" s="84" t="str">
        <f>IF($D48&gt;0,'Table 5A'!P47/(2*$D48)," ")</f>
        <v xml:space="preserve"> </v>
      </c>
      <c r="Q48" s="160" t="str">
        <f>IF($D48&gt;0,'Table 5A'!Q47/(2*$D48)," ")</f>
        <v xml:space="preserve"> </v>
      </c>
      <c r="R48" s="84" t="str">
        <f>IF($D48&gt;0,'Table 5A'!R47/(2*$D48)," ")</f>
        <v xml:space="preserve"> </v>
      </c>
    </row>
    <row r="49" spans="1:18">
      <c r="A49" s="35" t="s">
        <v>45</v>
      </c>
      <c r="B49" s="28">
        <v>230</v>
      </c>
      <c r="C49" s="28">
        <v>230</v>
      </c>
      <c r="D49" s="28">
        <v>156</v>
      </c>
      <c r="E49" s="84">
        <f>IF($D49&gt;0,'Table 5A'!E48/(2*$D49)," ")</f>
        <v>0.55769230769230771</v>
      </c>
      <c r="F49" s="84">
        <f>IF($D49&gt;0,'Table 5A'!F48/(2*$D49)," ")</f>
        <v>0</v>
      </c>
      <c r="G49" s="84">
        <f>IF($D49&gt;0,'Table 5A'!G48/(2*$D49)," ")</f>
        <v>0</v>
      </c>
      <c r="H49" s="84">
        <f>IF($D49&gt;0,'Table 5A'!H48/(2*$D49)," ")</f>
        <v>0</v>
      </c>
      <c r="I49" s="84">
        <f>IF($D49&gt;0,'Table 5A'!I48/(2*$D49)," ")</f>
        <v>0</v>
      </c>
      <c r="J49" s="84">
        <f>IF($D49&gt;0,'Table 5A'!J48/(2*$D49)," ")</f>
        <v>0.1858974358974359</v>
      </c>
      <c r="K49" s="84">
        <f>IF($D49&gt;0,'Table 5A'!K48/(2*$D49)," ")</f>
        <v>2.2435897435897436E-2</v>
      </c>
      <c r="L49" s="84">
        <f>IF($D49&gt;0,'Table 5A'!L48/(2*$D49)," ")</f>
        <v>0.10897435897435898</v>
      </c>
      <c r="M49" s="84">
        <f>IF($D49&gt;0,'Table 5A'!M48/(2*$D49)," ")</f>
        <v>1.282051282051282E-2</v>
      </c>
      <c r="N49" s="84">
        <f>IF($D49&gt;0,'Table 5A'!N48/(2*$D49)," ")</f>
        <v>0</v>
      </c>
      <c r="O49" s="84">
        <f>IF($D49&gt;0,'Table 5A'!O48/(2*$D49)," ")</f>
        <v>9.6153846153846159E-2</v>
      </c>
      <c r="P49" s="84">
        <f>IF($D49&gt;0,'Table 5A'!P48/(2*$D49)," ")</f>
        <v>0</v>
      </c>
      <c r="Q49" s="160">
        <f>IF($D49&gt;0,'Table 5A'!Q48/(2*$D49)," ")</f>
        <v>0</v>
      </c>
      <c r="R49" s="84">
        <f>IF($D49&gt;0,'Table 5A'!R48/(2*$D49)," ")</f>
        <v>9.6153846153846159E-3</v>
      </c>
    </row>
    <row r="50" spans="1:18">
      <c r="A50" s="35"/>
      <c r="B50" s="28"/>
      <c r="C50" s="28"/>
      <c r="D50" s="28"/>
      <c r="E50" s="84"/>
      <c r="F50" s="84"/>
      <c r="G50" s="84"/>
      <c r="H50" s="84"/>
      <c r="I50" s="84"/>
      <c r="J50" s="84"/>
      <c r="K50" s="84"/>
      <c r="L50" s="84"/>
      <c r="M50" s="84"/>
      <c r="N50" s="84"/>
      <c r="O50" s="84"/>
      <c r="P50" s="84"/>
      <c r="Q50" s="160"/>
      <c r="R50" s="84"/>
    </row>
    <row r="51" spans="1:18">
      <c r="A51" s="35" t="s">
        <v>46</v>
      </c>
      <c r="B51" s="28">
        <v>78</v>
      </c>
      <c r="C51" s="28">
        <v>77</v>
      </c>
      <c r="D51" s="28">
        <v>25</v>
      </c>
      <c r="E51" s="84">
        <f>IF($D51&gt;0,'Table 5A'!E50/(2*$D51)," ")</f>
        <v>0.46</v>
      </c>
      <c r="F51" s="84">
        <f>IF($D51&gt;0,'Table 5A'!F50/(2*$D51)," ")</f>
        <v>0</v>
      </c>
      <c r="G51" s="84">
        <f>IF($D51&gt;0,'Table 5A'!G50/(2*$D51)," ")</f>
        <v>0</v>
      </c>
      <c r="H51" s="84">
        <f>IF($D51&gt;0,'Table 5A'!H50/(2*$D51)," ")</f>
        <v>0</v>
      </c>
      <c r="I51" s="84">
        <f>IF($D51&gt;0,'Table 5A'!I50/(2*$D51)," ")</f>
        <v>0</v>
      </c>
      <c r="J51" s="84">
        <f>IF($D51&gt;0,'Table 5A'!J50/(2*$D51)," ")</f>
        <v>0.56000000000000005</v>
      </c>
      <c r="K51" s="84">
        <f>IF($D51&gt;0,'Table 5A'!K50/(2*$D51)," ")</f>
        <v>0</v>
      </c>
      <c r="L51" s="84">
        <f>IF($D51&gt;0,'Table 5A'!L50/(2*$D51)," ")</f>
        <v>0</v>
      </c>
      <c r="M51" s="84">
        <f>IF($D51&gt;0,'Table 5A'!M50/(2*$D51)," ")</f>
        <v>0.04</v>
      </c>
      <c r="N51" s="84">
        <f>IF($D51&gt;0,'Table 5A'!N50/(2*$D51)," ")</f>
        <v>0</v>
      </c>
      <c r="O51" s="84">
        <f>IF($D51&gt;0,'Table 5A'!O50/(2*$D51)," ")</f>
        <v>0.3</v>
      </c>
      <c r="P51" s="84">
        <f>IF($D51&gt;0,'Table 5A'!P50/(2*$D51)," ")</f>
        <v>0</v>
      </c>
      <c r="Q51" s="160">
        <f>IF($D51&gt;0,'Table 5A'!Q50/(2*$D51)," ")</f>
        <v>0.1</v>
      </c>
      <c r="R51" s="84">
        <f>IF($D51&gt;0,'Table 5A'!R50/(2*$D51)," ")</f>
        <v>0</v>
      </c>
    </row>
    <row r="52" spans="1:18">
      <c r="A52" s="35" t="s">
        <v>47</v>
      </c>
      <c r="B52" s="28">
        <v>0</v>
      </c>
      <c r="C52" s="28">
        <v>0</v>
      </c>
      <c r="D52" s="28">
        <v>0</v>
      </c>
      <c r="E52" s="84" t="str">
        <f>IF($D52&gt;0,'Table 5A'!E51/(2*$D52)," ")</f>
        <v xml:space="preserve"> </v>
      </c>
      <c r="F52" s="84" t="str">
        <f>IF($D52&gt;0,'Table 5A'!F51/(2*$D52)," ")</f>
        <v xml:space="preserve"> </v>
      </c>
      <c r="G52" s="84" t="str">
        <f>IF($D52&gt;0,'Table 5A'!G51/(2*$D52)," ")</f>
        <v xml:space="preserve"> </v>
      </c>
      <c r="H52" s="84" t="str">
        <f>IF($D52&gt;0,'Table 5A'!H51/(2*$D52)," ")</f>
        <v xml:space="preserve"> </v>
      </c>
      <c r="I52" s="84" t="str">
        <f>IF($D52&gt;0,'Table 5A'!I51/(2*$D52)," ")</f>
        <v xml:space="preserve"> </v>
      </c>
      <c r="J52" s="84" t="str">
        <f>IF($D52&gt;0,'Table 5A'!J51/(2*$D52)," ")</f>
        <v xml:space="preserve"> </v>
      </c>
      <c r="K52" s="84" t="str">
        <f>IF($D52&gt;0,'Table 5A'!K51/(2*$D52)," ")</f>
        <v xml:space="preserve"> </v>
      </c>
      <c r="L52" s="84" t="str">
        <f>IF($D52&gt;0,'Table 5A'!L51/(2*$D52)," ")</f>
        <v xml:space="preserve"> </v>
      </c>
      <c r="M52" s="84" t="str">
        <f>IF($D52&gt;0,'Table 5A'!M51/(2*$D52)," ")</f>
        <v xml:space="preserve"> </v>
      </c>
      <c r="N52" s="84" t="str">
        <f>IF($D52&gt;0,'Table 5A'!N51/(2*$D52)," ")</f>
        <v xml:space="preserve"> </v>
      </c>
      <c r="O52" s="84" t="str">
        <f>IF($D52&gt;0,'Table 5A'!O51/(2*$D52)," ")</f>
        <v xml:space="preserve"> </v>
      </c>
      <c r="P52" s="84" t="str">
        <f>IF($D52&gt;0,'Table 5A'!P51/(2*$D52)," ")</f>
        <v xml:space="preserve"> </v>
      </c>
      <c r="Q52" s="160" t="str">
        <f>IF($D52&gt;0,'Table 5A'!Q51/(2*$D52)," ")</f>
        <v xml:space="preserve"> </v>
      </c>
      <c r="R52" s="84" t="str">
        <f>IF($D52&gt;0,'Table 5A'!R51/(2*$D52)," ")</f>
        <v xml:space="preserve"> </v>
      </c>
    </row>
    <row r="53" spans="1:18">
      <c r="A53" s="35" t="s">
        <v>48</v>
      </c>
      <c r="B53" s="28">
        <v>1295</v>
      </c>
      <c r="C53" s="28">
        <v>1196</v>
      </c>
      <c r="D53" s="28">
        <v>757</v>
      </c>
      <c r="E53" s="84">
        <f>IF($D53&gt;0,'Table 5A'!E52/(2*$D53)," ")</f>
        <v>0.51849405548216643</v>
      </c>
      <c r="F53" s="84">
        <f>IF($D53&gt;0,'Table 5A'!F52/(2*$D53)," ")</f>
        <v>2.6420079260237781E-3</v>
      </c>
      <c r="G53" s="84">
        <f>IF($D53&gt;0,'Table 5A'!G52/(2*$D53)," ")</f>
        <v>3.9630118890356669E-3</v>
      </c>
      <c r="H53" s="84">
        <f>IF($D53&gt;0,'Table 5A'!H52/(2*$D53)," ")</f>
        <v>3.1704095112285335E-2</v>
      </c>
      <c r="I53" s="84">
        <f>IF($D53&gt;0,'Table 5A'!I52/(2*$D53)," ")</f>
        <v>5.9445178335535004E-3</v>
      </c>
      <c r="J53" s="84">
        <f>IF($D53&gt;0,'Table 5A'!J52/(2*$D53)," ")</f>
        <v>7.3976221928665792E-2</v>
      </c>
      <c r="K53" s="84">
        <f>IF($D53&gt;0,'Table 5A'!K52/(2*$D53)," ")</f>
        <v>6.2087186261558784E-2</v>
      </c>
      <c r="L53" s="84">
        <f>IF($D53&gt;0,'Table 5A'!L52/(2*$D53)," ")</f>
        <v>9.2470277410832233E-2</v>
      </c>
      <c r="M53" s="84">
        <f>IF($D53&gt;0,'Table 5A'!M52/(2*$D53)," ")</f>
        <v>6.6050198150594455E-3</v>
      </c>
      <c r="N53" s="84">
        <f>IF($D53&gt;0,'Table 5A'!N52/(2*$D53)," ")</f>
        <v>2.9722589167767502E-2</v>
      </c>
      <c r="O53" s="84">
        <f>IF($D53&gt;0,'Table 5A'!O52/(2*$D53)," ")</f>
        <v>2.5099075297225892E-2</v>
      </c>
      <c r="P53" s="84">
        <f>IF($D53&gt;0,'Table 5A'!P52/(2*$D53)," ")</f>
        <v>1.3870541611624834E-2</v>
      </c>
      <c r="Q53" s="160">
        <f>IF($D53&gt;0,'Table 5A'!Q52/(2*$D53)," ")</f>
        <v>0</v>
      </c>
      <c r="R53" s="84">
        <f>IF($D53&gt;0,'Table 5A'!R52/(2*$D53)," ")</f>
        <v>6.6050198150594452E-4</v>
      </c>
    </row>
    <row r="54" spans="1:18">
      <c r="A54" s="35" t="s">
        <v>49</v>
      </c>
      <c r="B54" s="28">
        <v>11204</v>
      </c>
      <c r="C54" s="28">
        <v>7752</v>
      </c>
      <c r="D54" s="28">
        <v>4154</v>
      </c>
      <c r="E54" s="84">
        <f>IF($D54&gt;0,'Table 5A'!E53/(2*$D54)," ")</f>
        <v>0.48495426095329802</v>
      </c>
      <c r="F54" s="84">
        <f>IF($D54&gt;0,'Table 5A'!F53/(2*$D54)," ")</f>
        <v>4.5739046701974003E-3</v>
      </c>
      <c r="G54" s="84">
        <f>IF($D54&gt;0,'Table 5A'!G53/(2*$D54)," ")</f>
        <v>0</v>
      </c>
      <c r="H54" s="84">
        <f>IF($D54&gt;0,'Table 5A'!H53/(2*$D54)," ")</f>
        <v>3.4063553201733272E-2</v>
      </c>
      <c r="I54" s="84">
        <f>IF($D54&gt;0,'Table 5A'!I53/(2*$D54)," ")</f>
        <v>0</v>
      </c>
      <c r="J54" s="84">
        <f>IF($D54&gt;0,'Table 5A'!J53/(2*$D54)," ")</f>
        <v>1.4805007221954743E-2</v>
      </c>
      <c r="K54" s="84">
        <f>IF($D54&gt;0,'Table 5A'!K53/(2*$D54)," ")</f>
        <v>9.0755897929706314E-2</v>
      </c>
      <c r="L54" s="84">
        <f>IF($D54&gt;0,'Table 5A'!L53/(2*$D54)," ")</f>
        <v>5.8016369764082809E-2</v>
      </c>
      <c r="M54" s="84">
        <f>IF($D54&gt;0,'Table 5A'!M53/(2*$D54)," ")</f>
        <v>4.6942705825710161E-3</v>
      </c>
      <c r="N54" s="84">
        <f>IF($D54&gt;0,'Table 5A'!N53/(2*$D54)," ")</f>
        <v>0</v>
      </c>
      <c r="O54" s="84">
        <f>IF($D54&gt;0,'Table 5A'!O53/(2*$D54)," ")</f>
        <v>0</v>
      </c>
      <c r="P54" s="84">
        <f>IF($D54&gt;0,'Table 5A'!P53/(2*$D54)," ")</f>
        <v>0</v>
      </c>
      <c r="Q54" s="160">
        <f>IF($D54&gt;0,'Table 5A'!Q53/(2*$D54)," ")</f>
        <v>0</v>
      </c>
      <c r="R54" s="84">
        <f>IF($D54&gt;0,'Table 5A'!R53/(2*$D54)," ")</f>
        <v>1.4443909484833895E-3</v>
      </c>
    </row>
    <row r="55" spans="1:18">
      <c r="A55" s="35" t="s">
        <v>50</v>
      </c>
      <c r="B55" s="28">
        <v>480</v>
      </c>
      <c r="C55" s="28">
        <v>246</v>
      </c>
      <c r="D55" s="28">
        <v>115</v>
      </c>
      <c r="E55" s="84">
        <f>IF($D55&gt;0,'Table 5A'!E54/(2*$D55)," ")</f>
        <v>0.5347826086956522</v>
      </c>
      <c r="F55" s="84">
        <f>IF($D55&gt;0,'Table 5A'!F54/(2*$D55)," ")</f>
        <v>8.6956521739130436E-3</v>
      </c>
      <c r="G55" s="84">
        <f>IF($D55&gt;0,'Table 5A'!G54/(2*$D55)," ")</f>
        <v>4.3478260869565218E-3</v>
      </c>
      <c r="H55" s="84">
        <f>IF($D55&gt;0,'Table 5A'!H54/(2*$D55)," ")</f>
        <v>4.3478260869565218E-3</v>
      </c>
      <c r="I55" s="84">
        <f>IF($D55&gt;0,'Table 5A'!I54/(2*$D55)," ")</f>
        <v>0</v>
      </c>
      <c r="J55" s="84">
        <f>IF($D55&gt;0,'Table 5A'!J54/(2*$D55)," ")</f>
        <v>0.10869565217391304</v>
      </c>
      <c r="K55" s="84">
        <f>IF($D55&gt;0,'Table 5A'!K54/(2*$D55)," ")</f>
        <v>4.3478260869565218E-3</v>
      </c>
      <c r="L55" s="84">
        <f>IF($D55&gt;0,'Table 5A'!L54/(2*$D55)," ")</f>
        <v>0.11304347826086956</v>
      </c>
      <c r="M55" s="84">
        <f>IF($D55&gt;0,'Table 5A'!M54/(2*$D55)," ")</f>
        <v>4.3478260869565218E-3</v>
      </c>
      <c r="N55" s="84">
        <f>IF($D55&gt;0,'Table 5A'!N54/(2*$D55)," ")</f>
        <v>0</v>
      </c>
      <c r="O55" s="84">
        <f>IF($D55&gt;0,'Table 5A'!O54/(2*$D55)," ")</f>
        <v>4.3478260869565218E-3</v>
      </c>
      <c r="P55" s="84">
        <f>IF($D55&gt;0,'Table 5A'!P54/(2*$D55)," ")</f>
        <v>0</v>
      </c>
      <c r="Q55" s="160">
        <f>IF($D55&gt;0,'Table 5A'!Q54/(2*$D55)," ")</f>
        <v>0</v>
      </c>
      <c r="R55" s="84">
        <f>IF($D55&gt;0,'Table 5A'!R54/(2*$D55)," ")</f>
        <v>0</v>
      </c>
    </row>
    <row r="56" spans="1:18">
      <c r="A56" s="35"/>
      <c r="B56" s="28"/>
      <c r="C56" s="28"/>
      <c r="D56" s="28"/>
      <c r="E56" s="84"/>
      <c r="F56" s="84"/>
      <c r="G56" s="84"/>
      <c r="H56" s="84"/>
      <c r="I56" s="84"/>
      <c r="J56" s="84"/>
      <c r="K56" s="84"/>
      <c r="L56" s="84"/>
      <c r="M56" s="84"/>
      <c r="N56" s="84"/>
      <c r="O56" s="84"/>
      <c r="P56" s="84"/>
      <c r="Q56" s="160"/>
      <c r="R56" s="84"/>
    </row>
    <row r="57" spans="1:18">
      <c r="A57" s="35" t="s">
        <v>51</v>
      </c>
      <c r="B57" s="28">
        <v>0</v>
      </c>
      <c r="C57" s="28">
        <v>0</v>
      </c>
      <c r="D57" s="28">
        <v>0</v>
      </c>
      <c r="E57" s="84" t="str">
        <f>IF($D57&gt;0,'Table 5A'!E56/(2*$D57)," ")</f>
        <v xml:space="preserve"> </v>
      </c>
      <c r="F57" s="84" t="str">
        <f>IF($D57&gt;0,'Table 5A'!F56/(2*$D57)," ")</f>
        <v xml:space="preserve"> </v>
      </c>
      <c r="G57" s="84" t="str">
        <f>IF($D57&gt;0,'Table 5A'!G56/(2*$D57)," ")</f>
        <v xml:space="preserve"> </v>
      </c>
      <c r="H57" s="84" t="str">
        <f>IF($D57&gt;0,'Table 5A'!H56/(2*$D57)," ")</f>
        <v xml:space="preserve"> </v>
      </c>
      <c r="I57" s="84" t="str">
        <f>IF($D57&gt;0,'Table 5A'!I56/(2*$D57)," ")</f>
        <v xml:space="preserve"> </v>
      </c>
      <c r="J57" s="84" t="str">
        <f>IF($D57&gt;0,'Table 5A'!J56/(2*$D57)," ")</f>
        <v xml:space="preserve"> </v>
      </c>
      <c r="K57" s="84" t="str">
        <f>IF($D57&gt;0,'Table 5A'!K56/(2*$D57)," ")</f>
        <v xml:space="preserve"> </v>
      </c>
      <c r="L57" s="84" t="str">
        <f>IF($D57&gt;0,'Table 5A'!L56/(2*$D57)," ")</f>
        <v xml:space="preserve"> </v>
      </c>
      <c r="M57" s="84" t="str">
        <f>IF($D57&gt;0,'Table 5A'!M56/(2*$D57)," ")</f>
        <v xml:space="preserve"> </v>
      </c>
      <c r="N57" s="84" t="str">
        <f>IF($D57&gt;0,'Table 5A'!N56/(2*$D57)," ")</f>
        <v xml:space="preserve"> </v>
      </c>
      <c r="O57" s="84" t="str">
        <f>IF($D57&gt;0,'Table 5A'!O56/(2*$D57)," ")</f>
        <v xml:space="preserve"> </v>
      </c>
      <c r="P57" s="84" t="str">
        <f>IF($D57&gt;0,'Table 5A'!P56/(2*$D57)," ")</f>
        <v xml:space="preserve"> </v>
      </c>
      <c r="Q57" s="160" t="str">
        <f>IF($D57&gt;0,'Table 5A'!Q56/(2*$D57)," ")</f>
        <v xml:space="preserve"> </v>
      </c>
      <c r="R57" s="84" t="str">
        <f>IF($D57&gt;0,'Table 5A'!R56/(2*$D57)," ")</f>
        <v xml:space="preserve"> </v>
      </c>
    </row>
    <row r="58" spans="1:18">
      <c r="A58" s="35" t="s">
        <v>52</v>
      </c>
      <c r="B58" s="28">
        <v>2934</v>
      </c>
      <c r="C58" s="28">
        <v>2934</v>
      </c>
      <c r="D58" s="28">
        <v>1716</v>
      </c>
      <c r="E58" s="84">
        <f>IF($D58&gt;0,'Table 5A'!E57/(2*$D58)," ")</f>
        <v>0.42132867132867136</v>
      </c>
      <c r="F58" s="84">
        <f>IF($D58&gt;0,'Table 5A'!F57/(2*$D58)," ")</f>
        <v>0</v>
      </c>
      <c r="G58" s="84">
        <f>IF($D58&gt;0,'Table 5A'!G57/(2*$D58)," ")</f>
        <v>0</v>
      </c>
      <c r="H58" s="84">
        <f>IF($D58&gt;0,'Table 5A'!H57/(2*$D58)," ")</f>
        <v>0.31555944055944057</v>
      </c>
      <c r="I58" s="84">
        <f>IF($D58&gt;0,'Table 5A'!I57/(2*$D58)," ")</f>
        <v>0</v>
      </c>
      <c r="J58" s="84">
        <f>IF($D58&gt;0,'Table 5A'!J57/(2*$D58)," ")</f>
        <v>7.9254079254079249E-2</v>
      </c>
      <c r="K58" s="84">
        <f>IF($D58&gt;0,'Table 5A'!K57/(2*$D58)," ")</f>
        <v>0</v>
      </c>
      <c r="L58" s="84">
        <f>IF($D58&gt;0,'Table 5A'!L57/(2*$D58)," ")</f>
        <v>0.11858974358974358</v>
      </c>
      <c r="M58" s="84">
        <f>IF($D58&gt;0,'Table 5A'!M57/(2*$D58)," ")</f>
        <v>3.205128205128205E-3</v>
      </c>
      <c r="N58" s="84">
        <f>IF($D58&gt;0,'Table 5A'!N57/(2*$D58)," ")</f>
        <v>0</v>
      </c>
      <c r="O58" s="84">
        <f>IF($D58&gt;0,'Table 5A'!O57/(2*$D58)," ")</f>
        <v>4.0792540792540792E-2</v>
      </c>
      <c r="P58" s="84">
        <f>IF($D58&gt;0,'Table 5A'!P57/(2*$D58)," ")</f>
        <v>0</v>
      </c>
      <c r="Q58" s="160">
        <f>IF($D58&gt;0,'Table 5A'!Q57/(2*$D58)," ")</f>
        <v>0</v>
      </c>
      <c r="R58" s="84">
        <f>IF($D58&gt;0,'Table 5A'!R57/(2*$D58)," ")</f>
        <v>5.9149184149184152E-2</v>
      </c>
    </row>
    <row r="59" spans="1:18">
      <c r="A59" s="35" t="s">
        <v>53</v>
      </c>
      <c r="B59" s="28">
        <v>102</v>
      </c>
      <c r="C59" s="28">
        <v>102</v>
      </c>
      <c r="D59" s="28">
        <v>0</v>
      </c>
      <c r="E59" s="84" t="str">
        <f>IF($D59&gt;0,'Table 5A'!E58/(2*$D59)," ")</f>
        <v xml:space="preserve"> </v>
      </c>
      <c r="F59" s="84" t="str">
        <f>IF($D59&gt;0,'Table 5A'!F58/(2*$D59)," ")</f>
        <v xml:space="preserve"> </v>
      </c>
      <c r="G59" s="84" t="str">
        <f>IF($D59&gt;0,'Table 5A'!G58/(2*$D59)," ")</f>
        <v xml:space="preserve"> </v>
      </c>
      <c r="H59" s="84" t="str">
        <f>IF($D59&gt;0,'Table 5A'!H58/(2*$D59)," ")</f>
        <v xml:space="preserve"> </v>
      </c>
      <c r="I59" s="84" t="str">
        <f>IF($D59&gt;0,'Table 5A'!I58/(2*$D59)," ")</f>
        <v xml:space="preserve"> </v>
      </c>
      <c r="J59" s="84" t="str">
        <f>IF($D59&gt;0,'Table 5A'!J58/(2*$D59)," ")</f>
        <v xml:space="preserve"> </v>
      </c>
      <c r="K59" s="84" t="str">
        <f>IF($D59&gt;0,'Table 5A'!K58/(2*$D59)," ")</f>
        <v xml:space="preserve"> </v>
      </c>
      <c r="L59" s="84" t="str">
        <f>IF($D59&gt;0,'Table 5A'!L58/(2*$D59)," ")</f>
        <v xml:space="preserve"> </v>
      </c>
      <c r="M59" s="84" t="str">
        <f>IF($D59&gt;0,'Table 5A'!M58/(2*$D59)," ")</f>
        <v xml:space="preserve"> </v>
      </c>
      <c r="N59" s="84" t="str">
        <f>IF($D59&gt;0,'Table 5A'!N58/(2*$D59)," ")</f>
        <v xml:space="preserve"> </v>
      </c>
      <c r="O59" s="84" t="str">
        <f>IF($D59&gt;0,'Table 5A'!O58/(2*$D59)," ")</f>
        <v xml:space="preserve"> </v>
      </c>
      <c r="P59" s="84" t="str">
        <f>IF($D59&gt;0,'Table 5A'!P58/(2*$D59)," ")</f>
        <v xml:space="preserve"> </v>
      </c>
      <c r="Q59" s="160" t="str">
        <f>IF($D59&gt;0,'Table 5A'!Q58/(2*$D59)," ")</f>
        <v xml:space="preserve"> </v>
      </c>
      <c r="R59" s="84" t="str">
        <f>IF($D59&gt;0,'Table 5A'!R58/(2*$D59)," ")</f>
        <v xml:space="preserve"> </v>
      </c>
    </row>
    <row r="60" spans="1:18">
      <c r="A60" s="35" t="s">
        <v>54</v>
      </c>
      <c r="B60" s="28">
        <v>579</v>
      </c>
      <c r="C60" s="28">
        <v>579</v>
      </c>
      <c r="D60" s="28">
        <v>368</v>
      </c>
      <c r="E60" s="84">
        <f>IF($D60&gt;0,'Table 5A'!E59/(2*$D60)," ")</f>
        <v>0.16983695652173914</v>
      </c>
      <c r="F60" s="84">
        <f>IF($D60&gt;0,'Table 5A'!F59/(2*$D60)," ")</f>
        <v>1.9021739130434784E-2</v>
      </c>
      <c r="G60" s="84">
        <f>IF($D60&gt;0,'Table 5A'!G59/(2*$D60)," ")</f>
        <v>2.717391304347826E-3</v>
      </c>
      <c r="H60" s="84">
        <f>IF($D60&gt;0,'Table 5A'!H59/(2*$D60)," ")</f>
        <v>4.3478260869565216E-2</v>
      </c>
      <c r="I60" s="84">
        <f>IF($D60&gt;0,'Table 5A'!I59/(2*$D60)," ")</f>
        <v>0</v>
      </c>
      <c r="J60" s="84">
        <f>IF($D60&gt;0,'Table 5A'!J59/(2*$D60)," ")</f>
        <v>0.41168478260869568</v>
      </c>
      <c r="K60" s="84">
        <f>IF($D60&gt;0,'Table 5A'!K59/(2*$D60)," ")</f>
        <v>8.152173913043478E-3</v>
      </c>
      <c r="L60" s="84">
        <f>IF($D60&gt;0,'Table 5A'!L59/(2*$D60)," ")</f>
        <v>0</v>
      </c>
      <c r="M60" s="84">
        <f>IF($D60&gt;0,'Table 5A'!M59/(2*$D60)," ")</f>
        <v>3.940217391304348E-2</v>
      </c>
      <c r="N60" s="84">
        <f>IF($D60&gt;0,'Table 5A'!N59/(2*$D60)," ")</f>
        <v>8.1521739130434784E-2</v>
      </c>
      <c r="O60" s="84">
        <f>IF($D60&gt;0,'Table 5A'!O59/(2*$D60)," ")</f>
        <v>2.309782608695652E-2</v>
      </c>
      <c r="P60" s="84">
        <f>IF($D60&gt;0,'Table 5A'!P59/(2*$D60)," ")</f>
        <v>0</v>
      </c>
      <c r="Q60" s="160">
        <f>IF($D60&gt;0,'Table 5A'!Q59/(2*$D60)," ")</f>
        <v>0.84918478260869568</v>
      </c>
      <c r="R60" s="84">
        <f>IF($D60&gt;0,'Table 5A'!R59/(2*$D60)," ")</f>
        <v>6.5217391304347824E-2</v>
      </c>
    </row>
    <row r="61" spans="1:18">
      <c r="A61" s="35" t="s">
        <v>55</v>
      </c>
      <c r="B61" s="28">
        <v>2643</v>
      </c>
      <c r="C61" s="28">
        <v>1119</v>
      </c>
      <c r="D61" s="28">
        <v>127</v>
      </c>
      <c r="E61" s="84">
        <f>IF($D61&gt;0,'Table 5A'!E60/(2*$D61)," ")</f>
        <v>0.64960629921259838</v>
      </c>
      <c r="F61" s="84">
        <f>IF($D61&gt;0,'Table 5A'!F60/(2*$D61)," ")</f>
        <v>0</v>
      </c>
      <c r="G61" s="84">
        <f>IF($D61&gt;0,'Table 5A'!G60/(2*$D61)," ")</f>
        <v>0</v>
      </c>
      <c r="H61" s="84">
        <f>IF($D61&gt;0,'Table 5A'!H60/(2*$D61)," ")</f>
        <v>3.1496062992125984E-2</v>
      </c>
      <c r="I61" s="84">
        <f>IF($D61&gt;0,'Table 5A'!I60/(2*$D61)," ")</f>
        <v>0</v>
      </c>
      <c r="J61" s="84">
        <f>IF($D61&gt;0,'Table 5A'!J60/(2*$D61)," ")</f>
        <v>0.14960629921259844</v>
      </c>
      <c r="K61" s="84">
        <f>IF($D61&gt;0,'Table 5A'!K60/(2*$D61)," ")</f>
        <v>0</v>
      </c>
      <c r="L61" s="84">
        <f>IF($D61&gt;0,'Table 5A'!L60/(2*$D61)," ")</f>
        <v>3.937007874015748E-3</v>
      </c>
      <c r="M61" s="84">
        <f>IF($D61&gt;0,'Table 5A'!M60/(2*$D61)," ")</f>
        <v>3.937007874015748E-3</v>
      </c>
      <c r="N61" s="84">
        <f>IF($D61&gt;0,'Table 5A'!N60/(2*$D61)," ")</f>
        <v>1.5748031496062992E-2</v>
      </c>
      <c r="O61" s="84">
        <f>IF($D61&gt;0,'Table 5A'!O60/(2*$D61)," ")</f>
        <v>0</v>
      </c>
      <c r="P61" s="84">
        <f>IF($D61&gt;0,'Table 5A'!P60/(2*$D61)," ")</f>
        <v>0</v>
      </c>
      <c r="Q61" s="160">
        <f>IF($D61&gt;0,'Table 5A'!Q60/(2*$D61)," ")</f>
        <v>0</v>
      </c>
      <c r="R61" s="84">
        <f>IF($D61&gt;0,'Table 5A'!R60/(2*$D61)," ")</f>
        <v>0</v>
      </c>
    </row>
    <row r="62" spans="1:18">
      <c r="A62" s="35"/>
      <c r="B62" s="28"/>
      <c r="C62" s="28"/>
      <c r="D62" s="28"/>
      <c r="E62" s="84"/>
      <c r="F62" s="84"/>
      <c r="G62" s="84"/>
      <c r="H62" s="84"/>
      <c r="I62" s="84"/>
      <c r="J62" s="84"/>
      <c r="K62" s="84"/>
      <c r="L62" s="84"/>
      <c r="M62" s="84"/>
      <c r="N62" s="84"/>
      <c r="O62" s="84"/>
      <c r="P62" s="84"/>
      <c r="Q62" s="160"/>
      <c r="R62" s="84"/>
    </row>
    <row r="63" spans="1:18">
      <c r="A63" s="35" t="s">
        <v>56</v>
      </c>
      <c r="B63" s="28">
        <v>133</v>
      </c>
      <c r="C63" s="28">
        <v>133</v>
      </c>
      <c r="D63" s="28">
        <v>0</v>
      </c>
      <c r="E63" s="84" t="str">
        <f>IF($D63&gt;0,'Table 5A'!E62/(2*$D63)," ")</f>
        <v xml:space="preserve"> </v>
      </c>
      <c r="F63" s="84" t="str">
        <f>IF($D63&gt;0,'Table 5A'!F62/(2*$D63)," ")</f>
        <v xml:space="preserve"> </v>
      </c>
      <c r="G63" s="84" t="str">
        <f>IF($D63&gt;0,'Table 5A'!G62/(2*$D63)," ")</f>
        <v xml:space="preserve"> </v>
      </c>
      <c r="H63" s="84" t="str">
        <f>IF($D63&gt;0,'Table 5A'!H62/(2*$D63)," ")</f>
        <v xml:space="preserve"> </v>
      </c>
      <c r="I63" s="84" t="str">
        <f>IF($D63&gt;0,'Table 5A'!I62/(2*$D63)," ")</f>
        <v xml:space="preserve"> </v>
      </c>
      <c r="J63" s="84" t="str">
        <f>IF($D63&gt;0,'Table 5A'!J62/(2*$D63)," ")</f>
        <v xml:space="preserve"> </v>
      </c>
      <c r="K63" s="84" t="str">
        <f>IF($D63&gt;0,'Table 5A'!K62/(2*$D63)," ")</f>
        <v xml:space="preserve"> </v>
      </c>
      <c r="L63" s="84" t="str">
        <f>IF($D63&gt;0,'Table 5A'!L62/(2*$D63)," ")</f>
        <v xml:space="preserve"> </v>
      </c>
      <c r="M63" s="84" t="str">
        <f>IF($D63&gt;0,'Table 5A'!M62/(2*$D63)," ")</f>
        <v xml:space="preserve"> </v>
      </c>
      <c r="N63" s="84" t="str">
        <f>IF($D63&gt;0,'Table 5A'!N62/(2*$D63)," ")</f>
        <v xml:space="preserve"> </v>
      </c>
      <c r="O63" s="84" t="str">
        <f>IF($D63&gt;0,'Table 5A'!O62/(2*$D63)," ")</f>
        <v xml:space="preserve"> </v>
      </c>
      <c r="P63" s="84" t="str">
        <f>IF($D63&gt;0,'Table 5A'!P62/(2*$D63)," ")</f>
        <v xml:space="preserve"> </v>
      </c>
      <c r="Q63" s="160" t="str">
        <f>IF($D63&gt;0,'Table 5A'!Q62/(2*$D63)," ")</f>
        <v xml:space="preserve"> </v>
      </c>
      <c r="R63" s="84" t="str">
        <f>IF($D63&gt;0,'Table 5A'!R62/(2*$D63)," ")</f>
        <v xml:space="preserve"> </v>
      </c>
    </row>
    <row r="64" spans="1:18">
      <c r="A64" s="35" t="s">
        <v>57</v>
      </c>
      <c r="B64" s="28">
        <v>347</v>
      </c>
      <c r="C64" s="28">
        <v>222</v>
      </c>
      <c r="D64" s="28">
        <v>210</v>
      </c>
      <c r="E64" s="84">
        <f>IF($D64&gt;0,'Table 5A'!E63/(2*$D64)," ")</f>
        <v>0.59285714285714286</v>
      </c>
      <c r="F64" s="84">
        <f>IF($D64&gt;0,'Table 5A'!F63/(2*$D64)," ")</f>
        <v>7.1428571428571426E-3</v>
      </c>
      <c r="G64" s="84">
        <f>IF($D64&gt;0,'Table 5A'!G63/(2*$D64)," ")</f>
        <v>0</v>
      </c>
      <c r="H64" s="84">
        <f>IF($D64&gt;0,'Table 5A'!H63/(2*$D64)," ")</f>
        <v>7.1428571428571426E-3</v>
      </c>
      <c r="I64" s="84">
        <f>IF($D64&gt;0,'Table 5A'!I63/(2*$D64)," ")</f>
        <v>0</v>
      </c>
      <c r="J64" s="84">
        <f>IF($D64&gt;0,'Table 5A'!J63/(2*$D64)," ")</f>
        <v>2.8571428571428571E-2</v>
      </c>
      <c r="K64" s="84">
        <f>IF($D64&gt;0,'Table 5A'!K63/(2*$D64)," ")</f>
        <v>0</v>
      </c>
      <c r="L64" s="84">
        <f>IF($D64&gt;0,'Table 5A'!L63/(2*$D64)," ")</f>
        <v>3.0952380952380953E-2</v>
      </c>
      <c r="M64" s="84">
        <f>IF($D64&gt;0,'Table 5A'!M63/(2*$D64)," ")</f>
        <v>0</v>
      </c>
      <c r="N64" s="84">
        <f>IF($D64&gt;0,'Table 5A'!N63/(2*$D64)," ")</f>
        <v>1.1904761904761904E-2</v>
      </c>
      <c r="O64" s="84">
        <f>IF($D64&gt;0,'Table 5A'!O63/(2*$D64)," ")</f>
        <v>2.3809523809523812E-3</v>
      </c>
      <c r="P64" s="84">
        <f>IF($D64&gt;0,'Table 5A'!P63/(2*$D64)," ")</f>
        <v>0</v>
      </c>
      <c r="Q64" s="160">
        <f>IF($D64&gt;0,'Table 5A'!Q63/(2*$D64)," ")</f>
        <v>0</v>
      </c>
      <c r="R64" s="84">
        <f>IF($D64&gt;0,'Table 5A'!R63/(2*$D64)," ")</f>
        <v>9.5238095238095247E-3</v>
      </c>
    </row>
    <row r="65" spans="1:18">
      <c r="A65" s="35" t="s">
        <v>58</v>
      </c>
      <c r="B65" s="28">
        <v>510</v>
      </c>
      <c r="C65" s="28">
        <v>240</v>
      </c>
      <c r="D65" s="28">
        <v>183</v>
      </c>
      <c r="E65" s="84">
        <f>IF($D65&gt;0,'Table 5A'!E64/(2*$D65)," ")</f>
        <v>0.48360655737704916</v>
      </c>
      <c r="F65" s="84">
        <f>IF($D65&gt;0,'Table 5A'!F64/(2*$D65)," ")</f>
        <v>0</v>
      </c>
      <c r="G65" s="84">
        <f>IF($D65&gt;0,'Table 5A'!G64/(2*$D65)," ")</f>
        <v>0</v>
      </c>
      <c r="H65" s="84">
        <f>IF($D65&gt;0,'Table 5A'!H64/(2*$D65)," ")</f>
        <v>2.7322404371584699E-3</v>
      </c>
      <c r="I65" s="84">
        <f>IF($D65&gt;0,'Table 5A'!I64/(2*$D65)," ")</f>
        <v>0</v>
      </c>
      <c r="J65" s="84">
        <f>IF($D65&gt;0,'Table 5A'!J64/(2*$D65)," ")</f>
        <v>7.3770491803278687E-2</v>
      </c>
      <c r="K65" s="84">
        <f>IF($D65&gt;0,'Table 5A'!K64/(2*$D65)," ")</f>
        <v>0</v>
      </c>
      <c r="L65" s="84">
        <f>IF($D65&gt;0,'Table 5A'!L64/(2*$D65)," ")</f>
        <v>2.4590163934426229E-2</v>
      </c>
      <c r="M65" s="84">
        <f>IF($D65&gt;0,'Table 5A'!M64/(2*$D65)," ")</f>
        <v>1.6393442622950821E-2</v>
      </c>
      <c r="N65" s="84">
        <f>IF($D65&gt;0,'Table 5A'!N64/(2*$D65)," ")</f>
        <v>2.7322404371584699E-3</v>
      </c>
      <c r="O65" s="84">
        <f>IF($D65&gt;0,'Table 5A'!O64/(2*$D65)," ")</f>
        <v>1.3661202185792349E-2</v>
      </c>
      <c r="P65" s="84">
        <f>IF($D65&gt;0,'Table 5A'!P64/(2*$D65)," ")</f>
        <v>0</v>
      </c>
      <c r="Q65" s="160">
        <f>IF($D65&gt;0,'Table 5A'!Q64/(2*$D65)," ")</f>
        <v>6.5573770491803282E-2</v>
      </c>
      <c r="R65" s="84">
        <f>IF($D65&gt;0,'Table 5A'!R64/(2*$D65)," ")</f>
        <v>0</v>
      </c>
    </row>
    <row r="66" spans="1:18">
      <c r="A66" s="35" t="s">
        <v>59</v>
      </c>
      <c r="B66" s="28">
        <v>0</v>
      </c>
      <c r="C66" s="28">
        <v>0</v>
      </c>
      <c r="D66" s="28">
        <v>0</v>
      </c>
      <c r="E66" s="84" t="str">
        <f>IF($D66&gt;0,'Table 5A'!E65/(2*$D66)," ")</f>
        <v xml:space="preserve"> </v>
      </c>
      <c r="F66" s="84" t="str">
        <f>IF($D66&gt;0,'Table 5A'!F65/(2*$D66)," ")</f>
        <v xml:space="preserve"> </v>
      </c>
      <c r="G66" s="84" t="str">
        <f>IF($D66&gt;0,'Table 5A'!G65/(2*$D66)," ")</f>
        <v xml:space="preserve"> </v>
      </c>
      <c r="H66" s="84" t="str">
        <f>IF($D66&gt;0,'Table 5A'!H65/(2*$D66)," ")</f>
        <v xml:space="preserve"> </v>
      </c>
      <c r="I66" s="84" t="str">
        <f>IF($D66&gt;0,'Table 5A'!I65/(2*$D66)," ")</f>
        <v xml:space="preserve"> </v>
      </c>
      <c r="J66" s="84" t="str">
        <f>IF($D66&gt;0,'Table 5A'!J65/(2*$D66)," ")</f>
        <v xml:space="preserve"> </v>
      </c>
      <c r="K66" s="84" t="str">
        <f>IF($D66&gt;0,'Table 5A'!K65/(2*$D66)," ")</f>
        <v xml:space="preserve"> </v>
      </c>
      <c r="L66" s="84" t="str">
        <f>IF($D66&gt;0,'Table 5A'!L65/(2*$D66)," ")</f>
        <v xml:space="preserve"> </v>
      </c>
      <c r="M66" s="84" t="str">
        <f>IF($D66&gt;0,'Table 5A'!M65/(2*$D66)," ")</f>
        <v xml:space="preserve"> </v>
      </c>
      <c r="N66" s="84" t="str">
        <f>IF($D66&gt;0,'Table 5A'!N65/(2*$D66)," ")</f>
        <v xml:space="preserve"> </v>
      </c>
      <c r="O66" s="84" t="str">
        <f>IF($D66&gt;0,'Table 5A'!O65/(2*$D66)," ")</f>
        <v xml:space="preserve"> </v>
      </c>
      <c r="P66" s="84" t="str">
        <f>IF($D66&gt;0,'Table 5A'!P65/(2*$D66)," ")</f>
        <v xml:space="preserve"> </v>
      </c>
      <c r="Q66" s="160" t="str">
        <f>IF($D66&gt;0,'Table 5A'!Q65/(2*$D66)," ")</f>
        <v xml:space="preserve"> </v>
      </c>
      <c r="R66" s="84" t="str">
        <f>IF($D66&gt;0,'Table 5A'!R65/(2*$D66)," ")</f>
        <v xml:space="preserve"> </v>
      </c>
    </row>
    <row r="67" spans="1:18">
      <c r="A67" s="35" t="s">
        <v>60</v>
      </c>
      <c r="B67" s="28">
        <v>0</v>
      </c>
      <c r="C67" s="28">
        <v>0</v>
      </c>
      <c r="D67" s="28">
        <v>0</v>
      </c>
      <c r="E67" s="84" t="str">
        <f>IF($D67&gt;0,'Table 5A'!E66/(2*$D67)," ")</f>
        <v xml:space="preserve"> </v>
      </c>
      <c r="F67" s="84" t="str">
        <f>IF($D67&gt;0,'Table 5A'!F66/(2*$D67)," ")</f>
        <v xml:space="preserve"> </v>
      </c>
      <c r="G67" s="84" t="str">
        <f>IF($D67&gt;0,'Table 5A'!G66/(2*$D67)," ")</f>
        <v xml:space="preserve"> </v>
      </c>
      <c r="H67" s="84" t="str">
        <f>IF($D67&gt;0,'Table 5A'!H66/(2*$D67)," ")</f>
        <v xml:space="preserve"> </v>
      </c>
      <c r="I67" s="84" t="str">
        <f>IF($D67&gt;0,'Table 5A'!I66/(2*$D67)," ")</f>
        <v xml:space="preserve"> </v>
      </c>
      <c r="J67" s="84" t="str">
        <f>IF($D67&gt;0,'Table 5A'!J66/(2*$D67)," ")</f>
        <v xml:space="preserve"> </v>
      </c>
      <c r="K67" s="84" t="str">
        <f>IF($D67&gt;0,'Table 5A'!K66/(2*$D67)," ")</f>
        <v xml:space="preserve"> </v>
      </c>
      <c r="L67" s="84" t="str">
        <f>IF($D67&gt;0,'Table 5A'!L66/(2*$D67)," ")</f>
        <v xml:space="preserve"> </v>
      </c>
      <c r="M67" s="84" t="str">
        <f>IF($D67&gt;0,'Table 5A'!M66/(2*$D67)," ")</f>
        <v xml:space="preserve"> </v>
      </c>
      <c r="N67" s="84" t="str">
        <f>IF($D67&gt;0,'Table 5A'!N66/(2*$D67)," ")</f>
        <v xml:space="preserve"> </v>
      </c>
      <c r="O67" s="84" t="str">
        <f>IF($D67&gt;0,'Table 5A'!O66/(2*$D67)," ")</f>
        <v xml:space="preserve"> </v>
      </c>
      <c r="P67" s="84" t="str">
        <f>IF($D67&gt;0,'Table 5A'!P66/(2*$D67)," ")</f>
        <v xml:space="preserve"> </v>
      </c>
      <c r="Q67" s="160" t="str">
        <f>IF($D67&gt;0,'Table 5A'!Q66/(2*$D67)," ")</f>
        <v xml:space="preserve"> </v>
      </c>
      <c r="R67" s="84" t="str">
        <f>IF($D67&gt;0,'Table 5A'!R66/(2*$D67)," ")</f>
        <v xml:space="preserve"> </v>
      </c>
    </row>
    <row r="68" spans="1:18">
      <c r="A68" s="35"/>
      <c r="B68" s="28"/>
      <c r="C68" s="28"/>
      <c r="D68" s="28"/>
      <c r="E68" s="84"/>
      <c r="F68" s="84"/>
      <c r="G68" s="84"/>
      <c r="H68" s="84"/>
      <c r="I68" s="84"/>
      <c r="J68" s="84"/>
      <c r="K68" s="84"/>
      <c r="L68" s="84"/>
      <c r="M68" s="84"/>
      <c r="N68" s="84"/>
      <c r="O68" s="84"/>
      <c r="P68" s="84"/>
      <c r="Q68" s="160"/>
      <c r="R68" s="84"/>
    </row>
    <row r="69" spans="1:18">
      <c r="A69" s="35" t="s">
        <v>61</v>
      </c>
      <c r="B69" s="28">
        <v>6148</v>
      </c>
      <c r="C69" s="28">
        <v>2095</v>
      </c>
      <c r="D69" s="28">
        <v>1317</v>
      </c>
      <c r="E69" s="84">
        <f>IF($D69&gt;0,'Table 5A'!E68/(2*$D69)," ")</f>
        <v>0.46772968868640852</v>
      </c>
      <c r="F69" s="84">
        <f>IF($D69&gt;0,'Table 5A'!F68/(2*$D69)," ")</f>
        <v>1.8982536066818527E-3</v>
      </c>
      <c r="G69" s="84">
        <f>IF($D69&gt;0,'Table 5A'!G68/(2*$D69)," ")</f>
        <v>1.5186028853454822E-3</v>
      </c>
      <c r="H69" s="84">
        <f>IF($D69&gt;0,'Table 5A'!H68/(2*$D69)," ")</f>
        <v>2.9612756264236904E-2</v>
      </c>
      <c r="I69" s="84">
        <f>IF($D69&gt;0,'Table 5A'!I68/(2*$D69)," ")</f>
        <v>1.5186028853454822E-3</v>
      </c>
      <c r="J69" s="84">
        <f>IF($D69&gt;0,'Table 5A'!J68/(2*$D69)," ")</f>
        <v>0.27866362946089596</v>
      </c>
      <c r="K69" s="84">
        <f>IF($D69&gt;0,'Table 5A'!K68/(2*$D69)," ")</f>
        <v>7.5930144267274107E-3</v>
      </c>
      <c r="L69" s="84">
        <f>IF($D69&gt;0,'Table 5A'!L68/(2*$D69)," ")</f>
        <v>4.0242976461655276E-2</v>
      </c>
      <c r="M69" s="84">
        <f>IF($D69&gt;0,'Table 5A'!M68/(2*$D69)," ")</f>
        <v>4.9354593773728167E-3</v>
      </c>
      <c r="N69" s="84">
        <f>IF($D69&gt;0,'Table 5A'!N68/(2*$D69)," ")</f>
        <v>2.9612756264236904E-2</v>
      </c>
      <c r="O69" s="84">
        <f>IF($D69&gt;0,'Table 5A'!O68/(2*$D69)," ")</f>
        <v>2.2019741837509491E-2</v>
      </c>
      <c r="P69" s="84">
        <f>IF($D69&gt;0,'Table 5A'!P68/(2*$D69)," ")</f>
        <v>0</v>
      </c>
      <c r="Q69" s="160">
        <f>IF($D69&gt;0,'Table 5A'!Q68/(2*$D69)," ")</f>
        <v>0.27714502657555051</v>
      </c>
      <c r="R69" s="84">
        <f>IF($D69&gt;0,'Table 5A'!R68/(2*$D69)," ")</f>
        <v>0</v>
      </c>
    </row>
    <row r="70" spans="1:18">
      <c r="A70" s="35" t="s">
        <v>62</v>
      </c>
      <c r="B70" s="28">
        <v>0</v>
      </c>
      <c r="C70" s="28">
        <v>0</v>
      </c>
      <c r="D70" s="28">
        <v>0</v>
      </c>
      <c r="E70" s="84" t="str">
        <f>IF($D70&gt;0,'Table 5A'!E69/(2*$D70)," ")</f>
        <v xml:space="preserve"> </v>
      </c>
      <c r="F70" s="84" t="str">
        <f>IF($D70&gt;0,'Table 5A'!F69/(2*$D70)," ")</f>
        <v xml:space="preserve"> </v>
      </c>
      <c r="G70" s="84" t="str">
        <f>IF($D70&gt;0,'Table 5A'!G69/(2*$D70)," ")</f>
        <v xml:space="preserve"> </v>
      </c>
      <c r="H70" s="84" t="str">
        <f>IF($D70&gt;0,'Table 5A'!H69/(2*$D70)," ")</f>
        <v xml:space="preserve"> </v>
      </c>
      <c r="I70" s="84" t="str">
        <f>IF($D70&gt;0,'Table 5A'!I69/(2*$D70)," ")</f>
        <v xml:space="preserve"> </v>
      </c>
      <c r="J70" s="84" t="str">
        <f>IF($D70&gt;0,'Table 5A'!J69/(2*$D70)," ")</f>
        <v xml:space="preserve"> </v>
      </c>
      <c r="K70" s="84" t="str">
        <f>IF($D70&gt;0,'Table 5A'!K69/(2*$D70)," ")</f>
        <v xml:space="preserve"> </v>
      </c>
      <c r="L70" s="84" t="str">
        <f>IF($D70&gt;0,'Table 5A'!L69/(2*$D70)," ")</f>
        <v xml:space="preserve"> </v>
      </c>
      <c r="M70" s="84" t="str">
        <f>IF($D70&gt;0,'Table 5A'!M69/(2*$D70)," ")</f>
        <v xml:space="preserve"> </v>
      </c>
      <c r="N70" s="84" t="str">
        <f>IF($D70&gt;0,'Table 5A'!N69/(2*$D70)," ")</f>
        <v xml:space="preserve"> </v>
      </c>
      <c r="O70" s="84" t="str">
        <f>IF($D70&gt;0,'Table 5A'!O69/(2*$D70)," ")</f>
        <v xml:space="preserve"> </v>
      </c>
      <c r="P70" s="84" t="str">
        <f>IF($D70&gt;0,'Table 5A'!P69/(2*$D70)," ")</f>
        <v xml:space="preserve"> </v>
      </c>
      <c r="Q70" s="160" t="str">
        <f>IF($D70&gt;0,'Table 5A'!Q69/(2*$D70)," ")</f>
        <v xml:space="preserve"> </v>
      </c>
      <c r="R70" s="84" t="str">
        <f>IF($D70&gt;0,'Table 5A'!R69/(2*$D70)," ")</f>
        <v xml:space="preserve"> </v>
      </c>
    </row>
    <row r="71" spans="1:18">
      <c r="A71" s="35" t="s">
        <v>63</v>
      </c>
      <c r="B71" s="28">
        <v>478</v>
      </c>
      <c r="C71" s="28">
        <v>438</v>
      </c>
      <c r="D71" s="28">
        <v>123</v>
      </c>
      <c r="E71" s="84">
        <f>IF($D71&gt;0,'Table 5A'!E70/(2*$D71)," ")</f>
        <v>0.43902439024390244</v>
      </c>
      <c r="F71" s="84">
        <f>IF($D71&gt;0,'Table 5A'!F70/(2*$D71)," ")</f>
        <v>0</v>
      </c>
      <c r="G71" s="84">
        <f>IF($D71&gt;0,'Table 5A'!G70/(2*$D71)," ")</f>
        <v>3.2520325203252036E-2</v>
      </c>
      <c r="H71" s="84">
        <f>IF($D71&gt;0,'Table 5A'!H70/(2*$D71)," ")</f>
        <v>3.2520325203252036E-2</v>
      </c>
      <c r="I71" s="84">
        <f>IF($D71&gt;0,'Table 5A'!I70/(2*$D71)," ")</f>
        <v>0</v>
      </c>
      <c r="J71" s="84">
        <f>IF($D71&gt;0,'Table 5A'!J70/(2*$D71)," ")</f>
        <v>0.28048780487804881</v>
      </c>
      <c r="K71" s="84">
        <f>IF($D71&gt;0,'Table 5A'!K70/(2*$D71)," ")</f>
        <v>0</v>
      </c>
      <c r="L71" s="84">
        <f>IF($D71&gt;0,'Table 5A'!L70/(2*$D71)," ")</f>
        <v>1.6260162601626018E-2</v>
      </c>
      <c r="M71" s="84">
        <f>IF($D71&gt;0,'Table 5A'!M70/(2*$D71)," ")</f>
        <v>1.2195121951219513E-2</v>
      </c>
      <c r="N71" s="84">
        <f>IF($D71&gt;0,'Table 5A'!N70/(2*$D71)," ")</f>
        <v>0</v>
      </c>
      <c r="O71" s="84">
        <f>IF($D71&gt;0,'Table 5A'!O70/(2*$D71)," ")</f>
        <v>2.4390243902439025E-2</v>
      </c>
      <c r="P71" s="84">
        <f>IF($D71&gt;0,'Table 5A'!P70/(2*$D71)," ")</f>
        <v>0</v>
      </c>
      <c r="Q71" s="160">
        <f>IF($D71&gt;0,'Table 5A'!Q70/(2*$D71)," ")</f>
        <v>0</v>
      </c>
      <c r="R71" s="84">
        <f>IF($D71&gt;0,'Table 5A'!R70/(2*$D71)," ")</f>
        <v>5.6910569105691054E-2</v>
      </c>
    </row>
    <row r="72" spans="1:18">
      <c r="A72" s="35" t="s">
        <v>64</v>
      </c>
      <c r="B72" s="28">
        <v>0</v>
      </c>
      <c r="C72" s="28">
        <v>0</v>
      </c>
      <c r="D72" s="28">
        <v>0</v>
      </c>
      <c r="E72" s="84" t="str">
        <f>IF($D72&gt;0,'Table 5A'!E71/(2*$D72)," ")</f>
        <v xml:space="preserve"> </v>
      </c>
      <c r="F72" s="84" t="str">
        <f>IF($D72&gt;0,'Table 5A'!F71/(2*$D72)," ")</f>
        <v xml:space="preserve"> </v>
      </c>
      <c r="G72" s="84" t="str">
        <f>IF($D72&gt;0,'Table 5A'!G71/(2*$D72)," ")</f>
        <v xml:space="preserve"> </v>
      </c>
      <c r="H72" s="84" t="str">
        <f>IF($D72&gt;0,'Table 5A'!H71/(2*$D72)," ")</f>
        <v xml:space="preserve"> </v>
      </c>
      <c r="I72" s="84" t="str">
        <f>IF($D72&gt;0,'Table 5A'!I71/(2*$D72)," ")</f>
        <v xml:space="preserve"> </v>
      </c>
      <c r="J72" s="84" t="str">
        <f>IF($D72&gt;0,'Table 5A'!J71/(2*$D72)," ")</f>
        <v xml:space="preserve"> </v>
      </c>
      <c r="K72" s="84" t="str">
        <f>IF($D72&gt;0,'Table 5A'!K71/(2*$D72)," ")</f>
        <v xml:space="preserve"> </v>
      </c>
      <c r="L72" s="84" t="str">
        <f>IF($D72&gt;0,'Table 5A'!L71/(2*$D72)," ")</f>
        <v xml:space="preserve"> </v>
      </c>
      <c r="M72" s="84" t="str">
        <f>IF($D72&gt;0,'Table 5A'!M71/(2*$D72)," ")</f>
        <v xml:space="preserve"> </v>
      </c>
      <c r="N72" s="84" t="str">
        <f>IF($D72&gt;0,'Table 5A'!N71/(2*$D72)," ")</f>
        <v xml:space="preserve"> </v>
      </c>
      <c r="O72" s="84" t="str">
        <f>IF($D72&gt;0,'Table 5A'!O71/(2*$D72)," ")</f>
        <v xml:space="preserve"> </v>
      </c>
      <c r="P72" s="84" t="str">
        <f>IF($D72&gt;0,'Table 5A'!P71/(2*$D72)," ")</f>
        <v xml:space="preserve"> </v>
      </c>
      <c r="Q72" s="160" t="str">
        <f>IF($D72&gt;0,'Table 5A'!Q71/(2*$D72)," ")</f>
        <v xml:space="preserve"> </v>
      </c>
      <c r="R72" s="84" t="str">
        <f>IF($D72&gt;0,'Table 5A'!R71/(2*$D72)," ")</f>
        <v xml:space="preserve"> </v>
      </c>
    </row>
    <row r="73" spans="1:18">
      <c r="A73" s="35" t="s">
        <v>65</v>
      </c>
      <c r="B73" s="28">
        <v>0</v>
      </c>
      <c r="C73" s="28">
        <v>0</v>
      </c>
      <c r="D73" s="28">
        <v>0</v>
      </c>
      <c r="E73" s="84" t="str">
        <f>IF($D73&gt;0,'Table 5A'!E72/(2*$D73)," ")</f>
        <v xml:space="preserve"> </v>
      </c>
      <c r="F73" s="84" t="str">
        <f>IF($D73&gt;0,'Table 5A'!F72/(2*$D73)," ")</f>
        <v xml:space="preserve"> </v>
      </c>
      <c r="G73" s="84" t="str">
        <f>IF($D73&gt;0,'Table 5A'!G72/(2*$D73)," ")</f>
        <v xml:space="preserve"> </v>
      </c>
      <c r="H73" s="84" t="str">
        <f>IF($D73&gt;0,'Table 5A'!H72/(2*$D73)," ")</f>
        <v xml:space="preserve"> </v>
      </c>
      <c r="I73" s="84" t="str">
        <f>IF($D73&gt;0,'Table 5A'!I72/(2*$D73)," ")</f>
        <v xml:space="preserve"> </v>
      </c>
      <c r="J73" s="84" t="str">
        <f>IF($D73&gt;0,'Table 5A'!J72/(2*$D73)," ")</f>
        <v xml:space="preserve"> </v>
      </c>
      <c r="K73" s="84" t="str">
        <f>IF($D73&gt;0,'Table 5A'!K72/(2*$D73)," ")</f>
        <v xml:space="preserve"> </v>
      </c>
      <c r="L73" s="84" t="str">
        <f>IF($D73&gt;0,'Table 5A'!L72/(2*$D73)," ")</f>
        <v xml:space="preserve"> </v>
      </c>
      <c r="M73" s="84" t="str">
        <f>IF($D73&gt;0,'Table 5A'!M72/(2*$D73)," ")</f>
        <v xml:space="preserve"> </v>
      </c>
      <c r="N73" s="84" t="str">
        <f>IF($D73&gt;0,'Table 5A'!N72/(2*$D73)," ")</f>
        <v xml:space="preserve"> </v>
      </c>
      <c r="O73" s="84" t="str">
        <f>IF($D73&gt;0,'Table 5A'!O72/(2*$D73)," ")</f>
        <v xml:space="preserve"> </v>
      </c>
      <c r="P73" s="84" t="str">
        <f>IF($D73&gt;0,'Table 5A'!P72/(2*$D73)," ")</f>
        <v xml:space="preserve"> </v>
      </c>
      <c r="Q73" s="160" t="str">
        <f>IF($D73&gt;0,'Table 5A'!Q72/(2*$D73)," ")</f>
        <v xml:space="preserve"> </v>
      </c>
      <c r="R73" s="84" t="str">
        <f>IF($D73&gt;0,'Table 5A'!R72/(2*$D73)," ")</f>
        <v xml:space="preserve"> </v>
      </c>
    </row>
    <row r="74" spans="1:18">
      <c r="A74" s="35"/>
      <c r="B74" s="28"/>
      <c r="C74" s="28"/>
      <c r="D74" s="28"/>
      <c r="E74" s="84"/>
      <c r="F74" s="84"/>
      <c r="G74" s="84"/>
      <c r="H74" s="84"/>
      <c r="I74" s="84"/>
      <c r="J74" s="84"/>
      <c r="K74" s="84"/>
      <c r="L74" s="84"/>
      <c r="M74" s="84"/>
      <c r="N74" s="84"/>
      <c r="O74" s="84"/>
      <c r="P74" s="84"/>
      <c r="Q74" s="160"/>
      <c r="R74" s="84"/>
    </row>
    <row r="75" spans="1:18">
      <c r="A75" s="35" t="s">
        <v>66</v>
      </c>
      <c r="B75" s="28">
        <v>6277</v>
      </c>
      <c r="C75" s="28">
        <v>6008</v>
      </c>
      <c r="D75" s="28">
        <v>3163</v>
      </c>
      <c r="E75" s="84">
        <f>IF($D75&gt;0,'Table 5A'!E74/(2*$D75)," ")</f>
        <v>0.46332595637053431</v>
      </c>
      <c r="F75" s="84">
        <f>IF($D75&gt;0,'Table 5A'!F74/(2*$D75)," ")</f>
        <v>2.4660132785330382E-2</v>
      </c>
      <c r="G75" s="84">
        <f>IF($D75&gt;0,'Table 5A'!G74/(2*$D75)," ")</f>
        <v>3.8887132469174836E-2</v>
      </c>
      <c r="H75" s="84">
        <f>IF($D75&gt;0,'Table 5A'!H74/(2*$D75)," ")</f>
        <v>3.2722099272842239E-2</v>
      </c>
      <c r="I75" s="84">
        <f>IF($D75&gt;0,'Table 5A'!I74/(2*$D75)," ")</f>
        <v>2.5292443882390138E-3</v>
      </c>
      <c r="J75" s="84">
        <f>IF($D75&gt;0,'Table 5A'!J74/(2*$D75)," ")</f>
        <v>0.14068921909579513</v>
      </c>
      <c r="K75" s="84">
        <f>IF($D75&gt;0,'Table 5A'!K74/(2*$D75)," ")</f>
        <v>0.46348403414479922</v>
      </c>
      <c r="L75" s="84">
        <f>IF($D75&gt;0,'Table 5A'!L74/(2*$D75)," ")</f>
        <v>2.1656655074296555E-2</v>
      </c>
      <c r="M75" s="84">
        <f>IF($D75&gt;0,'Table 5A'!M74/(2*$D75)," ")</f>
        <v>5.0742965539045212E-2</v>
      </c>
      <c r="N75" s="84">
        <f>IF($D75&gt;0,'Table 5A'!N74/(2*$D75)," ")</f>
        <v>1.3594688586784698E-2</v>
      </c>
      <c r="O75" s="84">
        <f>IF($D75&gt;0,'Table 5A'!O74/(2*$D75)," ")</f>
        <v>3.2089788175782487E-2</v>
      </c>
      <c r="P75" s="84">
        <f>IF($D75&gt;0,'Table 5A'!P74/(2*$D75)," ")</f>
        <v>0</v>
      </c>
      <c r="Q75" s="160">
        <f>IF($D75&gt;0,'Table 5A'!Q74/(2*$D75)," ")</f>
        <v>0</v>
      </c>
      <c r="R75" s="84">
        <f>IF($D75&gt;0,'Table 5A'!R74/(2*$D75)," ")</f>
        <v>0.12266835282959215</v>
      </c>
    </row>
    <row r="76" spans="1:18">
      <c r="A76" s="35" t="s">
        <v>67</v>
      </c>
      <c r="B76" s="28">
        <v>1530</v>
      </c>
      <c r="C76" s="28">
        <v>1467</v>
      </c>
      <c r="D76" s="28">
        <v>475</v>
      </c>
      <c r="E76" s="84">
        <f>IF($D76&gt;0,'Table 5A'!E75/(2*$D76)," ")</f>
        <v>0.29578947368421055</v>
      </c>
      <c r="F76" s="84">
        <f>IF($D76&gt;0,'Table 5A'!F75/(2*$D76)," ")</f>
        <v>1.0526315789473684E-3</v>
      </c>
      <c r="G76" s="84">
        <f>IF($D76&gt;0,'Table 5A'!G75/(2*$D76)," ")</f>
        <v>3.1578947368421052E-3</v>
      </c>
      <c r="H76" s="84">
        <f>IF($D76&gt;0,'Table 5A'!H75/(2*$D76)," ")</f>
        <v>0.15052631578947367</v>
      </c>
      <c r="I76" s="84">
        <f>IF($D76&gt;0,'Table 5A'!I75/(2*$D76)," ")</f>
        <v>2.1052631578947368E-3</v>
      </c>
      <c r="J76" s="84">
        <f>IF($D76&gt;0,'Table 5A'!J75/(2*$D76)," ")</f>
        <v>8.8421052631578942E-2</v>
      </c>
      <c r="K76" s="84">
        <f>IF($D76&gt;0,'Table 5A'!K75/(2*$D76)," ")</f>
        <v>0.1031578947368421</v>
      </c>
      <c r="L76" s="84">
        <f>IF($D76&gt;0,'Table 5A'!L75/(2*$D76)," ")</f>
        <v>8.3157894736842111E-2</v>
      </c>
      <c r="M76" s="84">
        <f>IF($D76&gt;0,'Table 5A'!M75/(2*$D76)," ")</f>
        <v>0</v>
      </c>
      <c r="N76" s="84">
        <f>IF($D76&gt;0,'Table 5A'!N75/(2*$D76)," ")</f>
        <v>1.7894736842105262E-2</v>
      </c>
      <c r="O76" s="84">
        <f>IF($D76&gt;0,'Table 5A'!O75/(2*$D76)," ")</f>
        <v>0</v>
      </c>
      <c r="P76" s="84">
        <f>IF($D76&gt;0,'Table 5A'!P75/(2*$D76)," ")</f>
        <v>0</v>
      </c>
      <c r="Q76" s="160">
        <f>IF($D76&gt;0,'Table 5A'!Q75/(2*$D76)," ")</f>
        <v>0</v>
      </c>
      <c r="R76" s="84">
        <f>IF($D76&gt;0,'Table 5A'!R75/(2*$D76)," ")</f>
        <v>0</v>
      </c>
    </row>
    <row r="77" spans="1:18">
      <c r="A77" s="35" t="s">
        <v>68</v>
      </c>
      <c r="B77" s="28">
        <v>195</v>
      </c>
      <c r="C77" s="28">
        <v>165</v>
      </c>
      <c r="D77" s="28">
        <v>66</v>
      </c>
      <c r="E77" s="84">
        <f>IF($D77&gt;0,'Table 5A'!E76/(2*$D77)," ")</f>
        <v>0.18939393939393939</v>
      </c>
      <c r="F77" s="84">
        <f>IF($D77&gt;0,'Table 5A'!F76/(2*$D77)," ")</f>
        <v>0</v>
      </c>
      <c r="G77" s="84">
        <f>IF($D77&gt;0,'Table 5A'!G76/(2*$D77)," ")</f>
        <v>0</v>
      </c>
      <c r="H77" s="84">
        <f>IF($D77&gt;0,'Table 5A'!H76/(2*$D77)," ")</f>
        <v>0.32575757575757575</v>
      </c>
      <c r="I77" s="84">
        <f>IF($D77&gt;0,'Table 5A'!I76/(2*$D77)," ")</f>
        <v>0</v>
      </c>
      <c r="J77" s="84">
        <f>IF($D77&gt;0,'Table 5A'!J76/(2*$D77)," ")</f>
        <v>0.24242424242424243</v>
      </c>
      <c r="K77" s="84">
        <f>IF($D77&gt;0,'Table 5A'!K76/(2*$D77)," ")</f>
        <v>0.10606060606060606</v>
      </c>
      <c r="L77" s="84">
        <f>IF($D77&gt;0,'Table 5A'!L76/(2*$D77)," ")</f>
        <v>6.0606060606060608E-2</v>
      </c>
      <c r="M77" s="84">
        <f>IF($D77&gt;0,'Table 5A'!M76/(2*$D77)," ")</f>
        <v>0.19696969696969696</v>
      </c>
      <c r="N77" s="84">
        <f>IF($D77&gt;0,'Table 5A'!N76/(2*$D77)," ")</f>
        <v>0.14393939393939395</v>
      </c>
      <c r="O77" s="84">
        <f>IF($D77&gt;0,'Table 5A'!O76/(2*$D77)," ")</f>
        <v>0.10606060606060606</v>
      </c>
      <c r="P77" s="84">
        <f>IF($D77&gt;0,'Table 5A'!P76/(2*$D77)," ")</f>
        <v>0</v>
      </c>
      <c r="Q77" s="160">
        <f>IF($D77&gt;0,'Table 5A'!Q76/(2*$D77)," ")</f>
        <v>0</v>
      </c>
      <c r="R77" s="84">
        <f>IF($D77&gt;0,'Table 5A'!R76/(2*$D77)," ")</f>
        <v>0</v>
      </c>
    </row>
    <row r="78" spans="1:18" ht="14" thickBot="1">
      <c r="A78" s="36" t="s">
        <v>69</v>
      </c>
      <c r="B78" s="74">
        <v>7</v>
      </c>
      <c r="C78" s="74">
        <v>6</v>
      </c>
      <c r="D78" s="74">
        <v>5</v>
      </c>
      <c r="E78" s="85">
        <f>IF($D78&gt;0,'Table 5A'!E77/(2*$D78)," ")</f>
        <v>0.3</v>
      </c>
      <c r="F78" s="85">
        <f>IF($D78&gt;0,'Table 5A'!F77/(2*$D78)," ")</f>
        <v>0</v>
      </c>
      <c r="G78" s="85">
        <f>IF($D78&gt;0,'Table 5A'!G77/(2*$D78)," ")</f>
        <v>0</v>
      </c>
      <c r="H78" s="85">
        <f>IF($D78&gt;0,'Table 5A'!H77/(2*$D78)," ")</f>
        <v>0.5</v>
      </c>
      <c r="I78" s="85">
        <f>IF($D78&gt;0,'Table 5A'!I77/(2*$D78)," ")</f>
        <v>0</v>
      </c>
      <c r="J78" s="85">
        <f>IF($D78&gt;0,'Table 5A'!J77/(2*$D78)," ")</f>
        <v>0.2</v>
      </c>
      <c r="K78" s="85">
        <f>IF($D78&gt;0,'Table 5A'!K77/(2*$D78)," ")</f>
        <v>0</v>
      </c>
      <c r="L78" s="85">
        <f>IF($D78&gt;0,'Table 5A'!L77/(2*$D78)," ")</f>
        <v>0</v>
      </c>
      <c r="M78" s="85">
        <f>IF($D78&gt;0,'Table 5A'!M77/(2*$D78)," ")</f>
        <v>0</v>
      </c>
      <c r="N78" s="85">
        <f>IF($D78&gt;0,'Table 5A'!N77/(2*$D78)," ")</f>
        <v>0</v>
      </c>
      <c r="O78" s="85">
        <f>IF($D78&gt;0,'Table 5A'!O77/(2*$D78)," ")</f>
        <v>0.1</v>
      </c>
      <c r="P78" s="85">
        <f>IF($D78&gt;0,'Table 5A'!P77/(2*$D78)," ")</f>
        <v>0</v>
      </c>
      <c r="Q78" s="161">
        <f>IF($D78&gt;0,'Table 5A'!Q77/(2*$D78)," ")</f>
        <v>0</v>
      </c>
      <c r="R78" s="85">
        <f>IF($D78&gt;0,'Table 5A'!R77/(2*$D78)," ")</f>
        <v>0</v>
      </c>
    </row>
    <row r="80" spans="1:18">
      <c r="A80" t="s">
        <v>281</v>
      </c>
    </row>
  </sheetData>
  <mergeCells count="4">
    <mergeCell ref="A2:P2"/>
    <mergeCell ref="E8:R9"/>
    <mergeCell ref="A3:R4"/>
    <mergeCell ref="A5:R5"/>
  </mergeCells>
  <printOptions horizontalCentered="1" verticalCentered="1"/>
  <pageMargins left="0.25" right="0.25" top="0.25" bottom="0.25" header="0.5" footer="0.5"/>
  <pageSetup scale="5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79"/>
  <sheetViews>
    <sheetView workbookViewId="0"/>
  </sheetViews>
  <sheetFormatPr baseColWidth="10" defaultColWidth="8.83203125" defaultRowHeight="13"/>
  <cols>
    <col min="1" max="1" width="18.1640625" customWidth="1"/>
    <col min="2" max="2" width="10.5" customWidth="1"/>
    <col min="3" max="3" width="14.83203125" customWidth="1"/>
    <col min="4" max="5" width="12" customWidth="1"/>
    <col min="6" max="6" width="12.33203125" customWidth="1"/>
    <col min="7" max="7" width="10.5" customWidth="1"/>
    <col min="8" max="8" width="10.83203125" customWidth="1"/>
    <col min="9" max="9" width="10.5" bestFit="1" customWidth="1"/>
    <col min="10" max="10" width="10.5" customWidth="1"/>
    <col min="11" max="11" width="11.5" customWidth="1"/>
    <col min="12" max="12" width="10.5" customWidth="1"/>
    <col min="13" max="13" width="11.83203125" customWidth="1"/>
    <col min="14" max="14" width="12.6640625" customWidth="1"/>
    <col min="15" max="15" width="12" customWidth="1"/>
    <col min="16" max="16" width="11.6640625" customWidth="1"/>
    <col min="17" max="17" width="9.33203125" bestFit="1" customWidth="1"/>
  </cols>
  <sheetData>
    <row r="1" spans="1:18">
      <c r="O1" s="33" t="s">
        <v>257</v>
      </c>
    </row>
    <row r="2" spans="1:18">
      <c r="A2" s="208" t="s">
        <v>0</v>
      </c>
      <c r="B2" s="208"/>
      <c r="C2" s="208"/>
      <c r="D2" s="208"/>
      <c r="E2" s="208"/>
      <c r="F2" s="208"/>
      <c r="G2" s="208"/>
      <c r="H2" s="208"/>
      <c r="I2" s="208"/>
      <c r="J2" s="208"/>
      <c r="K2" s="208"/>
      <c r="L2" s="208"/>
      <c r="M2" s="208"/>
      <c r="N2" s="208"/>
      <c r="O2" s="208"/>
      <c r="P2" s="208"/>
    </row>
    <row r="3" spans="1:18">
      <c r="A3" s="208" t="s">
        <v>252</v>
      </c>
      <c r="B3" s="208"/>
      <c r="C3" s="208"/>
      <c r="D3" s="208"/>
      <c r="E3" s="208"/>
      <c r="F3" s="208"/>
      <c r="G3" s="208"/>
      <c r="H3" s="208"/>
      <c r="I3" s="208"/>
      <c r="J3" s="208"/>
      <c r="K3" s="208"/>
      <c r="L3" s="208"/>
      <c r="M3" s="208"/>
      <c r="N3" s="208"/>
      <c r="O3" s="208"/>
      <c r="P3" s="208"/>
    </row>
    <row r="4" spans="1:18">
      <c r="A4" s="208" t="s">
        <v>260</v>
      </c>
      <c r="B4" s="208"/>
      <c r="C4" s="208"/>
      <c r="D4" s="208"/>
      <c r="E4" s="208"/>
      <c r="F4" s="208"/>
      <c r="G4" s="208"/>
      <c r="H4" s="208"/>
      <c r="I4" s="208"/>
      <c r="J4" s="208"/>
      <c r="K4" s="208"/>
      <c r="L4" s="208"/>
      <c r="M4" s="208"/>
      <c r="N4" s="208"/>
      <c r="O4" s="208"/>
      <c r="P4" s="208"/>
    </row>
    <row r="6" spans="1:18" ht="14" thickBot="1">
      <c r="F6" s="53"/>
      <c r="G6" s="53"/>
      <c r="H6" s="53"/>
    </row>
    <row r="7" spans="1:18" ht="14" thickBot="1">
      <c r="A7" s="34"/>
      <c r="B7" s="37"/>
      <c r="C7" s="38"/>
      <c r="D7" s="239" t="s">
        <v>169</v>
      </c>
      <c r="E7" s="229"/>
      <c r="F7" s="229"/>
      <c r="G7" s="229"/>
      <c r="H7" s="229"/>
      <c r="I7" s="229"/>
      <c r="J7" s="229"/>
      <c r="K7" s="229"/>
      <c r="L7" s="229"/>
      <c r="M7" s="229"/>
      <c r="N7" s="229"/>
      <c r="O7" s="229"/>
      <c r="P7" s="229"/>
      <c r="Q7" s="240"/>
      <c r="R7" s="165"/>
    </row>
    <row r="8" spans="1:18">
      <c r="A8" s="35"/>
      <c r="B8" s="40" t="s">
        <v>71</v>
      </c>
      <c r="C8" s="40" t="s">
        <v>207</v>
      </c>
      <c r="D8" s="35"/>
      <c r="E8" s="134" t="s">
        <v>101</v>
      </c>
      <c r="F8" s="42" t="s">
        <v>101</v>
      </c>
      <c r="G8" s="35"/>
      <c r="H8" s="135"/>
      <c r="I8" s="35"/>
      <c r="J8" s="48"/>
      <c r="K8" s="35"/>
      <c r="L8" s="35"/>
      <c r="M8" s="43" t="s">
        <v>75</v>
      </c>
      <c r="N8" s="42" t="s">
        <v>76</v>
      </c>
      <c r="O8" s="48"/>
      <c r="P8" s="35" t="s">
        <v>199</v>
      </c>
      <c r="Q8" s="10"/>
      <c r="R8" s="5"/>
    </row>
    <row r="9" spans="1:18">
      <c r="A9" s="35"/>
      <c r="B9" s="42" t="s">
        <v>72</v>
      </c>
      <c r="C9" s="42" t="s">
        <v>211</v>
      </c>
      <c r="D9" s="42" t="s">
        <v>79</v>
      </c>
      <c r="E9" s="42" t="s">
        <v>73</v>
      </c>
      <c r="F9" s="42" t="s">
        <v>74</v>
      </c>
      <c r="G9" s="42" t="s">
        <v>80</v>
      </c>
      <c r="H9" s="43" t="s">
        <v>81</v>
      </c>
      <c r="I9" s="42" t="s">
        <v>82</v>
      </c>
      <c r="J9" s="44" t="s">
        <v>83</v>
      </c>
      <c r="K9" s="42" t="s">
        <v>84</v>
      </c>
      <c r="L9" s="42" t="s">
        <v>85</v>
      </c>
      <c r="M9" s="43" t="s">
        <v>86</v>
      </c>
      <c r="N9" s="42" t="s">
        <v>87</v>
      </c>
      <c r="O9" s="48" t="s">
        <v>88</v>
      </c>
      <c r="P9" s="35" t="s">
        <v>104</v>
      </c>
      <c r="Q9" s="10"/>
      <c r="R9" s="5"/>
    </row>
    <row r="10" spans="1:18" ht="14" thickBot="1">
      <c r="A10" s="36" t="s">
        <v>5</v>
      </c>
      <c r="B10" s="39" t="s">
        <v>170</v>
      </c>
      <c r="C10" s="39" t="s">
        <v>205</v>
      </c>
      <c r="D10" s="39" t="s">
        <v>91</v>
      </c>
      <c r="E10" s="39" t="s">
        <v>91</v>
      </c>
      <c r="F10" s="39" t="s">
        <v>91</v>
      </c>
      <c r="G10" s="39" t="s">
        <v>92</v>
      </c>
      <c r="H10" s="46" t="s">
        <v>93</v>
      </c>
      <c r="I10" s="39" t="s">
        <v>94</v>
      </c>
      <c r="J10" s="47" t="s">
        <v>95</v>
      </c>
      <c r="K10" s="39" t="s">
        <v>75</v>
      </c>
      <c r="L10" s="39" t="s">
        <v>93</v>
      </c>
      <c r="M10" s="46" t="s">
        <v>91</v>
      </c>
      <c r="N10" s="39" t="s">
        <v>96</v>
      </c>
      <c r="O10" s="48" t="s">
        <v>97</v>
      </c>
      <c r="P10" s="36" t="s">
        <v>190</v>
      </c>
      <c r="Q10" s="36" t="s">
        <v>198</v>
      </c>
      <c r="R10" s="156" t="s">
        <v>105</v>
      </c>
    </row>
    <row r="11" spans="1:18">
      <c r="A11" s="34" t="s">
        <v>9</v>
      </c>
      <c r="B11" s="26">
        <f t="shared" ref="B11:Q11" si="0">SUM(B13:B76)</f>
        <v>1403089</v>
      </c>
      <c r="C11" s="26">
        <f t="shared" si="0"/>
        <v>605497</v>
      </c>
      <c r="D11" s="26">
        <f t="shared" si="0"/>
        <v>362228</v>
      </c>
      <c r="E11" s="26">
        <f t="shared" si="0"/>
        <v>3263</v>
      </c>
      <c r="F11" s="26">
        <f t="shared" si="0"/>
        <v>3380</v>
      </c>
      <c r="G11" s="26">
        <f t="shared" si="0"/>
        <v>52877</v>
      </c>
      <c r="H11" s="26">
        <f t="shared" si="0"/>
        <v>1248</v>
      </c>
      <c r="I11" s="26">
        <f t="shared" si="0"/>
        <v>85930</v>
      </c>
      <c r="J11" s="26">
        <f t="shared" si="0"/>
        <v>35933</v>
      </c>
      <c r="K11" s="26">
        <f t="shared" si="0"/>
        <v>53779</v>
      </c>
      <c r="L11" s="26">
        <f t="shared" si="0"/>
        <v>15383</v>
      </c>
      <c r="M11" s="26">
        <f t="shared" si="0"/>
        <v>17555</v>
      </c>
      <c r="N11" s="26">
        <f t="shared" si="0"/>
        <v>24920</v>
      </c>
      <c r="O11" s="26">
        <f t="shared" si="0"/>
        <v>143</v>
      </c>
      <c r="P11" s="26">
        <f t="shared" si="0"/>
        <v>35532</v>
      </c>
      <c r="Q11" s="26">
        <f t="shared" si="0"/>
        <v>31257</v>
      </c>
    </row>
    <row r="12" spans="1:18">
      <c r="A12" s="35"/>
      <c r="B12" s="27"/>
      <c r="C12" s="27"/>
      <c r="D12" s="27"/>
      <c r="E12" s="27"/>
      <c r="F12" s="27"/>
      <c r="G12" s="27"/>
      <c r="H12" s="27"/>
      <c r="I12" s="27"/>
      <c r="J12" s="27"/>
      <c r="K12" s="27"/>
      <c r="L12" s="27"/>
      <c r="M12" s="27"/>
      <c r="N12" s="27"/>
      <c r="O12" s="27"/>
      <c r="P12" s="10"/>
      <c r="Q12" s="10"/>
    </row>
    <row r="13" spans="1:18">
      <c r="A13" s="35" t="s">
        <v>10</v>
      </c>
      <c r="B13" s="28">
        <v>8935</v>
      </c>
      <c r="C13" s="28">
        <v>3915</v>
      </c>
      <c r="D13" s="28">
        <v>2304</v>
      </c>
      <c r="E13" s="28">
        <v>49</v>
      </c>
      <c r="F13" s="28">
        <v>177</v>
      </c>
      <c r="G13" s="28">
        <v>185</v>
      </c>
      <c r="H13" s="28">
        <v>3</v>
      </c>
      <c r="I13" s="28">
        <v>894</v>
      </c>
      <c r="J13" s="28">
        <v>24</v>
      </c>
      <c r="K13" s="28">
        <v>516</v>
      </c>
      <c r="L13" s="28">
        <v>1</v>
      </c>
      <c r="M13" s="28">
        <v>0</v>
      </c>
      <c r="N13" s="28">
        <v>294</v>
      </c>
      <c r="O13" s="28">
        <v>0</v>
      </c>
      <c r="P13" s="28">
        <v>0</v>
      </c>
      <c r="Q13" s="28">
        <v>157</v>
      </c>
    </row>
    <row r="14" spans="1:18">
      <c r="A14" s="35" t="s">
        <v>11</v>
      </c>
      <c r="B14" s="28">
        <v>5483</v>
      </c>
      <c r="C14" s="28">
        <v>2845</v>
      </c>
      <c r="D14" s="28">
        <v>1773</v>
      </c>
      <c r="E14" s="28">
        <v>0</v>
      </c>
      <c r="F14" s="28">
        <v>0</v>
      </c>
      <c r="G14" s="28">
        <v>50</v>
      </c>
      <c r="H14" s="28">
        <v>12</v>
      </c>
      <c r="I14" s="28">
        <v>597</v>
      </c>
      <c r="J14" s="28">
        <v>165</v>
      </c>
      <c r="K14" s="28">
        <v>576</v>
      </c>
      <c r="L14" s="28">
        <v>0</v>
      </c>
      <c r="M14" s="28">
        <v>0</v>
      </c>
      <c r="N14" s="28">
        <v>69</v>
      </c>
      <c r="O14" s="28">
        <v>0</v>
      </c>
      <c r="P14" s="28">
        <v>0</v>
      </c>
      <c r="Q14" s="28">
        <v>447</v>
      </c>
    </row>
    <row r="15" spans="1:18">
      <c r="A15" s="35" t="s">
        <v>14</v>
      </c>
      <c r="B15" s="28">
        <v>19164</v>
      </c>
      <c r="C15" s="28">
        <v>7095</v>
      </c>
      <c r="D15" s="28">
        <v>4970</v>
      </c>
      <c r="E15" s="28">
        <v>0</v>
      </c>
      <c r="F15" s="28">
        <v>0</v>
      </c>
      <c r="G15" s="28">
        <v>1236</v>
      </c>
      <c r="H15" s="28">
        <v>25</v>
      </c>
      <c r="I15" s="28">
        <v>1713</v>
      </c>
      <c r="J15" s="28">
        <v>93</v>
      </c>
      <c r="K15" s="28">
        <v>579</v>
      </c>
      <c r="L15" s="28">
        <v>40</v>
      </c>
      <c r="M15" s="28">
        <v>29</v>
      </c>
      <c r="N15" s="28">
        <v>293</v>
      </c>
      <c r="O15" s="28">
        <v>0</v>
      </c>
      <c r="P15" s="28">
        <v>0</v>
      </c>
      <c r="Q15" s="28">
        <v>0</v>
      </c>
    </row>
    <row r="16" spans="1:18">
      <c r="A16" s="35" t="s">
        <v>16</v>
      </c>
      <c r="B16" s="28">
        <v>6807</v>
      </c>
      <c r="C16" s="28">
        <v>2183</v>
      </c>
      <c r="D16" s="28">
        <v>868</v>
      </c>
      <c r="E16" s="28">
        <v>20</v>
      </c>
      <c r="F16" s="28">
        <v>35</v>
      </c>
      <c r="G16" s="28">
        <v>91</v>
      </c>
      <c r="H16" s="28">
        <v>13</v>
      </c>
      <c r="I16" s="28">
        <v>464</v>
      </c>
      <c r="J16" s="28">
        <v>1</v>
      </c>
      <c r="K16" s="28">
        <v>564</v>
      </c>
      <c r="L16" s="28">
        <v>73</v>
      </c>
      <c r="M16" s="28">
        <v>41</v>
      </c>
      <c r="N16" s="28">
        <v>132</v>
      </c>
      <c r="O16" s="28">
        <v>0</v>
      </c>
      <c r="P16" s="28">
        <v>0</v>
      </c>
      <c r="Q16" s="28">
        <v>36</v>
      </c>
    </row>
    <row r="17" spans="1:17">
      <c r="A17" s="35" t="s">
        <v>17</v>
      </c>
      <c r="B17" s="28">
        <v>275507</v>
      </c>
      <c r="C17" s="28">
        <v>122018</v>
      </c>
      <c r="D17" s="28">
        <v>89229</v>
      </c>
      <c r="E17" s="28">
        <v>612</v>
      </c>
      <c r="F17" s="28">
        <v>335</v>
      </c>
      <c r="G17" s="28">
        <v>2410</v>
      </c>
      <c r="H17" s="28">
        <v>419</v>
      </c>
      <c r="I17" s="28">
        <v>19955</v>
      </c>
      <c r="J17" s="28">
        <v>972</v>
      </c>
      <c r="K17" s="28">
        <v>7902</v>
      </c>
      <c r="L17" s="28">
        <v>596</v>
      </c>
      <c r="M17" s="28">
        <v>3378</v>
      </c>
      <c r="N17" s="28">
        <v>2502</v>
      </c>
      <c r="O17" s="28">
        <v>0</v>
      </c>
      <c r="P17" s="28">
        <v>0</v>
      </c>
      <c r="Q17" s="28">
        <v>1251</v>
      </c>
    </row>
    <row r="18" spans="1:17">
      <c r="A18" s="35"/>
      <c r="B18" s="28"/>
      <c r="C18" s="28"/>
      <c r="D18" s="28"/>
      <c r="E18" s="28"/>
      <c r="F18" s="28"/>
      <c r="G18" s="28"/>
      <c r="H18" s="28"/>
      <c r="I18" s="28"/>
      <c r="J18" s="28"/>
      <c r="K18" s="28"/>
      <c r="L18" s="28"/>
      <c r="M18" s="28"/>
      <c r="N18" s="28"/>
      <c r="O18" s="28"/>
      <c r="P18" s="28"/>
      <c r="Q18" s="28"/>
    </row>
    <row r="19" spans="1:17">
      <c r="A19" s="35" t="s">
        <v>20</v>
      </c>
      <c r="B19" s="28">
        <v>6616</v>
      </c>
      <c r="C19" s="28">
        <v>3062</v>
      </c>
      <c r="D19" s="28">
        <v>1449</v>
      </c>
      <c r="E19" s="28">
        <v>0</v>
      </c>
      <c r="F19" s="28">
        <v>132</v>
      </c>
      <c r="G19" s="28">
        <v>340</v>
      </c>
      <c r="H19" s="28">
        <v>5</v>
      </c>
      <c r="I19" s="28">
        <v>263</v>
      </c>
      <c r="J19" s="28">
        <v>677</v>
      </c>
      <c r="K19" s="28">
        <v>567</v>
      </c>
      <c r="L19" s="28">
        <v>0</v>
      </c>
      <c r="M19" s="28">
        <v>46</v>
      </c>
      <c r="N19" s="28">
        <v>361</v>
      </c>
      <c r="O19" s="28">
        <v>4</v>
      </c>
      <c r="P19" s="28">
        <v>0</v>
      </c>
      <c r="Q19" s="28">
        <v>0</v>
      </c>
    </row>
    <row r="20" spans="1:17">
      <c r="A20" s="35" t="s">
        <v>21</v>
      </c>
      <c r="B20" s="28">
        <v>17136</v>
      </c>
      <c r="C20" s="28">
        <v>7418</v>
      </c>
      <c r="D20" s="28">
        <v>5224</v>
      </c>
      <c r="E20" s="28">
        <v>176</v>
      </c>
      <c r="F20" s="28">
        <v>3</v>
      </c>
      <c r="G20" s="28">
        <v>49</v>
      </c>
      <c r="H20" s="28">
        <v>22</v>
      </c>
      <c r="I20" s="28">
        <v>1175</v>
      </c>
      <c r="J20" s="28">
        <v>22</v>
      </c>
      <c r="K20" s="28">
        <v>630</v>
      </c>
      <c r="L20" s="28">
        <v>56</v>
      </c>
      <c r="M20" s="28">
        <v>509</v>
      </c>
      <c r="N20" s="28">
        <v>34</v>
      </c>
      <c r="O20" s="28">
        <v>0</v>
      </c>
      <c r="P20" s="28">
        <v>890</v>
      </c>
      <c r="Q20" s="28">
        <v>213</v>
      </c>
    </row>
    <row r="21" spans="1:17">
      <c r="A21" s="35" t="s">
        <v>22</v>
      </c>
      <c r="B21" s="28">
        <v>3199</v>
      </c>
      <c r="C21" s="28">
        <v>919</v>
      </c>
      <c r="D21" s="28">
        <v>639</v>
      </c>
      <c r="E21" s="28">
        <v>0</v>
      </c>
      <c r="F21" s="28">
        <v>0</v>
      </c>
      <c r="G21" s="28">
        <v>220</v>
      </c>
      <c r="H21" s="28">
        <v>0</v>
      </c>
      <c r="I21" s="28">
        <v>0</v>
      </c>
      <c r="J21" s="28">
        <v>0</v>
      </c>
      <c r="K21" s="28">
        <v>0</v>
      </c>
      <c r="L21" s="28">
        <v>0</v>
      </c>
      <c r="M21" s="28">
        <v>2</v>
      </c>
      <c r="N21" s="28">
        <v>27</v>
      </c>
      <c r="O21" s="28">
        <v>0</v>
      </c>
      <c r="P21" s="28">
        <v>137</v>
      </c>
      <c r="Q21" s="28">
        <v>0</v>
      </c>
    </row>
    <row r="22" spans="1:17">
      <c r="A22" s="35" t="s">
        <v>23</v>
      </c>
      <c r="B22" s="28">
        <v>12033</v>
      </c>
      <c r="C22" s="28">
        <v>2886</v>
      </c>
      <c r="D22" s="28">
        <v>2499</v>
      </c>
      <c r="E22" s="28">
        <v>0</v>
      </c>
      <c r="F22" s="28">
        <v>0</v>
      </c>
      <c r="G22" s="28">
        <v>98</v>
      </c>
      <c r="H22" s="28">
        <v>0</v>
      </c>
      <c r="I22" s="28">
        <v>199</v>
      </c>
      <c r="J22" s="28">
        <v>0</v>
      </c>
      <c r="K22" s="28">
        <v>156</v>
      </c>
      <c r="L22" s="28">
        <v>19</v>
      </c>
      <c r="M22" s="28">
        <v>11</v>
      </c>
      <c r="N22" s="28">
        <v>1</v>
      </c>
      <c r="O22" s="28">
        <v>0</v>
      </c>
      <c r="P22" s="28">
        <v>0</v>
      </c>
      <c r="Q22" s="28">
        <v>10</v>
      </c>
    </row>
    <row r="23" spans="1:17">
      <c r="A23" s="35" t="s">
        <v>24</v>
      </c>
      <c r="B23" s="28">
        <v>24827</v>
      </c>
      <c r="C23" s="28">
        <v>8203</v>
      </c>
      <c r="D23" s="28">
        <v>4692</v>
      </c>
      <c r="E23" s="28">
        <v>34</v>
      </c>
      <c r="F23" s="28">
        <v>36</v>
      </c>
      <c r="G23" s="28">
        <v>886</v>
      </c>
      <c r="H23" s="28">
        <v>0</v>
      </c>
      <c r="I23" s="28">
        <v>734</v>
      </c>
      <c r="J23" s="28">
        <v>614</v>
      </c>
      <c r="K23" s="28">
        <v>1169</v>
      </c>
      <c r="L23" s="28">
        <v>18</v>
      </c>
      <c r="M23" s="28">
        <v>343</v>
      </c>
      <c r="N23" s="28">
        <v>999</v>
      </c>
      <c r="O23" s="28">
        <v>35</v>
      </c>
      <c r="P23" s="28">
        <v>0</v>
      </c>
      <c r="Q23" s="28">
        <v>0</v>
      </c>
    </row>
    <row r="24" spans="1:17">
      <c r="A24" s="35"/>
      <c r="B24" s="28"/>
      <c r="C24" s="28"/>
      <c r="D24" s="28"/>
      <c r="E24" s="28"/>
      <c r="F24" s="28"/>
      <c r="G24" s="28"/>
      <c r="H24" s="28"/>
      <c r="I24" s="28"/>
      <c r="J24" s="28"/>
      <c r="K24" s="28"/>
      <c r="L24" s="28"/>
      <c r="M24" s="28"/>
      <c r="N24" s="28"/>
      <c r="O24" s="28"/>
      <c r="P24" s="28"/>
      <c r="Q24" s="28"/>
    </row>
    <row r="25" spans="1:17">
      <c r="A25" s="35" t="s">
        <v>26</v>
      </c>
      <c r="B25" s="28">
        <v>25944</v>
      </c>
      <c r="C25" s="28">
        <v>5113</v>
      </c>
      <c r="D25" s="28">
        <v>1884</v>
      </c>
      <c r="E25" s="28">
        <v>8</v>
      </c>
      <c r="F25" s="28">
        <v>10</v>
      </c>
      <c r="G25" s="28">
        <v>396</v>
      </c>
      <c r="H25" s="28">
        <v>78</v>
      </c>
      <c r="I25" s="28">
        <v>211</v>
      </c>
      <c r="J25" s="28">
        <v>366</v>
      </c>
      <c r="K25" s="28">
        <v>1477</v>
      </c>
      <c r="L25" s="28">
        <v>45</v>
      </c>
      <c r="M25" s="28">
        <v>15</v>
      </c>
      <c r="N25" s="28">
        <v>424</v>
      </c>
      <c r="O25" s="28">
        <v>3</v>
      </c>
      <c r="P25" s="28">
        <v>0</v>
      </c>
      <c r="Q25" s="28">
        <v>686</v>
      </c>
    </row>
    <row r="26" spans="1:17">
      <c r="A26" s="35" t="s">
        <v>27</v>
      </c>
      <c r="B26" s="28" t="s">
        <v>280</v>
      </c>
      <c r="C26" s="28" t="s">
        <v>280</v>
      </c>
      <c r="D26" s="28" t="s">
        <v>280</v>
      </c>
      <c r="E26" s="28" t="s">
        <v>280</v>
      </c>
      <c r="F26" s="28" t="s">
        <v>280</v>
      </c>
      <c r="G26" s="28" t="s">
        <v>280</v>
      </c>
      <c r="H26" s="28" t="s">
        <v>280</v>
      </c>
      <c r="I26" s="28" t="s">
        <v>280</v>
      </c>
      <c r="J26" s="28" t="s">
        <v>280</v>
      </c>
      <c r="K26" s="28" t="s">
        <v>280</v>
      </c>
      <c r="L26" s="28" t="s">
        <v>280</v>
      </c>
      <c r="M26" s="28" t="s">
        <v>280</v>
      </c>
      <c r="N26" s="28" t="s">
        <v>280</v>
      </c>
      <c r="O26" s="28" t="s">
        <v>280</v>
      </c>
      <c r="P26" s="28" t="s">
        <v>280</v>
      </c>
      <c r="Q26" s="28" t="s">
        <v>280</v>
      </c>
    </row>
    <row r="27" spans="1:17">
      <c r="A27" s="35" t="s">
        <v>28</v>
      </c>
      <c r="B27" s="28">
        <v>10958</v>
      </c>
      <c r="C27" s="28">
        <v>5599</v>
      </c>
      <c r="D27" s="28">
        <v>4394</v>
      </c>
      <c r="E27" s="28">
        <v>0</v>
      </c>
      <c r="F27" s="28">
        <v>0</v>
      </c>
      <c r="G27" s="28">
        <v>959</v>
      </c>
      <c r="H27" s="28">
        <v>22</v>
      </c>
      <c r="I27" s="28">
        <v>1039</v>
      </c>
      <c r="J27" s="28">
        <v>6</v>
      </c>
      <c r="K27" s="28">
        <v>620</v>
      </c>
      <c r="L27" s="28">
        <v>57</v>
      </c>
      <c r="M27" s="28">
        <v>0</v>
      </c>
      <c r="N27" s="28">
        <v>36</v>
      </c>
      <c r="O27" s="28">
        <v>0</v>
      </c>
      <c r="P27" s="28">
        <v>15</v>
      </c>
      <c r="Q27" s="28">
        <v>0</v>
      </c>
    </row>
    <row r="28" spans="1:17">
      <c r="A28" s="35" t="s">
        <v>29</v>
      </c>
      <c r="B28" s="28">
        <v>370</v>
      </c>
      <c r="C28" s="28">
        <v>331</v>
      </c>
      <c r="D28" s="28">
        <v>96</v>
      </c>
      <c r="E28" s="28">
        <v>1</v>
      </c>
      <c r="F28" s="28">
        <v>1</v>
      </c>
      <c r="G28" s="28">
        <v>15</v>
      </c>
      <c r="H28" s="28">
        <v>0</v>
      </c>
      <c r="I28" s="28">
        <v>110</v>
      </c>
      <c r="J28" s="28">
        <v>12</v>
      </c>
      <c r="K28" s="28">
        <v>84</v>
      </c>
      <c r="L28" s="28">
        <v>0</v>
      </c>
      <c r="M28" s="28">
        <v>2</v>
      </c>
      <c r="N28" s="28">
        <v>6</v>
      </c>
      <c r="O28" s="28">
        <v>0</v>
      </c>
      <c r="P28" s="28">
        <v>0</v>
      </c>
      <c r="Q28" s="28">
        <v>157</v>
      </c>
    </row>
    <row r="29" spans="1:17">
      <c r="A29" s="35" t="s">
        <v>30</v>
      </c>
      <c r="B29" s="28">
        <v>37148</v>
      </c>
      <c r="C29" s="28">
        <v>24271</v>
      </c>
      <c r="D29" s="28">
        <v>15406</v>
      </c>
      <c r="E29" s="28">
        <v>0</v>
      </c>
      <c r="F29" s="28">
        <v>0</v>
      </c>
      <c r="G29" s="28">
        <v>2562</v>
      </c>
      <c r="H29" s="28">
        <v>0</v>
      </c>
      <c r="I29" s="28">
        <v>334</v>
      </c>
      <c r="J29" s="28">
        <v>402</v>
      </c>
      <c r="K29" s="28">
        <v>4280</v>
      </c>
      <c r="L29" s="28">
        <v>265</v>
      </c>
      <c r="M29" s="28">
        <v>1236</v>
      </c>
      <c r="N29" s="28">
        <v>130</v>
      </c>
      <c r="O29" s="28">
        <v>0</v>
      </c>
      <c r="P29" s="28">
        <v>0</v>
      </c>
      <c r="Q29" s="28">
        <v>2535</v>
      </c>
    </row>
    <row r="30" spans="1:17">
      <c r="A30" s="35"/>
      <c r="B30" s="28"/>
      <c r="C30" s="28"/>
      <c r="D30" s="28"/>
      <c r="E30" s="28"/>
      <c r="F30" s="28"/>
      <c r="G30" s="28"/>
      <c r="H30" s="28"/>
      <c r="I30" s="28"/>
      <c r="J30" s="28"/>
      <c r="K30" s="28"/>
      <c r="L30" s="28"/>
      <c r="M30" s="28"/>
      <c r="N30" s="28"/>
      <c r="O30" s="28"/>
      <c r="P30" s="28"/>
      <c r="Q30" s="28"/>
    </row>
    <row r="31" spans="1:17">
      <c r="A31" s="35" t="s">
        <v>31</v>
      </c>
      <c r="B31" s="28">
        <v>32611</v>
      </c>
      <c r="C31" s="28">
        <v>18995</v>
      </c>
      <c r="D31" s="28">
        <v>16757</v>
      </c>
      <c r="E31" s="28">
        <v>96</v>
      </c>
      <c r="F31" s="28">
        <v>0</v>
      </c>
      <c r="G31" s="28">
        <v>118</v>
      </c>
      <c r="H31" s="28">
        <v>12</v>
      </c>
      <c r="I31" s="28">
        <v>603</v>
      </c>
      <c r="J31" s="28">
        <v>0</v>
      </c>
      <c r="K31" s="28">
        <v>321</v>
      </c>
      <c r="L31" s="28">
        <v>147</v>
      </c>
      <c r="M31" s="28">
        <v>775</v>
      </c>
      <c r="N31" s="28">
        <v>386</v>
      </c>
      <c r="O31" s="28">
        <v>0</v>
      </c>
      <c r="P31" s="28">
        <v>2763</v>
      </c>
      <c r="Q31" s="28">
        <v>0</v>
      </c>
    </row>
    <row r="32" spans="1:17">
      <c r="A32" s="35" t="s">
        <v>32</v>
      </c>
      <c r="B32" s="28">
        <v>17523</v>
      </c>
      <c r="C32" s="28">
        <v>10387</v>
      </c>
      <c r="D32" s="28">
        <v>9139</v>
      </c>
      <c r="E32" s="28">
        <v>103</v>
      </c>
      <c r="F32" s="28">
        <v>0</v>
      </c>
      <c r="G32" s="28">
        <v>60</v>
      </c>
      <c r="H32" s="28">
        <v>0</v>
      </c>
      <c r="I32" s="28">
        <v>234</v>
      </c>
      <c r="J32" s="28">
        <v>19</v>
      </c>
      <c r="K32" s="28">
        <v>1010</v>
      </c>
      <c r="L32" s="28">
        <v>0</v>
      </c>
      <c r="M32" s="28">
        <v>0</v>
      </c>
      <c r="N32" s="28">
        <v>483</v>
      </c>
      <c r="O32" s="28">
        <v>0</v>
      </c>
      <c r="P32" s="28">
        <v>0</v>
      </c>
      <c r="Q32" s="28">
        <v>849</v>
      </c>
    </row>
    <row r="33" spans="1:17">
      <c r="A33" s="35" t="s">
        <v>33</v>
      </c>
      <c r="B33" s="28">
        <v>9385</v>
      </c>
      <c r="C33" s="28">
        <v>6820</v>
      </c>
      <c r="D33" s="28">
        <v>3018</v>
      </c>
      <c r="E33" s="28">
        <v>0</v>
      </c>
      <c r="F33" s="28">
        <v>0</v>
      </c>
      <c r="G33" s="28">
        <v>762</v>
      </c>
      <c r="H33" s="28">
        <v>4</v>
      </c>
      <c r="I33" s="28">
        <v>0</v>
      </c>
      <c r="J33" s="28">
        <v>15</v>
      </c>
      <c r="K33" s="28">
        <v>116</v>
      </c>
      <c r="L33" s="28">
        <v>32</v>
      </c>
      <c r="M33" s="28">
        <v>37</v>
      </c>
      <c r="N33" s="28">
        <v>414</v>
      </c>
      <c r="O33" s="28">
        <v>0</v>
      </c>
      <c r="P33" s="28">
        <v>4116</v>
      </c>
      <c r="Q33" s="28">
        <v>0</v>
      </c>
    </row>
    <row r="34" spans="1:17">
      <c r="A34" s="35" t="s">
        <v>34</v>
      </c>
      <c r="B34" s="28">
        <v>21679</v>
      </c>
      <c r="C34" s="28">
        <v>7874</v>
      </c>
      <c r="D34" s="28">
        <v>3832</v>
      </c>
      <c r="E34" s="28">
        <v>135</v>
      </c>
      <c r="F34" s="28">
        <v>0</v>
      </c>
      <c r="G34" s="28">
        <v>395</v>
      </c>
      <c r="H34" s="28">
        <v>22</v>
      </c>
      <c r="I34" s="28">
        <v>265</v>
      </c>
      <c r="J34" s="28">
        <v>1422</v>
      </c>
      <c r="K34" s="28">
        <v>2009</v>
      </c>
      <c r="L34" s="28">
        <v>184</v>
      </c>
      <c r="M34" s="28">
        <v>285</v>
      </c>
      <c r="N34" s="28">
        <v>0</v>
      </c>
      <c r="O34" s="28">
        <v>0</v>
      </c>
      <c r="P34" s="28">
        <v>0</v>
      </c>
      <c r="Q34" s="28">
        <v>243</v>
      </c>
    </row>
    <row r="35" spans="1:17">
      <c r="A35" s="35" t="s">
        <v>35</v>
      </c>
      <c r="B35" s="28">
        <v>13591</v>
      </c>
      <c r="C35" s="28">
        <v>5014</v>
      </c>
      <c r="D35" s="28">
        <v>3171</v>
      </c>
      <c r="E35" s="28">
        <v>2</v>
      </c>
      <c r="F35" s="28">
        <v>25</v>
      </c>
      <c r="G35" s="28">
        <v>863</v>
      </c>
      <c r="H35" s="28">
        <v>8</v>
      </c>
      <c r="I35" s="28">
        <v>300</v>
      </c>
      <c r="J35" s="28">
        <v>0</v>
      </c>
      <c r="K35" s="28">
        <v>970</v>
      </c>
      <c r="L35" s="28">
        <v>0</v>
      </c>
      <c r="M35" s="28">
        <v>30</v>
      </c>
      <c r="N35" s="28">
        <v>235</v>
      </c>
      <c r="O35" s="28">
        <v>0</v>
      </c>
      <c r="P35" s="28">
        <v>0</v>
      </c>
      <c r="Q35" s="28">
        <v>0</v>
      </c>
    </row>
    <row r="36" spans="1:17">
      <c r="A36" s="35"/>
      <c r="B36" s="28"/>
      <c r="C36" s="28"/>
      <c r="D36" s="28"/>
      <c r="E36" s="28"/>
      <c r="F36" s="28"/>
      <c r="G36" s="28"/>
      <c r="H36" s="28"/>
      <c r="I36" s="28"/>
      <c r="J36" s="28"/>
      <c r="K36" s="28"/>
      <c r="L36" s="28"/>
      <c r="M36" s="28"/>
      <c r="N36" s="28"/>
      <c r="O36" s="28"/>
      <c r="P36" s="28"/>
      <c r="Q36" s="28"/>
    </row>
    <row r="37" spans="1:17">
      <c r="A37" s="35" t="s">
        <v>36</v>
      </c>
      <c r="B37" s="28">
        <v>7761</v>
      </c>
      <c r="C37" s="28">
        <v>5192</v>
      </c>
      <c r="D37" s="28">
        <v>3145</v>
      </c>
      <c r="E37" s="28">
        <v>0</v>
      </c>
      <c r="F37" s="28">
        <v>0</v>
      </c>
      <c r="G37" s="28">
        <v>252</v>
      </c>
      <c r="H37" s="28">
        <v>8</v>
      </c>
      <c r="I37" s="28">
        <v>1806</v>
      </c>
      <c r="J37" s="28">
        <v>351</v>
      </c>
      <c r="K37" s="28">
        <v>161</v>
      </c>
      <c r="L37" s="28">
        <v>435</v>
      </c>
      <c r="M37" s="28">
        <v>44</v>
      </c>
      <c r="N37" s="28">
        <v>435</v>
      </c>
      <c r="O37" s="28">
        <v>0</v>
      </c>
      <c r="P37" s="28">
        <v>0</v>
      </c>
      <c r="Q37" s="28">
        <v>0</v>
      </c>
    </row>
    <row r="38" spans="1:17">
      <c r="A38" s="35" t="s">
        <v>37</v>
      </c>
      <c r="B38" s="28">
        <v>18067</v>
      </c>
      <c r="C38" s="28">
        <v>2917</v>
      </c>
      <c r="D38" s="28">
        <v>1024</v>
      </c>
      <c r="E38" s="28">
        <v>92</v>
      </c>
      <c r="F38" s="28">
        <v>132</v>
      </c>
      <c r="G38" s="28">
        <v>41</v>
      </c>
      <c r="H38" s="28">
        <v>21</v>
      </c>
      <c r="I38" s="28">
        <v>1061</v>
      </c>
      <c r="J38" s="28">
        <v>20</v>
      </c>
      <c r="K38" s="28">
        <v>630</v>
      </c>
      <c r="L38" s="28">
        <v>0</v>
      </c>
      <c r="M38" s="28">
        <v>10</v>
      </c>
      <c r="N38" s="28">
        <v>255</v>
      </c>
      <c r="O38" s="28">
        <v>0</v>
      </c>
      <c r="P38" s="28">
        <v>0</v>
      </c>
      <c r="Q38" s="28">
        <v>0</v>
      </c>
    </row>
    <row r="39" spans="1:17">
      <c r="A39" s="35" t="s">
        <v>38</v>
      </c>
      <c r="B39" s="28">
        <v>26984</v>
      </c>
      <c r="C39" s="28">
        <v>6316</v>
      </c>
      <c r="D39" s="28">
        <v>3856</v>
      </c>
      <c r="E39" s="28">
        <v>169</v>
      </c>
      <c r="F39" s="28">
        <v>41</v>
      </c>
      <c r="G39" s="28">
        <v>0</v>
      </c>
      <c r="H39" s="28">
        <v>0</v>
      </c>
      <c r="I39" s="28">
        <v>607</v>
      </c>
      <c r="J39" s="28">
        <v>162</v>
      </c>
      <c r="K39" s="28">
        <v>228</v>
      </c>
      <c r="L39" s="28">
        <v>680</v>
      </c>
      <c r="M39" s="28">
        <v>118</v>
      </c>
      <c r="N39" s="28">
        <v>779</v>
      </c>
      <c r="O39" s="28">
        <v>6</v>
      </c>
      <c r="P39" s="28">
        <v>0</v>
      </c>
      <c r="Q39" s="28">
        <v>0</v>
      </c>
    </row>
    <row r="40" spans="1:17">
      <c r="A40" s="35" t="s">
        <v>39</v>
      </c>
      <c r="B40" s="28">
        <v>48645</v>
      </c>
      <c r="C40" s="28">
        <v>20990</v>
      </c>
      <c r="D40" s="28">
        <v>17801</v>
      </c>
      <c r="E40" s="28">
        <v>2</v>
      </c>
      <c r="F40" s="28">
        <v>1</v>
      </c>
      <c r="G40" s="28">
        <v>6</v>
      </c>
      <c r="H40" s="28">
        <v>9</v>
      </c>
      <c r="I40" s="28">
        <v>3594</v>
      </c>
      <c r="J40" s="28">
        <v>1</v>
      </c>
      <c r="K40" s="28">
        <v>305</v>
      </c>
      <c r="L40" s="28">
        <v>16</v>
      </c>
      <c r="M40" s="28">
        <v>17</v>
      </c>
      <c r="N40" s="28">
        <v>408</v>
      </c>
      <c r="O40" s="28">
        <v>0</v>
      </c>
      <c r="P40" s="28">
        <v>0</v>
      </c>
      <c r="Q40" s="28">
        <v>53</v>
      </c>
    </row>
    <row r="41" spans="1:17">
      <c r="A41" s="35" t="s">
        <v>40</v>
      </c>
      <c r="B41" s="28">
        <v>34661</v>
      </c>
      <c r="C41" s="28">
        <v>17446</v>
      </c>
      <c r="D41" s="28">
        <v>10817</v>
      </c>
      <c r="E41" s="28">
        <v>0</v>
      </c>
      <c r="F41" s="28">
        <v>0</v>
      </c>
      <c r="G41" s="28">
        <v>17</v>
      </c>
      <c r="H41" s="28">
        <v>0</v>
      </c>
      <c r="I41" s="28">
        <v>5353</v>
      </c>
      <c r="J41" s="28">
        <v>47</v>
      </c>
      <c r="K41" s="28">
        <v>908</v>
      </c>
      <c r="L41" s="28">
        <v>10</v>
      </c>
      <c r="M41" s="28">
        <v>656</v>
      </c>
      <c r="N41" s="28">
        <v>1977</v>
      </c>
      <c r="O41" s="28">
        <v>1</v>
      </c>
      <c r="P41" s="28">
        <v>1816</v>
      </c>
      <c r="Q41" s="28">
        <v>0</v>
      </c>
    </row>
    <row r="42" spans="1:17">
      <c r="A42" s="35"/>
      <c r="B42" s="28"/>
      <c r="C42" s="28"/>
      <c r="D42" s="28"/>
      <c r="E42" s="28"/>
      <c r="F42" s="28"/>
      <c r="G42" s="28"/>
      <c r="H42" s="28"/>
      <c r="I42" s="28"/>
      <c r="J42" s="28"/>
      <c r="K42" s="28"/>
      <c r="L42" s="28"/>
      <c r="M42" s="28"/>
      <c r="N42" s="28"/>
      <c r="O42" s="28"/>
      <c r="P42" s="28"/>
      <c r="Q42" s="28"/>
    </row>
    <row r="43" spans="1:17">
      <c r="A43" s="35" t="s">
        <v>41</v>
      </c>
      <c r="B43" s="28">
        <v>7920</v>
      </c>
      <c r="C43" s="28">
        <v>2052</v>
      </c>
      <c r="D43" s="28">
        <v>1205</v>
      </c>
      <c r="E43" s="28">
        <v>0</v>
      </c>
      <c r="F43" s="28">
        <v>0</v>
      </c>
      <c r="G43" s="28">
        <v>212</v>
      </c>
      <c r="H43" s="28">
        <v>0</v>
      </c>
      <c r="I43" s="28">
        <v>342</v>
      </c>
      <c r="J43" s="28">
        <v>160</v>
      </c>
      <c r="K43" s="28">
        <v>194</v>
      </c>
      <c r="L43" s="28">
        <v>17</v>
      </c>
      <c r="M43" s="28">
        <v>90</v>
      </c>
      <c r="N43" s="28">
        <v>54</v>
      </c>
      <c r="O43" s="28">
        <v>0</v>
      </c>
      <c r="P43" s="28">
        <v>0</v>
      </c>
      <c r="Q43" s="28">
        <v>0</v>
      </c>
    </row>
    <row r="44" spans="1:17">
      <c r="A44" s="35" t="s">
        <v>42</v>
      </c>
      <c r="B44" s="28">
        <v>34429</v>
      </c>
      <c r="C44" s="28">
        <v>14867</v>
      </c>
      <c r="D44" s="28">
        <v>7270</v>
      </c>
      <c r="E44" s="28">
        <v>0</v>
      </c>
      <c r="F44" s="28">
        <v>0</v>
      </c>
      <c r="G44" s="28">
        <v>425</v>
      </c>
      <c r="H44" s="28">
        <v>18</v>
      </c>
      <c r="I44" s="28">
        <v>1420</v>
      </c>
      <c r="J44" s="28">
        <v>0</v>
      </c>
      <c r="K44" s="28">
        <v>3057</v>
      </c>
      <c r="L44" s="28">
        <v>0</v>
      </c>
      <c r="M44" s="28">
        <v>1040</v>
      </c>
      <c r="N44" s="28">
        <v>208</v>
      </c>
      <c r="O44" s="28">
        <v>0</v>
      </c>
      <c r="P44" s="28">
        <v>0</v>
      </c>
      <c r="Q44" s="28">
        <v>3449</v>
      </c>
    </row>
    <row r="45" spans="1:17">
      <c r="A45" s="35" t="s">
        <v>43</v>
      </c>
      <c r="B45" s="28">
        <v>4759</v>
      </c>
      <c r="C45" s="28">
        <v>4419</v>
      </c>
      <c r="D45" s="28">
        <v>497</v>
      </c>
      <c r="E45" s="28">
        <v>0</v>
      </c>
      <c r="F45" s="28">
        <v>0</v>
      </c>
      <c r="G45" s="28">
        <v>3033</v>
      </c>
      <c r="H45" s="28">
        <v>0</v>
      </c>
      <c r="I45" s="28">
        <v>532</v>
      </c>
      <c r="J45" s="28">
        <v>0</v>
      </c>
      <c r="K45" s="28">
        <v>246</v>
      </c>
      <c r="L45" s="28">
        <v>0</v>
      </c>
      <c r="M45" s="28">
        <v>0</v>
      </c>
      <c r="N45" s="28">
        <v>22</v>
      </c>
      <c r="O45" s="28">
        <v>0</v>
      </c>
      <c r="P45" s="28">
        <v>1993</v>
      </c>
      <c r="Q45" s="28">
        <v>0</v>
      </c>
    </row>
    <row r="46" spans="1:17">
      <c r="A46" s="35" t="s">
        <v>44</v>
      </c>
      <c r="B46" s="28">
        <v>6278</v>
      </c>
      <c r="C46" s="28">
        <v>1968</v>
      </c>
      <c r="D46" s="28">
        <v>899</v>
      </c>
      <c r="E46" s="28">
        <v>0</v>
      </c>
      <c r="F46" s="28">
        <v>0</v>
      </c>
      <c r="G46" s="28">
        <v>6</v>
      </c>
      <c r="H46" s="28">
        <v>3</v>
      </c>
      <c r="I46" s="28">
        <v>306</v>
      </c>
      <c r="J46" s="28">
        <v>0</v>
      </c>
      <c r="K46" s="28">
        <v>179</v>
      </c>
      <c r="L46" s="28">
        <v>0</v>
      </c>
      <c r="M46" s="28">
        <v>0</v>
      </c>
      <c r="N46" s="28">
        <v>332</v>
      </c>
      <c r="O46" s="28">
        <v>0</v>
      </c>
      <c r="P46" s="28">
        <v>248</v>
      </c>
      <c r="Q46" s="28">
        <v>110</v>
      </c>
    </row>
    <row r="47" spans="1:17">
      <c r="A47" s="35" t="s">
        <v>45</v>
      </c>
      <c r="B47" s="28">
        <v>4192</v>
      </c>
      <c r="C47" s="28">
        <v>2164</v>
      </c>
      <c r="D47" s="28">
        <v>1052</v>
      </c>
      <c r="E47" s="28">
        <v>0</v>
      </c>
      <c r="F47" s="28">
        <v>0</v>
      </c>
      <c r="G47" s="28">
        <v>0</v>
      </c>
      <c r="H47" s="28">
        <v>0</v>
      </c>
      <c r="I47" s="28">
        <v>961</v>
      </c>
      <c r="J47" s="28">
        <v>73</v>
      </c>
      <c r="K47" s="28">
        <v>208</v>
      </c>
      <c r="L47" s="28">
        <v>22</v>
      </c>
      <c r="M47" s="28">
        <v>0</v>
      </c>
      <c r="N47" s="28">
        <v>60</v>
      </c>
      <c r="O47" s="28">
        <v>0</v>
      </c>
      <c r="P47" s="28">
        <v>0</v>
      </c>
      <c r="Q47" s="28">
        <v>308</v>
      </c>
    </row>
    <row r="48" spans="1:17">
      <c r="A48" s="35"/>
      <c r="B48" s="28"/>
      <c r="C48" s="28"/>
      <c r="D48" s="28"/>
      <c r="E48" s="28"/>
      <c r="F48" s="28"/>
      <c r="G48" s="28"/>
      <c r="H48" s="28"/>
      <c r="I48" s="28"/>
      <c r="J48" s="28"/>
      <c r="K48" s="28"/>
      <c r="L48" s="28"/>
      <c r="M48" s="28"/>
      <c r="N48" s="28"/>
      <c r="O48" s="28"/>
      <c r="P48" s="28"/>
      <c r="Q48" s="28"/>
    </row>
    <row r="49" spans="1:17">
      <c r="A49" s="35" t="s">
        <v>46</v>
      </c>
      <c r="B49" s="28">
        <v>4202</v>
      </c>
      <c r="C49" s="28">
        <v>1966</v>
      </c>
      <c r="D49" s="28">
        <v>986</v>
      </c>
      <c r="E49" s="28">
        <v>0</v>
      </c>
      <c r="F49" s="28">
        <v>0</v>
      </c>
      <c r="G49" s="28">
        <v>49</v>
      </c>
      <c r="H49" s="28">
        <v>3</v>
      </c>
      <c r="I49" s="28">
        <v>789</v>
      </c>
      <c r="J49" s="28">
        <v>0</v>
      </c>
      <c r="K49" s="28">
        <v>74</v>
      </c>
      <c r="L49" s="28">
        <v>236</v>
      </c>
      <c r="M49" s="28">
        <v>0</v>
      </c>
      <c r="N49" s="28">
        <v>226</v>
      </c>
      <c r="O49" s="28">
        <v>0</v>
      </c>
      <c r="P49" s="28">
        <v>443</v>
      </c>
      <c r="Q49" s="28">
        <v>0</v>
      </c>
    </row>
    <row r="50" spans="1:17">
      <c r="A50" s="35" t="s">
        <v>47</v>
      </c>
      <c r="B50" s="28">
        <v>28632</v>
      </c>
      <c r="C50" s="28">
        <v>13516</v>
      </c>
      <c r="D50" s="28">
        <v>5493</v>
      </c>
      <c r="E50" s="28">
        <v>0</v>
      </c>
      <c r="F50" s="28">
        <v>0</v>
      </c>
      <c r="G50" s="28">
        <v>5217</v>
      </c>
      <c r="H50" s="28">
        <v>20</v>
      </c>
      <c r="I50" s="28">
        <v>2289</v>
      </c>
      <c r="J50" s="28">
        <v>27</v>
      </c>
      <c r="K50" s="28">
        <v>3004</v>
      </c>
      <c r="L50" s="28">
        <v>587</v>
      </c>
      <c r="M50" s="28">
        <v>1942</v>
      </c>
      <c r="N50" s="28">
        <v>178</v>
      </c>
      <c r="O50" s="28">
        <v>6</v>
      </c>
      <c r="P50" s="28">
        <v>0</v>
      </c>
      <c r="Q50" s="28">
        <v>0</v>
      </c>
    </row>
    <row r="51" spans="1:17">
      <c r="A51" s="35" t="s">
        <v>48</v>
      </c>
      <c r="B51" s="28">
        <v>17006</v>
      </c>
      <c r="C51" s="28">
        <v>7508</v>
      </c>
      <c r="D51" s="28">
        <v>5743</v>
      </c>
      <c r="E51" s="28">
        <v>16</v>
      </c>
      <c r="F51" s="28">
        <v>80</v>
      </c>
      <c r="G51" s="28">
        <v>298</v>
      </c>
      <c r="H51" s="28">
        <v>64</v>
      </c>
      <c r="I51" s="28">
        <v>450</v>
      </c>
      <c r="J51" s="28">
        <v>642</v>
      </c>
      <c r="K51" s="28">
        <v>814</v>
      </c>
      <c r="L51" s="28">
        <v>290</v>
      </c>
      <c r="M51" s="28">
        <v>340</v>
      </c>
      <c r="N51" s="28">
        <v>79</v>
      </c>
      <c r="O51" s="28">
        <v>61</v>
      </c>
      <c r="P51" s="28">
        <v>11</v>
      </c>
      <c r="Q51" s="28">
        <v>1</v>
      </c>
    </row>
    <row r="52" spans="1:17">
      <c r="A52" s="35" t="s">
        <v>49</v>
      </c>
      <c r="B52" s="28">
        <v>188482</v>
      </c>
      <c r="C52" s="28">
        <v>72554</v>
      </c>
      <c r="D52" s="28">
        <v>49261</v>
      </c>
      <c r="E52" s="28">
        <v>382</v>
      </c>
      <c r="F52" s="28">
        <v>0</v>
      </c>
      <c r="G52" s="28">
        <v>10353</v>
      </c>
      <c r="H52" s="28">
        <v>0</v>
      </c>
      <c r="I52" s="28">
        <v>1903</v>
      </c>
      <c r="J52" s="28">
        <v>9199</v>
      </c>
      <c r="K52" s="28">
        <v>3514</v>
      </c>
      <c r="L52" s="28">
        <v>493</v>
      </c>
      <c r="M52" s="28">
        <v>0</v>
      </c>
      <c r="N52" s="28">
        <v>228</v>
      </c>
      <c r="O52" s="28">
        <v>0</v>
      </c>
      <c r="P52" s="28">
        <v>0</v>
      </c>
      <c r="Q52" s="28">
        <v>112</v>
      </c>
    </row>
    <row r="53" spans="1:17">
      <c r="A53" s="35" t="s">
        <v>50</v>
      </c>
      <c r="B53" s="28">
        <v>21607</v>
      </c>
      <c r="C53" s="28">
        <v>6441</v>
      </c>
      <c r="D53" s="28">
        <v>3957</v>
      </c>
      <c r="E53" s="28">
        <v>40</v>
      </c>
      <c r="F53" s="28">
        <v>71</v>
      </c>
      <c r="G53" s="28">
        <v>355</v>
      </c>
      <c r="H53" s="28">
        <v>0</v>
      </c>
      <c r="I53" s="28">
        <v>880</v>
      </c>
      <c r="J53" s="28">
        <v>16</v>
      </c>
      <c r="K53" s="28">
        <v>1550</v>
      </c>
      <c r="L53" s="28">
        <v>17</v>
      </c>
      <c r="M53" s="28">
        <v>351</v>
      </c>
      <c r="N53" s="28">
        <v>282</v>
      </c>
      <c r="O53" s="28">
        <v>0</v>
      </c>
      <c r="P53" s="28">
        <v>0</v>
      </c>
      <c r="Q53" s="28">
        <v>0</v>
      </c>
    </row>
    <row r="54" spans="1:17">
      <c r="A54" s="35"/>
      <c r="B54" s="28"/>
      <c r="C54" s="28"/>
      <c r="D54" s="28"/>
      <c r="E54" s="28"/>
      <c r="F54" s="28"/>
      <c r="G54" s="28"/>
      <c r="H54" s="28"/>
      <c r="I54" s="28"/>
      <c r="J54" s="28"/>
      <c r="K54" s="28"/>
      <c r="L54" s="28"/>
      <c r="M54" s="28"/>
      <c r="N54" s="28"/>
      <c r="O54" s="28"/>
      <c r="P54" s="28"/>
      <c r="Q54" s="28"/>
    </row>
    <row r="55" spans="1:17">
      <c r="A55" s="35" t="s">
        <v>51</v>
      </c>
      <c r="B55" s="28">
        <v>2214</v>
      </c>
      <c r="C55" s="28">
        <v>1005</v>
      </c>
      <c r="D55" s="28">
        <v>495</v>
      </c>
      <c r="E55" s="28">
        <v>0</v>
      </c>
      <c r="F55" s="28">
        <v>0</v>
      </c>
      <c r="G55" s="28">
        <v>162</v>
      </c>
      <c r="H55" s="28">
        <v>0</v>
      </c>
      <c r="I55" s="28">
        <v>240</v>
      </c>
      <c r="J55" s="28">
        <v>7</v>
      </c>
      <c r="K55" s="28">
        <v>141</v>
      </c>
      <c r="L55" s="28">
        <v>5</v>
      </c>
      <c r="M55" s="28">
        <v>109</v>
      </c>
      <c r="N55" s="28">
        <v>21</v>
      </c>
      <c r="O55" s="28">
        <v>0</v>
      </c>
      <c r="P55" s="28">
        <v>0</v>
      </c>
      <c r="Q55" s="28">
        <v>0</v>
      </c>
    </row>
    <row r="56" spans="1:17">
      <c r="A56" s="35" t="s">
        <v>52</v>
      </c>
      <c r="B56" s="28">
        <v>50982</v>
      </c>
      <c r="C56" s="28">
        <v>35942</v>
      </c>
      <c r="D56" s="28">
        <v>14759</v>
      </c>
      <c r="E56" s="28">
        <v>3</v>
      </c>
      <c r="F56" s="28">
        <v>3</v>
      </c>
      <c r="G56" s="28">
        <v>11737</v>
      </c>
      <c r="H56" s="28">
        <v>0</v>
      </c>
      <c r="I56" s="28">
        <v>2365</v>
      </c>
      <c r="J56" s="28">
        <v>0</v>
      </c>
      <c r="K56" s="28">
        <v>6493</v>
      </c>
      <c r="L56" s="28">
        <v>767</v>
      </c>
      <c r="M56" s="28">
        <v>63</v>
      </c>
      <c r="N56" s="28">
        <v>2970</v>
      </c>
      <c r="O56" s="28">
        <v>0</v>
      </c>
      <c r="P56" s="28">
        <v>0</v>
      </c>
      <c r="Q56" s="28">
        <v>6515</v>
      </c>
    </row>
    <row r="57" spans="1:17">
      <c r="A57" s="35" t="s">
        <v>53</v>
      </c>
      <c r="B57" s="28">
        <v>7742</v>
      </c>
      <c r="C57" s="28">
        <v>3244</v>
      </c>
      <c r="D57" s="28">
        <v>1052</v>
      </c>
      <c r="E57" s="28">
        <v>9</v>
      </c>
      <c r="F57" s="28">
        <v>0</v>
      </c>
      <c r="G57" s="28">
        <v>105</v>
      </c>
      <c r="H57" s="28">
        <v>34</v>
      </c>
      <c r="I57" s="28">
        <v>1190</v>
      </c>
      <c r="J57" s="28">
        <v>0</v>
      </c>
      <c r="K57" s="28">
        <v>344</v>
      </c>
      <c r="L57" s="28">
        <v>545</v>
      </c>
      <c r="M57" s="28">
        <v>191</v>
      </c>
      <c r="N57" s="28">
        <v>138</v>
      </c>
      <c r="O57" s="28">
        <v>0</v>
      </c>
      <c r="P57" s="28">
        <v>0</v>
      </c>
      <c r="Q57" s="28">
        <v>0</v>
      </c>
    </row>
    <row r="58" spans="1:17">
      <c r="A58" s="35" t="s">
        <v>54</v>
      </c>
      <c r="B58" s="28">
        <v>9304</v>
      </c>
      <c r="C58" s="28">
        <v>6901</v>
      </c>
      <c r="D58" s="28">
        <v>996</v>
      </c>
      <c r="E58" s="28">
        <v>160</v>
      </c>
      <c r="F58" s="28">
        <v>31</v>
      </c>
      <c r="G58" s="28">
        <v>504</v>
      </c>
      <c r="H58" s="28">
        <v>9</v>
      </c>
      <c r="I58" s="28">
        <v>2594</v>
      </c>
      <c r="J58" s="28">
        <v>66</v>
      </c>
      <c r="K58" s="28">
        <v>0</v>
      </c>
      <c r="L58" s="28">
        <v>556</v>
      </c>
      <c r="M58" s="28">
        <v>523</v>
      </c>
      <c r="N58" s="28">
        <v>254</v>
      </c>
      <c r="O58" s="28">
        <v>0</v>
      </c>
      <c r="P58" s="28">
        <v>6406</v>
      </c>
      <c r="Q58" s="28">
        <v>647</v>
      </c>
    </row>
    <row r="59" spans="1:17">
      <c r="A59" s="35" t="s">
        <v>55</v>
      </c>
      <c r="B59" s="28">
        <v>57197</v>
      </c>
      <c r="C59" s="28">
        <v>15695</v>
      </c>
      <c r="D59" s="28">
        <v>13150</v>
      </c>
      <c r="E59" s="28">
        <v>0</v>
      </c>
      <c r="F59" s="28">
        <v>0</v>
      </c>
      <c r="G59" s="28">
        <v>1378</v>
      </c>
      <c r="H59" s="28">
        <v>2</v>
      </c>
      <c r="I59" s="28">
        <v>1416</v>
      </c>
      <c r="J59" s="28">
        <v>69</v>
      </c>
      <c r="K59" s="28">
        <v>126</v>
      </c>
      <c r="L59" s="28">
        <v>625</v>
      </c>
      <c r="M59" s="28">
        <v>562</v>
      </c>
      <c r="N59" s="28">
        <v>0</v>
      </c>
      <c r="O59" s="28">
        <v>0</v>
      </c>
      <c r="P59" s="28">
        <v>0</v>
      </c>
      <c r="Q59" s="28">
        <v>18</v>
      </c>
    </row>
    <row r="60" spans="1:17">
      <c r="A60" s="35"/>
      <c r="B60" s="28"/>
      <c r="C60" s="28"/>
      <c r="D60" s="28"/>
      <c r="E60" s="28"/>
      <c r="F60" s="28"/>
      <c r="G60" s="28"/>
      <c r="H60" s="28"/>
      <c r="I60" s="28"/>
      <c r="J60" s="28"/>
      <c r="K60" s="28"/>
      <c r="L60" s="28"/>
      <c r="M60" s="28"/>
      <c r="N60" s="28"/>
      <c r="O60" s="28"/>
      <c r="P60" s="28"/>
      <c r="Q60" s="28"/>
    </row>
    <row r="61" spans="1:17">
      <c r="A61" s="35" t="s">
        <v>56</v>
      </c>
      <c r="B61" s="28">
        <v>22765</v>
      </c>
      <c r="C61" s="28">
        <v>2067</v>
      </c>
      <c r="D61" s="28">
        <v>285</v>
      </c>
      <c r="E61" s="28">
        <v>176</v>
      </c>
      <c r="F61" s="28">
        <v>134</v>
      </c>
      <c r="G61" s="28">
        <v>184</v>
      </c>
      <c r="H61" s="28">
        <v>28</v>
      </c>
      <c r="I61" s="28">
        <v>422</v>
      </c>
      <c r="J61" s="28">
        <v>351</v>
      </c>
      <c r="K61" s="28">
        <v>344</v>
      </c>
      <c r="L61" s="28">
        <v>137</v>
      </c>
      <c r="M61" s="28">
        <v>18</v>
      </c>
      <c r="N61" s="28">
        <v>44</v>
      </c>
      <c r="O61" s="28">
        <v>7</v>
      </c>
      <c r="P61" s="28">
        <v>0</v>
      </c>
      <c r="Q61" s="28">
        <v>0</v>
      </c>
    </row>
    <row r="62" spans="1:17">
      <c r="A62" s="35" t="s">
        <v>57</v>
      </c>
      <c r="B62" s="28">
        <v>12788</v>
      </c>
      <c r="C62" s="28">
        <v>5127</v>
      </c>
      <c r="D62" s="28">
        <v>3704</v>
      </c>
      <c r="E62" s="28">
        <v>41</v>
      </c>
      <c r="F62" s="28">
        <v>0</v>
      </c>
      <c r="G62" s="28">
        <v>153</v>
      </c>
      <c r="H62" s="28">
        <v>2</v>
      </c>
      <c r="I62" s="28">
        <v>315</v>
      </c>
      <c r="J62" s="28">
        <v>0</v>
      </c>
      <c r="K62" s="28">
        <v>577</v>
      </c>
      <c r="L62" s="28">
        <v>0</v>
      </c>
      <c r="M62" s="28">
        <v>363</v>
      </c>
      <c r="N62" s="28">
        <v>119</v>
      </c>
      <c r="O62" s="28">
        <v>0</v>
      </c>
      <c r="P62" s="28">
        <v>0</v>
      </c>
      <c r="Q62" s="28">
        <v>321</v>
      </c>
    </row>
    <row r="63" spans="1:17">
      <c r="A63" s="35" t="s">
        <v>58</v>
      </c>
      <c r="B63" s="28">
        <v>9585</v>
      </c>
      <c r="C63" s="28">
        <v>3843</v>
      </c>
      <c r="D63" s="28">
        <v>2274</v>
      </c>
      <c r="E63" s="28">
        <v>0</v>
      </c>
      <c r="F63" s="28">
        <v>0</v>
      </c>
      <c r="G63" s="28">
        <v>64</v>
      </c>
      <c r="H63" s="28">
        <v>11</v>
      </c>
      <c r="I63" s="28">
        <v>463</v>
      </c>
      <c r="J63" s="28">
        <v>0</v>
      </c>
      <c r="K63" s="28">
        <v>509</v>
      </c>
      <c r="L63" s="28">
        <v>42</v>
      </c>
      <c r="M63" s="28">
        <v>1</v>
      </c>
      <c r="N63" s="28">
        <v>290</v>
      </c>
      <c r="O63" s="28">
        <v>0</v>
      </c>
      <c r="P63" s="28">
        <v>868</v>
      </c>
      <c r="Q63" s="28">
        <v>17</v>
      </c>
    </row>
    <row r="64" spans="1:17">
      <c r="A64" s="35" t="s">
        <v>59</v>
      </c>
      <c r="B64" s="28">
        <v>1209</v>
      </c>
      <c r="C64" s="28">
        <v>739</v>
      </c>
      <c r="D64" s="28">
        <v>174</v>
      </c>
      <c r="E64" s="28">
        <v>0</v>
      </c>
      <c r="F64" s="28">
        <v>0</v>
      </c>
      <c r="G64" s="28">
        <v>0</v>
      </c>
      <c r="H64" s="28">
        <v>23</v>
      </c>
      <c r="I64" s="28">
        <v>75</v>
      </c>
      <c r="J64" s="28">
        <v>463</v>
      </c>
      <c r="K64" s="28">
        <v>53</v>
      </c>
      <c r="L64" s="28">
        <v>2</v>
      </c>
      <c r="M64" s="28">
        <v>63</v>
      </c>
      <c r="N64" s="28">
        <v>15</v>
      </c>
      <c r="O64" s="28">
        <v>11</v>
      </c>
      <c r="P64" s="28">
        <v>0</v>
      </c>
      <c r="Q64" s="28">
        <v>0</v>
      </c>
    </row>
    <row r="65" spans="1:17">
      <c r="A65" s="35" t="s">
        <v>60</v>
      </c>
      <c r="B65" s="28">
        <v>43122</v>
      </c>
      <c r="C65" s="28">
        <v>23740</v>
      </c>
      <c r="D65" s="28">
        <v>8324</v>
      </c>
      <c r="E65" s="28">
        <v>0</v>
      </c>
      <c r="F65" s="28">
        <v>4</v>
      </c>
      <c r="G65" s="28">
        <v>229</v>
      </c>
      <c r="H65" s="28">
        <v>8</v>
      </c>
      <c r="I65" s="28">
        <v>7369</v>
      </c>
      <c r="J65" s="28">
        <v>114</v>
      </c>
      <c r="K65" s="28">
        <v>2515</v>
      </c>
      <c r="L65" s="28">
        <v>1947</v>
      </c>
      <c r="M65" s="28">
        <v>0</v>
      </c>
      <c r="N65" s="28">
        <v>4542</v>
      </c>
      <c r="O65" s="28">
        <v>0</v>
      </c>
      <c r="P65" s="28">
        <v>9692</v>
      </c>
      <c r="Q65" s="28">
        <v>2296</v>
      </c>
    </row>
    <row r="66" spans="1:17">
      <c r="A66" s="35"/>
      <c r="B66" s="28"/>
      <c r="C66" s="28"/>
      <c r="D66" s="28"/>
      <c r="E66" s="28"/>
      <c r="F66" s="28"/>
      <c r="G66" s="28"/>
      <c r="H66" s="28"/>
      <c r="I66" s="28"/>
      <c r="J66" s="28"/>
      <c r="K66" s="28"/>
      <c r="L66" s="28"/>
      <c r="M66" s="28"/>
      <c r="N66" s="28"/>
      <c r="O66" s="28"/>
      <c r="P66" s="28"/>
      <c r="Q66" s="28"/>
    </row>
    <row r="67" spans="1:17">
      <c r="A67" s="35" t="s">
        <v>61</v>
      </c>
      <c r="B67" s="28">
        <v>92653</v>
      </c>
      <c r="C67" s="28">
        <v>22085</v>
      </c>
      <c r="D67" s="28">
        <v>11134</v>
      </c>
      <c r="E67" s="28">
        <v>212</v>
      </c>
      <c r="F67" s="28">
        <v>56</v>
      </c>
      <c r="G67" s="28">
        <v>429</v>
      </c>
      <c r="H67" s="28">
        <v>105</v>
      </c>
      <c r="I67" s="28">
        <v>7791</v>
      </c>
      <c r="J67" s="28">
        <v>194</v>
      </c>
      <c r="K67" s="28">
        <v>1862</v>
      </c>
      <c r="L67" s="28">
        <v>86</v>
      </c>
      <c r="M67" s="28">
        <v>1473</v>
      </c>
      <c r="N67" s="28">
        <v>345</v>
      </c>
      <c r="O67" s="28">
        <v>0</v>
      </c>
      <c r="P67" s="28">
        <v>6134</v>
      </c>
      <c r="Q67" s="28">
        <v>0</v>
      </c>
    </row>
    <row r="68" spans="1:17">
      <c r="A68" s="35" t="s">
        <v>62</v>
      </c>
      <c r="B68" s="28">
        <v>5224</v>
      </c>
      <c r="C68" s="28">
        <v>4485</v>
      </c>
      <c r="D68" s="28">
        <v>1019</v>
      </c>
      <c r="E68" s="28">
        <v>0</v>
      </c>
      <c r="F68" s="28">
        <v>0</v>
      </c>
      <c r="G68" s="28">
        <v>83</v>
      </c>
      <c r="H68" s="28">
        <v>19</v>
      </c>
      <c r="I68" s="28">
        <v>705</v>
      </c>
      <c r="J68" s="28">
        <v>0</v>
      </c>
      <c r="K68" s="28">
        <v>333</v>
      </c>
      <c r="L68" s="28">
        <v>785</v>
      </c>
      <c r="M68" s="28">
        <v>193</v>
      </c>
      <c r="N68" s="28">
        <v>99</v>
      </c>
      <c r="O68" s="28">
        <v>0</v>
      </c>
      <c r="P68" s="28">
        <v>0</v>
      </c>
      <c r="Q68" s="28">
        <v>3565</v>
      </c>
    </row>
    <row r="69" spans="1:17">
      <c r="A69" s="35" t="s">
        <v>63</v>
      </c>
      <c r="B69" s="28">
        <v>5259</v>
      </c>
      <c r="C69" s="28">
        <v>2082</v>
      </c>
      <c r="D69" s="28">
        <v>1170</v>
      </c>
      <c r="E69" s="28">
        <v>0</v>
      </c>
      <c r="F69" s="28">
        <v>20</v>
      </c>
      <c r="G69" s="28">
        <v>72</v>
      </c>
      <c r="H69" s="28">
        <v>7</v>
      </c>
      <c r="I69" s="28">
        <v>483</v>
      </c>
      <c r="J69" s="28">
        <v>0</v>
      </c>
      <c r="K69" s="28">
        <v>248</v>
      </c>
      <c r="L69" s="28">
        <v>143</v>
      </c>
      <c r="M69" s="28">
        <v>0</v>
      </c>
      <c r="N69" s="28">
        <v>223</v>
      </c>
      <c r="O69" s="28">
        <v>0</v>
      </c>
      <c r="P69" s="28">
        <v>0</v>
      </c>
      <c r="Q69" s="28">
        <v>458</v>
      </c>
    </row>
    <row r="70" spans="1:17">
      <c r="A70" s="35" t="s">
        <v>64</v>
      </c>
      <c r="B70" s="28">
        <v>689</v>
      </c>
      <c r="C70" s="28">
        <v>80</v>
      </c>
      <c r="D70" s="28">
        <v>20</v>
      </c>
      <c r="E70" s="28">
        <v>0</v>
      </c>
      <c r="F70" s="28">
        <v>0</v>
      </c>
      <c r="G70" s="28">
        <v>0</v>
      </c>
      <c r="H70" s="28">
        <v>10</v>
      </c>
      <c r="I70" s="28">
        <v>7</v>
      </c>
      <c r="J70" s="28">
        <v>20</v>
      </c>
      <c r="K70" s="28">
        <v>1</v>
      </c>
      <c r="L70" s="28">
        <v>25</v>
      </c>
      <c r="M70" s="28">
        <v>0</v>
      </c>
      <c r="N70" s="28">
        <v>0</v>
      </c>
      <c r="O70" s="28">
        <v>9</v>
      </c>
      <c r="P70" s="28">
        <v>0</v>
      </c>
      <c r="Q70" s="28">
        <v>1</v>
      </c>
    </row>
    <row r="71" spans="1:17">
      <c r="A71" s="35" t="s">
        <v>65</v>
      </c>
      <c r="B71" s="28">
        <v>17158</v>
      </c>
      <c r="C71" s="28">
        <v>5771</v>
      </c>
      <c r="D71" s="28">
        <v>4137</v>
      </c>
      <c r="E71" s="28">
        <v>44</v>
      </c>
      <c r="F71" s="28">
        <v>0</v>
      </c>
      <c r="G71" s="28">
        <v>194</v>
      </c>
      <c r="H71" s="28">
        <v>91</v>
      </c>
      <c r="I71" s="28">
        <v>2189</v>
      </c>
      <c r="J71" s="28">
        <v>0</v>
      </c>
      <c r="K71" s="28">
        <v>24</v>
      </c>
      <c r="L71" s="28">
        <v>202</v>
      </c>
      <c r="M71" s="28">
        <v>66</v>
      </c>
      <c r="N71" s="28">
        <v>8</v>
      </c>
      <c r="O71" s="28">
        <v>0</v>
      </c>
      <c r="P71" s="28">
        <v>0</v>
      </c>
      <c r="Q71" s="28">
        <v>0</v>
      </c>
    </row>
    <row r="72" spans="1:17">
      <c r="A72" s="35"/>
      <c r="B72" s="28"/>
      <c r="C72" s="28"/>
      <c r="D72" s="28"/>
      <c r="E72" s="28"/>
      <c r="F72" s="28"/>
      <c r="G72" s="28"/>
      <c r="H72" s="28"/>
      <c r="I72" s="28"/>
      <c r="J72" s="28"/>
      <c r="K72" s="28"/>
      <c r="L72" s="28"/>
      <c r="M72" s="28"/>
      <c r="N72" s="28"/>
      <c r="O72" s="28"/>
      <c r="P72" s="28"/>
      <c r="Q72" s="28"/>
    </row>
    <row r="73" spans="1:17">
      <c r="A73" s="35" t="s">
        <v>66</v>
      </c>
      <c r="B73" s="28">
        <v>43662</v>
      </c>
      <c r="C73" s="28">
        <v>38032</v>
      </c>
      <c r="D73" s="28">
        <v>13349</v>
      </c>
      <c r="E73" s="28">
        <v>673</v>
      </c>
      <c r="F73" s="28">
        <v>2034</v>
      </c>
      <c r="G73" s="28">
        <v>1432</v>
      </c>
      <c r="H73" s="28">
        <v>96</v>
      </c>
      <c r="I73" s="28">
        <v>5546</v>
      </c>
      <c r="J73" s="28">
        <v>18055</v>
      </c>
      <c r="K73" s="28">
        <v>603</v>
      </c>
      <c r="L73" s="28">
        <v>3257</v>
      </c>
      <c r="M73" s="28">
        <v>833</v>
      </c>
      <c r="N73" s="28">
        <v>2307</v>
      </c>
      <c r="O73" s="28">
        <v>0</v>
      </c>
      <c r="P73" s="28">
        <v>0</v>
      </c>
      <c r="Q73" s="28">
        <v>6802</v>
      </c>
    </row>
    <row r="74" spans="1:17">
      <c r="A74" s="35" t="s">
        <v>67</v>
      </c>
      <c r="B74" s="28">
        <v>12616</v>
      </c>
      <c r="C74" s="28">
        <v>3847</v>
      </c>
      <c r="D74" s="28">
        <v>1296</v>
      </c>
      <c r="E74" s="28">
        <v>5</v>
      </c>
      <c r="F74" s="28">
        <v>19</v>
      </c>
      <c r="G74" s="28">
        <v>904</v>
      </c>
      <c r="H74" s="28">
        <v>8</v>
      </c>
      <c r="I74" s="28">
        <v>368</v>
      </c>
      <c r="J74" s="28">
        <v>690</v>
      </c>
      <c r="K74" s="28">
        <v>633</v>
      </c>
      <c r="L74" s="28">
        <v>0</v>
      </c>
      <c r="M74" s="28">
        <v>326</v>
      </c>
      <c r="N74" s="28">
        <v>15</v>
      </c>
      <c r="O74" s="28">
        <v>0</v>
      </c>
      <c r="P74" s="28">
        <v>0</v>
      </c>
      <c r="Q74" s="28">
        <v>0</v>
      </c>
    </row>
    <row r="75" spans="1:17">
      <c r="A75" s="35" t="s">
        <v>68</v>
      </c>
      <c r="B75" s="28">
        <v>6213</v>
      </c>
      <c r="C75" s="28">
        <v>5451</v>
      </c>
      <c r="D75" s="28">
        <v>514</v>
      </c>
      <c r="E75" s="28">
        <v>2</v>
      </c>
      <c r="F75" s="28">
        <v>0</v>
      </c>
      <c r="G75" s="28">
        <v>3234</v>
      </c>
      <c r="H75" s="28">
        <v>1</v>
      </c>
      <c r="I75" s="28">
        <v>982</v>
      </c>
      <c r="J75" s="28">
        <v>396</v>
      </c>
      <c r="K75" s="28">
        <v>350</v>
      </c>
      <c r="L75" s="28">
        <v>1923</v>
      </c>
      <c r="M75" s="28">
        <v>1424</v>
      </c>
      <c r="N75" s="28">
        <v>1173</v>
      </c>
      <c r="O75" s="28">
        <v>0</v>
      </c>
      <c r="P75" s="28">
        <v>0</v>
      </c>
      <c r="Q75" s="28">
        <v>0</v>
      </c>
    </row>
    <row r="76" spans="1:17" ht="14" thickBot="1">
      <c r="A76" s="36" t="s">
        <v>69</v>
      </c>
      <c r="B76" s="74">
        <v>166</v>
      </c>
      <c r="C76" s="74">
        <v>97</v>
      </c>
      <c r="D76" s="74">
        <v>26</v>
      </c>
      <c r="E76" s="74">
        <v>1</v>
      </c>
      <c r="F76" s="74">
        <v>0</v>
      </c>
      <c r="G76" s="74">
        <v>54</v>
      </c>
      <c r="H76" s="74">
        <v>3</v>
      </c>
      <c r="I76" s="74">
        <v>27</v>
      </c>
      <c r="J76" s="74">
        <v>0</v>
      </c>
      <c r="K76" s="74">
        <v>5</v>
      </c>
      <c r="L76" s="74">
        <v>0</v>
      </c>
      <c r="M76" s="74">
        <v>0</v>
      </c>
      <c r="N76" s="74">
        <v>8</v>
      </c>
      <c r="O76" s="74">
        <v>0</v>
      </c>
      <c r="P76" s="74">
        <v>0</v>
      </c>
      <c r="Q76" s="74">
        <v>0</v>
      </c>
    </row>
    <row r="77" spans="1:17">
      <c r="A77" t="s">
        <v>168</v>
      </c>
    </row>
    <row r="79" spans="1:17">
      <c r="A79" t="s">
        <v>281</v>
      </c>
    </row>
  </sheetData>
  <mergeCells count="4">
    <mergeCell ref="A2:P2"/>
    <mergeCell ref="A3:P3"/>
    <mergeCell ref="A4:P4"/>
    <mergeCell ref="D7:Q7"/>
  </mergeCells>
  <printOptions horizontalCentered="1" verticalCentered="1"/>
  <pageMargins left="0.25" right="0.25" top="0.25" bottom="0.5" header="0.5" footer="0.5"/>
  <pageSetup scale="5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79"/>
  <sheetViews>
    <sheetView workbookViewId="0">
      <selection activeCell="A4" sqref="A4:P4"/>
    </sheetView>
  </sheetViews>
  <sheetFormatPr baseColWidth="10" defaultColWidth="8.83203125" defaultRowHeight="13"/>
  <cols>
    <col min="1" max="1" width="18.1640625" customWidth="1"/>
    <col min="2" max="2" width="10" customWidth="1"/>
    <col min="3" max="3" width="14.83203125" customWidth="1"/>
    <col min="4" max="4" width="11.5" customWidth="1"/>
    <col min="5" max="5" width="11.83203125" customWidth="1"/>
    <col min="6" max="6" width="11.5" customWidth="1"/>
    <col min="7" max="7" width="11.83203125" customWidth="1"/>
    <col min="8" max="8" width="11.5" customWidth="1"/>
    <col min="9" max="9" width="11.1640625" customWidth="1"/>
    <col min="10" max="10" width="11.6640625" customWidth="1"/>
    <col min="11" max="12" width="11.5" customWidth="1"/>
    <col min="13" max="13" width="12.5" customWidth="1"/>
    <col min="14" max="14" width="13.33203125" customWidth="1"/>
    <col min="15" max="15" width="13.1640625" customWidth="1"/>
    <col min="16" max="16" width="11.83203125" customWidth="1"/>
  </cols>
  <sheetData>
    <row r="1" spans="1:17">
      <c r="O1" s="33" t="s">
        <v>256</v>
      </c>
    </row>
    <row r="2" spans="1:17">
      <c r="A2" s="208" t="s">
        <v>0</v>
      </c>
      <c r="B2" s="208"/>
      <c r="C2" s="208"/>
      <c r="D2" s="208"/>
      <c r="E2" s="208"/>
      <c r="F2" s="208"/>
      <c r="G2" s="208"/>
      <c r="H2" s="208"/>
      <c r="I2" s="208"/>
      <c r="J2" s="208"/>
      <c r="K2" s="208"/>
      <c r="L2" s="208"/>
      <c r="M2" s="208"/>
      <c r="N2" s="208"/>
      <c r="O2" s="208"/>
      <c r="P2" s="208"/>
    </row>
    <row r="3" spans="1:17">
      <c r="A3" s="208" t="s">
        <v>181</v>
      </c>
      <c r="B3" s="208"/>
      <c r="C3" s="208"/>
      <c r="D3" s="208"/>
      <c r="E3" s="208"/>
      <c r="F3" s="208"/>
      <c r="G3" s="208"/>
      <c r="H3" s="208"/>
      <c r="I3" s="208"/>
      <c r="J3" s="208"/>
      <c r="K3" s="208"/>
      <c r="L3" s="208"/>
      <c r="M3" s="208"/>
      <c r="N3" s="208"/>
      <c r="O3" s="208"/>
      <c r="P3" s="208"/>
    </row>
    <row r="4" spans="1:17">
      <c r="A4" s="208" t="s">
        <v>260</v>
      </c>
      <c r="B4" s="208"/>
      <c r="C4" s="208"/>
      <c r="D4" s="208"/>
      <c r="E4" s="208"/>
      <c r="F4" s="208"/>
      <c r="G4" s="208"/>
      <c r="H4" s="208"/>
      <c r="I4" s="208"/>
      <c r="J4" s="208"/>
      <c r="K4" s="208"/>
      <c r="L4" s="208"/>
      <c r="M4" s="208"/>
      <c r="N4" s="208"/>
      <c r="O4" s="208"/>
      <c r="P4" s="208"/>
    </row>
    <row r="6" spans="1:17" ht="14" thickBot="1"/>
    <row r="7" spans="1:17" ht="14" thickBot="1">
      <c r="A7" s="34"/>
      <c r="B7" s="37"/>
      <c r="C7" s="38"/>
      <c r="D7" s="239" t="s">
        <v>181</v>
      </c>
      <c r="E7" s="229"/>
      <c r="F7" s="229"/>
      <c r="G7" s="229"/>
      <c r="H7" s="229"/>
      <c r="I7" s="229"/>
      <c r="J7" s="229"/>
      <c r="K7" s="229"/>
      <c r="L7" s="229"/>
      <c r="M7" s="229"/>
      <c r="N7" s="229"/>
      <c r="O7" s="229"/>
      <c r="P7" s="229"/>
      <c r="Q7" s="240"/>
    </row>
    <row r="8" spans="1:17">
      <c r="A8" s="35"/>
      <c r="B8" s="40" t="s">
        <v>71</v>
      </c>
      <c r="C8" s="40" t="s">
        <v>210</v>
      </c>
      <c r="D8" s="35"/>
      <c r="E8" s="134" t="s">
        <v>101</v>
      </c>
      <c r="F8" s="42" t="s">
        <v>101</v>
      </c>
      <c r="G8" s="35"/>
      <c r="H8" s="135"/>
      <c r="I8" s="35"/>
      <c r="J8" s="48"/>
      <c r="K8" s="35"/>
      <c r="L8" s="35"/>
      <c r="M8" s="43" t="s">
        <v>75</v>
      </c>
      <c r="N8" s="42" t="s">
        <v>76</v>
      </c>
      <c r="O8" s="48"/>
      <c r="P8" s="35" t="s">
        <v>199</v>
      </c>
      <c r="Q8" s="10"/>
    </row>
    <row r="9" spans="1:17">
      <c r="A9" s="35"/>
      <c r="B9" s="42" t="s">
        <v>72</v>
      </c>
      <c r="C9" s="42" t="s">
        <v>211</v>
      </c>
      <c r="D9" s="42" t="s">
        <v>79</v>
      </c>
      <c r="E9" s="42" t="s">
        <v>73</v>
      </c>
      <c r="F9" s="42" t="s">
        <v>74</v>
      </c>
      <c r="G9" s="42" t="s">
        <v>80</v>
      </c>
      <c r="H9" s="43" t="s">
        <v>81</v>
      </c>
      <c r="I9" s="42" t="s">
        <v>82</v>
      </c>
      <c r="J9" s="44" t="s">
        <v>83</v>
      </c>
      <c r="K9" s="42" t="s">
        <v>84</v>
      </c>
      <c r="L9" s="42" t="s">
        <v>85</v>
      </c>
      <c r="M9" s="43" t="s">
        <v>86</v>
      </c>
      <c r="N9" s="42" t="s">
        <v>87</v>
      </c>
      <c r="O9" s="48" t="s">
        <v>88</v>
      </c>
      <c r="P9" s="35" t="s">
        <v>104</v>
      </c>
      <c r="Q9" s="10"/>
    </row>
    <row r="10" spans="1:17" ht="14" thickBot="1">
      <c r="A10" s="36" t="s">
        <v>5</v>
      </c>
      <c r="B10" s="39" t="s">
        <v>170</v>
      </c>
      <c r="C10" s="39" t="s">
        <v>205</v>
      </c>
      <c r="D10" s="39" t="s">
        <v>91</v>
      </c>
      <c r="E10" s="39" t="s">
        <v>91</v>
      </c>
      <c r="F10" s="39" t="s">
        <v>91</v>
      </c>
      <c r="G10" s="39" t="s">
        <v>92</v>
      </c>
      <c r="H10" s="46" t="s">
        <v>93</v>
      </c>
      <c r="I10" s="39" t="s">
        <v>94</v>
      </c>
      <c r="J10" s="47" t="s">
        <v>95</v>
      </c>
      <c r="K10" s="39" t="s">
        <v>75</v>
      </c>
      <c r="L10" s="39" t="s">
        <v>93</v>
      </c>
      <c r="M10" s="46" t="s">
        <v>91</v>
      </c>
      <c r="N10" s="39" t="s">
        <v>96</v>
      </c>
      <c r="O10" s="48" t="s">
        <v>97</v>
      </c>
      <c r="P10" s="36" t="s">
        <v>190</v>
      </c>
      <c r="Q10" s="36" t="s">
        <v>198</v>
      </c>
    </row>
    <row r="11" spans="1:17">
      <c r="A11" s="34" t="s">
        <v>9</v>
      </c>
      <c r="B11" s="26">
        <f>SUM(B13:B76)</f>
        <v>1403089</v>
      </c>
      <c r="C11" s="26">
        <f>SUM(C13:C76)</f>
        <v>605497</v>
      </c>
      <c r="D11" s="83">
        <f>'Table 6A'!D11/$C11</f>
        <v>0.59823252633786794</v>
      </c>
      <c r="E11" s="83">
        <f>'Table 6A'!E11/$C11</f>
        <v>5.3889614647141112E-3</v>
      </c>
      <c r="F11" s="83">
        <f>'Table 6A'!F11/$C11</f>
        <v>5.5821911586680035E-3</v>
      </c>
      <c r="G11" s="83">
        <f>'Table 6A'!G11/$C11</f>
        <v>8.7328260916239062E-2</v>
      </c>
      <c r="H11" s="83">
        <f>'Table 6A'!H11/$C11</f>
        <v>2.061116735508186E-3</v>
      </c>
      <c r="I11" s="83">
        <f>'Table 6A'!I11/$C11</f>
        <v>0.14191647522613654</v>
      </c>
      <c r="J11" s="83">
        <f>'Table 6A'!J11/$C11</f>
        <v>5.9344637545685613E-2</v>
      </c>
      <c r="K11" s="83">
        <f>'Table 6A'!K11/$C11</f>
        <v>8.8817946249114363E-2</v>
      </c>
      <c r="L11" s="83">
        <f>'Table 6A'!L11/$C11</f>
        <v>2.5405575915322453E-2</v>
      </c>
      <c r="M11" s="83">
        <f>'Table 6A'!M11/$C11</f>
        <v>2.8992711772312663E-2</v>
      </c>
      <c r="N11" s="83">
        <f>'Table 6A'!N11/$C11</f>
        <v>4.1156273276333324E-2</v>
      </c>
      <c r="O11" s="83">
        <f>'Table 6A'!O11/$C11</f>
        <v>2.361696259436463E-4</v>
      </c>
      <c r="P11" s="83">
        <f>'Table 6A'!P11/$C11</f>
        <v>5.8682371671535942E-2</v>
      </c>
      <c r="Q11" s="83">
        <f>'Table 6A'!Q11/$C11</f>
        <v>5.1622055930912951E-2</v>
      </c>
    </row>
    <row r="12" spans="1:17">
      <c r="A12" s="35"/>
      <c r="B12" s="27"/>
      <c r="C12" s="27"/>
      <c r="D12" s="84"/>
      <c r="E12" s="84"/>
      <c r="F12" s="84"/>
      <c r="G12" s="84"/>
      <c r="H12" s="84"/>
      <c r="I12" s="84"/>
      <c r="J12" s="84"/>
      <c r="K12" s="84"/>
      <c r="L12" s="84"/>
      <c r="M12" s="84"/>
      <c r="N12" s="84"/>
      <c r="O12" s="84"/>
      <c r="P12" s="84"/>
      <c r="Q12" s="84"/>
    </row>
    <row r="13" spans="1:17">
      <c r="A13" s="35" t="s">
        <v>10</v>
      </c>
      <c r="B13" s="28">
        <v>8935</v>
      </c>
      <c r="C13" s="28">
        <v>3915</v>
      </c>
      <c r="D13" s="17">
        <f>'Table 6A'!D13/$C13</f>
        <v>0.58850574712643677</v>
      </c>
      <c r="E13" s="17">
        <f>'Table 6A'!E13/$C13</f>
        <v>1.2515964240102172E-2</v>
      </c>
      <c r="F13" s="17">
        <f>'Table 6A'!F13/$C13</f>
        <v>4.5210727969348656E-2</v>
      </c>
      <c r="G13" s="17">
        <f>'Table 6A'!G13/$C13</f>
        <v>4.7254150702426563E-2</v>
      </c>
      <c r="H13" s="17">
        <f>'Table 6A'!H13/$C13</f>
        <v>7.6628352490421458E-4</v>
      </c>
      <c r="I13" s="17">
        <f>'Table 6A'!I13/$C13</f>
        <v>0.22835249042145594</v>
      </c>
      <c r="J13" s="17">
        <f>'Table 6A'!J13/$C13</f>
        <v>6.1302681992337167E-3</v>
      </c>
      <c r="K13" s="17">
        <f>'Table 6A'!K13/$C13</f>
        <v>0.13180076628352491</v>
      </c>
      <c r="L13" s="17">
        <f>'Table 6A'!L13/$C13</f>
        <v>2.5542784163473821E-4</v>
      </c>
      <c r="M13" s="17">
        <f>'Table 6A'!M13/$C13</f>
        <v>0</v>
      </c>
      <c r="N13" s="17">
        <f>'Table 6A'!N13/$C13</f>
        <v>7.509578544061303E-2</v>
      </c>
      <c r="O13" s="17">
        <f>'Table 6A'!O13/$C13</f>
        <v>0</v>
      </c>
      <c r="P13" s="17">
        <f>'Table 6A'!P13/$C13</f>
        <v>0</v>
      </c>
      <c r="Q13" s="17">
        <f>'Table 6A'!Q13/$C13</f>
        <v>4.0102171136653895E-2</v>
      </c>
    </row>
    <row r="14" spans="1:17">
      <c r="A14" s="35" t="s">
        <v>11</v>
      </c>
      <c r="B14" s="28">
        <v>5483</v>
      </c>
      <c r="C14" s="28">
        <v>2845</v>
      </c>
      <c r="D14" s="17">
        <f>'Table 6A'!D14/$C14</f>
        <v>0.62319859402460454</v>
      </c>
      <c r="E14" s="17">
        <f>'Table 6A'!E14/$C14</f>
        <v>0</v>
      </c>
      <c r="F14" s="17">
        <f>'Table 6A'!F14/$C14</f>
        <v>0</v>
      </c>
      <c r="G14" s="17">
        <f>'Table 6A'!G14/$C14</f>
        <v>1.7574692442882251E-2</v>
      </c>
      <c r="H14" s="17">
        <f>'Table 6A'!H14/$C14</f>
        <v>4.2179261862917402E-3</v>
      </c>
      <c r="I14" s="17">
        <f>'Table 6A'!I14/$C14</f>
        <v>0.20984182776801405</v>
      </c>
      <c r="J14" s="17">
        <f>'Table 6A'!J14/$C14</f>
        <v>5.7996485061511421E-2</v>
      </c>
      <c r="K14" s="17">
        <f>'Table 6A'!K14/$C14</f>
        <v>0.20246045694200351</v>
      </c>
      <c r="L14" s="17">
        <f>'Table 6A'!L14/$C14</f>
        <v>0</v>
      </c>
      <c r="M14" s="17">
        <f>'Table 6A'!M14/$C14</f>
        <v>0</v>
      </c>
      <c r="N14" s="17">
        <f>'Table 6A'!N14/$C14</f>
        <v>2.4253075571177504E-2</v>
      </c>
      <c r="O14" s="17">
        <f>'Table 6A'!O14/$C14</f>
        <v>0</v>
      </c>
      <c r="P14" s="17">
        <f>'Table 6A'!P14/$C14</f>
        <v>0</v>
      </c>
      <c r="Q14" s="17">
        <f>'Table 6A'!Q14/$C14</f>
        <v>0.15711775043936732</v>
      </c>
    </row>
    <row r="15" spans="1:17">
      <c r="A15" s="35" t="s">
        <v>14</v>
      </c>
      <c r="B15" s="28">
        <v>19164</v>
      </c>
      <c r="C15" s="28">
        <v>7095</v>
      </c>
      <c r="D15" s="17">
        <f>'Table 6A'!D15/$C15</f>
        <v>0.70049330514446795</v>
      </c>
      <c r="E15" s="17">
        <f>'Table 6A'!E15/$C15</f>
        <v>0</v>
      </c>
      <c r="F15" s="17">
        <f>'Table 6A'!F15/$C15</f>
        <v>0</v>
      </c>
      <c r="G15" s="17">
        <f>'Table 6A'!G15/$C15</f>
        <v>0.17420718816067654</v>
      </c>
      <c r="H15" s="17">
        <f>'Table 6A'!H15/$C15</f>
        <v>3.5236081747709656E-3</v>
      </c>
      <c r="I15" s="17">
        <f>'Table 6A'!I15/$C15</f>
        <v>0.24143763213530656</v>
      </c>
      <c r="J15" s="17">
        <f>'Table 6A'!J15/$C15</f>
        <v>1.3107822410147992E-2</v>
      </c>
      <c r="K15" s="17">
        <f>'Table 6A'!K15/$C15</f>
        <v>8.1606765327695563E-2</v>
      </c>
      <c r="L15" s="17">
        <f>'Table 6A'!L15/$C15</f>
        <v>5.637773079633545E-3</v>
      </c>
      <c r="M15" s="17">
        <f>'Table 6A'!M15/$C15</f>
        <v>4.0873854827343202E-3</v>
      </c>
      <c r="N15" s="17">
        <f>'Table 6A'!N15/$C15</f>
        <v>4.1296687808315719E-2</v>
      </c>
      <c r="O15" s="17">
        <f>'Table 6A'!O15/$C15</f>
        <v>0</v>
      </c>
      <c r="P15" s="17">
        <f>'Table 6A'!P15/$C15</f>
        <v>0</v>
      </c>
      <c r="Q15" s="17">
        <f>'Table 6A'!Q15/$C15</f>
        <v>0</v>
      </c>
    </row>
    <row r="16" spans="1:17">
      <c r="A16" s="35" t="s">
        <v>16</v>
      </c>
      <c r="B16" s="28">
        <v>6807</v>
      </c>
      <c r="C16" s="28">
        <v>2183</v>
      </c>
      <c r="D16" s="17">
        <f>'Table 6A'!D16/$C16</f>
        <v>0.39761795693999086</v>
      </c>
      <c r="E16" s="17">
        <f>'Table 6A'!E16/$C16</f>
        <v>9.1617040769583144E-3</v>
      </c>
      <c r="F16" s="17">
        <f>'Table 6A'!F16/$C16</f>
        <v>1.6032982134677048E-2</v>
      </c>
      <c r="G16" s="17">
        <f>'Table 6A'!G16/$C16</f>
        <v>4.1685753550160333E-2</v>
      </c>
      <c r="H16" s="17">
        <f>'Table 6A'!H16/$C16</f>
        <v>5.9551076500229038E-3</v>
      </c>
      <c r="I16" s="17">
        <f>'Table 6A'!I16/$C16</f>
        <v>0.21255153458543288</v>
      </c>
      <c r="J16" s="17">
        <f>'Table 6A'!J16/$C16</f>
        <v>4.5808520384791571E-4</v>
      </c>
      <c r="K16" s="17">
        <f>'Table 6A'!K16/$C16</f>
        <v>0.25836005497022446</v>
      </c>
      <c r="L16" s="17">
        <f>'Table 6A'!L16/$C16</f>
        <v>3.3440219880897848E-2</v>
      </c>
      <c r="M16" s="17">
        <f>'Table 6A'!M16/$C16</f>
        <v>1.8781493357764543E-2</v>
      </c>
      <c r="N16" s="17">
        <f>'Table 6A'!N16/$C16</f>
        <v>6.0467246907924876E-2</v>
      </c>
      <c r="O16" s="17">
        <f>'Table 6A'!O16/$C16</f>
        <v>0</v>
      </c>
      <c r="P16" s="17">
        <f>'Table 6A'!P16/$C16</f>
        <v>0</v>
      </c>
      <c r="Q16" s="17">
        <f>'Table 6A'!Q16/$C16</f>
        <v>1.6491067338524967E-2</v>
      </c>
    </row>
    <row r="17" spans="1:17">
      <c r="A17" s="35" t="s">
        <v>17</v>
      </c>
      <c r="B17" s="28">
        <v>275507</v>
      </c>
      <c r="C17" s="28">
        <v>122018</v>
      </c>
      <c r="D17" s="17">
        <f>'Table 6A'!D17/$C17</f>
        <v>0.73127735252175907</v>
      </c>
      <c r="E17" s="17">
        <f>'Table 6A'!E17/$C17</f>
        <v>5.0156534281827272E-3</v>
      </c>
      <c r="F17" s="17">
        <f>'Table 6A'!F17/$C17</f>
        <v>2.7454965660804144E-3</v>
      </c>
      <c r="G17" s="17">
        <f>'Table 6A'!G17/$C17</f>
        <v>1.9751184251503875E-2</v>
      </c>
      <c r="H17" s="17">
        <f>'Table 6A'!H17/$C17</f>
        <v>3.4339195856349061E-3</v>
      </c>
      <c r="I17" s="17">
        <f>'Table 6A'!I17/$C17</f>
        <v>0.16354144470487961</v>
      </c>
      <c r="J17" s="17">
        <f>'Table 6A'!J17/$C17</f>
        <v>7.9660377977019779E-3</v>
      </c>
      <c r="K17" s="17">
        <f>'Table 6A'!K17/$C17</f>
        <v>6.4760936910947559E-2</v>
      </c>
      <c r="L17" s="17">
        <f>'Table 6A'!L17/$C17</f>
        <v>4.8845252339818719E-3</v>
      </c>
      <c r="M17" s="17">
        <f>'Table 6A'!M17/$C17</f>
        <v>2.768444000065564E-2</v>
      </c>
      <c r="N17" s="17">
        <f>'Table 6A'!N17/$C17</f>
        <v>2.0505171368158798E-2</v>
      </c>
      <c r="O17" s="17">
        <f>'Table 6A'!O17/$C17</f>
        <v>0</v>
      </c>
      <c r="P17" s="17">
        <f>'Table 6A'!P17/$C17</f>
        <v>0</v>
      </c>
      <c r="Q17" s="17">
        <f>'Table 6A'!Q17/$C17</f>
        <v>1.0252585684079399E-2</v>
      </c>
    </row>
    <row r="18" spans="1:17">
      <c r="A18" s="35"/>
      <c r="B18" s="28"/>
      <c r="C18" s="28"/>
      <c r="D18" s="17" t="s">
        <v>105</v>
      </c>
      <c r="E18" s="17" t="s">
        <v>105</v>
      </c>
      <c r="F18" s="17" t="s">
        <v>105</v>
      </c>
      <c r="G18" s="17" t="s">
        <v>105</v>
      </c>
      <c r="H18" s="17" t="s">
        <v>105</v>
      </c>
      <c r="I18" s="17" t="s">
        <v>105</v>
      </c>
      <c r="J18" s="17" t="s">
        <v>105</v>
      </c>
      <c r="K18" s="17" t="s">
        <v>105</v>
      </c>
      <c r="L18" s="17" t="s">
        <v>105</v>
      </c>
      <c r="M18" s="17" t="s">
        <v>105</v>
      </c>
      <c r="N18" s="17" t="s">
        <v>105</v>
      </c>
      <c r="O18" s="17" t="s">
        <v>105</v>
      </c>
      <c r="P18" s="17" t="s">
        <v>105</v>
      </c>
      <c r="Q18" s="17" t="s">
        <v>105</v>
      </c>
    </row>
    <row r="19" spans="1:17">
      <c r="A19" s="35" t="s">
        <v>20</v>
      </c>
      <c r="B19" s="28">
        <v>6616</v>
      </c>
      <c r="C19" s="28">
        <v>3062</v>
      </c>
      <c r="D19" s="17">
        <f>'Table 6A'!D19/$C19</f>
        <v>0.47322011757021554</v>
      </c>
      <c r="E19" s="17">
        <f>'Table 6A'!E19/$C19</f>
        <v>0</v>
      </c>
      <c r="F19" s="17">
        <f>'Table 6A'!F19/$C19</f>
        <v>4.3109079033311563E-2</v>
      </c>
      <c r="G19" s="17">
        <f>'Table 6A'!G19/$C19</f>
        <v>0.11103853690398433</v>
      </c>
      <c r="H19" s="17">
        <f>'Table 6A'!H19/$C19</f>
        <v>1.6329196603527107E-3</v>
      </c>
      <c r="I19" s="17">
        <f>'Table 6A'!I19/$C19</f>
        <v>8.5891574134552576E-2</v>
      </c>
      <c r="J19" s="17">
        <f>'Table 6A'!J19/$C19</f>
        <v>0.22109732201175702</v>
      </c>
      <c r="K19" s="17">
        <f>'Table 6A'!K19/$C19</f>
        <v>0.18517308948399738</v>
      </c>
      <c r="L19" s="17">
        <f>'Table 6A'!L19/$C19</f>
        <v>0</v>
      </c>
      <c r="M19" s="17">
        <f>'Table 6A'!M19/$C19</f>
        <v>1.5022860875244938E-2</v>
      </c>
      <c r="N19" s="17">
        <f>'Table 6A'!N19/$C19</f>
        <v>0.1178967994774657</v>
      </c>
      <c r="O19" s="17">
        <f>'Table 6A'!O19/$C19</f>
        <v>1.3063357282821686E-3</v>
      </c>
      <c r="P19" s="17">
        <f>'Table 6A'!P19/$C19</f>
        <v>0</v>
      </c>
      <c r="Q19" s="17">
        <f>'Table 6A'!Q19/$C19</f>
        <v>0</v>
      </c>
    </row>
    <row r="20" spans="1:17">
      <c r="A20" s="35" t="s">
        <v>21</v>
      </c>
      <c r="B20" s="28">
        <v>17136</v>
      </c>
      <c r="C20" s="28">
        <v>7418</v>
      </c>
      <c r="D20" s="17">
        <f>'Table 6A'!D20/$C20</f>
        <v>0.70423294688595306</v>
      </c>
      <c r="E20" s="17">
        <f>'Table 6A'!E20/$C20</f>
        <v>2.3726071717444053E-2</v>
      </c>
      <c r="F20" s="17">
        <f>'Table 6A'!F20/$C20</f>
        <v>4.044216770018873E-4</v>
      </c>
      <c r="G20" s="17">
        <f>'Table 6A'!G20/$C20</f>
        <v>6.6055540576974922E-3</v>
      </c>
      <c r="H20" s="17">
        <f>'Table 6A'!H20/$C20</f>
        <v>2.9657589646805067E-3</v>
      </c>
      <c r="I20" s="17">
        <f>'Table 6A'!I20/$C20</f>
        <v>0.15839849015907254</v>
      </c>
      <c r="J20" s="17">
        <f>'Table 6A'!J20/$C20</f>
        <v>2.9657589646805067E-3</v>
      </c>
      <c r="K20" s="17">
        <f>'Table 6A'!K20/$C20</f>
        <v>8.4928552170396326E-2</v>
      </c>
      <c r="L20" s="17">
        <f>'Table 6A'!L20/$C20</f>
        <v>7.5492046373685628E-3</v>
      </c>
      <c r="M20" s="17">
        <f>'Table 6A'!M20/$C20</f>
        <v>6.861687786465355E-2</v>
      </c>
      <c r="N20" s="17">
        <f>'Table 6A'!N20/$C20</f>
        <v>4.5834456726880557E-3</v>
      </c>
      <c r="O20" s="17">
        <f>'Table 6A'!O20/$C20</f>
        <v>0</v>
      </c>
      <c r="P20" s="17">
        <f>'Table 6A'!P20/$C20</f>
        <v>0.11997843084389323</v>
      </c>
      <c r="Q20" s="17">
        <f>'Table 6A'!Q20/$C20</f>
        <v>2.8713939067133997E-2</v>
      </c>
    </row>
    <row r="21" spans="1:17">
      <c r="A21" s="35" t="s">
        <v>22</v>
      </c>
      <c r="B21" s="28">
        <v>3199</v>
      </c>
      <c r="C21" s="28">
        <v>919</v>
      </c>
      <c r="D21" s="17">
        <f>'Table 6A'!D21/$C21</f>
        <v>0.69532100108813932</v>
      </c>
      <c r="E21" s="17">
        <f>'Table 6A'!E21/$C21</f>
        <v>0</v>
      </c>
      <c r="F21" s="17">
        <f>'Table 6A'!F21/$C21</f>
        <v>0</v>
      </c>
      <c r="G21" s="17">
        <f>'Table 6A'!G21/$C21</f>
        <v>0.23939064200217627</v>
      </c>
      <c r="H21" s="17">
        <f>'Table 6A'!H21/$C21</f>
        <v>0</v>
      </c>
      <c r="I21" s="17">
        <f>'Table 6A'!I21/$C21</f>
        <v>0</v>
      </c>
      <c r="J21" s="17">
        <f>'Table 6A'!J21/$C21</f>
        <v>0</v>
      </c>
      <c r="K21" s="17">
        <f>'Table 6A'!K21/$C21</f>
        <v>0</v>
      </c>
      <c r="L21" s="17">
        <f>'Table 6A'!L21/$C21</f>
        <v>0</v>
      </c>
      <c r="M21" s="17">
        <f>'Table 6A'!M21/$C21</f>
        <v>2.176278563656148E-3</v>
      </c>
      <c r="N21" s="17">
        <f>'Table 6A'!N21/$C21</f>
        <v>2.9379760609357999E-2</v>
      </c>
      <c r="O21" s="17">
        <f>'Table 6A'!O21/$C21</f>
        <v>0</v>
      </c>
      <c r="P21" s="17">
        <f>'Table 6A'!P21/$C21</f>
        <v>0.14907508161044614</v>
      </c>
      <c r="Q21" s="17">
        <f>'Table 6A'!Q21/$C21</f>
        <v>0</v>
      </c>
    </row>
    <row r="22" spans="1:17">
      <c r="A22" s="35" t="s">
        <v>23</v>
      </c>
      <c r="B22" s="28">
        <v>12033</v>
      </c>
      <c r="C22" s="28">
        <v>2886</v>
      </c>
      <c r="D22" s="17">
        <f>'Table 6A'!D22/$C22</f>
        <v>0.86590436590436592</v>
      </c>
      <c r="E22" s="17">
        <f>'Table 6A'!E22/$C22</f>
        <v>0</v>
      </c>
      <c r="F22" s="17">
        <f>'Table 6A'!F22/$C22</f>
        <v>0</v>
      </c>
      <c r="G22" s="17">
        <f>'Table 6A'!G22/$C22</f>
        <v>3.3957033957033957E-2</v>
      </c>
      <c r="H22" s="17">
        <f>'Table 6A'!H22/$C22</f>
        <v>0</v>
      </c>
      <c r="I22" s="17">
        <f>'Table 6A'!I22/$C22</f>
        <v>6.8953568953568953E-2</v>
      </c>
      <c r="J22" s="17">
        <f>'Table 6A'!J22/$C22</f>
        <v>0</v>
      </c>
      <c r="K22" s="17">
        <f>'Table 6A'!K22/$C22</f>
        <v>5.4054054054054057E-2</v>
      </c>
      <c r="L22" s="17">
        <f>'Table 6A'!L22/$C22</f>
        <v>6.5835065835065836E-3</v>
      </c>
      <c r="M22" s="17">
        <f>'Table 6A'!M22/$C22</f>
        <v>3.8115038115038116E-3</v>
      </c>
      <c r="N22" s="17">
        <f>'Table 6A'!N22/$C22</f>
        <v>3.465003465003465E-4</v>
      </c>
      <c r="O22" s="17">
        <f>'Table 6A'!O22/$C22</f>
        <v>0</v>
      </c>
      <c r="P22" s="17">
        <f>'Table 6A'!P22/$C22</f>
        <v>0</v>
      </c>
      <c r="Q22" s="17">
        <f>'Table 6A'!Q22/$C22</f>
        <v>3.4650034650034649E-3</v>
      </c>
    </row>
    <row r="23" spans="1:17">
      <c r="A23" s="35" t="s">
        <v>24</v>
      </c>
      <c r="B23" s="28">
        <v>24827</v>
      </c>
      <c r="C23" s="28">
        <v>8203</v>
      </c>
      <c r="D23" s="17">
        <f>'Table 6A'!D23/$C23</f>
        <v>0.5719858588321346</v>
      </c>
      <c r="E23" s="17">
        <f>'Table 6A'!E23/$C23</f>
        <v>4.1448250640009751E-3</v>
      </c>
      <c r="F23" s="17">
        <f>'Table 6A'!F23/$C23</f>
        <v>4.3886383030598561E-3</v>
      </c>
      <c r="G23" s="17">
        <f>'Table 6A'!G23/$C23</f>
        <v>0.10800926490308424</v>
      </c>
      <c r="H23" s="17">
        <f>'Table 6A'!H23/$C23</f>
        <v>0</v>
      </c>
      <c r="I23" s="17">
        <f>'Table 6A'!I23/$C23</f>
        <v>8.9479458734609288E-2</v>
      </c>
      <c r="J23" s="17">
        <f>'Table 6A'!J23/$C23</f>
        <v>7.4850664391076432E-2</v>
      </c>
      <c r="K23" s="17">
        <f>'Table 6A'!K23/$C23</f>
        <v>0.14250883822991589</v>
      </c>
      <c r="L23" s="17">
        <f>'Table 6A'!L23/$C23</f>
        <v>2.1943191515299281E-3</v>
      </c>
      <c r="M23" s="17">
        <f>'Table 6A'!M23/$C23</f>
        <v>4.1813970498598071E-2</v>
      </c>
      <c r="N23" s="17">
        <f>'Table 6A'!N23/$C23</f>
        <v>0.12178471290991101</v>
      </c>
      <c r="O23" s="17">
        <f>'Table 6A'!O23/$C23</f>
        <v>4.2667316835304156E-3</v>
      </c>
      <c r="P23" s="17">
        <f>'Table 6A'!P23/$C23</f>
        <v>0</v>
      </c>
      <c r="Q23" s="17">
        <f>'Table 6A'!Q23/$C23</f>
        <v>0</v>
      </c>
    </row>
    <row r="24" spans="1:17">
      <c r="A24" s="35"/>
      <c r="B24" s="28"/>
      <c r="C24" s="28"/>
      <c r="D24" s="17" t="s">
        <v>105</v>
      </c>
      <c r="E24" s="17" t="s">
        <v>105</v>
      </c>
      <c r="F24" s="17" t="s">
        <v>105</v>
      </c>
      <c r="G24" s="17" t="s">
        <v>105</v>
      </c>
      <c r="H24" s="17" t="s">
        <v>105</v>
      </c>
      <c r="I24" s="17" t="s">
        <v>105</v>
      </c>
      <c r="J24" s="17" t="s">
        <v>105</v>
      </c>
      <c r="K24" s="17" t="s">
        <v>105</v>
      </c>
      <c r="L24" s="17" t="s">
        <v>105</v>
      </c>
      <c r="M24" s="17" t="s">
        <v>105</v>
      </c>
      <c r="N24" s="17" t="s">
        <v>105</v>
      </c>
      <c r="O24" s="17" t="s">
        <v>105</v>
      </c>
      <c r="P24" s="17" t="s">
        <v>105</v>
      </c>
      <c r="Q24" s="17" t="s">
        <v>105</v>
      </c>
    </row>
    <row r="25" spans="1:17">
      <c r="A25" s="35" t="s">
        <v>26</v>
      </c>
      <c r="B25" s="28">
        <v>25944</v>
      </c>
      <c r="C25" s="28">
        <v>5113</v>
      </c>
      <c r="D25" s="17">
        <f>'Table 6A'!D25/$C25</f>
        <v>0.36847252102483863</v>
      </c>
      <c r="E25" s="17">
        <f>'Table 6A'!E25/$C25</f>
        <v>1.5646391550948563E-3</v>
      </c>
      <c r="F25" s="17">
        <f>'Table 6A'!F25/$C25</f>
        <v>1.9557989438685705E-3</v>
      </c>
      <c r="G25" s="17">
        <f>'Table 6A'!G25/$C25</f>
        <v>7.7449638177195385E-2</v>
      </c>
      <c r="H25" s="17">
        <f>'Table 6A'!H25/$C25</f>
        <v>1.5255231762174849E-2</v>
      </c>
      <c r="I25" s="17">
        <f>'Table 6A'!I25/$C25</f>
        <v>4.1267357715626833E-2</v>
      </c>
      <c r="J25" s="17">
        <f>'Table 6A'!J25/$C25</f>
        <v>7.1582241345589673E-2</v>
      </c>
      <c r="K25" s="17">
        <f>'Table 6A'!K25/$C25</f>
        <v>0.28887150400938783</v>
      </c>
      <c r="L25" s="17">
        <f>'Table 6A'!L25/$C25</f>
        <v>8.801095247408566E-3</v>
      </c>
      <c r="M25" s="17">
        <f>'Table 6A'!M25/$C25</f>
        <v>2.9336984158028555E-3</v>
      </c>
      <c r="N25" s="17">
        <f>'Table 6A'!N25/$C25</f>
        <v>8.2925875220027381E-2</v>
      </c>
      <c r="O25" s="17">
        <f>'Table 6A'!O25/$C25</f>
        <v>5.8673968316057105E-4</v>
      </c>
      <c r="P25" s="17">
        <f>'Table 6A'!P25/$C25</f>
        <v>0</v>
      </c>
      <c r="Q25" s="17">
        <f>'Table 6A'!Q25/$C25</f>
        <v>0.13416780754938393</v>
      </c>
    </row>
    <row r="26" spans="1:17">
      <c r="A26" s="35" t="s">
        <v>27</v>
      </c>
      <c r="B26" s="28" t="s">
        <v>284</v>
      </c>
      <c r="C26" s="28" t="s">
        <v>284</v>
      </c>
      <c r="D26" s="17" t="s">
        <v>105</v>
      </c>
      <c r="E26" s="17" t="s">
        <v>105</v>
      </c>
      <c r="F26" s="17" t="s">
        <v>105</v>
      </c>
      <c r="G26" s="17" t="s">
        <v>105</v>
      </c>
      <c r="H26" s="17" t="s">
        <v>105</v>
      </c>
      <c r="I26" s="17" t="s">
        <v>105</v>
      </c>
      <c r="J26" s="17" t="s">
        <v>105</v>
      </c>
      <c r="K26" s="17" t="s">
        <v>105</v>
      </c>
      <c r="L26" s="17" t="s">
        <v>105</v>
      </c>
      <c r="M26" s="17" t="s">
        <v>105</v>
      </c>
      <c r="N26" s="17" t="s">
        <v>105</v>
      </c>
      <c r="O26" s="17" t="s">
        <v>105</v>
      </c>
      <c r="P26" s="17" t="s">
        <v>105</v>
      </c>
      <c r="Q26" s="17" t="s">
        <v>105</v>
      </c>
    </row>
    <row r="27" spans="1:17">
      <c r="A27" s="35" t="s">
        <v>28</v>
      </c>
      <c r="B27" s="28">
        <v>10958</v>
      </c>
      <c r="C27" s="28">
        <v>5599</v>
      </c>
      <c r="D27" s="17">
        <f>'Table 6A'!D27/$C27</f>
        <v>0.78478299696374354</v>
      </c>
      <c r="E27" s="17">
        <f>'Table 6A'!E27/$C27</f>
        <v>0</v>
      </c>
      <c r="F27" s="17">
        <f>'Table 6A'!F27/$C27</f>
        <v>0</v>
      </c>
      <c r="G27" s="17">
        <f>'Table 6A'!G27/$C27</f>
        <v>0.17128058581889624</v>
      </c>
      <c r="H27" s="17">
        <f>'Table 6A'!H27/$C27</f>
        <v>3.929273084479371E-3</v>
      </c>
      <c r="I27" s="17">
        <f>'Table 6A'!I27/$C27</f>
        <v>0.1855688515806394</v>
      </c>
      <c r="J27" s="17">
        <f>'Table 6A'!J27/$C27</f>
        <v>1.0716199321307376E-3</v>
      </c>
      <c r="K27" s="17">
        <f>'Table 6A'!K27/$C27</f>
        <v>0.11073405965350956</v>
      </c>
      <c r="L27" s="17">
        <f>'Table 6A'!L27/$C27</f>
        <v>1.0180389355242007E-2</v>
      </c>
      <c r="M27" s="17">
        <f>'Table 6A'!M27/$C27</f>
        <v>0</v>
      </c>
      <c r="N27" s="17">
        <f>'Table 6A'!N27/$C27</f>
        <v>6.4297195927844261E-3</v>
      </c>
      <c r="O27" s="17">
        <f>'Table 6A'!O27/$C27</f>
        <v>0</v>
      </c>
      <c r="P27" s="17">
        <f>'Table 6A'!P27/$C27</f>
        <v>2.6790498303268439E-3</v>
      </c>
      <c r="Q27" s="17">
        <f>'Table 6A'!Q27/$C27</f>
        <v>0</v>
      </c>
    </row>
    <row r="28" spans="1:17">
      <c r="A28" s="35" t="s">
        <v>29</v>
      </c>
      <c r="B28" s="28">
        <v>370</v>
      </c>
      <c r="C28" s="28">
        <v>331</v>
      </c>
      <c r="D28" s="17">
        <f>'Table 6A'!D28/$C28</f>
        <v>0.29003021148036257</v>
      </c>
      <c r="E28" s="17">
        <f>'Table 6A'!E28/$C28</f>
        <v>3.0211480362537764E-3</v>
      </c>
      <c r="F28" s="17">
        <f>'Table 6A'!F28/$C28</f>
        <v>3.0211480362537764E-3</v>
      </c>
      <c r="G28" s="17">
        <f>'Table 6A'!G28/$C28</f>
        <v>4.5317220543806644E-2</v>
      </c>
      <c r="H28" s="17">
        <f>'Table 6A'!H28/$C28</f>
        <v>0</v>
      </c>
      <c r="I28" s="17">
        <f>'Table 6A'!I28/$C28</f>
        <v>0.33232628398791542</v>
      </c>
      <c r="J28" s="17">
        <f>'Table 6A'!J28/$C28</f>
        <v>3.6253776435045321E-2</v>
      </c>
      <c r="K28" s="17">
        <f>'Table 6A'!K28/$C28</f>
        <v>0.25377643504531722</v>
      </c>
      <c r="L28" s="17">
        <f>'Table 6A'!L28/$C28</f>
        <v>0</v>
      </c>
      <c r="M28" s="17">
        <f>'Table 6A'!M28/$C28</f>
        <v>6.0422960725075529E-3</v>
      </c>
      <c r="N28" s="17">
        <f>'Table 6A'!N28/$C28</f>
        <v>1.812688821752266E-2</v>
      </c>
      <c r="O28" s="17">
        <f>'Table 6A'!O28/$C28</f>
        <v>0</v>
      </c>
      <c r="P28" s="17">
        <f>'Table 6A'!P28/$C28</f>
        <v>0</v>
      </c>
      <c r="Q28" s="17">
        <f>'Table 6A'!Q28/$C28</f>
        <v>0.47432024169184289</v>
      </c>
    </row>
    <row r="29" spans="1:17">
      <c r="A29" s="35" t="s">
        <v>30</v>
      </c>
      <c r="B29" s="28">
        <v>37148</v>
      </c>
      <c r="C29" s="28">
        <v>24271</v>
      </c>
      <c r="D29" s="17">
        <f>'Table 6A'!D29/$C29</f>
        <v>0.63474928927526675</v>
      </c>
      <c r="E29" s="17">
        <f>'Table 6A'!E29/$C29</f>
        <v>0</v>
      </c>
      <c r="F29" s="17">
        <f>'Table 6A'!F29/$C29</f>
        <v>0</v>
      </c>
      <c r="G29" s="17">
        <f>'Table 6A'!G29/$C29</f>
        <v>0.10555807342095505</v>
      </c>
      <c r="H29" s="17">
        <f>'Table 6A'!H29/$C29</f>
        <v>0</v>
      </c>
      <c r="I29" s="17">
        <f>'Table 6A'!I29/$C29</f>
        <v>1.3761278892505458E-2</v>
      </c>
      <c r="J29" s="17">
        <f>'Table 6A'!J29/$C29</f>
        <v>1.6562976391578426E-2</v>
      </c>
      <c r="K29" s="17">
        <f>'Table 6A'!K29/$C29</f>
        <v>0.17634213670635737</v>
      </c>
      <c r="L29" s="17">
        <f>'Table 6A'!L29/$C29</f>
        <v>1.0918379959622596E-2</v>
      </c>
      <c r="M29" s="17">
        <f>'Table 6A'!M29/$C29</f>
        <v>5.0924972189032178E-2</v>
      </c>
      <c r="N29" s="17">
        <f>'Table 6A'!N29/$C29</f>
        <v>5.3561863952865559E-3</v>
      </c>
      <c r="O29" s="17">
        <f>'Table 6A'!O29/$C29</f>
        <v>0</v>
      </c>
      <c r="P29" s="17">
        <f>'Table 6A'!P29/$C29</f>
        <v>0</v>
      </c>
      <c r="Q29" s="17">
        <f>'Table 6A'!Q29/$C29</f>
        <v>0.10444563470808785</v>
      </c>
    </row>
    <row r="30" spans="1:17">
      <c r="A30" s="35"/>
      <c r="B30" s="28"/>
      <c r="C30" s="28"/>
      <c r="D30" s="17" t="s">
        <v>105</v>
      </c>
      <c r="E30" s="17" t="s">
        <v>105</v>
      </c>
      <c r="F30" s="17" t="s">
        <v>105</v>
      </c>
      <c r="G30" s="17" t="s">
        <v>105</v>
      </c>
      <c r="H30" s="17" t="s">
        <v>105</v>
      </c>
      <c r="I30" s="17" t="s">
        <v>105</v>
      </c>
      <c r="J30" s="17" t="s">
        <v>105</v>
      </c>
      <c r="K30" s="17" t="s">
        <v>105</v>
      </c>
      <c r="L30" s="17" t="s">
        <v>105</v>
      </c>
      <c r="M30" s="17" t="s">
        <v>105</v>
      </c>
      <c r="N30" s="17" t="s">
        <v>105</v>
      </c>
      <c r="O30" s="17" t="s">
        <v>105</v>
      </c>
      <c r="P30" s="17" t="s">
        <v>105</v>
      </c>
      <c r="Q30" s="17" t="s">
        <v>105</v>
      </c>
    </row>
    <row r="31" spans="1:17">
      <c r="A31" s="35" t="s">
        <v>31</v>
      </c>
      <c r="B31" s="28">
        <v>32611</v>
      </c>
      <c r="C31" s="28">
        <v>18995</v>
      </c>
      <c r="D31" s="17">
        <f>'Table 6A'!D31/$C31</f>
        <v>0.8821795209265596</v>
      </c>
      <c r="E31" s="17">
        <f>'Table 6A'!E31/$C31</f>
        <v>5.0539615688339036E-3</v>
      </c>
      <c r="F31" s="17">
        <f>'Table 6A'!F31/$C31</f>
        <v>0</v>
      </c>
      <c r="G31" s="17">
        <f>'Table 6A'!G31/$C31</f>
        <v>6.2121610950250069E-3</v>
      </c>
      <c r="H31" s="17">
        <f>'Table 6A'!H31/$C31</f>
        <v>6.3174519610423795E-4</v>
      </c>
      <c r="I31" s="17">
        <f>'Table 6A'!I31/$C31</f>
        <v>3.1745196104237955E-2</v>
      </c>
      <c r="J31" s="17">
        <f>'Table 6A'!J31/$C31</f>
        <v>0</v>
      </c>
      <c r="K31" s="17">
        <f>'Table 6A'!K31/$C31</f>
        <v>1.6899183995788367E-2</v>
      </c>
      <c r="L31" s="17">
        <f>'Table 6A'!L31/$C31</f>
        <v>7.738878652276915E-3</v>
      </c>
      <c r="M31" s="17">
        <f>'Table 6A'!M31/$C31</f>
        <v>4.0800210581732034E-2</v>
      </c>
      <c r="N31" s="17">
        <f>'Table 6A'!N31/$C31</f>
        <v>2.0321137141352988E-2</v>
      </c>
      <c r="O31" s="17">
        <f>'Table 6A'!O31/$C31</f>
        <v>0</v>
      </c>
      <c r="P31" s="17">
        <f>'Table 6A'!P31/$C31</f>
        <v>0.1454593314030008</v>
      </c>
      <c r="Q31" s="17">
        <f>'Table 6A'!Q31/$C31</f>
        <v>0</v>
      </c>
    </row>
    <row r="32" spans="1:17">
      <c r="A32" s="35" t="s">
        <v>32</v>
      </c>
      <c r="B32" s="28">
        <v>17523</v>
      </c>
      <c r="C32" s="28">
        <v>10387</v>
      </c>
      <c r="D32" s="17">
        <f>'Table 6A'!D32/$C32</f>
        <v>0.87984981226533165</v>
      </c>
      <c r="E32" s="17">
        <f>'Table 6A'!E32/$C32</f>
        <v>9.9162414556657353E-3</v>
      </c>
      <c r="F32" s="17">
        <f>'Table 6A'!F32/$C32</f>
        <v>0</v>
      </c>
      <c r="G32" s="17">
        <f>'Table 6A'!G32/$C32</f>
        <v>5.7764513333975163E-3</v>
      </c>
      <c r="H32" s="17">
        <f>'Table 6A'!H32/$C32</f>
        <v>0</v>
      </c>
      <c r="I32" s="17">
        <f>'Table 6A'!I32/$C32</f>
        <v>2.2528160200250311E-2</v>
      </c>
      <c r="J32" s="17">
        <f>'Table 6A'!J32/$C32</f>
        <v>1.8292095889092135E-3</v>
      </c>
      <c r="K32" s="17">
        <f>'Table 6A'!K32/$C32</f>
        <v>9.7236930778858185E-2</v>
      </c>
      <c r="L32" s="17">
        <f>'Table 6A'!L32/$C32</f>
        <v>0</v>
      </c>
      <c r="M32" s="17">
        <f>'Table 6A'!M32/$C32</f>
        <v>0</v>
      </c>
      <c r="N32" s="17">
        <f>'Table 6A'!N32/$C32</f>
        <v>4.6500433233850003E-2</v>
      </c>
      <c r="O32" s="17">
        <f>'Table 6A'!O32/$C32</f>
        <v>0</v>
      </c>
      <c r="P32" s="17">
        <f>'Table 6A'!P32/$C32</f>
        <v>0</v>
      </c>
      <c r="Q32" s="17">
        <f>'Table 6A'!Q32/$C32</f>
        <v>8.1736786367574851E-2</v>
      </c>
    </row>
    <row r="33" spans="1:18">
      <c r="A33" s="35" t="s">
        <v>33</v>
      </c>
      <c r="B33" s="28">
        <v>9385</v>
      </c>
      <c r="C33" s="28">
        <v>6820</v>
      </c>
      <c r="D33" s="17">
        <f>'Table 6A'!D33/$C33</f>
        <v>0.44252199413489735</v>
      </c>
      <c r="E33" s="17">
        <f>'Table 6A'!E33/$C33</f>
        <v>0</v>
      </c>
      <c r="F33" s="17">
        <f>'Table 6A'!F33/$C33</f>
        <v>0</v>
      </c>
      <c r="G33" s="17">
        <f>'Table 6A'!G33/$C33</f>
        <v>0.11173020527859237</v>
      </c>
      <c r="H33" s="17">
        <f>'Table 6A'!H33/$C33</f>
        <v>5.8651026392961877E-4</v>
      </c>
      <c r="I33" s="17">
        <f>'Table 6A'!I33/$C33</f>
        <v>0</v>
      </c>
      <c r="J33" s="17">
        <f>'Table 6A'!J33/$C33</f>
        <v>2.1994134897360706E-3</v>
      </c>
      <c r="K33" s="17">
        <f>'Table 6A'!K33/$C33</f>
        <v>1.7008797653958945E-2</v>
      </c>
      <c r="L33" s="17">
        <f>'Table 6A'!L33/$C33</f>
        <v>4.6920821114369501E-3</v>
      </c>
      <c r="M33" s="17">
        <f>'Table 6A'!M33/$C33</f>
        <v>5.4252199413489738E-3</v>
      </c>
      <c r="N33" s="17">
        <f>'Table 6A'!N33/$C33</f>
        <v>6.0703812316715546E-2</v>
      </c>
      <c r="O33" s="17">
        <f>'Table 6A'!O33/$C33</f>
        <v>0</v>
      </c>
      <c r="P33" s="17">
        <f>'Table 6A'!P33/$C33</f>
        <v>0.60351906158357771</v>
      </c>
      <c r="Q33" s="17">
        <f>'Table 6A'!Q33/$C33</f>
        <v>0</v>
      </c>
    </row>
    <row r="34" spans="1:18">
      <c r="A34" s="35" t="s">
        <v>34</v>
      </c>
      <c r="B34" s="28">
        <v>21679</v>
      </c>
      <c r="C34" s="28">
        <v>7874</v>
      </c>
      <c r="D34" s="17">
        <f>'Table 6A'!D34/$C34</f>
        <v>0.48666497332994668</v>
      </c>
      <c r="E34" s="17">
        <f>'Table 6A'!E34/$C34</f>
        <v>1.714503429006858E-2</v>
      </c>
      <c r="F34" s="17">
        <f>'Table 6A'!F34/$C34</f>
        <v>0</v>
      </c>
      <c r="G34" s="17">
        <f>'Table 6A'!G34/$C34</f>
        <v>5.0165100330200663E-2</v>
      </c>
      <c r="H34" s="17">
        <f>'Table 6A'!H34/$C34</f>
        <v>2.7940055880111762E-3</v>
      </c>
      <c r="I34" s="17">
        <f>'Table 6A'!I34/$C34</f>
        <v>3.3655067310134623E-2</v>
      </c>
      <c r="J34" s="17">
        <f>'Table 6A'!J34/$C34</f>
        <v>0.18059436118872238</v>
      </c>
      <c r="K34" s="17">
        <f>'Table 6A'!K34/$C34</f>
        <v>0.25514351028702059</v>
      </c>
      <c r="L34" s="17">
        <f>'Table 6A'!L34/$C34</f>
        <v>2.3368046736093471E-2</v>
      </c>
      <c r="M34" s="17">
        <f>'Table 6A'!M34/$C34</f>
        <v>3.6195072390144779E-2</v>
      </c>
      <c r="N34" s="17">
        <f>'Table 6A'!N34/$C34</f>
        <v>0</v>
      </c>
      <c r="O34" s="17">
        <f>'Table 6A'!O34/$C34</f>
        <v>0</v>
      </c>
      <c r="P34" s="17">
        <f>'Table 6A'!P34/$C34</f>
        <v>0</v>
      </c>
      <c r="Q34" s="17">
        <f>'Table 6A'!Q34/$C34</f>
        <v>3.0861061722123443E-2</v>
      </c>
    </row>
    <row r="35" spans="1:18">
      <c r="A35" s="35" t="s">
        <v>35</v>
      </c>
      <c r="B35" s="28">
        <v>13591</v>
      </c>
      <c r="C35" s="28">
        <v>5014</v>
      </c>
      <c r="D35" s="17">
        <f>'Table 6A'!D35/$C35</f>
        <v>0.63242919824491428</v>
      </c>
      <c r="E35" s="17">
        <f>'Table 6A'!E35/$C35</f>
        <v>3.9888312724371757E-4</v>
      </c>
      <c r="F35" s="17">
        <f>'Table 6A'!F35/$C35</f>
        <v>4.9860390905464699E-3</v>
      </c>
      <c r="G35" s="17">
        <f>'Table 6A'!G35/$C35</f>
        <v>0.17211806940566415</v>
      </c>
      <c r="H35" s="17">
        <f>'Table 6A'!H35/$C35</f>
        <v>1.5955325089748703E-3</v>
      </c>
      <c r="I35" s="17">
        <f>'Table 6A'!I35/$C35</f>
        <v>5.9832469086557635E-2</v>
      </c>
      <c r="J35" s="17">
        <f>'Table 6A'!J35/$C35</f>
        <v>0</v>
      </c>
      <c r="K35" s="17">
        <f>'Table 6A'!K35/$C35</f>
        <v>0.19345831671320304</v>
      </c>
      <c r="L35" s="17">
        <f>'Table 6A'!L35/$C35</f>
        <v>0</v>
      </c>
      <c r="M35" s="17">
        <f>'Table 6A'!M35/$C35</f>
        <v>5.9832469086557637E-3</v>
      </c>
      <c r="N35" s="17">
        <f>'Table 6A'!N35/$C35</f>
        <v>4.6868767451136814E-2</v>
      </c>
      <c r="O35" s="17">
        <f>'Table 6A'!O35/$C35</f>
        <v>0</v>
      </c>
      <c r="P35" s="17">
        <f>'Table 6A'!P35/$C35</f>
        <v>0</v>
      </c>
      <c r="Q35" s="17">
        <f>'Table 6A'!Q35/$C35</f>
        <v>0</v>
      </c>
    </row>
    <row r="36" spans="1:18">
      <c r="A36" s="35"/>
      <c r="B36" s="28"/>
      <c r="C36" s="28"/>
      <c r="D36" s="17" t="s">
        <v>105</v>
      </c>
      <c r="E36" s="17" t="s">
        <v>105</v>
      </c>
      <c r="F36" s="17" t="s">
        <v>105</v>
      </c>
      <c r="G36" s="17" t="s">
        <v>105</v>
      </c>
      <c r="H36" s="17" t="s">
        <v>105</v>
      </c>
      <c r="I36" s="17" t="s">
        <v>105</v>
      </c>
      <c r="J36" s="17" t="s">
        <v>105</v>
      </c>
      <c r="K36" s="17" t="s">
        <v>105</v>
      </c>
      <c r="L36" s="17" t="s">
        <v>105</v>
      </c>
      <c r="M36" s="17" t="s">
        <v>105</v>
      </c>
      <c r="N36" s="17" t="s">
        <v>105</v>
      </c>
      <c r="O36" s="17" t="s">
        <v>105</v>
      </c>
      <c r="P36" s="17" t="s">
        <v>105</v>
      </c>
      <c r="Q36" s="17" t="s">
        <v>105</v>
      </c>
    </row>
    <row r="37" spans="1:18">
      <c r="A37" s="35" t="s">
        <v>36</v>
      </c>
      <c r="B37" s="28">
        <v>7761</v>
      </c>
      <c r="C37" s="28">
        <v>5192</v>
      </c>
      <c r="D37" s="17">
        <f>'Table 6A'!D37/$C37</f>
        <v>0.60573959938366717</v>
      </c>
      <c r="E37" s="17">
        <f>'Table 6A'!E37/$C37</f>
        <v>0</v>
      </c>
      <c r="F37" s="17">
        <f>'Table 6A'!F37/$C37</f>
        <v>0</v>
      </c>
      <c r="G37" s="17">
        <f>'Table 6A'!G37/$C37</f>
        <v>4.8536209553158703E-2</v>
      </c>
      <c r="H37" s="17">
        <f>'Table 6A'!H37/$C37</f>
        <v>1.5408320493066256E-3</v>
      </c>
      <c r="I37" s="17">
        <f>'Table 6A'!I37/$C37</f>
        <v>0.34784283513097075</v>
      </c>
      <c r="J37" s="17">
        <f>'Table 6A'!J37/$C37</f>
        <v>6.7604006163328192E-2</v>
      </c>
      <c r="K37" s="17">
        <f>'Table 6A'!K37/$C37</f>
        <v>3.1009244992295841E-2</v>
      </c>
      <c r="L37" s="17">
        <f>'Table 6A'!L37/$C37</f>
        <v>8.3782742681047767E-2</v>
      </c>
      <c r="M37" s="17">
        <f>'Table 6A'!M37/$C37</f>
        <v>8.4745762711864406E-3</v>
      </c>
      <c r="N37" s="17">
        <f>'Table 6A'!N37/$C37</f>
        <v>8.3782742681047767E-2</v>
      </c>
      <c r="O37" s="17">
        <f>'Table 6A'!O37/$C37</f>
        <v>0</v>
      </c>
      <c r="P37" s="17">
        <f>'Table 6A'!P37/$C37</f>
        <v>0</v>
      </c>
      <c r="Q37" s="17">
        <f>'Table 6A'!Q37/$C37</f>
        <v>0</v>
      </c>
    </row>
    <row r="38" spans="1:18">
      <c r="A38" s="35" t="s">
        <v>37</v>
      </c>
      <c r="B38" s="28">
        <v>18067</v>
      </c>
      <c r="C38" s="28">
        <v>2917</v>
      </c>
      <c r="D38" s="17">
        <f>'Table 6A'!D38/$C38</f>
        <v>0.35104559478916697</v>
      </c>
      <c r="E38" s="17">
        <f>'Table 6A'!E38/$C38</f>
        <v>3.1539252656839219E-2</v>
      </c>
      <c r="F38" s="17">
        <f>'Table 6A'!F38/$C38</f>
        <v>4.5251971203291053E-2</v>
      </c>
      <c r="G38" s="17">
        <f>'Table 6A'!G38/$C38</f>
        <v>1.4055536510113129E-2</v>
      </c>
      <c r="H38" s="17">
        <f>'Table 6A'!H38/$C38</f>
        <v>7.1991772368872132E-3</v>
      </c>
      <c r="I38" s="17">
        <f>'Table 6A'!I38/$C38</f>
        <v>0.36372985944463487</v>
      </c>
      <c r="J38" s="17">
        <f>'Table 6A'!J38/$C38</f>
        <v>6.856359273225917E-3</v>
      </c>
      <c r="K38" s="17">
        <f>'Table 6A'!K38/$C38</f>
        <v>0.21597531710661638</v>
      </c>
      <c r="L38" s="17">
        <f>'Table 6A'!L38/$C38</f>
        <v>0</v>
      </c>
      <c r="M38" s="17">
        <f>'Table 6A'!M38/$C38</f>
        <v>3.4281796366129585E-3</v>
      </c>
      <c r="N38" s="17">
        <f>'Table 6A'!N38/$C38</f>
        <v>8.7418580733630444E-2</v>
      </c>
      <c r="O38" s="17">
        <f>'Table 6A'!O38/$C38</f>
        <v>0</v>
      </c>
      <c r="P38" s="17">
        <f>'Table 6A'!P38/$C38</f>
        <v>0</v>
      </c>
      <c r="Q38" s="17">
        <f>'Table 6A'!Q38/$C38</f>
        <v>0</v>
      </c>
    </row>
    <row r="39" spans="1:18">
      <c r="A39" s="35" t="s">
        <v>38</v>
      </c>
      <c r="B39" s="28">
        <v>26984</v>
      </c>
      <c r="C39" s="28">
        <v>6316</v>
      </c>
      <c r="D39" s="17">
        <f>'Table 6A'!D39/$C39</f>
        <v>0.61051298290056999</v>
      </c>
      <c r="E39" s="17">
        <f>'Table 6A'!E39/$C39</f>
        <v>2.6757441418619379E-2</v>
      </c>
      <c r="F39" s="17">
        <f>'Table 6A'!F39/$C39</f>
        <v>6.4914502849905001E-3</v>
      </c>
      <c r="G39" s="17">
        <f>'Table 6A'!G39/$C39</f>
        <v>0</v>
      </c>
      <c r="H39" s="17">
        <f>'Table 6A'!H39/$C39</f>
        <v>0</v>
      </c>
      <c r="I39" s="17">
        <f>'Table 6A'!I39/$C39</f>
        <v>9.6105129829005695E-2</v>
      </c>
      <c r="J39" s="17">
        <f>'Table 6A'!J39/$C39</f>
        <v>2.5649145028499049E-2</v>
      </c>
      <c r="K39" s="17">
        <f>'Table 6A'!K39/$C39</f>
        <v>3.6098796706776438E-2</v>
      </c>
      <c r="L39" s="17">
        <f>'Table 6A'!L39/$C39</f>
        <v>0.10766307789740343</v>
      </c>
      <c r="M39" s="17">
        <f>'Table 6A'!M39/$C39</f>
        <v>1.8682710576314123E-2</v>
      </c>
      <c r="N39" s="17">
        <f>'Table 6A'!N39/$C39</f>
        <v>0.1233375554148195</v>
      </c>
      <c r="O39" s="17">
        <f>'Table 6A'!O39/$C39</f>
        <v>9.4996833438885367E-4</v>
      </c>
      <c r="P39" s="17">
        <f>'Table 6A'!P39/$C39</f>
        <v>0</v>
      </c>
      <c r="Q39" s="17">
        <f>'Table 6A'!Q39/$C39</f>
        <v>0</v>
      </c>
    </row>
    <row r="40" spans="1:18">
      <c r="A40" s="35" t="s">
        <v>39</v>
      </c>
      <c r="B40" s="28">
        <v>48645</v>
      </c>
      <c r="C40" s="28">
        <v>20990</v>
      </c>
      <c r="D40" s="17">
        <f>'Table 6A'!D40/$C40</f>
        <v>0.84807050976655551</v>
      </c>
      <c r="E40" s="17">
        <f>'Table 6A'!E40/$C40</f>
        <v>9.5283468318246788E-5</v>
      </c>
      <c r="F40" s="17">
        <f>'Table 6A'!F40/$C40</f>
        <v>4.7641734159123394E-5</v>
      </c>
      <c r="G40" s="17">
        <f>'Table 6A'!G40/$C40</f>
        <v>2.8585040495474035E-4</v>
      </c>
      <c r="H40" s="17">
        <f>'Table 6A'!H40/$C40</f>
        <v>4.2877560743211052E-4</v>
      </c>
      <c r="I40" s="17">
        <f>'Table 6A'!I40/$C40</f>
        <v>0.17122439256788946</v>
      </c>
      <c r="J40" s="17">
        <f>'Table 6A'!J40/$C40</f>
        <v>4.7641734159123394E-5</v>
      </c>
      <c r="K40" s="17">
        <f>'Table 6A'!K40/$C40</f>
        <v>1.4530728918532635E-2</v>
      </c>
      <c r="L40" s="17">
        <f>'Table 6A'!L40/$C40</f>
        <v>7.622677465459743E-4</v>
      </c>
      <c r="M40" s="17">
        <f>'Table 6A'!M40/$C40</f>
        <v>8.0990948070509762E-4</v>
      </c>
      <c r="N40" s="17">
        <f>'Table 6A'!N40/$C40</f>
        <v>1.9437827536922345E-2</v>
      </c>
      <c r="O40" s="17">
        <f>'Table 6A'!O40/$C40</f>
        <v>0</v>
      </c>
      <c r="P40" s="17">
        <f>'Table 6A'!P40/$C40</f>
        <v>0</v>
      </c>
      <c r="Q40" s="17">
        <f>'Table 6A'!Q40/$C40</f>
        <v>2.5250119104335399E-3</v>
      </c>
    </row>
    <row r="41" spans="1:18">
      <c r="A41" s="35" t="s">
        <v>40</v>
      </c>
      <c r="B41" s="28">
        <v>34661</v>
      </c>
      <c r="C41" s="28">
        <v>17446</v>
      </c>
      <c r="D41" s="17">
        <f>'Table 6A'!D41/$C41</f>
        <v>0.6200275134701364</v>
      </c>
      <c r="E41" s="17">
        <f>'Table 6A'!E41/$C41</f>
        <v>0</v>
      </c>
      <c r="F41" s="17">
        <f>'Table 6A'!F41/$C41</f>
        <v>0</v>
      </c>
      <c r="G41" s="17">
        <f>'Table 6A'!G41/$C41</f>
        <v>9.7443540066490886E-4</v>
      </c>
      <c r="H41" s="17">
        <f>'Table 6A'!H41/$C41</f>
        <v>0</v>
      </c>
      <c r="I41" s="17">
        <f>'Table 6A'!I41/$C41</f>
        <v>0.30683251175054455</v>
      </c>
      <c r="J41" s="17">
        <f>'Table 6A'!J41/$C41</f>
        <v>2.6940272841912186E-3</v>
      </c>
      <c r="K41" s="17">
        <f>'Table 6A'!K41/$C41</f>
        <v>5.204631434139631E-2</v>
      </c>
      <c r="L41" s="17">
        <f>'Table 6A'!L41/$C41</f>
        <v>5.7319729450876992E-4</v>
      </c>
      <c r="M41" s="17">
        <f>'Table 6A'!M41/$C41</f>
        <v>3.7601742519775307E-2</v>
      </c>
      <c r="N41" s="17">
        <f>'Table 6A'!N41/$C41</f>
        <v>0.11332110512438381</v>
      </c>
      <c r="O41" s="17">
        <f>'Table 6A'!O41/$C41</f>
        <v>5.7319729450876992E-5</v>
      </c>
      <c r="P41" s="17">
        <f>'Table 6A'!P41/$C41</f>
        <v>0.10409262868279262</v>
      </c>
      <c r="Q41" s="17">
        <f>'Table 6A'!Q41/$C41</f>
        <v>0</v>
      </c>
    </row>
    <row r="42" spans="1:18">
      <c r="A42" s="35"/>
      <c r="B42" s="28"/>
      <c r="C42" s="28"/>
      <c r="D42" s="17" t="s">
        <v>105</v>
      </c>
      <c r="E42" s="17" t="s">
        <v>105</v>
      </c>
      <c r="F42" s="17" t="s">
        <v>105</v>
      </c>
      <c r="G42" s="17" t="s">
        <v>105</v>
      </c>
      <c r="H42" s="17" t="s">
        <v>105</v>
      </c>
      <c r="I42" s="17" t="s">
        <v>105</v>
      </c>
      <c r="J42" s="17" t="s">
        <v>105</v>
      </c>
      <c r="K42" s="17" t="s">
        <v>105</v>
      </c>
      <c r="L42" s="17" t="s">
        <v>105</v>
      </c>
      <c r="M42" s="17" t="s">
        <v>105</v>
      </c>
      <c r="N42" s="17" t="s">
        <v>105</v>
      </c>
      <c r="O42" s="17" t="s">
        <v>105</v>
      </c>
      <c r="P42" s="17" t="s">
        <v>105</v>
      </c>
      <c r="Q42" s="17" t="s">
        <v>105</v>
      </c>
      <c r="R42" t="s">
        <v>105</v>
      </c>
    </row>
    <row r="43" spans="1:18">
      <c r="A43" s="35" t="s">
        <v>41</v>
      </c>
      <c r="B43" s="28">
        <v>7920</v>
      </c>
      <c r="C43" s="28">
        <v>2052</v>
      </c>
      <c r="D43" s="17">
        <f>'Table 6A'!D43/$C43</f>
        <v>0.58723196881091622</v>
      </c>
      <c r="E43" s="17">
        <f>'Table 6A'!E43/$C43</f>
        <v>0</v>
      </c>
      <c r="F43" s="17">
        <f>'Table 6A'!F43/$C43</f>
        <v>0</v>
      </c>
      <c r="G43" s="17">
        <f>'Table 6A'!G43/$C43</f>
        <v>0.10331384015594541</v>
      </c>
      <c r="H43" s="17">
        <f>'Table 6A'!H43/$C43</f>
        <v>0</v>
      </c>
      <c r="I43" s="17">
        <f>'Table 6A'!I43/$C43</f>
        <v>0.16666666666666666</v>
      </c>
      <c r="J43" s="17">
        <f>'Table 6A'!J43/$C43</f>
        <v>7.7972709551656916E-2</v>
      </c>
      <c r="K43" s="17">
        <f>'Table 6A'!K43/$C43</f>
        <v>9.454191033138401E-2</v>
      </c>
      <c r="L43" s="17">
        <f>'Table 6A'!L43/$C43</f>
        <v>8.2846003898635473E-3</v>
      </c>
      <c r="M43" s="17">
        <f>'Table 6A'!M43/$C43</f>
        <v>4.3859649122807015E-2</v>
      </c>
      <c r="N43" s="17">
        <f>'Table 6A'!N43/$C43</f>
        <v>2.6315789473684209E-2</v>
      </c>
      <c r="O43" s="17">
        <f>'Table 6A'!O43/$C43</f>
        <v>0</v>
      </c>
      <c r="P43" s="17">
        <f>'Table 6A'!P43/$C43</f>
        <v>0</v>
      </c>
      <c r="Q43" s="17">
        <f>'Table 6A'!Q43/$C43</f>
        <v>0</v>
      </c>
    </row>
    <row r="44" spans="1:18">
      <c r="A44" s="35" t="s">
        <v>42</v>
      </c>
      <c r="B44" s="28">
        <v>34429</v>
      </c>
      <c r="C44" s="28">
        <v>14867</v>
      </c>
      <c r="D44" s="17">
        <f>'Table 6A'!D44/$C44</f>
        <v>0.48900248873343649</v>
      </c>
      <c r="E44" s="17">
        <f>'Table 6A'!E44/$C44</f>
        <v>0</v>
      </c>
      <c r="F44" s="17">
        <f>'Table 6A'!F44/$C44</f>
        <v>0</v>
      </c>
      <c r="G44" s="17">
        <f>'Table 6A'!G44/$C44</f>
        <v>2.8586802986480125E-2</v>
      </c>
      <c r="H44" s="17">
        <f>'Table 6A'!H44/$C44</f>
        <v>1.2107351853097464E-3</v>
      </c>
      <c r="I44" s="17">
        <f>'Table 6A'!I44/$C44</f>
        <v>9.5513553507768884E-2</v>
      </c>
      <c r="J44" s="17">
        <f>'Table 6A'!J44/$C44</f>
        <v>0</v>
      </c>
      <c r="K44" s="17">
        <f>'Table 6A'!K44/$C44</f>
        <v>0.20562319230510526</v>
      </c>
      <c r="L44" s="17">
        <f>'Table 6A'!L44/$C44</f>
        <v>0</v>
      </c>
      <c r="M44" s="17">
        <f>'Table 6A'!M44/$C44</f>
        <v>6.9953588484563123E-2</v>
      </c>
      <c r="N44" s="17">
        <f>'Table 6A'!N44/$C44</f>
        <v>1.3990717696912625E-2</v>
      </c>
      <c r="O44" s="17">
        <f>'Table 6A'!O44/$C44</f>
        <v>0</v>
      </c>
      <c r="P44" s="17">
        <f>'Table 6A'!P44/$C44</f>
        <v>0</v>
      </c>
      <c r="Q44" s="17">
        <f>'Table 6A'!Q44/$C44</f>
        <v>0.23199031411851753</v>
      </c>
    </row>
    <row r="45" spans="1:18">
      <c r="A45" s="35" t="s">
        <v>43</v>
      </c>
      <c r="B45" s="28">
        <v>4759</v>
      </c>
      <c r="C45" s="28">
        <v>4419</v>
      </c>
      <c r="D45" s="17">
        <f>'Table 6A'!D45/$C45</f>
        <v>0.11246888436297806</v>
      </c>
      <c r="E45" s="17">
        <f>'Table 6A'!E45/$C45</f>
        <v>0</v>
      </c>
      <c r="F45" s="17">
        <f>'Table 6A'!F45/$C45</f>
        <v>0</v>
      </c>
      <c r="G45" s="17">
        <f>'Table 6A'!G45/$C45</f>
        <v>0.68635437881873729</v>
      </c>
      <c r="H45" s="17">
        <f>'Table 6A'!H45/$C45</f>
        <v>0</v>
      </c>
      <c r="I45" s="17">
        <f>'Table 6A'!I45/$C45</f>
        <v>0.12038922833220185</v>
      </c>
      <c r="J45" s="17">
        <f>'Table 6A'!J45/$C45</f>
        <v>0</v>
      </c>
      <c r="K45" s="17">
        <f>'Table 6A'!K45/$C45</f>
        <v>5.5668703326544465E-2</v>
      </c>
      <c r="L45" s="17">
        <f>'Table 6A'!L45/$C45</f>
        <v>0</v>
      </c>
      <c r="M45" s="17">
        <f>'Table 6A'!M45/$C45</f>
        <v>0</v>
      </c>
      <c r="N45" s="17">
        <f>'Table 6A'!N45/$C45</f>
        <v>4.9785019235121068E-3</v>
      </c>
      <c r="O45" s="17">
        <f>'Table 6A'!O45/$C45</f>
        <v>0</v>
      </c>
      <c r="P45" s="17">
        <f>'Table 6A'!P45/$C45</f>
        <v>0.45100701516180131</v>
      </c>
      <c r="Q45" s="17">
        <f>'Table 6A'!Q45/$C45</f>
        <v>0</v>
      </c>
    </row>
    <row r="46" spans="1:18">
      <c r="A46" s="35" t="s">
        <v>44</v>
      </c>
      <c r="B46" s="28">
        <v>6278</v>
      </c>
      <c r="C46" s="28">
        <v>1968</v>
      </c>
      <c r="D46" s="17">
        <f>'Table 6A'!D46/$C46</f>
        <v>0.45680894308943087</v>
      </c>
      <c r="E46" s="17">
        <f>'Table 6A'!E46/$C46</f>
        <v>0</v>
      </c>
      <c r="F46" s="17">
        <f>'Table 6A'!F46/$C46</f>
        <v>0</v>
      </c>
      <c r="G46" s="17">
        <f>'Table 6A'!G46/$C46</f>
        <v>3.0487804878048782E-3</v>
      </c>
      <c r="H46" s="17">
        <f>'Table 6A'!H46/$C46</f>
        <v>1.5243902439024391E-3</v>
      </c>
      <c r="I46" s="17">
        <f>'Table 6A'!I46/$C46</f>
        <v>0.15548780487804878</v>
      </c>
      <c r="J46" s="17">
        <f>'Table 6A'!J46/$C46</f>
        <v>0</v>
      </c>
      <c r="K46" s="17">
        <f>'Table 6A'!K46/$C46</f>
        <v>9.0955284552845531E-2</v>
      </c>
      <c r="L46" s="17">
        <f>'Table 6A'!L46/$C46</f>
        <v>0</v>
      </c>
      <c r="M46" s="17">
        <f>'Table 6A'!M46/$C46</f>
        <v>0</v>
      </c>
      <c r="N46" s="17">
        <f>'Table 6A'!N46/$C46</f>
        <v>0.16869918699186992</v>
      </c>
      <c r="O46" s="17">
        <f>'Table 6A'!O46/$C46</f>
        <v>0</v>
      </c>
      <c r="P46" s="17">
        <f>'Table 6A'!P46/$C46</f>
        <v>0.12601626016260162</v>
      </c>
      <c r="Q46" s="17">
        <f>'Table 6A'!Q46/$C46</f>
        <v>5.589430894308943E-2</v>
      </c>
    </row>
    <row r="47" spans="1:18">
      <c r="A47" s="35" t="s">
        <v>45</v>
      </c>
      <c r="B47" s="28">
        <v>4192</v>
      </c>
      <c r="C47" s="28">
        <v>2164</v>
      </c>
      <c r="D47" s="17">
        <f>'Table 6A'!D47/$C47</f>
        <v>0.48613678373382624</v>
      </c>
      <c r="E47" s="17">
        <f>'Table 6A'!E47/$C47</f>
        <v>0</v>
      </c>
      <c r="F47" s="17">
        <f>'Table 6A'!F47/$C47</f>
        <v>0</v>
      </c>
      <c r="G47" s="17">
        <f>'Table 6A'!G47/$C47</f>
        <v>0</v>
      </c>
      <c r="H47" s="17">
        <f>'Table 6A'!H47/$C47</f>
        <v>0</v>
      </c>
      <c r="I47" s="17">
        <f>'Table 6A'!I47/$C47</f>
        <v>0.44408502772643255</v>
      </c>
      <c r="J47" s="17">
        <f>'Table 6A'!J47/$C47</f>
        <v>3.3733826247689461E-2</v>
      </c>
      <c r="K47" s="17">
        <f>'Table 6A'!K47/$C47</f>
        <v>9.6118299445471345E-2</v>
      </c>
      <c r="L47" s="17">
        <f>'Table 6A'!L47/$C47</f>
        <v>1.0166358595194085E-2</v>
      </c>
      <c r="M47" s="17">
        <f>'Table 6A'!M47/$C47</f>
        <v>0</v>
      </c>
      <c r="N47" s="17">
        <f>'Table 6A'!N47/$C47</f>
        <v>2.7726432532347505E-2</v>
      </c>
      <c r="O47" s="17">
        <f>'Table 6A'!O47/$C47</f>
        <v>0</v>
      </c>
      <c r="P47" s="17">
        <f>'Table 6A'!P47/$C47</f>
        <v>0</v>
      </c>
      <c r="Q47" s="17">
        <f>'Table 6A'!Q47/$C47</f>
        <v>0.14232902033271719</v>
      </c>
    </row>
    <row r="48" spans="1:18">
      <c r="A48" s="35"/>
      <c r="B48" s="28"/>
      <c r="C48" s="28"/>
      <c r="D48" s="17" t="s">
        <v>105</v>
      </c>
      <c r="E48" s="17" t="s">
        <v>105</v>
      </c>
      <c r="F48" s="17" t="s">
        <v>105</v>
      </c>
      <c r="G48" s="17" t="s">
        <v>105</v>
      </c>
      <c r="H48" s="17" t="s">
        <v>105</v>
      </c>
      <c r="I48" s="17" t="s">
        <v>105</v>
      </c>
      <c r="J48" s="17" t="s">
        <v>105</v>
      </c>
      <c r="K48" s="17" t="s">
        <v>105</v>
      </c>
      <c r="L48" s="17" t="s">
        <v>105</v>
      </c>
      <c r="M48" s="17" t="s">
        <v>105</v>
      </c>
      <c r="N48" s="17" t="s">
        <v>105</v>
      </c>
      <c r="O48" s="17" t="s">
        <v>105</v>
      </c>
      <c r="P48" s="17" t="s">
        <v>105</v>
      </c>
      <c r="Q48" s="17" t="s">
        <v>105</v>
      </c>
    </row>
    <row r="49" spans="1:18">
      <c r="A49" s="35" t="s">
        <v>46</v>
      </c>
      <c r="B49" s="28">
        <v>4202</v>
      </c>
      <c r="C49" s="28">
        <v>1966</v>
      </c>
      <c r="D49" s="17">
        <f>'Table 6A'!D49/$C49</f>
        <v>0.50152594099694814</v>
      </c>
      <c r="E49" s="17">
        <f>'Table 6A'!E49/$C49</f>
        <v>0</v>
      </c>
      <c r="F49" s="17">
        <f>'Table 6A'!F49/$C49</f>
        <v>0</v>
      </c>
      <c r="G49" s="17">
        <f>'Table 6A'!G49/$C49</f>
        <v>2.4923702950152594E-2</v>
      </c>
      <c r="H49" s="17">
        <f>'Table 6A'!H49/$C49</f>
        <v>1.525940996948118E-3</v>
      </c>
      <c r="I49" s="17">
        <f>'Table 6A'!I49/$C49</f>
        <v>0.40132248219735506</v>
      </c>
      <c r="J49" s="17">
        <f>'Table 6A'!J49/$C49</f>
        <v>0</v>
      </c>
      <c r="K49" s="17">
        <f>'Table 6A'!K49/$C49</f>
        <v>3.7639877924720247E-2</v>
      </c>
      <c r="L49" s="17">
        <f>'Table 6A'!L49/$C49</f>
        <v>0.12004069175991862</v>
      </c>
      <c r="M49" s="17">
        <f>'Table 6A'!M49/$C49</f>
        <v>0</v>
      </c>
      <c r="N49" s="17">
        <f>'Table 6A'!N49/$C49</f>
        <v>0.11495422177009156</v>
      </c>
      <c r="O49" s="17">
        <f>'Table 6A'!O49/$C49</f>
        <v>0</v>
      </c>
      <c r="P49" s="17">
        <f>'Table 6A'!P49/$C49</f>
        <v>0.22533062054933875</v>
      </c>
      <c r="Q49" s="17">
        <f>'Table 6A'!Q49/$C49</f>
        <v>0</v>
      </c>
    </row>
    <row r="50" spans="1:18">
      <c r="A50" s="35" t="s">
        <v>47</v>
      </c>
      <c r="B50" s="28">
        <v>28632</v>
      </c>
      <c r="C50" s="28">
        <v>13516</v>
      </c>
      <c r="D50" s="17">
        <f>'Table 6A'!D50/$C50</f>
        <v>0.40640722107132288</v>
      </c>
      <c r="E50" s="17">
        <f>'Table 6A'!E50/$C50</f>
        <v>0</v>
      </c>
      <c r="F50" s="17">
        <f>'Table 6A'!F50/$C50</f>
        <v>0</v>
      </c>
      <c r="G50" s="17">
        <f>'Table 6A'!G50/$C50</f>
        <v>0.38598697839597512</v>
      </c>
      <c r="H50" s="17">
        <f>'Table 6A'!H50/$C50</f>
        <v>1.4797277300976619E-3</v>
      </c>
      <c r="I50" s="17">
        <f>'Table 6A'!I50/$C50</f>
        <v>0.16935483870967741</v>
      </c>
      <c r="J50" s="17">
        <f>'Table 6A'!J50/$C50</f>
        <v>1.9976324356318436E-3</v>
      </c>
      <c r="K50" s="17">
        <f>'Table 6A'!K50/$C50</f>
        <v>0.22225510506066884</v>
      </c>
      <c r="L50" s="17">
        <f>'Table 6A'!L50/$C50</f>
        <v>4.3430008878366379E-2</v>
      </c>
      <c r="M50" s="17">
        <f>'Table 6A'!M50/$C50</f>
        <v>0.14368156259248299</v>
      </c>
      <c r="N50" s="17">
        <f>'Table 6A'!N50/$C50</f>
        <v>1.3169576797869191E-2</v>
      </c>
      <c r="O50" s="17">
        <f>'Table 6A'!O50/$C50</f>
        <v>4.439183190292986E-4</v>
      </c>
      <c r="P50" s="17">
        <f>'Table 6A'!P50/$C50</f>
        <v>0</v>
      </c>
      <c r="Q50" s="17">
        <f>'Table 6A'!Q50/$C50</f>
        <v>0</v>
      </c>
    </row>
    <row r="51" spans="1:18">
      <c r="A51" s="35" t="s">
        <v>48</v>
      </c>
      <c r="B51" s="28">
        <v>17006</v>
      </c>
      <c r="C51" s="28">
        <v>7508</v>
      </c>
      <c r="D51" s="17">
        <f>'Table 6A'!D51/$C51</f>
        <v>0.76491742141715502</v>
      </c>
      <c r="E51" s="17">
        <f>'Table 6A'!E51/$C51</f>
        <v>2.1310602024507191E-3</v>
      </c>
      <c r="F51" s="17">
        <f>'Table 6A'!F51/$C51</f>
        <v>1.0655301012253596E-2</v>
      </c>
      <c r="G51" s="17">
        <f>'Table 6A'!G51/$C51</f>
        <v>3.9690996270644645E-2</v>
      </c>
      <c r="H51" s="17">
        <f>'Table 6A'!H51/$C51</f>
        <v>8.5242408098028764E-3</v>
      </c>
      <c r="I51" s="17">
        <f>'Table 6A'!I51/$C51</f>
        <v>5.9936068193926481E-2</v>
      </c>
      <c r="J51" s="17">
        <f>'Table 6A'!J51/$C51</f>
        <v>8.5508790623335107E-2</v>
      </c>
      <c r="K51" s="17">
        <f>'Table 6A'!K51/$C51</f>
        <v>0.10841768779968033</v>
      </c>
      <c r="L51" s="17">
        <f>'Table 6A'!L51/$C51</f>
        <v>3.8625466169419288E-2</v>
      </c>
      <c r="M51" s="17">
        <f>'Table 6A'!M51/$C51</f>
        <v>4.5285029302077784E-2</v>
      </c>
      <c r="N51" s="17">
        <f>'Table 6A'!N51/$C51</f>
        <v>1.0522109749600427E-2</v>
      </c>
      <c r="O51" s="17">
        <f>'Table 6A'!O51/$C51</f>
        <v>8.1246670218433677E-3</v>
      </c>
      <c r="P51" s="17">
        <f>'Table 6A'!P51/$C51</f>
        <v>1.4651038891848695E-3</v>
      </c>
      <c r="Q51" s="17">
        <f>'Table 6A'!Q51/$C51</f>
        <v>1.3319126265316994E-4</v>
      </c>
    </row>
    <row r="52" spans="1:18">
      <c r="A52" s="35" t="s">
        <v>49</v>
      </c>
      <c r="B52" s="28">
        <v>188482</v>
      </c>
      <c r="C52" s="28">
        <v>72554</v>
      </c>
      <c r="D52" s="17">
        <f>'Table 6A'!D52/$C52</f>
        <v>0.67895636353612476</v>
      </c>
      <c r="E52" s="17">
        <f>'Table 6A'!E52/$C52</f>
        <v>5.2650439672519778E-3</v>
      </c>
      <c r="F52" s="17">
        <f>'Table 6A'!F52/$C52</f>
        <v>0</v>
      </c>
      <c r="G52" s="17">
        <f>'Table 6A'!G52/$C52</f>
        <v>0.14269371778261708</v>
      </c>
      <c r="H52" s="17">
        <f>'Table 6A'!H52/$C52</f>
        <v>0</v>
      </c>
      <c r="I52" s="17">
        <f>'Table 6A'!I52/$C52</f>
        <v>2.6228739972985637E-2</v>
      </c>
      <c r="J52" s="17">
        <f>'Table 6A'!J52/$C52</f>
        <v>0.12678832317997629</v>
      </c>
      <c r="K52" s="17">
        <f>'Table 6A'!K52/$C52</f>
        <v>4.8432891363673951E-2</v>
      </c>
      <c r="L52" s="17">
        <f>'Table 6A'!L52/$C52</f>
        <v>6.7949389420293854E-3</v>
      </c>
      <c r="M52" s="17">
        <f>'Table 6A'!M52/$C52</f>
        <v>0</v>
      </c>
      <c r="N52" s="17">
        <f>'Table 6A'!N52/$C52</f>
        <v>3.142486975218458E-3</v>
      </c>
      <c r="O52" s="17">
        <f>'Table 6A'!O52/$C52</f>
        <v>0</v>
      </c>
      <c r="P52" s="17">
        <f>'Table 6A'!P52/$C52</f>
        <v>0</v>
      </c>
      <c r="Q52" s="17">
        <f>'Table 6A'!Q52/$C52</f>
        <v>1.5436778123880145E-3</v>
      </c>
    </row>
    <row r="53" spans="1:18">
      <c r="A53" s="35" t="s">
        <v>50</v>
      </c>
      <c r="B53" s="28">
        <v>21607</v>
      </c>
      <c r="C53" s="28">
        <v>6441</v>
      </c>
      <c r="D53" s="17">
        <f>'Table 6A'!D53/$C53</f>
        <v>0.61434559850954817</v>
      </c>
      <c r="E53" s="17">
        <f>'Table 6A'!E53/$C53</f>
        <v>6.2102158049992234E-3</v>
      </c>
      <c r="F53" s="17">
        <f>'Table 6A'!F53/$C53</f>
        <v>1.1023133053873622E-2</v>
      </c>
      <c r="G53" s="17">
        <f>'Table 6A'!G53/$C53</f>
        <v>5.5115665269368112E-2</v>
      </c>
      <c r="H53" s="17">
        <f>'Table 6A'!H53/$C53</f>
        <v>0</v>
      </c>
      <c r="I53" s="17">
        <f>'Table 6A'!I53/$C53</f>
        <v>0.13662474770998292</v>
      </c>
      <c r="J53" s="17">
        <f>'Table 6A'!J53/$C53</f>
        <v>2.4840863219996894E-3</v>
      </c>
      <c r="K53" s="17">
        <f>'Table 6A'!K53/$C53</f>
        <v>0.24064586244371991</v>
      </c>
      <c r="L53" s="17">
        <f>'Table 6A'!L53/$C53</f>
        <v>2.6393417171246699E-3</v>
      </c>
      <c r="M53" s="17">
        <f>'Table 6A'!M53/$C53</f>
        <v>5.4494643688868187E-2</v>
      </c>
      <c r="N53" s="17">
        <f>'Table 6A'!N53/$C53</f>
        <v>4.3782021425244524E-2</v>
      </c>
      <c r="O53" s="17">
        <f>'Table 6A'!O53/$C53</f>
        <v>0</v>
      </c>
      <c r="P53" s="17">
        <f>'Table 6A'!P53/$C53</f>
        <v>0</v>
      </c>
      <c r="Q53" s="17">
        <f>'Table 6A'!Q53/$C53</f>
        <v>0</v>
      </c>
    </row>
    <row r="54" spans="1:18">
      <c r="A54" s="35"/>
      <c r="B54" s="28"/>
      <c r="C54" s="28"/>
      <c r="D54" s="17" t="s">
        <v>105</v>
      </c>
      <c r="E54" s="17" t="s">
        <v>105</v>
      </c>
      <c r="F54" s="17" t="s">
        <v>105</v>
      </c>
      <c r="G54" s="17" t="s">
        <v>105</v>
      </c>
      <c r="H54" s="17" t="s">
        <v>105</v>
      </c>
      <c r="I54" s="17" t="s">
        <v>105</v>
      </c>
      <c r="J54" s="17" t="s">
        <v>105</v>
      </c>
      <c r="K54" s="17" t="s">
        <v>105</v>
      </c>
      <c r="L54" s="17" t="s">
        <v>105</v>
      </c>
      <c r="M54" s="17" t="s">
        <v>105</v>
      </c>
      <c r="N54" s="17" t="s">
        <v>105</v>
      </c>
      <c r="O54" s="17" t="s">
        <v>105</v>
      </c>
      <c r="P54" s="17" t="s">
        <v>105</v>
      </c>
      <c r="Q54" s="17" t="s">
        <v>105</v>
      </c>
    </row>
    <row r="55" spans="1:18">
      <c r="A55" s="35" t="s">
        <v>51</v>
      </c>
      <c r="B55" s="28">
        <v>2214</v>
      </c>
      <c r="C55" s="28">
        <v>1005</v>
      </c>
      <c r="D55" s="17">
        <f>'Table 6A'!D55/$C55</f>
        <v>0.4925373134328358</v>
      </c>
      <c r="E55" s="17">
        <f>'Table 6A'!E55/$C55</f>
        <v>0</v>
      </c>
      <c r="F55" s="17">
        <f>'Table 6A'!F55/$C55</f>
        <v>0</v>
      </c>
      <c r="G55" s="17">
        <f>'Table 6A'!G55/$C55</f>
        <v>0.16119402985074627</v>
      </c>
      <c r="H55" s="17">
        <f>'Table 6A'!H55/$C55</f>
        <v>0</v>
      </c>
      <c r="I55" s="17">
        <f>'Table 6A'!I55/$C55</f>
        <v>0.23880597014925373</v>
      </c>
      <c r="J55" s="17">
        <f>'Table 6A'!J55/$C55</f>
        <v>6.965174129353234E-3</v>
      </c>
      <c r="K55" s="17">
        <f>'Table 6A'!K55/$C55</f>
        <v>0.14029850746268657</v>
      </c>
      <c r="L55" s="17">
        <f>'Table 6A'!L55/$C55</f>
        <v>4.9751243781094526E-3</v>
      </c>
      <c r="M55" s="17">
        <f>'Table 6A'!M55/$C55</f>
        <v>0.10845771144278607</v>
      </c>
      <c r="N55" s="17">
        <f>'Table 6A'!N55/$C55</f>
        <v>2.0895522388059702E-2</v>
      </c>
      <c r="O55" s="17">
        <f>'Table 6A'!O55/$C55</f>
        <v>0</v>
      </c>
      <c r="P55" s="17">
        <f>'Table 6A'!P55/$C55</f>
        <v>0</v>
      </c>
      <c r="Q55" s="17">
        <f>'Table 6A'!Q55/$C55</f>
        <v>0</v>
      </c>
    </row>
    <row r="56" spans="1:18">
      <c r="A56" s="35" t="s">
        <v>52</v>
      </c>
      <c r="B56" s="28">
        <v>50982</v>
      </c>
      <c r="C56" s="28">
        <v>35942</v>
      </c>
      <c r="D56" s="17">
        <f>'Table 6A'!D56/$C56</f>
        <v>0.41063379889822493</v>
      </c>
      <c r="E56" s="17">
        <f>'Table 6A'!E56/$C56</f>
        <v>8.3467809248233263E-5</v>
      </c>
      <c r="F56" s="17">
        <f>'Table 6A'!F56/$C56</f>
        <v>8.3467809248233263E-5</v>
      </c>
      <c r="G56" s="17">
        <f>'Table 6A'!G56/$C56</f>
        <v>0.32655389238217125</v>
      </c>
      <c r="H56" s="17">
        <f>'Table 6A'!H56/$C56</f>
        <v>0</v>
      </c>
      <c r="I56" s="17">
        <f>'Table 6A'!I56/$C56</f>
        <v>6.5800456290690562E-2</v>
      </c>
      <c r="J56" s="17">
        <f>'Table 6A'!J56/$C56</f>
        <v>0</v>
      </c>
      <c r="K56" s="17">
        <f>'Table 6A'!K56/$C56</f>
        <v>0.18065216181625954</v>
      </c>
      <c r="L56" s="17">
        <f>'Table 6A'!L56/$C56</f>
        <v>2.1339936564464972E-2</v>
      </c>
      <c r="M56" s="17">
        <f>'Table 6A'!M56/$C56</f>
        <v>1.7528239942128986E-3</v>
      </c>
      <c r="N56" s="17">
        <f>'Table 6A'!N56/$C56</f>
        <v>8.2633131155750938E-2</v>
      </c>
      <c r="O56" s="17">
        <f>'Table 6A'!O56/$C56</f>
        <v>0</v>
      </c>
      <c r="P56" s="17">
        <f>'Table 6A'!P56/$C56</f>
        <v>0</v>
      </c>
      <c r="Q56" s="17">
        <f>'Table 6A'!Q56/$C56</f>
        <v>0.18126425908407989</v>
      </c>
    </row>
    <row r="57" spans="1:18">
      <c r="A57" s="35" t="s">
        <v>53</v>
      </c>
      <c r="B57" s="28">
        <v>7742</v>
      </c>
      <c r="C57" s="28">
        <v>3244</v>
      </c>
      <c r="D57" s="17">
        <f>'Table 6A'!D57/$C57</f>
        <v>0.32429099876695439</v>
      </c>
      <c r="E57" s="17">
        <f>'Table 6A'!E57/$C57</f>
        <v>2.7743526510480886E-3</v>
      </c>
      <c r="F57" s="17">
        <f>'Table 6A'!F57/$C57</f>
        <v>0</v>
      </c>
      <c r="G57" s="17">
        <f>'Table 6A'!G57/$C57</f>
        <v>3.2367447595561039E-2</v>
      </c>
      <c r="H57" s="17">
        <f>'Table 6A'!H57/$C57</f>
        <v>1.0480887792848335E-2</v>
      </c>
      <c r="I57" s="17">
        <f>'Table 6A'!I57/$C57</f>
        <v>0.36683107274969173</v>
      </c>
      <c r="J57" s="17">
        <f>'Table 6A'!J57/$C57</f>
        <v>0</v>
      </c>
      <c r="K57" s="17">
        <f>'Table 6A'!K57/$C57</f>
        <v>0.1060419235511714</v>
      </c>
      <c r="L57" s="17">
        <f>'Table 6A'!L57/$C57</f>
        <v>0.16800246609124539</v>
      </c>
      <c r="M57" s="17">
        <f>'Table 6A'!M57/$C57</f>
        <v>5.8877928483353881E-2</v>
      </c>
      <c r="N57" s="17">
        <f>'Table 6A'!N57/$C57</f>
        <v>4.2540073982737361E-2</v>
      </c>
      <c r="O57" s="17">
        <f>'Table 6A'!O57/$C57</f>
        <v>0</v>
      </c>
      <c r="P57" s="17">
        <f>'Table 6A'!P57/$C57</f>
        <v>0</v>
      </c>
      <c r="Q57" s="17">
        <f>'Table 6A'!Q57/$C57</f>
        <v>0</v>
      </c>
    </row>
    <row r="58" spans="1:18">
      <c r="A58" s="35" t="s">
        <v>54</v>
      </c>
      <c r="B58" s="28">
        <v>9304</v>
      </c>
      <c r="C58" s="28">
        <v>6901</v>
      </c>
      <c r="D58" s="17">
        <f>'Table 6A'!D58/$C58</f>
        <v>0.14432690914360238</v>
      </c>
      <c r="E58" s="17">
        <f>'Table 6A'!E58/$C58</f>
        <v>2.3185045645558615E-2</v>
      </c>
      <c r="F58" s="17">
        <f>'Table 6A'!F58/$C58</f>
        <v>4.4921025938269819E-3</v>
      </c>
      <c r="G58" s="17">
        <f>'Table 6A'!G58/$C58</f>
        <v>7.3032893783509634E-2</v>
      </c>
      <c r="H58" s="17">
        <f>'Table 6A'!H58/$C58</f>
        <v>1.304158817562672E-3</v>
      </c>
      <c r="I58" s="17">
        <f>'Table 6A'!I58/$C58</f>
        <v>0.37588755252861905</v>
      </c>
      <c r="J58" s="17">
        <f>'Table 6A'!J58/$C58</f>
        <v>9.5638313287929287E-3</v>
      </c>
      <c r="K58" s="17">
        <f>'Table 6A'!K58/$C58</f>
        <v>0</v>
      </c>
      <c r="L58" s="17">
        <f>'Table 6A'!L58/$C58</f>
        <v>8.0568033618316187E-2</v>
      </c>
      <c r="M58" s="17">
        <f>'Table 6A'!M58/$C58</f>
        <v>7.5786117953919721E-2</v>
      </c>
      <c r="N58" s="17">
        <f>'Table 6A'!N58/$C58</f>
        <v>3.6806259962324298E-2</v>
      </c>
      <c r="O58" s="17">
        <f>'Table 6A'!O58/$C58</f>
        <v>0</v>
      </c>
      <c r="P58" s="17">
        <f>'Table 6A'!P58/$C58</f>
        <v>0.92827126503405299</v>
      </c>
      <c r="Q58" s="17">
        <f>'Table 6A'!Q58/$C58</f>
        <v>9.3754528329227649E-2</v>
      </c>
    </row>
    <row r="59" spans="1:18">
      <c r="A59" s="35" t="s">
        <v>55</v>
      </c>
      <c r="B59" s="28">
        <v>57197</v>
      </c>
      <c r="C59" s="28">
        <v>15695</v>
      </c>
      <c r="D59" s="17">
        <f>'Table 6A'!D59/$C59</f>
        <v>0.83784644791334817</v>
      </c>
      <c r="E59" s="17">
        <f>'Table 6A'!E59/$C59</f>
        <v>0</v>
      </c>
      <c r="F59" s="17">
        <f>'Table 6A'!F59/$C59</f>
        <v>0</v>
      </c>
      <c r="G59" s="17">
        <f>'Table 6A'!G59/$C59</f>
        <v>8.7798661994265684E-2</v>
      </c>
      <c r="H59" s="17">
        <f>'Table 6A'!H59/$C59</f>
        <v>1.2742911755336096E-4</v>
      </c>
      <c r="I59" s="17">
        <f>'Table 6A'!I59/$C59</f>
        <v>9.0219815227779554E-2</v>
      </c>
      <c r="J59" s="17">
        <f>'Table 6A'!J59/$C59</f>
        <v>4.3963045555909528E-3</v>
      </c>
      <c r="K59" s="17">
        <f>'Table 6A'!K59/$C59</f>
        <v>8.0280344058617399E-3</v>
      </c>
      <c r="L59" s="17">
        <f>'Table 6A'!L59/$C59</f>
        <v>3.9821599235425297E-2</v>
      </c>
      <c r="M59" s="17">
        <f>'Table 6A'!M59/$C59</f>
        <v>3.5807582032494428E-2</v>
      </c>
      <c r="N59" s="17">
        <f>'Table 6A'!N59/$C59</f>
        <v>0</v>
      </c>
      <c r="O59" s="17">
        <f>'Table 6A'!O59/$C59</f>
        <v>0</v>
      </c>
      <c r="P59" s="17">
        <f>'Table 6A'!P59/$C59</f>
        <v>0</v>
      </c>
      <c r="Q59" s="17">
        <f>'Table 6A'!Q59/$C59</f>
        <v>1.1468620579802484E-3</v>
      </c>
    </row>
    <row r="60" spans="1:18">
      <c r="A60" s="35"/>
      <c r="B60" s="28"/>
      <c r="C60" s="28"/>
      <c r="D60" s="17" t="s">
        <v>105</v>
      </c>
      <c r="E60" s="17" t="s">
        <v>105</v>
      </c>
      <c r="F60" s="17" t="s">
        <v>105</v>
      </c>
      <c r="G60" s="17" t="s">
        <v>105</v>
      </c>
      <c r="H60" s="17" t="s">
        <v>105</v>
      </c>
      <c r="I60" s="17" t="s">
        <v>105</v>
      </c>
      <c r="J60" s="17" t="s">
        <v>105</v>
      </c>
      <c r="K60" s="17" t="s">
        <v>105</v>
      </c>
      <c r="L60" s="17" t="s">
        <v>105</v>
      </c>
      <c r="M60" s="17" t="s">
        <v>105</v>
      </c>
      <c r="N60" s="17" t="s">
        <v>105</v>
      </c>
      <c r="O60" s="17" t="s">
        <v>105</v>
      </c>
      <c r="P60" s="17" t="s">
        <v>105</v>
      </c>
      <c r="Q60" s="17" t="s">
        <v>105</v>
      </c>
      <c r="R60" t="s">
        <v>105</v>
      </c>
    </row>
    <row r="61" spans="1:18">
      <c r="A61" s="35" t="s">
        <v>56</v>
      </c>
      <c r="B61" s="28">
        <v>22765</v>
      </c>
      <c r="C61" s="28">
        <v>2067</v>
      </c>
      <c r="D61" s="17">
        <f>'Table 6A'!D61/$C61</f>
        <v>0.13788098693759071</v>
      </c>
      <c r="E61" s="17">
        <f>'Table 6A'!E61/$C61</f>
        <v>8.5147556845670047E-2</v>
      </c>
      <c r="F61" s="17">
        <f>'Table 6A'!F61/$C61</f>
        <v>6.4828253507498795E-2</v>
      </c>
      <c r="G61" s="17">
        <f>'Table 6A'!G61/$C61</f>
        <v>8.9017900338655059E-2</v>
      </c>
      <c r="H61" s="17">
        <f>'Table 6A'!H61/$C61</f>
        <v>1.3546202225447508E-2</v>
      </c>
      <c r="I61" s="17">
        <f>'Table 6A'!I61/$C61</f>
        <v>0.20416061925495887</v>
      </c>
      <c r="J61" s="17">
        <f>'Table 6A'!J61/$C61</f>
        <v>0.16981132075471697</v>
      </c>
      <c r="K61" s="17">
        <f>'Table 6A'!K61/$C61</f>
        <v>0.16642477019835511</v>
      </c>
      <c r="L61" s="17">
        <f>'Table 6A'!L61/$C61</f>
        <v>6.6279632317368165E-2</v>
      </c>
      <c r="M61" s="17">
        <f>'Table 6A'!M61/$C61</f>
        <v>8.708272859216255E-3</v>
      </c>
      <c r="N61" s="17">
        <f>'Table 6A'!N61/$C61</f>
        <v>2.1286889211417512E-2</v>
      </c>
      <c r="O61" s="17">
        <f>'Table 6A'!O61/$C61</f>
        <v>3.386550556361877E-3</v>
      </c>
      <c r="P61" s="17">
        <f>'Table 6A'!P61/$C61</f>
        <v>0</v>
      </c>
      <c r="Q61" s="17">
        <f>'Table 6A'!Q61/$C61</f>
        <v>0</v>
      </c>
    </row>
    <row r="62" spans="1:18">
      <c r="A62" s="35" t="s">
        <v>57</v>
      </c>
      <c r="B62" s="28">
        <v>12788</v>
      </c>
      <c r="C62" s="28">
        <v>5127</v>
      </c>
      <c r="D62" s="17">
        <f>'Table 6A'!D62/$C62</f>
        <v>0.72244977569728885</v>
      </c>
      <c r="E62" s="17">
        <f>'Table 6A'!E62/$C62</f>
        <v>7.9968792666276576E-3</v>
      </c>
      <c r="F62" s="17">
        <f>'Table 6A'!F62/$C62</f>
        <v>0</v>
      </c>
      <c r="G62" s="17">
        <f>'Table 6A'!G62/$C62</f>
        <v>2.984201287302516E-2</v>
      </c>
      <c r="H62" s="17">
        <f>'Table 6A'!H62/$C62</f>
        <v>3.9009167154281259E-4</v>
      </c>
      <c r="I62" s="17">
        <f>'Table 6A'!I62/$C62</f>
        <v>6.1439438267992981E-2</v>
      </c>
      <c r="J62" s="17">
        <f>'Table 6A'!J62/$C62</f>
        <v>0</v>
      </c>
      <c r="K62" s="17">
        <f>'Table 6A'!K62/$C62</f>
        <v>0.11254144724010143</v>
      </c>
      <c r="L62" s="17">
        <f>'Table 6A'!L62/$C62</f>
        <v>0</v>
      </c>
      <c r="M62" s="17">
        <f>'Table 6A'!M62/$C62</f>
        <v>7.0801638385020474E-2</v>
      </c>
      <c r="N62" s="17">
        <f>'Table 6A'!N62/$C62</f>
        <v>2.3210454456797348E-2</v>
      </c>
      <c r="O62" s="17">
        <f>'Table 6A'!O62/$C62</f>
        <v>0</v>
      </c>
      <c r="P62" s="17">
        <f>'Table 6A'!P62/$C62</f>
        <v>0</v>
      </c>
      <c r="Q62" s="17">
        <f>'Table 6A'!Q62/$C62</f>
        <v>6.260971328262141E-2</v>
      </c>
    </row>
    <row r="63" spans="1:18">
      <c r="A63" s="35" t="s">
        <v>58</v>
      </c>
      <c r="B63" s="28">
        <v>9585</v>
      </c>
      <c r="C63" s="28">
        <v>3843</v>
      </c>
      <c r="D63" s="17">
        <f>'Table 6A'!D63/$C63</f>
        <v>0.59172521467603434</v>
      </c>
      <c r="E63" s="17">
        <f>'Table 6A'!E63/$C63</f>
        <v>0</v>
      </c>
      <c r="F63" s="17">
        <f>'Table 6A'!F63/$C63</f>
        <v>0</v>
      </c>
      <c r="G63" s="17">
        <f>'Table 6A'!G63/$C63</f>
        <v>1.6653655997918293E-2</v>
      </c>
      <c r="H63" s="17">
        <f>'Table 6A'!H63/$C63</f>
        <v>2.8623471246422066E-3</v>
      </c>
      <c r="I63" s="17">
        <f>'Table 6A'!I63/$C63</f>
        <v>0.12047879260994016</v>
      </c>
      <c r="J63" s="17">
        <f>'Table 6A'!J63/$C63</f>
        <v>0</v>
      </c>
      <c r="K63" s="17">
        <f>'Table 6A'!K63/$C63</f>
        <v>0.13244860785844392</v>
      </c>
      <c r="L63" s="17">
        <f>'Table 6A'!L63/$C63</f>
        <v>1.092896174863388E-2</v>
      </c>
      <c r="M63" s="17">
        <f>'Table 6A'!M63/$C63</f>
        <v>2.6021337496747333E-4</v>
      </c>
      <c r="N63" s="17">
        <f>'Table 6A'!N63/$C63</f>
        <v>7.546187874056727E-2</v>
      </c>
      <c r="O63" s="17">
        <f>'Table 6A'!O63/$C63</f>
        <v>0</v>
      </c>
      <c r="P63" s="17">
        <f>'Table 6A'!P63/$C63</f>
        <v>0.22586520947176686</v>
      </c>
      <c r="Q63" s="17">
        <f>'Table 6A'!Q63/$C63</f>
        <v>4.4236273744470466E-3</v>
      </c>
    </row>
    <row r="64" spans="1:18">
      <c r="A64" s="35" t="s">
        <v>59</v>
      </c>
      <c r="B64" s="28">
        <v>1209</v>
      </c>
      <c r="C64" s="28">
        <v>739</v>
      </c>
      <c r="D64" s="17">
        <f>'Table 6A'!D64/$C64</f>
        <v>0.23545331529093369</v>
      </c>
      <c r="E64" s="17">
        <f>'Table 6A'!E64/$C64</f>
        <v>0</v>
      </c>
      <c r="F64" s="17">
        <f>'Table 6A'!F64/$C64</f>
        <v>0</v>
      </c>
      <c r="G64" s="17">
        <f>'Table 6A'!G64/$C64</f>
        <v>0</v>
      </c>
      <c r="H64" s="17">
        <f>'Table 6A'!H64/$C64</f>
        <v>3.1123139377537211E-2</v>
      </c>
      <c r="I64" s="17">
        <f>'Table 6A'!I64/$C64</f>
        <v>0.10148849797023005</v>
      </c>
      <c r="J64" s="17">
        <f>'Table 6A'!J64/$C64</f>
        <v>0.6265223274695535</v>
      </c>
      <c r="K64" s="17">
        <f>'Table 6A'!K64/$C64</f>
        <v>7.1718538565629222E-2</v>
      </c>
      <c r="L64" s="17">
        <f>'Table 6A'!L64/$C64</f>
        <v>2.7063599458728013E-3</v>
      </c>
      <c r="M64" s="17">
        <f>'Table 6A'!M64/$C64</f>
        <v>8.5250338294993233E-2</v>
      </c>
      <c r="N64" s="17">
        <f>'Table 6A'!N64/$C64</f>
        <v>2.0297699594046009E-2</v>
      </c>
      <c r="O64" s="17">
        <f>'Table 6A'!O64/$C64</f>
        <v>1.4884979702300407E-2</v>
      </c>
      <c r="P64" s="17">
        <f>'Table 6A'!P64/$C64</f>
        <v>0</v>
      </c>
      <c r="Q64" s="17">
        <f>'Table 6A'!Q64/$C64</f>
        <v>0</v>
      </c>
    </row>
    <row r="65" spans="1:19">
      <c r="A65" s="35" t="s">
        <v>60</v>
      </c>
      <c r="B65" s="28">
        <v>43122</v>
      </c>
      <c r="C65" s="28">
        <v>23740</v>
      </c>
      <c r="D65" s="17">
        <f>'Table 6A'!D65/$C65</f>
        <v>0.35063184498736311</v>
      </c>
      <c r="E65" s="17">
        <f>'Table 6A'!E65/$C65</f>
        <v>0</v>
      </c>
      <c r="F65" s="17">
        <f>'Table 6A'!F65/$C65</f>
        <v>1.6849199663016007E-4</v>
      </c>
      <c r="G65" s="17">
        <f>'Table 6A'!G65/$C65</f>
        <v>9.6461668070766636E-3</v>
      </c>
      <c r="H65" s="17">
        <f>'Table 6A'!H65/$C65</f>
        <v>3.3698399326032014E-4</v>
      </c>
      <c r="I65" s="17">
        <f>'Table 6A'!I65/$C65</f>
        <v>0.3104043807919124</v>
      </c>
      <c r="J65" s="17">
        <f>'Table 6A'!J65/$C65</f>
        <v>4.8020219039595618E-3</v>
      </c>
      <c r="K65" s="17">
        <f>'Table 6A'!K65/$C65</f>
        <v>0.10593934288121314</v>
      </c>
      <c r="L65" s="17">
        <f>'Table 6A'!L65/$C65</f>
        <v>8.2013479359730412E-2</v>
      </c>
      <c r="M65" s="17">
        <f>'Table 6A'!M65/$C65</f>
        <v>0</v>
      </c>
      <c r="N65" s="17">
        <f>'Table 6A'!N65/$C65</f>
        <v>0.19132266217354676</v>
      </c>
      <c r="O65" s="17">
        <f>'Table 6A'!O65/$C65</f>
        <v>0</v>
      </c>
      <c r="P65" s="17">
        <f>'Table 6A'!P65/$C65</f>
        <v>0.40825610783487787</v>
      </c>
      <c r="Q65" s="17">
        <f>'Table 6A'!Q65/$C65</f>
        <v>9.6714406065711883E-2</v>
      </c>
    </row>
    <row r="66" spans="1:19">
      <c r="A66" s="35"/>
      <c r="B66" s="28"/>
      <c r="C66" s="28"/>
      <c r="D66" s="17" t="s">
        <v>105</v>
      </c>
      <c r="E66" s="17" t="s">
        <v>105</v>
      </c>
      <c r="F66" s="17" t="s">
        <v>105</v>
      </c>
      <c r="G66" s="17" t="s">
        <v>105</v>
      </c>
      <c r="H66" s="17" t="s">
        <v>105</v>
      </c>
      <c r="I66" s="17" t="s">
        <v>105</v>
      </c>
      <c r="J66" s="17" t="s">
        <v>105</v>
      </c>
      <c r="K66" s="17" t="s">
        <v>105</v>
      </c>
      <c r="L66" s="17" t="s">
        <v>105</v>
      </c>
      <c r="M66" s="17" t="s">
        <v>105</v>
      </c>
      <c r="N66" s="17" t="s">
        <v>105</v>
      </c>
      <c r="O66" s="17" t="s">
        <v>105</v>
      </c>
      <c r="P66" s="17" t="s">
        <v>105</v>
      </c>
      <c r="Q66" s="17" t="s">
        <v>105</v>
      </c>
      <c r="R66" t="s">
        <v>105</v>
      </c>
      <c r="S66" t="s">
        <v>105</v>
      </c>
    </row>
    <row r="67" spans="1:19">
      <c r="A67" s="35" t="s">
        <v>61</v>
      </c>
      <c r="B67" s="28">
        <v>92653</v>
      </c>
      <c r="C67" s="28">
        <v>22085</v>
      </c>
      <c r="D67" s="17">
        <f>'Table 6A'!D67/$C67</f>
        <v>0.50414308354086479</v>
      </c>
      <c r="E67" s="17">
        <f>'Table 6A'!E67/$C67</f>
        <v>9.5992755263753678E-3</v>
      </c>
      <c r="F67" s="17">
        <f>'Table 6A'!F67/$C67</f>
        <v>2.5356576862123614E-3</v>
      </c>
      <c r="G67" s="17">
        <f>'Table 6A'!G67/$C67</f>
        <v>1.9424949060448268E-2</v>
      </c>
      <c r="H67" s="17">
        <f>'Table 6A'!H67/$C67</f>
        <v>4.7543581616481777E-3</v>
      </c>
      <c r="I67" s="17">
        <f>'Table 6A'!I67/$C67</f>
        <v>0.35277337559429478</v>
      </c>
      <c r="J67" s="17">
        <f>'Table 6A'!J67/$C67</f>
        <v>8.7842426986642526E-3</v>
      </c>
      <c r="K67" s="17">
        <f>'Table 6A'!K67/$C67</f>
        <v>8.4310618066561011E-2</v>
      </c>
      <c r="L67" s="17">
        <f>'Table 6A'!L67/$C67</f>
        <v>3.894045732397555E-3</v>
      </c>
      <c r="M67" s="17">
        <f>'Table 6A'!M67/$C67</f>
        <v>6.6696853067693004E-2</v>
      </c>
      <c r="N67" s="17">
        <f>'Table 6A'!N67/$C67</f>
        <v>1.5621462531129726E-2</v>
      </c>
      <c r="O67" s="17">
        <f>'Table 6A'!O67/$C67</f>
        <v>0</v>
      </c>
      <c r="P67" s="17">
        <f>'Table 6A'!P67/$C67</f>
        <v>0.27774507584333258</v>
      </c>
      <c r="Q67" s="17">
        <f>'Table 6A'!Q67/$C67</f>
        <v>0</v>
      </c>
    </row>
    <row r="68" spans="1:19">
      <c r="A68" s="35" t="s">
        <v>62</v>
      </c>
      <c r="B68" s="28">
        <v>5224</v>
      </c>
      <c r="C68" s="28">
        <v>4485</v>
      </c>
      <c r="D68" s="17">
        <f>'Table 6A'!D68/$C68</f>
        <v>0.22720178372352284</v>
      </c>
      <c r="E68" s="17">
        <f>'Table 6A'!E68/$C68</f>
        <v>0</v>
      </c>
      <c r="F68" s="17">
        <f>'Table 6A'!F68/$C68</f>
        <v>0</v>
      </c>
      <c r="G68" s="17">
        <f>'Table 6A'!G68/$C68</f>
        <v>1.8506131549609811E-2</v>
      </c>
      <c r="H68" s="17">
        <f>'Table 6A'!H68/$C68</f>
        <v>4.2363433667781496E-3</v>
      </c>
      <c r="I68" s="17">
        <f>'Table 6A'!I68/$C68</f>
        <v>0.15719063545150502</v>
      </c>
      <c r="J68" s="17">
        <f>'Table 6A'!J68/$C68</f>
        <v>0</v>
      </c>
      <c r="K68" s="17">
        <f>'Table 6A'!K68/$C68</f>
        <v>7.4247491638795987E-2</v>
      </c>
      <c r="L68" s="17">
        <f>'Table 6A'!L68/$C68</f>
        <v>0.17502787068004461</v>
      </c>
      <c r="M68" s="17">
        <f>'Table 6A'!M68/$C68</f>
        <v>4.3032329988851731E-2</v>
      </c>
      <c r="N68" s="17">
        <f>'Table 6A'!N68/$C68</f>
        <v>2.2073578595317726E-2</v>
      </c>
      <c r="O68" s="17">
        <f>'Table 6A'!O68/$C68</f>
        <v>0</v>
      </c>
      <c r="P68" s="17">
        <f>'Table 6A'!P68/$C68</f>
        <v>0</v>
      </c>
      <c r="Q68" s="17">
        <f>'Table 6A'!Q68/$C68</f>
        <v>0.79487179487179482</v>
      </c>
    </row>
    <row r="69" spans="1:19">
      <c r="A69" s="35" t="s">
        <v>63</v>
      </c>
      <c r="B69" s="28">
        <v>5259</v>
      </c>
      <c r="C69" s="28">
        <v>2082</v>
      </c>
      <c r="D69" s="17">
        <f>'Table 6A'!D69/$C69</f>
        <v>0.56195965417867433</v>
      </c>
      <c r="E69" s="17">
        <f>'Table 6A'!E69/$C69</f>
        <v>0</v>
      </c>
      <c r="F69" s="17">
        <f>'Table 6A'!F69/$C69</f>
        <v>9.6061479346781949E-3</v>
      </c>
      <c r="G69" s="17">
        <f>'Table 6A'!G69/$C69</f>
        <v>3.4582132564841501E-2</v>
      </c>
      <c r="H69" s="17">
        <f>'Table 6A'!H69/$C69</f>
        <v>3.3621517771373678E-3</v>
      </c>
      <c r="I69" s="17">
        <f>'Table 6A'!I69/$C69</f>
        <v>0.23198847262247838</v>
      </c>
      <c r="J69" s="17">
        <f>'Table 6A'!J69/$C69</f>
        <v>0</v>
      </c>
      <c r="K69" s="17">
        <f>'Table 6A'!K69/$C69</f>
        <v>0.11911623439000961</v>
      </c>
      <c r="L69" s="17">
        <f>'Table 6A'!L69/$C69</f>
        <v>6.8683957732949094E-2</v>
      </c>
      <c r="M69" s="17">
        <f>'Table 6A'!M69/$C69</f>
        <v>0</v>
      </c>
      <c r="N69" s="17">
        <f>'Table 6A'!N69/$C69</f>
        <v>0.10710854947166186</v>
      </c>
      <c r="O69" s="17">
        <f>'Table 6A'!O69/$C69</f>
        <v>0</v>
      </c>
      <c r="P69" s="17">
        <f>'Table 6A'!P69/$C69</f>
        <v>0</v>
      </c>
      <c r="Q69" s="17">
        <f>'Table 6A'!Q69/$C69</f>
        <v>0.21998078770413065</v>
      </c>
    </row>
    <row r="70" spans="1:19">
      <c r="A70" s="35" t="s">
        <v>64</v>
      </c>
      <c r="B70" s="28">
        <v>689</v>
      </c>
      <c r="C70" s="28">
        <v>80</v>
      </c>
      <c r="D70" s="17">
        <f>'Table 6A'!D70/$C70</f>
        <v>0.25</v>
      </c>
      <c r="E70" s="17">
        <f>'Table 6A'!E70/$C70</f>
        <v>0</v>
      </c>
      <c r="F70" s="17">
        <f>'Table 6A'!F70/$C70</f>
        <v>0</v>
      </c>
      <c r="G70" s="17">
        <f>'Table 6A'!G70/$C70</f>
        <v>0</v>
      </c>
      <c r="H70" s="17">
        <f>'Table 6A'!H70/$C70</f>
        <v>0.125</v>
      </c>
      <c r="I70" s="17">
        <f>'Table 6A'!I70/$C70</f>
        <v>8.7499999999999994E-2</v>
      </c>
      <c r="J70" s="17">
        <f>'Table 6A'!J70/$C70</f>
        <v>0.25</v>
      </c>
      <c r="K70" s="17">
        <f>'Table 6A'!K70/$C70</f>
        <v>1.2500000000000001E-2</v>
      </c>
      <c r="L70" s="17">
        <f>'Table 6A'!L70/$C70</f>
        <v>0.3125</v>
      </c>
      <c r="M70" s="17">
        <f>'Table 6A'!M70/$C70</f>
        <v>0</v>
      </c>
      <c r="N70" s="17">
        <f>'Table 6A'!N70/$C70</f>
        <v>0</v>
      </c>
      <c r="O70" s="17">
        <f>'Table 6A'!O70/$C70</f>
        <v>0.1125</v>
      </c>
      <c r="P70" s="17">
        <f>'Table 6A'!P70/$C70</f>
        <v>0</v>
      </c>
      <c r="Q70" s="17">
        <f>'Table 6A'!Q70/$C70</f>
        <v>1.2500000000000001E-2</v>
      </c>
    </row>
    <row r="71" spans="1:19">
      <c r="A71" s="35" t="s">
        <v>65</v>
      </c>
      <c r="B71" s="28">
        <v>17158</v>
      </c>
      <c r="C71" s="28">
        <v>5771</v>
      </c>
      <c r="D71" s="17">
        <f>'Table 6A'!D71/$C71</f>
        <v>0.71686016288338239</v>
      </c>
      <c r="E71" s="17">
        <f>'Table 6A'!E71/$C71</f>
        <v>7.6243285392479637E-3</v>
      </c>
      <c r="F71" s="17">
        <f>'Table 6A'!F71/$C71</f>
        <v>0</v>
      </c>
      <c r="G71" s="17">
        <f>'Table 6A'!G71/$C71</f>
        <v>3.3616357650320568E-2</v>
      </c>
      <c r="H71" s="17">
        <f>'Table 6A'!H71/$C71</f>
        <v>1.5768497660717379E-2</v>
      </c>
      <c r="I71" s="17">
        <f>'Table 6A'!I71/$C71</f>
        <v>0.37931034482758619</v>
      </c>
      <c r="J71" s="17">
        <f>'Table 6A'!J71/$C71</f>
        <v>0</v>
      </c>
      <c r="K71" s="17">
        <f>'Table 6A'!K71/$C71</f>
        <v>4.1587246577716166E-3</v>
      </c>
      <c r="L71" s="17">
        <f>'Table 6A'!L71/$C71</f>
        <v>3.5002599202911107E-2</v>
      </c>
      <c r="M71" s="17">
        <f>'Table 6A'!M71/$C71</f>
        <v>1.1436492808871946E-2</v>
      </c>
      <c r="N71" s="17">
        <f>'Table 6A'!N71/$C71</f>
        <v>1.3862415525905389E-3</v>
      </c>
      <c r="O71" s="17">
        <f>'Table 6A'!O71/$C71</f>
        <v>0</v>
      </c>
      <c r="P71" s="17">
        <f>'Table 6A'!P71/$C71</f>
        <v>0</v>
      </c>
      <c r="Q71" s="17">
        <f>'Table 6A'!Q71/$C71</f>
        <v>0</v>
      </c>
    </row>
    <row r="72" spans="1:19">
      <c r="A72" s="35"/>
      <c r="B72" s="28"/>
      <c r="C72" s="28"/>
      <c r="D72" s="17" t="s">
        <v>105</v>
      </c>
      <c r="E72" s="17" t="s">
        <v>105</v>
      </c>
      <c r="F72" s="17" t="s">
        <v>105</v>
      </c>
      <c r="G72" s="17" t="s">
        <v>105</v>
      </c>
      <c r="H72" s="17" t="s">
        <v>105</v>
      </c>
      <c r="I72" s="17" t="s">
        <v>105</v>
      </c>
      <c r="J72" s="17" t="s">
        <v>105</v>
      </c>
      <c r="K72" s="17" t="s">
        <v>105</v>
      </c>
      <c r="L72" s="17" t="s">
        <v>105</v>
      </c>
      <c r="M72" s="17" t="s">
        <v>105</v>
      </c>
      <c r="N72" s="17" t="s">
        <v>105</v>
      </c>
      <c r="O72" s="17" t="s">
        <v>105</v>
      </c>
      <c r="P72" s="17" t="s">
        <v>105</v>
      </c>
      <c r="Q72" s="17" t="s">
        <v>105</v>
      </c>
    </row>
    <row r="73" spans="1:19">
      <c r="A73" s="35" t="s">
        <v>66</v>
      </c>
      <c r="B73" s="28">
        <v>43662</v>
      </c>
      <c r="C73" s="28">
        <v>38032</v>
      </c>
      <c r="D73" s="17">
        <f>'Table 6A'!D73/$C73</f>
        <v>0.35099389987379048</v>
      </c>
      <c r="E73" s="17">
        <f>'Table 6A'!E73/$C73</f>
        <v>1.7695624737063525E-2</v>
      </c>
      <c r="F73" s="17">
        <f>'Table 6A'!F73/$C73</f>
        <v>5.3481278923012202E-2</v>
      </c>
      <c r="G73" s="17">
        <f>'Table 6A'!G73/$C73</f>
        <v>3.7652503155237695E-2</v>
      </c>
      <c r="H73" s="17">
        <f>'Table 6A'!H73/$C73</f>
        <v>2.5241901556583928E-3</v>
      </c>
      <c r="I73" s="17">
        <f>'Table 6A'!I73/$C73</f>
        <v>0.14582456878418174</v>
      </c>
      <c r="J73" s="17">
        <f>'Table 6A'!J73/$C73</f>
        <v>0.47473180479596128</v>
      </c>
      <c r="K73" s="17">
        <f>'Table 6A'!K73/$C73</f>
        <v>1.5855069415229281E-2</v>
      </c>
      <c r="L73" s="17">
        <f>'Table 6A'!L73/$C73</f>
        <v>8.5638409760201942E-2</v>
      </c>
      <c r="M73" s="17">
        <f>'Table 6A'!M73/$C73</f>
        <v>2.1902608329827513E-2</v>
      </c>
      <c r="N73" s="17">
        <f>'Table 6A'!N73/$C73</f>
        <v>6.0659444678165753E-2</v>
      </c>
      <c r="O73" s="17">
        <f>'Table 6A'!O73/$C73</f>
        <v>0</v>
      </c>
      <c r="P73" s="17">
        <f>'Table 6A'!P73/$C73</f>
        <v>0</v>
      </c>
      <c r="Q73" s="17">
        <f>'Table 6A'!Q73/$C73</f>
        <v>0.17884938998737904</v>
      </c>
    </row>
    <row r="74" spans="1:19">
      <c r="A74" s="35" t="s">
        <v>67</v>
      </c>
      <c r="B74" s="28">
        <v>12616</v>
      </c>
      <c r="C74" s="28">
        <v>3847</v>
      </c>
      <c r="D74" s="17">
        <f>'Table 6A'!D74/$C74</f>
        <v>0.33688588510527684</v>
      </c>
      <c r="E74" s="17">
        <f>'Table 6A'!E74/$C74</f>
        <v>1.2997140629061607E-3</v>
      </c>
      <c r="F74" s="17">
        <f>'Table 6A'!F74/$C74</f>
        <v>4.9389134390434106E-3</v>
      </c>
      <c r="G74" s="17">
        <f>'Table 6A'!G74/$C74</f>
        <v>0.23498830257343384</v>
      </c>
      <c r="H74" s="17">
        <f>'Table 6A'!H74/$C74</f>
        <v>2.0795425006498568E-3</v>
      </c>
      <c r="I74" s="17">
        <f>'Table 6A'!I74/$C74</f>
        <v>9.5658955029893425E-2</v>
      </c>
      <c r="J74" s="17">
        <f>'Table 6A'!J74/$C74</f>
        <v>0.17936054068105017</v>
      </c>
      <c r="K74" s="17">
        <f>'Table 6A'!K74/$C74</f>
        <v>0.16454380036391994</v>
      </c>
      <c r="L74" s="17">
        <f>'Table 6A'!L74/$C74</f>
        <v>0</v>
      </c>
      <c r="M74" s="17">
        <f>'Table 6A'!M74/$C74</f>
        <v>8.4741356901481671E-2</v>
      </c>
      <c r="N74" s="17">
        <f>'Table 6A'!N74/$C74</f>
        <v>3.8991421887184818E-3</v>
      </c>
      <c r="O74" s="17">
        <f>'Table 6A'!O74/$C74</f>
        <v>0</v>
      </c>
      <c r="P74" s="17">
        <f>'Table 6A'!P74/$C74</f>
        <v>0</v>
      </c>
      <c r="Q74" s="17">
        <f>'Table 6A'!Q74/$C74</f>
        <v>0</v>
      </c>
    </row>
    <row r="75" spans="1:19">
      <c r="A75" s="35" t="s">
        <v>68</v>
      </c>
      <c r="B75" s="28">
        <v>6213</v>
      </c>
      <c r="C75" s="28">
        <v>5451</v>
      </c>
      <c r="D75" s="17">
        <f>'Table 6A'!D75/$C75</f>
        <v>9.4294624839478994E-2</v>
      </c>
      <c r="E75" s="17">
        <f>'Table 6A'!E75/$C75</f>
        <v>3.6690515501742798E-4</v>
      </c>
      <c r="F75" s="17">
        <f>'Table 6A'!F75/$C75</f>
        <v>0</v>
      </c>
      <c r="G75" s="17">
        <f>'Table 6A'!G75/$C75</f>
        <v>0.59328563566318104</v>
      </c>
      <c r="H75" s="17">
        <f>'Table 6A'!H75/$C75</f>
        <v>1.8345257750871399E-4</v>
      </c>
      <c r="I75" s="17">
        <f>'Table 6A'!I75/$C75</f>
        <v>0.18015043111355714</v>
      </c>
      <c r="J75" s="17">
        <f>'Table 6A'!J75/$C75</f>
        <v>7.264722069345074E-2</v>
      </c>
      <c r="K75" s="17">
        <f>'Table 6A'!K75/$C75</f>
        <v>6.4208402128049902E-2</v>
      </c>
      <c r="L75" s="17">
        <f>'Table 6A'!L75/$C75</f>
        <v>0.35277930654925704</v>
      </c>
      <c r="M75" s="17">
        <f>'Table 6A'!M75/$C75</f>
        <v>0.26123647037240871</v>
      </c>
      <c r="N75" s="17">
        <f>'Table 6A'!N75/$C75</f>
        <v>0.21518987341772153</v>
      </c>
      <c r="O75" s="17">
        <f>'Table 6A'!O75/$C75</f>
        <v>0</v>
      </c>
      <c r="P75" s="17">
        <f>'Table 6A'!P75/$C75</f>
        <v>0</v>
      </c>
      <c r="Q75" s="17">
        <f>'Table 6A'!Q75/$C75</f>
        <v>0</v>
      </c>
    </row>
    <row r="76" spans="1:19" ht="14" thickBot="1">
      <c r="A76" s="36" t="s">
        <v>69</v>
      </c>
      <c r="B76" s="74">
        <v>166</v>
      </c>
      <c r="C76" s="74">
        <v>97</v>
      </c>
      <c r="D76" s="17">
        <f>'Table 6A'!D76/$C76</f>
        <v>0.26804123711340205</v>
      </c>
      <c r="E76" s="88">
        <f>'Table 6A'!E76/$C76</f>
        <v>1.0309278350515464E-2</v>
      </c>
      <c r="F76" s="88">
        <f>'Table 6A'!F76/$C76</f>
        <v>0</v>
      </c>
      <c r="G76" s="88">
        <f>'Table 6A'!G76/$C76</f>
        <v>0.55670103092783507</v>
      </c>
      <c r="H76" s="88">
        <f>'Table 6A'!H76/$C76</f>
        <v>3.0927835051546393E-2</v>
      </c>
      <c r="I76" s="88">
        <f>'Table 6A'!I76/$C76</f>
        <v>0.27835051546391754</v>
      </c>
      <c r="J76" s="88">
        <f>'Table 6A'!J76/$C76</f>
        <v>0</v>
      </c>
      <c r="K76" s="88">
        <f>'Table 6A'!K76/$C76</f>
        <v>5.1546391752577317E-2</v>
      </c>
      <c r="L76" s="88">
        <f>'Table 6A'!L76/$C76</f>
        <v>0</v>
      </c>
      <c r="M76" s="88">
        <f>'Table 6A'!M76/$C76</f>
        <v>0</v>
      </c>
      <c r="N76" s="88">
        <f>'Table 6A'!N76/$C76</f>
        <v>8.247422680412371E-2</v>
      </c>
      <c r="O76" s="88">
        <f>'Table 6A'!O76/$C76</f>
        <v>0</v>
      </c>
      <c r="P76" s="88">
        <f>'Table 6A'!P76/$C76</f>
        <v>0</v>
      </c>
      <c r="Q76" s="88">
        <f>'Table 6A'!Q76/$C76</f>
        <v>0</v>
      </c>
    </row>
    <row r="77" spans="1:19">
      <c r="A77" t="s">
        <v>168</v>
      </c>
    </row>
    <row r="79" spans="1:19">
      <c r="A79" t="s">
        <v>281</v>
      </c>
    </row>
  </sheetData>
  <mergeCells count="4">
    <mergeCell ref="A2:P2"/>
    <mergeCell ref="A3:P3"/>
    <mergeCell ref="A4:P4"/>
    <mergeCell ref="D7:Q7"/>
  </mergeCells>
  <printOptions horizontalCentered="1" verticalCentered="1"/>
  <pageMargins left="0.25" right="0.25" top="0.25" bottom="0.25" header="0.5" footer="0.5"/>
  <pageSetup scale="5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79"/>
  <sheetViews>
    <sheetView workbookViewId="0">
      <selection activeCell="A5" sqref="A5"/>
    </sheetView>
  </sheetViews>
  <sheetFormatPr baseColWidth="10" defaultColWidth="8.83203125" defaultRowHeight="13"/>
  <cols>
    <col min="1" max="1" width="18.1640625" customWidth="1"/>
    <col min="2" max="2" width="10.5" customWidth="1"/>
    <col min="3" max="3" width="13.33203125" customWidth="1"/>
    <col min="4" max="4" width="12.33203125" customWidth="1"/>
    <col min="5" max="5" width="12.1640625" customWidth="1"/>
    <col min="6" max="6" width="11.5" customWidth="1"/>
    <col min="7" max="7" width="10.5" customWidth="1"/>
    <col min="8" max="8" width="10.33203125" customWidth="1"/>
    <col min="10" max="10" width="11" customWidth="1"/>
    <col min="11" max="11" width="10.5" customWidth="1"/>
    <col min="12" max="12" width="10.1640625" customWidth="1"/>
    <col min="13" max="13" width="12.1640625" customWidth="1"/>
    <col min="14" max="14" width="13.5" customWidth="1"/>
    <col min="15" max="15" width="12.33203125" customWidth="1"/>
    <col min="16" max="16" width="11.33203125" customWidth="1"/>
  </cols>
  <sheetData>
    <row r="1" spans="1:17">
      <c r="O1" s="33" t="s">
        <v>258</v>
      </c>
    </row>
    <row r="2" spans="1:17">
      <c r="A2" s="208" t="s">
        <v>0</v>
      </c>
      <c r="B2" s="208"/>
      <c r="C2" s="208"/>
      <c r="D2" s="208"/>
      <c r="E2" s="208"/>
      <c r="F2" s="208"/>
      <c r="G2" s="208"/>
      <c r="H2" s="208"/>
      <c r="I2" s="208"/>
      <c r="J2" s="208"/>
      <c r="K2" s="208"/>
      <c r="L2" s="208"/>
      <c r="M2" s="208"/>
      <c r="N2" s="208"/>
      <c r="O2" s="208"/>
      <c r="P2" s="208"/>
    </row>
    <row r="3" spans="1:17">
      <c r="A3" s="208" t="s">
        <v>182</v>
      </c>
      <c r="B3" s="208"/>
      <c r="C3" s="208"/>
      <c r="D3" s="208"/>
      <c r="E3" s="208"/>
      <c r="F3" s="208"/>
      <c r="G3" s="208"/>
      <c r="H3" s="208"/>
      <c r="I3" s="208"/>
      <c r="J3" s="208"/>
      <c r="K3" s="208"/>
      <c r="L3" s="208"/>
      <c r="M3" s="208"/>
      <c r="N3" s="208"/>
      <c r="O3" s="208"/>
      <c r="P3" s="208"/>
    </row>
    <row r="4" spans="1:17">
      <c r="A4" s="208" t="s">
        <v>260</v>
      </c>
      <c r="B4" s="208"/>
      <c r="C4" s="208"/>
      <c r="D4" s="208"/>
      <c r="E4" s="208"/>
      <c r="F4" s="208"/>
      <c r="G4" s="208"/>
      <c r="H4" s="208"/>
      <c r="I4" s="208"/>
      <c r="J4" s="208"/>
      <c r="K4" s="208"/>
      <c r="L4" s="208"/>
      <c r="M4" s="208"/>
      <c r="N4" s="208"/>
      <c r="O4" s="208"/>
      <c r="P4" s="208"/>
    </row>
    <row r="6" spans="1:17" ht="14" thickBot="1"/>
    <row r="7" spans="1:17" ht="14" thickBot="1">
      <c r="A7" s="34"/>
      <c r="B7" s="37"/>
      <c r="C7" s="239" t="s">
        <v>182</v>
      </c>
      <c r="D7" s="229"/>
      <c r="E7" s="229"/>
      <c r="F7" s="229"/>
      <c r="G7" s="229"/>
      <c r="H7" s="229"/>
      <c r="I7" s="229"/>
      <c r="J7" s="229"/>
      <c r="K7" s="229"/>
      <c r="L7" s="229"/>
      <c r="M7" s="229"/>
      <c r="N7" s="229"/>
      <c r="O7" s="229"/>
      <c r="P7" s="22"/>
      <c r="Q7" s="162"/>
    </row>
    <row r="8" spans="1:17">
      <c r="A8" s="35"/>
      <c r="B8" s="40" t="s">
        <v>71</v>
      </c>
      <c r="C8" s="42" t="s">
        <v>207</v>
      </c>
      <c r="D8" s="35"/>
      <c r="E8" s="134" t="s">
        <v>101</v>
      </c>
      <c r="F8" s="42" t="s">
        <v>101</v>
      </c>
      <c r="G8" s="35"/>
      <c r="H8" s="135"/>
      <c r="I8" s="35"/>
      <c r="J8" s="48"/>
      <c r="K8" s="35"/>
      <c r="L8" s="35"/>
      <c r="M8" s="43" t="s">
        <v>75</v>
      </c>
      <c r="N8" s="42" t="s">
        <v>76</v>
      </c>
      <c r="O8" s="48"/>
      <c r="P8" s="35" t="s">
        <v>199</v>
      </c>
      <c r="Q8" s="10"/>
    </row>
    <row r="9" spans="1:17">
      <c r="A9" s="35"/>
      <c r="B9" s="42" t="s">
        <v>72</v>
      </c>
      <c r="C9" s="42" t="s">
        <v>208</v>
      </c>
      <c r="D9" s="42" t="s">
        <v>79</v>
      </c>
      <c r="E9" s="42" t="s">
        <v>73</v>
      </c>
      <c r="F9" s="42" t="s">
        <v>74</v>
      </c>
      <c r="G9" s="42" t="s">
        <v>80</v>
      </c>
      <c r="H9" s="43" t="s">
        <v>81</v>
      </c>
      <c r="I9" s="42" t="s">
        <v>82</v>
      </c>
      <c r="J9" s="44" t="s">
        <v>83</v>
      </c>
      <c r="K9" s="42" t="s">
        <v>84</v>
      </c>
      <c r="L9" s="42" t="s">
        <v>85</v>
      </c>
      <c r="M9" s="43" t="s">
        <v>86</v>
      </c>
      <c r="N9" s="42" t="s">
        <v>87</v>
      </c>
      <c r="O9" s="48" t="s">
        <v>88</v>
      </c>
      <c r="P9" s="35" t="s">
        <v>104</v>
      </c>
      <c r="Q9" s="10"/>
    </row>
    <row r="10" spans="1:17" ht="14" thickBot="1">
      <c r="A10" s="36" t="s">
        <v>5</v>
      </c>
      <c r="B10" s="39" t="s">
        <v>170</v>
      </c>
      <c r="C10" s="39" t="s">
        <v>209</v>
      </c>
      <c r="D10" s="39" t="s">
        <v>91</v>
      </c>
      <c r="E10" s="39" t="s">
        <v>91</v>
      </c>
      <c r="F10" s="39" t="s">
        <v>91</v>
      </c>
      <c r="G10" s="39" t="s">
        <v>92</v>
      </c>
      <c r="H10" s="46" t="s">
        <v>93</v>
      </c>
      <c r="I10" s="39" t="s">
        <v>94</v>
      </c>
      <c r="J10" s="47" t="s">
        <v>95</v>
      </c>
      <c r="K10" s="39" t="s">
        <v>75</v>
      </c>
      <c r="L10" s="39" t="s">
        <v>93</v>
      </c>
      <c r="M10" s="46" t="s">
        <v>91</v>
      </c>
      <c r="N10" s="39" t="s">
        <v>96</v>
      </c>
      <c r="O10" s="48" t="s">
        <v>97</v>
      </c>
      <c r="P10" s="36" t="s">
        <v>190</v>
      </c>
      <c r="Q10" s="36" t="s">
        <v>198</v>
      </c>
    </row>
    <row r="11" spans="1:17">
      <c r="A11" s="34" t="s">
        <v>9</v>
      </c>
      <c r="B11" s="26">
        <f>SUM(B13:B76)</f>
        <v>1403089</v>
      </c>
      <c r="C11" s="83">
        <f>'Table 6A'!C11/$B11</f>
        <v>0.43154568241929059</v>
      </c>
      <c r="D11" s="143">
        <f>'Table 6A'!D11/$B11</f>
        <v>0.25816466382389142</v>
      </c>
      <c r="E11" s="83">
        <f>'Table 6A'!E11/$B11</f>
        <v>2.3255830528213107E-3</v>
      </c>
      <c r="F11" s="83">
        <f>'Table 6A'!F11/$B11</f>
        <v>2.4089704929623141E-3</v>
      </c>
      <c r="G11" s="83">
        <f>'Table 6A'!G11/$B11</f>
        <v>3.7686133951588242E-2</v>
      </c>
      <c r="H11" s="83">
        <f>'Table 6A'!H11/$B11</f>
        <v>8.8946602817070047E-4</v>
      </c>
      <c r="I11" s="83">
        <f>'Table 6A'!I11/$B11</f>
        <v>6.1243442148003438E-2</v>
      </c>
      <c r="J11" s="83">
        <f>'Table 6A'!J11/$B11</f>
        <v>2.5609922107578349E-2</v>
      </c>
      <c r="K11" s="83">
        <f>'Table 6A'!K11/$B11</f>
        <v>3.8329001225153932E-2</v>
      </c>
      <c r="L11" s="83">
        <f>'Table 6A'!L11/$B11</f>
        <v>1.0963666595632922E-2</v>
      </c>
      <c r="M11" s="83">
        <f>'Table 6A'!M11/$B11</f>
        <v>1.2511679586968468E-2</v>
      </c>
      <c r="N11" s="83">
        <f>'Table 6A'!N11/$B11</f>
        <v>1.7760812036870077E-2</v>
      </c>
      <c r="O11" s="83">
        <f>'Table 6A'!O11/$B11</f>
        <v>1.0191798239455944E-4</v>
      </c>
      <c r="P11" s="83">
        <f>'Table 6A'!P11/$B11</f>
        <v>2.5324124128975424E-2</v>
      </c>
      <c r="Q11" s="83">
        <f>'Table 6A'!Q11/$B11</f>
        <v>2.2277275354592618E-2</v>
      </c>
    </row>
    <row r="12" spans="1:17">
      <c r="A12" s="35"/>
      <c r="B12" s="27"/>
      <c r="C12" s="84"/>
      <c r="D12" s="144"/>
      <c r="E12" s="84"/>
      <c r="F12" s="84"/>
      <c r="G12" s="84"/>
      <c r="H12" s="84"/>
      <c r="I12" s="84"/>
      <c r="J12" s="84"/>
      <c r="K12" s="84"/>
      <c r="L12" s="84"/>
      <c r="M12" s="84"/>
      <c r="N12" s="84"/>
      <c r="O12" s="84"/>
      <c r="P12" s="84"/>
      <c r="Q12" s="84"/>
    </row>
    <row r="13" spans="1:17">
      <c r="A13" s="35" t="s">
        <v>10</v>
      </c>
      <c r="B13" s="28">
        <v>8935</v>
      </c>
      <c r="C13" s="6">
        <f>'Table 6A'!C13/$B13</f>
        <v>0.43816452154448798</v>
      </c>
      <c r="D13" s="6">
        <f>'Table 6A'!D13/$B13</f>
        <v>0.25786233911583661</v>
      </c>
      <c r="E13" s="17">
        <f>'Table 6A'!E13/$B13</f>
        <v>5.484051482932289E-3</v>
      </c>
      <c r="F13" s="17">
        <f>'Table 6A'!F13/$B13</f>
        <v>1.9809736989367655E-2</v>
      </c>
      <c r="G13" s="17">
        <f>'Table 6A'!G13/$B13</f>
        <v>2.0705092333519866E-2</v>
      </c>
      <c r="H13" s="17">
        <f>'Table 6A'!H13/$B13</f>
        <v>3.3575825405707889E-4</v>
      </c>
      <c r="I13" s="17">
        <f>'Table 6A'!I13/$B13</f>
        <v>0.10005595970900952</v>
      </c>
      <c r="J13" s="17">
        <f>'Table 6A'!J13/$B13</f>
        <v>2.6860660324566311E-3</v>
      </c>
      <c r="K13" s="17">
        <f>'Table 6A'!K13/$B13</f>
        <v>5.7750419697817572E-2</v>
      </c>
      <c r="L13" s="17">
        <f>'Table 6A'!L13/$B13</f>
        <v>1.1191941801902631E-4</v>
      </c>
      <c r="M13" s="17">
        <f>'Table 6A'!M13/$B13</f>
        <v>0</v>
      </c>
      <c r="N13" s="17">
        <f>'Table 6A'!N13/$B13</f>
        <v>3.2904308897593736E-2</v>
      </c>
      <c r="O13" s="17">
        <f>'Table 6A'!O13/$B13</f>
        <v>0</v>
      </c>
      <c r="P13" s="17">
        <f>'Table 6A'!P13/$B13</f>
        <v>0</v>
      </c>
      <c r="Q13" s="17">
        <f>'Table 6A'!Q13/$B13</f>
        <v>1.757134862898713E-2</v>
      </c>
    </row>
    <row r="14" spans="1:17">
      <c r="A14" s="35" t="s">
        <v>11</v>
      </c>
      <c r="B14" s="28">
        <v>5483</v>
      </c>
      <c r="C14" s="6">
        <f>'Table 6A'!C14/$B14</f>
        <v>0.51887652744847712</v>
      </c>
      <c r="D14" s="6">
        <f>'Table 6A'!D14/$B14</f>
        <v>0.32336312237826009</v>
      </c>
      <c r="E14" s="17">
        <f>'Table 6A'!E14/$B14</f>
        <v>0</v>
      </c>
      <c r="F14" s="17">
        <f>'Table 6A'!F14/$B14</f>
        <v>0</v>
      </c>
      <c r="G14" s="17">
        <f>'Table 6A'!G14/$B14</f>
        <v>9.1190953857377341E-3</v>
      </c>
      <c r="H14" s="17">
        <f>'Table 6A'!H14/$B14</f>
        <v>2.1885828925770562E-3</v>
      </c>
      <c r="I14" s="17">
        <f>'Table 6A'!I14/$B14</f>
        <v>0.10888199890570856</v>
      </c>
      <c r="J14" s="17">
        <f>'Table 6A'!J14/$B14</f>
        <v>3.0093014772934523E-2</v>
      </c>
      <c r="K14" s="17">
        <f>'Table 6A'!K14/$B14</f>
        <v>0.1050519788436987</v>
      </c>
      <c r="L14" s="17">
        <f>'Table 6A'!L14/$B14</f>
        <v>0</v>
      </c>
      <c r="M14" s="17">
        <f>'Table 6A'!M14/$B14</f>
        <v>0</v>
      </c>
      <c r="N14" s="17">
        <f>'Table 6A'!N14/$B14</f>
        <v>1.2584351632318073E-2</v>
      </c>
      <c r="O14" s="17">
        <f>'Table 6A'!O14/$B14</f>
        <v>0</v>
      </c>
      <c r="P14" s="17">
        <f>'Table 6A'!P14/$B14</f>
        <v>0</v>
      </c>
      <c r="Q14" s="17">
        <f>'Table 6A'!Q14/$B14</f>
        <v>8.1524712748495348E-2</v>
      </c>
    </row>
    <row r="15" spans="1:17">
      <c r="A15" s="35" t="s">
        <v>14</v>
      </c>
      <c r="B15" s="28">
        <v>19164</v>
      </c>
      <c r="C15" s="6">
        <f>'Table 6A'!C15/$B15</f>
        <v>0.37022542266750158</v>
      </c>
      <c r="D15" s="6">
        <f>'Table 6A'!D15/$B15</f>
        <v>0.25934042997286577</v>
      </c>
      <c r="E15" s="17">
        <f>'Table 6A'!E15/$B15</f>
        <v>0</v>
      </c>
      <c r="F15" s="17">
        <f>'Table 6A'!F15/$B15</f>
        <v>0</v>
      </c>
      <c r="G15" s="17">
        <f>'Table 6A'!G15/$B15</f>
        <v>6.4495929868503443E-2</v>
      </c>
      <c r="H15" s="17">
        <f>'Table 6A'!H15/$B15</f>
        <v>1.3045293258192444E-3</v>
      </c>
      <c r="I15" s="17">
        <f>'Table 6A'!I15/$B15</f>
        <v>8.9386349405134624E-2</v>
      </c>
      <c r="J15" s="17">
        <f>'Table 6A'!J15/$B15</f>
        <v>4.8528490920475894E-3</v>
      </c>
      <c r="K15" s="17">
        <f>'Table 6A'!K15/$B15</f>
        <v>3.02128991859737E-2</v>
      </c>
      <c r="L15" s="17">
        <f>'Table 6A'!L15/$B15</f>
        <v>2.0872469213107912E-3</v>
      </c>
      <c r="M15" s="17">
        <f>'Table 6A'!M15/$B15</f>
        <v>1.5132540179503234E-3</v>
      </c>
      <c r="N15" s="17">
        <f>'Table 6A'!N15/$B15</f>
        <v>1.5289083698601545E-2</v>
      </c>
      <c r="O15" s="17">
        <f>'Table 6A'!O15/$B15</f>
        <v>0</v>
      </c>
      <c r="P15" s="17">
        <f>'Table 6A'!P15/$B15</f>
        <v>0</v>
      </c>
      <c r="Q15" s="17">
        <f>'Table 6A'!Q15/$B15</f>
        <v>0</v>
      </c>
    </row>
    <row r="16" spans="1:17">
      <c r="A16" s="35" t="s">
        <v>16</v>
      </c>
      <c r="B16" s="28">
        <v>6807</v>
      </c>
      <c r="C16" s="6">
        <f>'Table 6A'!C16/$B16</f>
        <v>0.32069928015278387</v>
      </c>
      <c r="D16" s="6">
        <f>'Table 6A'!D16/$B16</f>
        <v>0.12751579256647569</v>
      </c>
      <c r="E16" s="17">
        <f>'Table 6A'!E16/$B16</f>
        <v>2.9381519024533568E-3</v>
      </c>
      <c r="F16" s="17">
        <f>'Table 6A'!F16/$B16</f>
        <v>5.1417658292933748E-3</v>
      </c>
      <c r="G16" s="17">
        <f>'Table 6A'!G16/$B16</f>
        <v>1.3368591156162773E-2</v>
      </c>
      <c r="H16" s="17">
        <f>'Table 6A'!H16/$B16</f>
        <v>1.909798736594682E-3</v>
      </c>
      <c r="I16" s="17">
        <f>'Table 6A'!I16/$B16</f>
        <v>6.8165124136917873E-2</v>
      </c>
      <c r="J16" s="17">
        <f>'Table 6A'!J16/$B16</f>
        <v>1.4690759512266783E-4</v>
      </c>
      <c r="K16" s="17">
        <f>'Table 6A'!K16/$B16</f>
        <v>8.285588364918467E-2</v>
      </c>
      <c r="L16" s="17">
        <f>'Table 6A'!L16/$B16</f>
        <v>1.0724254443954752E-2</v>
      </c>
      <c r="M16" s="17">
        <f>'Table 6A'!M16/$B16</f>
        <v>6.0232114000293817E-3</v>
      </c>
      <c r="N16" s="17">
        <f>'Table 6A'!N16/$B16</f>
        <v>1.9391802556192154E-2</v>
      </c>
      <c r="O16" s="17">
        <f>'Table 6A'!O16/$B16</f>
        <v>0</v>
      </c>
      <c r="P16" s="17">
        <f>'Table 6A'!P16/$B16</f>
        <v>0</v>
      </c>
      <c r="Q16" s="17">
        <f>'Table 6A'!Q16/$B16</f>
        <v>5.2886734244160421E-3</v>
      </c>
    </row>
    <row r="17" spans="1:17">
      <c r="A17" s="35" t="s">
        <v>17</v>
      </c>
      <c r="B17" s="28">
        <v>275507</v>
      </c>
      <c r="C17" s="6">
        <f>'Table 6A'!C17/$B17</f>
        <v>0.44288529874014093</v>
      </c>
      <c r="D17" s="6">
        <f>'Table 6A'!D17/$B17</f>
        <v>0.32387198873349859</v>
      </c>
      <c r="E17" s="17">
        <f>'Table 6A'!E17/$B17</f>
        <v>2.2213591669177188E-3</v>
      </c>
      <c r="F17" s="17">
        <f>'Table 6A'!F17/$B17</f>
        <v>1.2159400668585554E-3</v>
      </c>
      <c r="G17" s="17">
        <f>'Table 6A'!G17/$B17</f>
        <v>8.7475091376988598E-3</v>
      </c>
      <c r="H17" s="17">
        <f>'Table 6A'!H17/$B17</f>
        <v>1.5208325015335364E-3</v>
      </c>
      <c r="I17" s="17">
        <f>'Table 6A'!I17/$B17</f>
        <v>7.2430101594514837E-2</v>
      </c>
      <c r="J17" s="17">
        <f>'Table 6A'!J17/$B17</f>
        <v>3.5280410298104948E-3</v>
      </c>
      <c r="K17" s="17">
        <f>'Table 6A'!K17/$B17</f>
        <v>2.8681666890496432E-2</v>
      </c>
      <c r="L17" s="17">
        <f>'Table 6A'!L17/$B17</f>
        <v>2.1632844174558179E-3</v>
      </c>
      <c r="M17" s="17">
        <f>'Table 6A'!M17/$B17</f>
        <v>1.226103148014388E-2</v>
      </c>
      <c r="N17" s="17">
        <f>'Table 6A'!N17/$B17</f>
        <v>9.0814389471047929E-3</v>
      </c>
      <c r="O17" s="17">
        <f>'Table 6A'!O17/$B17</f>
        <v>0</v>
      </c>
      <c r="P17" s="17">
        <f>'Table 6A'!P17/$B17</f>
        <v>0</v>
      </c>
      <c r="Q17" s="17">
        <f>'Table 6A'!Q17/$B17</f>
        <v>4.5407194735523964E-3</v>
      </c>
    </row>
    <row r="18" spans="1:17">
      <c r="A18" s="35"/>
      <c r="B18" s="28"/>
      <c r="C18" s="6" t="s">
        <v>105</v>
      </c>
      <c r="D18" s="6"/>
      <c r="E18" s="17"/>
      <c r="F18" s="17"/>
      <c r="G18" s="17"/>
      <c r="H18" s="17"/>
      <c r="I18" s="17"/>
      <c r="J18" s="17"/>
      <c r="K18" s="17"/>
      <c r="L18" s="17"/>
      <c r="M18" s="17"/>
      <c r="N18" s="17"/>
      <c r="O18" s="17"/>
      <c r="P18" s="17"/>
      <c r="Q18" s="17"/>
    </row>
    <row r="19" spans="1:17">
      <c r="A19" s="35" t="s">
        <v>20</v>
      </c>
      <c r="B19" s="28">
        <v>6616</v>
      </c>
      <c r="C19" s="6">
        <f>'Table 6A'!C19/$B19</f>
        <v>0.46281741233373641</v>
      </c>
      <c r="D19" s="6">
        <f>'Table 6A'!D19/$B19</f>
        <v>0.21901451027811367</v>
      </c>
      <c r="E19" s="17">
        <f>'Table 6A'!E19/$B19</f>
        <v>0</v>
      </c>
      <c r="F19" s="17">
        <f>'Table 6A'!F19/$B19</f>
        <v>1.9951632406287789E-2</v>
      </c>
      <c r="G19" s="17">
        <f>'Table 6A'!G19/$B19</f>
        <v>5.1390568319226115E-2</v>
      </c>
      <c r="H19" s="17">
        <f>'Table 6A'!H19/$B19</f>
        <v>7.5574365175332526E-4</v>
      </c>
      <c r="I19" s="17">
        <f>'Table 6A'!I19/$B19</f>
        <v>3.9752116082224911E-2</v>
      </c>
      <c r="J19" s="17">
        <f>'Table 6A'!J19/$B19</f>
        <v>0.10232769044740024</v>
      </c>
      <c r="K19" s="17">
        <f>'Table 6A'!K19/$B19</f>
        <v>8.5701330108827092E-2</v>
      </c>
      <c r="L19" s="17">
        <f>'Table 6A'!L19/$B19</f>
        <v>0</v>
      </c>
      <c r="M19" s="17">
        <f>'Table 6A'!M19/$B19</f>
        <v>6.9528415961305923E-3</v>
      </c>
      <c r="N19" s="17">
        <f>'Table 6A'!N19/$B19</f>
        <v>5.4564691656590086E-2</v>
      </c>
      <c r="O19" s="17">
        <f>'Table 6A'!O19/$B19</f>
        <v>6.0459492140266019E-4</v>
      </c>
      <c r="P19" s="17">
        <f>'Table 6A'!P19/$B19</f>
        <v>0</v>
      </c>
      <c r="Q19" s="17">
        <f>'Table 6A'!Q19/$B19</f>
        <v>0</v>
      </c>
    </row>
    <row r="20" spans="1:17">
      <c r="A20" s="35" t="s">
        <v>21</v>
      </c>
      <c r="B20" s="28">
        <v>17136</v>
      </c>
      <c r="C20" s="6">
        <f>'Table 6A'!C20/$B20</f>
        <v>0.43288982259570497</v>
      </c>
      <c r="D20" s="6">
        <f>'Table 6A'!D20/$B20</f>
        <v>0.30485527544351076</v>
      </c>
      <c r="E20" s="17">
        <f>'Table 6A'!E20/$B20</f>
        <v>1.027077497665733E-2</v>
      </c>
      <c r="F20" s="17">
        <f>'Table 6A'!F20/$B20</f>
        <v>1.7507002801120448E-4</v>
      </c>
      <c r="G20" s="17">
        <f>'Table 6A'!G20/$B20</f>
        <v>2.8594771241830064E-3</v>
      </c>
      <c r="H20" s="17">
        <f>'Table 6A'!H20/$B20</f>
        <v>1.2838468720821662E-3</v>
      </c>
      <c r="I20" s="17">
        <f>'Table 6A'!I20/$B20</f>
        <v>6.8569094304388428E-2</v>
      </c>
      <c r="J20" s="17">
        <f>'Table 6A'!J20/$B20</f>
        <v>1.2838468720821662E-3</v>
      </c>
      <c r="K20" s="17">
        <f>'Table 6A'!K20/$B20</f>
        <v>3.6764705882352942E-2</v>
      </c>
      <c r="L20" s="17">
        <f>'Table 6A'!L20/$B20</f>
        <v>3.2679738562091504E-3</v>
      </c>
      <c r="M20" s="17">
        <f>'Table 6A'!M20/$B20</f>
        <v>2.9703548085901026E-2</v>
      </c>
      <c r="N20" s="17">
        <f>'Table 6A'!N20/$B20</f>
        <v>1.984126984126984E-3</v>
      </c>
      <c r="O20" s="17">
        <f>'Table 6A'!O20/$B20</f>
        <v>0</v>
      </c>
      <c r="P20" s="17">
        <f>'Table 6A'!P20/$B20</f>
        <v>5.1937441643323999E-2</v>
      </c>
      <c r="Q20" s="17">
        <f>'Table 6A'!Q20/$B20</f>
        <v>1.2429971988795517E-2</v>
      </c>
    </row>
    <row r="21" spans="1:17">
      <c r="A21" s="35" t="s">
        <v>22</v>
      </c>
      <c r="B21" s="28">
        <v>3199</v>
      </c>
      <c r="C21" s="6">
        <f>'Table 6A'!C21/$B21</f>
        <v>0.28727727414817128</v>
      </c>
      <c r="D21" s="6">
        <f>'Table 6A'!D21/$B21</f>
        <v>0.1997499218505783</v>
      </c>
      <c r="E21" s="17">
        <f>'Table 6A'!E21/$B21</f>
        <v>0</v>
      </c>
      <c r="F21" s="17">
        <f>'Table 6A'!F21/$B21</f>
        <v>0</v>
      </c>
      <c r="G21" s="17">
        <f>'Table 6A'!G21/$B21</f>
        <v>6.8771491090965933E-2</v>
      </c>
      <c r="H21" s="17">
        <f>'Table 6A'!H21/$B21</f>
        <v>0</v>
      </c>
      <c r="I21" s="17">
        <f>'Table 6A'!I21/$B21</f>
        <v>0</v>
      </c>
      <c r="J21" s="17">
        <f>'Table 6A'!J21/$B21</f>
        <v>0</v>
      </c>
      <c r="K21" s="17">
        <f>'Table 6A'!K21/$B21</f>
        <v>0</v>
      </c>
      <c r="L21" s="17">
        <f>'Table 6A'!L21/$B21</f>
        <v>0</v>
      </c>
      <c r="M21" s="17">
        <f>'Table 6A'!M21/$B21</f>
        <v>6.2519537355423566E-4</v>
      </c>
      <c r="N21" s="17">
        <f>'Table 6A'!N21/$B21</f>
        <v>8.4401375429821821E-3</v>
      </c>
      <c r="O21" s="17">
        <f>'Table 6A'!O21/$B21</f>
        <v>0</v>
      </c>
      <c r="P21" s="17">
        <f>'Table 6A'!P21/$B21</f>
        <v>4.2825883088465147E-2</v>
      </c>
      <c r="Q21" s="17">
        <f>'Table 6A'!Q21/$B21</f>
        <v>0</v>
      </c>
    </row>
    <row r="22" spans="1:17">
      <c r="A22" s="35" t="s">
        <v>23</v>
      </c>
      <c r="B22" s="28">
        <v>12033</v>
      </c>
      <c r="C22" s="6">
        <f>'Table 6A'!C22/$B22</f>
        <v>0.23984043879331837</v>
      </c>
      <c r="D22" s="6">
        <f>'Table 6A'!D22/$B22</f>
        <v>0.20767888307155322</v>
      </c>
      <c r="E22" s="17">
        <f>'Table 6A'!E22/$B22</f>
        <v>0</v>
      </c>
      <c r="F22" s="17">
        <f>'Table 6A'!F22/$B22</f>
        <v>0</v>
      </c>
      <c r="G22" s="17">
        <f>'Table 6A'!G22/$B22</f>
        <v>8.1442699243746367E-3</v>
      </c>
      <c r="H22" s="17">
        <f>'Table 6A'!H22/$B22</f>
        <v>0</v>
      </c>
      <c r="I22" s="17">
        <f>'Table 6A'!I22/$B22</f>
        <v>1.6537854234189311E-2</v>
      </c>
      <c r="J22" s="17">
        <f>'Table 6A'!J22/$B22</f>
        <v>0</v>
      </c>
      <c r="K22" s="17">
        <f>'Table 6A'!K22/$B22</f>
        <v>1.2964348042882073E-2</v>
      </c>
      <c r="L22" s="17">
        <f>'Table 6A'!L22/$B22</f>
        <v>1.5789911077869192E-3</v>
      </c>
      <c r="M22" s="17">
        <f>'Table 6A'!M22/$B22</f>
        <v>9.1415274661347959E-4</v>
      </c>
      <c r="N22" s="17">
        <f>'Table 6A'!N22/$B22</f>
        <v>8.3104795146679968E-5</v>
      </c>
      <c r="O22" s="17">
        <f>'Table 6A'!O22/$B22</f>
        <v>0</v>
      </c>
      <c r="P22" s="17">
        <f>'Table 6A'!P22/$B22</f>
        <v>0</v>
      </c>
      <c r="Q22" s="17">
        <f>'Table 6A'!Q22/$B22</f>
        <v>8.3104795146679968E-4</v>
      </c>
    </row>
    <row r="23" spans="1:17">
      <c r="A23" s="35" t="s">
        <v>24</v>
      </c>
      <c r="B23" s="28">
        <v>24827</v>
      </c>
      <c r="C23" s="6">
        <f>'Table 6A'!C23/$B23</f>
        <v>0.3304064123736255</v>
      </c>
      <c r="D23" s="6">
        <f>'Table 6A'!D23/$B23</f>
        <v>0.18898779554517259</v>
      </c>
      <c r="E23" s="17">
        <f>'Table 6A'!E23/$B23</f>
        <v>1.3694767793128448E-3</v>
      </c>
      <c r="F23" s="17">
        <f>'Table 6A'!F23/$B23</f>
        <v>1.4500342369194827E-3</v>
      </c>
      <c r="G23" s="17">
        <f>'Table 6A'!G23/$B23</f>
        <v>3.5686953719740608E-2</v>
      </c>
      <c r="H23" s="17">
        <f>'Table 6A'!H23/$B23</f>
        <v>0</v>
      </c>
      <c r="I23" s="17">
        <f>'Table 6A'!I23/$B23</f>
        <v>2.9564586941636124E-2</v>
      </c>
      <c r="J23" s="17">
        <f>'Table 6A'!J23/$B23</f>
        <v>2.4731139485237846E-2</v>
      </c>
      <c r="K23" s="17">
        <f>'Table 6A'!K23/$B23</f>
        <v>4.708583397107987E-2</v>
      </c>
      <c r="L23" s="17">
        <f>'Table 6A'!L23/$B23</f>
        <v>7.2501711845974137E-4</v>
      </c>
      <c r="M23" s="17">
        <f>'Table 6A'!M23/$B23</f>
        <v>1.3815603979538406E-2</v>
      </c>
      <c r="N23" s="17">
        <f>'Table 6A'!N23/$B23</f>
        <v>4.0238450074515646E-2</v>
      </c>
      <c r="O23" s="17">
        <f>'Table 6A'!O23/$B23</f>
        <v>1.4097555081161639E-3</v>
      </c>
      <c r="P23" s="17">
        <f>'Table 6A'!P23/$B23</f>
        <v>0</v>
      </c>
      <c r="Q23" s="17">
        <f>'Table 6A'!Q23/$B23</f>
        <v>0</v>
      </c>
    </row>
    <row r="24" spans="1:17">
      <c r="A24" s="35"/>
      <c r="B24" s="28"/>
      <c r="C24" s="6" t="s">
        <v>105</v>
      </c>
      <c r="D24" s="6"/>
      <c r="E24" s="17"/>
      <c r="F24" s="17"/>
      <c r="G24" s="17"/>
      <c r="H24" s="17"/>
      <c r="I24" s="17"/>
      <c r="J24" s="17"/>
      <c r="K24" s="17"/>
      <c r="L24" s="17"/>
      <c r="M24" s="17"/>
      <c r="N24" s="17"/>
      <c r="O24" s="17"/>
      <c r="P24" s="17"/>
      <c r="Q24" s="17"/>
    </row>
    <row r="25" spans="1:17">
      <c r="A25" s="35" t="s">
        <v>26</v>
      </c>
      <c r="B25" s="28">
        <v>25944</v>
      </c>
      <c r="C25" s="6">
        <f>'Table 6A'!C25/$B25</f>
        <v>0.19707832254085722</v>
      </c>
      <c r="D25" s="6">
        <f>'Table 6A'!D25/$B25</f>
        <v>7.2617946345975945E-2</v>
      </c>
      <c r="E25" s="17">
        <f>'Table 6A'!E25/$B25</f>
        <v>3.083564600678384E-4</v>
      </c>
      <c r="F25" s="17">
        <f>'Table 6A'!F25/$B25</f>
        <v>3.8544557508479803E-4</v>
      </c>
      <c r="G25" s="17">
        <f>'Table 6A'!G25/$B25</f>
        <v>1.5263644773358002E-2</v>
      </c>
      <c r="H25" s="17">
        <f>'Table 6A'!H25/$B25</f>
        <v>3.0064754856614245E-3</v>
      </c>
      <c r="I25" s="17">
        <f>'Table 6A'!I25/$B25</f>
        <v>8.1329016342892389E-3</v>
      </c>
      <c r="J25" s="17">
        <f>'Table 6A'!J25/$B25</f>
        <v>1.4107308048103609E-2</v>
      </c>
      <c r="K25" s="17">
        <f>'Table 6A'!K25/$B25</f>
        <v>5.6930311440024667E-2</v>
      </c>
      <c r="L25" s="17">
        <f>'Table 6A'!L25/$B25</f>
        <v>1.734505087881591E-3</v>
      </c>
      <c r="M25" s="17">
        <f>'Table 6A'!M25/$B25</f>
        <v>5.7816836262719704E-4</v>
      </c>
      <c r="N25" s="17">
        <f>'Table 6A'!N25/$B25</f>
        <v>1.6342892383595438E-2</v>
      </c>
      <c r="O25" s="17">
        <f>'Table 6A'!O25/$B25</f>
        <v>1.1563367252543941E-4</v>
      </c>
      <c r="P25" s="17">
        <f>'Table 6A'!P25/$B25</f>
        <v>0</v>
      </c>
      <c r="Q25" s="17">
        <f>'Table 6A'!Q25/$B25</f>
        <v>2.6441566450817144E-2</v>
      </c>
    </row>
    <row r="26" spans="1:17">
      <c r="A26" s="35" t="s">
        <v>27</v>
      </c>
      <c r="B26" s="28" t="s">
        <v>284</v>
      </c>
      <c r="C26" s="6" t="s">
        <v>105</v>
      </c>
      <c r="D26" s="6" t="s">
        <v>105</v>
      </c>
      <c r="E26" s="17" t="s">
        <v>105</v>
      </c>
      <c r="F26" s="17" t="s">
        <v>105</v>
      </c>
      <c r="G26" s="17" t="s">
        <v>105</v>
      </c>
      <c r="H26" s="17" t="s">
        <v>105</v>
      </c>
      <c r="I26" s="17" t="s">
        <v>105</v>
      </c>
      <c r="J26" s="17" t="s">
        <v>105</v>
      </c>
      <c r="K26" s="17" t="s">
        <v>105</v>
      </c>
      <c r="L26" s="17" t="s">
        <v>105</v>
      </c>
      <c r="M26" s="17" t="s">
        <v>105</v>
      </c>
      <c r="N26" s="17" t="s">
        <v>105</v>
      </c>
      <c r="O26" s="17" t="s">
        <v>105</v>
      </c>
      <c r="P26" s="17" t="s">
        <v>105</v>
      </c>
      <c r="Q26" s="17" t="s">
        <v>105</v>
      </c>
    </row>
    <row r="27" spans="1:17">
      <c r="A27" s="35" t="s">
        <v>28</v>
      </c>
      <c r="B27" s="28">
        <v>10958</v>
      </c>
      <c r="C27" s="6">
        <f>'Table 6A'!C27/$B27</f>
        <v>0.51095090344953453</v>
      </c>
      <c r="D27" s="6">
        <f>'Table 6A'!D27/$B27</f>
        <v>0.40098558131045814</v>
      </c>
      <c r="E27" s="17">
        <f>'Table 6A'!E27/$B27</f>
        <v>0</v>
      </c>
      <c r="F27" s="17">
        <f>'Table 6A'!F27/$B27</f>
        <v>0</v>
      </c>
      <c r="G27" s="17">
        <f>'Table 6A'!G27/$B27</f>
        <v>8.7515970067530577E-2</v>
      </c>
      <c r="H27" s="17">
        <f>'Table 6A'!H27/$B27</f>
        <v>2.0076656324146741E-3</v>
      </c>
      <c r="I27" s="17">
        <f>'Table 6A'!I27/$B27</f>
        <v>9.4816572367220298E-2</v>
      </c>
      <c r="J27" s="17">
        <f>'Table 6A'!J27/$B27</f>
        <v>5.4754517247672938E-4</v>
      </c>
      <c r="K27" s="17">
        <f>'Table 6A'!K27/$B27</f>
        <v>5.6579667822595367E-2</v>
      </c>
      <c r="L27" s="17">
        <f>'Table 6A'!L27/$B27</f>
        <v>5.2016791385289286E-3</v>
      </c>
      <c r="M27" s="17">
        <f>'Table 6A'!M27/$B27</f>
        <v>0</v>
      </c>
      <c r="N27" s="17">
        <f>'Table 6A'!N27/$B27</f>
        <v>3.2852710348603761E-3</v>
      </c>
      <c r="O27" s="17">
        <f>'Table 6A'!O27/$B27</f>
        <v>0</v>
      </c>
      <c r="P27" s="17">
        <f>'Table 6A'!P27/$B27</f>
        <v>1.3688629311918233E-3</v>
      </c>
      <c r="Q27" s="17">
        <f>'Table 6A'!Q27/$B27</f>
        <v>0</v>
      </c>
    </row>
    <row r="28" spans="1:17">
      <c r="A28" s="35" t="s">
        <v>29</v>
      </c>
      <c r="B28" s="28">
        <v>370</v>
      </c>
      <c r="C28" s="6">
        <f>'Table 6A'!C28/$B28</f>
        <v>0.89459459459459456</v>
      </c>
      <c r="D28" s="6">
        <f>'Table 6A'!D28/$B28</f>
        <v>0.25945945945945947</v>
      </c>
      <c r="E28" s="17">
        <f>'Table 6A'!E28/$B28</f>
        <v>2.7027027027027029E-3</v>
      </c>
      <c r="F28" s="17">
        <f>'Table 6A'!F28/$B28</f>
        <v>2.7027027027027029E-3</v>
      </c>
      <c r="G28" s="17">
        <f>'Table 6A'!G28/$B28</f>
        <v>4.0540540540540543E-2</v>
      </c>
      <c r="H28" s="17">
        <f>'Table 6A'!H28/$B28</f>
        <v>0</v>
      </c>
      <c r="I28" s="17">
        <f>'Table 6A'!I28/$B28</f>
        <v>0.29729729729729731</v>
      </c>
      <c r="J28" s="17">
        <f>'Table 6A'!J28/$B28</f>
        <v>3.2432432432432434E-2</v>
      </c>
      <c r="K28" s="17">
        <f>'Table 6A'!K28/$B28</f>
        <v>0.22702702702702704</v>
      </c>
      <c r="L28" s="17">
        <f>'Table 6A'!L28/$B28</f>
        <v>0</v>
      </c>
      <c r="M28" s="17">
        <f>'Table 6A'!M28/$B28</f>
        <v>5.4054054054054057E-3</v>
      </c>
      <c r="N28" s="17">
        <f>'Table 6A'!N28/$B28</f>
        <v>1.6216216216216217E-2</v>
      </c>
      <c r="O28" s="17">
        <f>'Table 6A'!O28/$B28</f>
        <v>0</v>
      </c>
      <c r="P28" s="17">
        <f>'Table 6A'!P28/$B28</f>
        <v>0</v>
      </c>
      <c r="Q28" s="17">
        <f>'Table 6A'!Q28/$B28</f>
        <v>0.42432432432432432</v>
      </c>
    </row>
    <row r="29" spans="1:17">
      <c r="A29" s="35" t="s">
        <v>30</v>
      </c>
      <c r="B29" s="28">
        <v>37148</v>
      </c>
      <c r="C29" s="6">
        <f>'Table 6A'!C29/$B29</f>
        <v>0.6533595348336384</v>
      </c>
      <c r="D29" s="6">
        <f>'Table 6A'!D29/$B29</f>
        <v>0.41471950037687089</v>
      </c>
      <c r="E29" s="17">
        <f>'Table 6A'!E29/$B29</f>
        <v>0</v>
      </c>
      <c r="F29" s="17">
        <f>'Table 6A'!F29/$B29</f>
        <v>0</v>
      </c>
      <c r="G29" s="17">
        <f>'Table 6A'!G29/$B29</f>
        <v>6.8967373748250238E-2</v>
      </c>
      <c r="H29" s="17">
        <f>'Table 6A'!H29/$B29</f>
        <v>0</v>
      </c>
      <c r="I29" s="17">
        <f>'Table 6A'!I29/$B29</f>
        <v>8.9910627759233336E-3</v>
      </c>
      <c r="J29" s="17">
        <f>'Table 6A'!J29/$B29</f>
        <v>1.0821578550662216E-2</v>
      </c>
      <c r="K29" s="17">
        <f>'Table 6A'!K29/$B29</f>
        <v>0.11521481641003553</v>
      </c>
      <c r="L29" s="17">
        <f>'Table 6A'!L29/$B29</f>
        <v>7.1336276515559386E-3</v>
      </c>
      <c r="M29" s="17">
        <f>'Table 6A'!M29/$B29</f>
        <v>3.3272316140842036E-2</v>
      </c>
      <c r="N29" s="17">
        <f>'Table 6A'!N29/$B29</f>
        <v>3.4995154517066867E-3</v>
      </c>
      <c r="O29" s="17">
        <f>'Table 6A'!O29/$B29</f>
        <v>0</v>
      </c>
      <c r="P29" s="17">
        <f>'Table 6A'!P29/$B29</f>
        <v>0</v>
      </c>
      <c r="Q29" s="17">
        <f>'Table 6A'!Q29/$B29</f>
        <v>6.8240551308280398E-2</v>
      </c>
    </row>
    <row r="30" spans="1:17">
      <c r="A30" s="35"/>
      <c r="B30" s="28"/>
      <c r="C30" s="6" t="s">
        <v>105</v>
      </c>
      <c r="D30" s="6"/>
      <c r="E30" s="17"/>
      <c r="F30" s="17"/>
      <c r="G30" s="17"/>
      <c r="H30" s="17"/>
      <c r="I30" s="17"/>
      <c r="J30" s="17"/>
      <c r="K30" s="17"/>
      <c r="L30" s="17"/>
      <c r="M30" s="17"/>
      <c r="N30" s="17"/>
      <c r="O30" s="17"/>
      <c r="P30" s="17"/>
      <c r="Q30" s="17"/>
    </row>
    <row r="31" spans="1:17">
      <c r="A31" s="35" t="s">
        <v>31</v>
      </c>
      <c r="B31" s="28">
        <v>32611</v>
      </c>
      <c r="C31" s="6">
        <f>'Table 6A'!C31/$B31</f>
        <v>0.58247217196651435</v>
      </c>
      <c r="D31" s="6">
        <f>'Table 6A'!D31/$B31</f>
        <v>0.51384502161847234</v>
      </c>
      <c r="E31" s="17">
        <f>'Table 6A'!E31/$B31</f>
        <v>2.9437919720339762E-3</v>
      </c>
      <c r="F31" s="17">
        <f>'Table 6A'!F31/$B31</f>
        <v>0</v>
      </c>
      <c r="G31" s="17">
        <f>'Table 6A'!G31/$B31</f>
        <v>3.6184109656250958E-3</v>
      </c>
      <c r="H31" s="17">
        <f>'Table 6A'!H31/$B31</f>
        <v>3.6797399650424702E-4</v>
      </c>
      <c r="I31" s="17">
        <f>'Table 6A'!I31/$B31</f>
        <v>1.8490693324338413E-2</v>
      </c>
      <c r="J31" s="17">
        <f>'Table 6A'!J31/$B31</f>
        <v>0</v>
      </c>
      <c r="K31" s="17">
        <f>'Table 6A'!K31/$B31</f>
        <v>9.8433044064886073E-3</v>
      </c>
      <c r="L31" s="17">
        <f>'Table 6A'!L31/$B31</f>
        <v>4.5076814571770258E-3</v>
      </c>
      <c r="M31" s="17">
        <f>'Table 6A'!M31/$B31</f>
        <v>2.3764987274232621E-2</v>
      </c>
      <c r="N31" s="17">
        <f>'Table 6A'!N31/$B31</f>
        <v>1.1836496887553279E-2</v>
      </c>
      <c r="O31" s="17">
        <f>'Table 6A'!O31/$B31</f>
        <v>0</v>
      </c>
      <c r="P31" s="17">
        <f>'Table 6A'!P31/$B31</f>
        <v>8.4726012695102881E-2</v>
      </c>
      <c r="Q31" s="17">
        <f>'Table 6A'!Q31/$B31</f>
        <v>0</v>
      </c>
    </row>
    <row r="32" spans="1:17">
      <c r="A32" s="35" t="s">
        <v>32</v>
      </c>
      <c r="B32" s="28">
        <v>17523</v>
      </c>
      <c r="C32" s="6">
        <f>'Table 6A'!C32/$B32</f>
        <v>0.59276379615362662</v>
      </c>
      <c r="D32" s="6">
        <f>'Table 6A'!D32/$B32</f>
        <v>0.52154311476345372</v>
      </c>
      <c r="E32" s="17">
        <f>'Table 6A'!E32/$B32</f>
        <v>5.8779889288363861E-3</v>
      </c>
      <c r="F32" s="17">
        <f>'Table 6A'!F32/$B32</f>
        <v>0</v>
      </c>
      <c r="G32" s="17">
        <f>'Table 6A'!G32/$B32</f>
        <v>3.4240712206813901E-3</v>
      </c>
      <c r="H32" s="17">
        <f>'Table 6A'!H32/$B32</f>
        <v>0</v>
      </c>
      <c r="I32" s="17">
        <f>'Table 6A'!I32/$B32</f>
        <v>1.3353877760657421E-2</v>
      </c>
      <c r="J32" s="17">
        <f>'Table 6A'!J32/$B32</f>
        <v>1.0842892198824402E-3</v>
      </c>
      <c r="K32" s="17">
        <f>'Table 6A'!K32/$B32</f>
        <v>5.7638532214803403E-2</v>
      </c>
      <c r="L32" s="17">
        <f>'Table 6A'!L32/$B32</f>
        <v>0</v>
      </c>
      <c r="M32" s="17">
        <f>'Table 6A'!M32/$B32</f>
        <v>0</v>
      </c>
      <c r="N32" s="17">
        <f>'Table 6A'!N32/$B32</f>
        <v>2.7563773326485189E-2</v>
      </c>
      <c r="O32" s="17">
        <f>'Table 6A'!O32/$B32</f>
        <v>0</v>
      </c>
      <c r="P32" s="17">
        <f>'Table 6A'!P32/$B32</f>
        <v>0</v>
      </c>
      <c r="Q32" s="17">
        <f>'Table 6A'!Q32/$B32</f>
        <v>4.8450607772641673E-2</v>
      </c>
    </row>
    <row r="33" spans="1:17">
      <c r="A33" s="35" t="s">
        <v>33</v>
      </c>
      <c r="B33" s="28">
        <v>9385</v>
      </c>
      <c r="C33" s="6">
        <f>'Table 6A'!C33/$B33</f>
        <v>0.72669152903569523</v>
      </c>
      <c r="D33" s="6">
        <f>'Table 6A'!D33/$B33</f>
        <v>0.32157698454981354</v>
      </c>
      <c r="E33" s="17">
        <f>'Table 6A'!E33/$B33</f>
        <v>0</v>
      </c>
      <c r="F33" s="17">
        <f>'Table 6A'!F33/$B33</f>
        <v>0</v>
      </c>
      <c r="G33" s="17">
        <f>'Table 6A'!G33/$B33</f>
        <v>8.1193393713372405E-2</v>
      </c>
      <c r="H33" s="17">
        <f>'Table 6A'!H33/$B33</f>
        <v>4.2621204049014382E-4</v>
      </c>
      <c r="I33" s="17">
        <f>'Table 6A'!I33/$B33</f>
        <v>0</v>
      </c>
      <c r="J33" s="17">
        <f>'Table 6A'!J33/$B33</f>
        <v>1.5982951518380393E-3</v>
      </c>
      <c r="K33" s="17">
        <f>'Table 6A'!K33/$B33</f>
        <v>1.2360149174214172E-2</v>
      </c>
      <c r="L33" s="17">
        <f>'Table 6A'!L33/$B33</f>
        <v>3.4096963239211506E-3</v>
      </c>
      <c r="M33" s="17">
        <f>'Table 6A'!M33/$B33</f>
        <v>3.9424613745338306E-3</v>
      </c>
      <c r="N33" s="17">
        <f>'Table 6A'!N33/$B33</f>
        <v>4.411294619072989E-2</v>
      </c>
      <c r="O33" s="17">
        <f>'Table 6A'!O33/$B33</f>
        <v>0</v>
      </c>
      <c r="P33" s="17">
        <f>'Table 6A'!P33/$B33</f>
        <v>0.43857218966435801</v>
      </c>
      <c r="Q33" s="17">
        <f>'Table 6A'!Q33/$B33</f>
        <v>0</v>
      </c>
    </row>
    <row r="34" spans="1:17">
      <c r="A34" s="35" t="s">
        <v>34</v>
      </c>
      <c r="B34" s="28">
        <v>21679</v>
      </c>
      <c r="C34" s="6">
        <f>'Table 6A'!C34/$B34</f>
        <v>0.36320863508464413</v>
      </c>
      <c r="D34" s="6">
        <f>'Table 6A'!D34/$B34</f>
        <v>0.17676092070667465</v>
      </c>
      <c r="E34" s="17">
        <f>'Table 6A'!E34/$B34</f>
        <v>6.2272245029752291E-3</v>
      </c>
      <c r="F34" s="17">
        <f>'Table 6A'!F34/$B34</f>
        <v>0</v>
      </c>
      <c r="G34" s="17">
        <f>'Table 6A'!G34/$B34</f>
        <v>1.8220397619816413E-2</v>
      </c>
      <c r="H34" s="17">
        <f>'Table 6A'!H34/$B34</f>
        <v>1.0148069560404077E-3</v>
      </c>
      <c r="I34" s="17">
        <f>'Table 6A'!I34/$B34</f>
        <v>1.222381106139582E-2</v>
      </c>
      <c r="J34" s="17">
        <f>'Table 6A'!J34/$B34</f>
        <v>6.5593431431339083E-2</v>
      </c>
      <c r="K34" s="17">
        <f>'Table 6A'!K34/$B34</f>
        <v>9.2670326122053601E-2</v>
      </c>
      <c r="L34" s="17">
        <f>'Table 6A'!L34/$B34</f>
        <v>8.487476359610684E-3</v>
      </c>
      <c r="M34" s="17">
        <f>'Table 6A'!M34/$B34</f>
        <v>1.3146362839614373E-2</v>
      </c>
      <c r="N34" s="17">
        <f>'Table 6A'!N34/$B34</f>
        <v>0</v>
      </c>
      <c r="O34" s="17">
        <f>'Table 6A'!O34/$B34</f>
        <v>0</v>
      </c>
      <c r="P34" s="17">
        <f>'Table 6A'!P34/$B34</f>
        <v>0</v>
      </c>
      <c r="Q34" s="17">
        <f>'Table 6A'!Q34/$B34</f>
        <v>1.1209004105355413E-2</v>
      </c>
    </row>
    <row r="35" spans="1:17">
      <c r="A35" s="35" t="s">
        <v>35</v>
      </c>
      <c r="B35" s="28">
        <v>13591</v>
      </c>
      <c r="C35" s="6">
        <f>'Table 6A'!C35/$B35</f>
        <v>0.36892060922669412</v>
      </c>
      <c r="D35" s="6">
        <f>'Table 6A'!D35/$B35</f>
        <v>0.23331616510926348</v>
      </c>
      <c r="E35" s="17">
        <f>'Table 6A'!E35/$B35</f>
        <v>1.4715620631300125E-4</v>
      </c>
      <c r="F35" s="17">
        <f>'Table 6A'!F35/$B35</f>
        <v>1.8394525789125157E-3</v>
      </c>
      <c r="G35" s="17">
        <f>'Table 6A'!G35/$B35</f>
        <v>6.349790302406004E-2</v>
      </c>
      <c r="H35" s="17">
        <f>'Table 6A'!H35/$B35</f>
        <v>5.8862482525200502E-4</v>
      </c>
      <c r="I35" s="17">
        <f>'Table 6A'!I35/$B35</f>
        <v>2.2073430946950186E-2</v>
      </c>
      <c r="J35" s="17">
        <f>'Table 6A'!J35/$B35</f>
        <v>0</v>
      </c>
      <c r="K35" s="17">
        <f>'Table 6A'!K35/$B35</f>
        <v>7.1370760061805608E-2</v>
      </c>
      <c r="L35" s="17">
        <f>'Table 6A'!L35/$B35</f>
        <v>0</v>
      </c>
      <c r="M35" s="17">
        <f>'Table 6A'!M35/$B35</f>
        <v>2.2073430946950188E-3</v>
      </c>
      <c r="N35" s="17">
        <f>'Table 6A'!N35/$B35</f>
        <v>1.7290854241777648E-2</v>
      </c>
      <c r="O35" s="17">
        <f>'Table 6A'!O35/$B35</f>
        <v>0</v>
      </c>
      <c r="P35" s="17">
        <f>'Table 6A'!P35/$B35</f>
        <v>0</v>
      </c>
      <c r="Q35" s="17">
        <f>'Table 6A'!Q35/$B35</f>
        <v>0</v>
      </c>
    </row>
    <row r="36" spans="1:17">
      <c r="A36" s="35"/>
      <c r="B36" s="28"/>
      <c r="C36" s="6" t="s">
        <v>105</v>
      </c>
      <c r="D36" s="6"/>
      <c r="E36" s="17"/>
      <c r="F36" s="17"/>
      <c r="G36" s="17"/>
      <c r="H36" s="17"/>
      <c r="I36" s="17"/>
      <c r="J36" s="17"/>
      <c r="K36" s="17"/>
      <c r="L36" s="17"/>
      <c r="M36" s="17"/>
      <c r="N36" s="17"/>
      <c r="O36" s="17"/>
      <c r="P36" s="17"/>
      <c r="Q36" s="17"/>
    </row>
    <row r="37" spans="1:17">
      <c r="A37" s="35" t="s">
        <v>36</v>
      </c>
      <c r="B37" s="28">
        <v>7761</v>
      </c>
      <c r="C37" s="6">
        <f>'Table 6A'!C37/$B37</f>
        <v>0.66898595541811623</v>
      </c>
      <c r="D37" s="6">
        <f>'Table 6A'!D37/$B37</f>
        <v>0.40523128462826957</v>
      </c>
      <c r="E37" s="17">
        <f>'Table 6A'!E37/$B37</f>
        <v>0</v>
      </c>
      <c r="F37" s="17">
        <f>'Table 6A'!F37/$B37</f>
        <v>0</v>
      </c>
      <c r="G37" s="17">
        <f>'Table 6A'!G37/$B37</f>
        <v>3.2470042520293778E-2</v>
      </c>
      <c r="H37" s="17">
        <f>'Table 6A'!H37/$B37</f>
        <v>1.030795000644247E-3</v>
      </c>
      <c r="I37" s="17">
        <f>'Table 6A'!I37/$B37</f>
        <v>0.23270197139543874</v>
      </c>
      <c r="J37" s="17">
        <f>'Table 6A'!J37/$B37</f>
        <v>4.5226130653266333E-2</v>
      </c>
      <c r="K37" s="17">
        <f>'Table 6A'!K37/$B37</f>
        <v>2.0744749387965469E-2</v>
      </c>
      <c r="L37" s="17">
        <f>'Table 6A'!L37/$B37</f>
        <v>5.6049478160030926E-2</v>
      </c>
      <c r="M37" s="17">
        <f>'Table 6A'!M37/$B37</f>
        <v>5.6693725035433578E-3</v>
      </c>
      <c r="N37" s="17">
        <f>'Table 6A'!N37/$B37</f>
        <v>5.6049478160030926E-2</v>
      </c>
      <c r="O37" s="17">
        <f>'Table 6A'!O37/$B37</f>
        <v>0</v>
      </c>
      <c r="P37" s="17">
        <f>'Table 6A'!P37/$B37</f>
        <v>0</v>
      </c>
      <c r="Q37" s="17">
        <f>'Table 6A'!Q37/$B37</f>
        <v>0</v>
      </c>
    </row>
    <row r="38" spans="1:17">
      <c r="A38" s="35" t="s">
        <v>37</v>
      </c>
      <c r="B38" s="28">
        <v>18067</v>
      </c>
      <c r="C38" s="6">
        <f>'Table 6A'!C38/$B38</f>
        <v>0.16145458570875076</v>
      </c>
      <c r="D38" s="6">
        <f>'Table 6A'!D38/$B38</f>
        <v>5.6677921071566946E-2</v>
      </c>
      <c r="E38" s="17">
        <f>'Table 6A'!E38/$B38</f>
        <v>5.0921569712735924E-3</v>
      </c>
      <c r="F38" s="17">
        <f>'Table 6A'!F38/$B38</f>
        <v>7.3061382631316764E-3</v>
      </c>
      <c r="G38" s="17">
        <f>'Table 6A'!G38/$B38</f>
        <v>2.2693308241545358E-3</v>
      </c>
      <c r="H38" s="17">
        <f>'Table 6A'!H38/$B38</f>
        <v>1.162340178225494E-3</v>
      </c>
      <c r="I38" s="17">
        <f>'Table 6A'!I38/$B38</f>
        <v>5.872585376653567E-2</v>
      </c>
      <c r="J38" s="17">
        <f>'Table 6A'!J38/$B38</f>
        <v>1.106990645929042E-3</v>
      </c>
      <c r="K38" s="17">
        <f>'Table 6A'!K38/$B38</f>
        <v>3.487020534676482E-2</v>
      </c>
      <c r="L38" s="17">
        <f>'Table 6A'!L38/$B38</f>
        <v>0</v>
      </c>
      <c r="M38" s="17">
        <f>'Table 6A'!M38/$B38</f>
        <v>5.53495322964521E-4</v>
      </c>
      <c r="N38" s="17">
        <f>'Table 6A'!N38/$B38</f>
        <v>1.4114130735595283E-2</v>
      </c>
      <c r="O38" s="17">
        <f>'Table 6A'!O38/$B38</f>
        <v>0</v>
      </c>
      <c r="P38" s="17">
        <f>'Table 6A'!P38/$B38</f>
        <v>0</v>
      </c>
      <c r="Q38" s="17">
        <f>'Table 6A'!Q38/$B38</f>
        <v>0</v>
      </c>
    </row>
    <row r="39" spans="1:17">
      <c r="A39" s="35" t="s">
        <v>38</v>
      </c>
      <c r="B39" s="28">
        <v>26984</v>
      </c>
      <c r="C39" s="6">
        <f>'Table 6A'!C39/$B39</f>
        <v>0.23406463089238067</v>
      </c>
      <c r="D39" s="6">
        <f>'Table 6A'!D39/$B39</f>
        <v>0.14289949599762822</v>
      </c>
      <c r="E39" s="17">
        <f>'Table 6A'!E39/$B39</f>
        <v>6.262970649273644E-3</v>
      </c>
      <c r="F39" s="17">
        <f>'Table 6A'!F39/$B39</f>
        <v>1.5194189149125407E-3</v>
      </c>
      <c r="G39" s="17">
        <f>'Table 6A'!G39/$B39</f>
        <v>0</v>
      </c>
      <c r="H39" s="17">
        <f>'Table 6A'!H39/$B39</f>
        <v>0</v>
      </c>
      <c r="I39" s="17">
        <f>'Table 6A'!I39/$B39</f>
        <v>2.2494811740290544E-2</v>
      </c>
      <c r="J39" s="17">
        <f>'Table 6A'!J39/$B39</f>
        <v>6.0035576638007709E-3</v>
      </c>
      <c r="K39" s="17">
        <f>'Table 6A'!K39/$B39</f>
        <v>8.4494515268307147E-3</v>
      </c>
      <c r="L39" s="17">
        <f>'Table 6A'!L39/$B39</f>
        <v>2.5200118588793358E-2</v>
      </c>
      <c r="M39" s="17">
        <f>'Table 6A'!M39/$B39</f>
        <v>4.3729617551141421E-3</v>
      </c>
      <c r="N39" s="17">
        <f>'Table 6A'!N39/$B39</f>
        <v>2.8868959383338274E-2</v>
      </c>
      <c r="O39" s="17">
        <f>'Table 6A'!O39/$B39</f>
        <v>2.223539875481767E-4</v>
      </c>
      <c r="P39" s="17">
        <f>'Table 6A'!P39/$B39</f>
        <v>0</v>
      </c>
      <c r="Q39" s="17">
        <f>'Table 6A'!Q39/$B39</f>
        <v>0</v>
      </c>
    </row>
    <row r="40" spans="1:17">
      <c r="A40" s="35" t="s">
        <v>39</v>
      </c>
      <c r="B40" s="28">
        <v>48645</v>
      </c>
      <c r="C40" s="6">
        <f>'Table 6A'!C40/$B40</f>
        <v>0.43149347312159525</v>
      </c>
      <c r="D40" s="6">
        <f>'Table 6A'!D40/$B40</f>
        <v>0.36593688971117277</v>
      </c>
      <c r="E40" s="17">
        <f>'Table 6A'!E40/$B40</f>
        <v>4.1114194675711789E-5</v>
      </c>
      <c r="F40" s="17">
        <f>'Table 6A'!F40/$B40</f>
        <v>2.0557097337855895E-5</v>
      </c>
      <c r="G40" s="17">
        <f>'Table 6A'!G40/$B40</f>
        <v>1.2334258402713538E-4</v>
      </c>
      <c r="H40" s="17">
        <f>'Table 6A'!H40/$B40</f>
        <v>1.8501387604070305E-4</v>
      </c>
      <c r="I40" s="17">
        <f>'Table 6A'!I40/$B40</f>
        <v>7.388220783225409E-2</v>
      </c>
      <c r="J40" s="17">
        <f>'Table 6A'!J40/$B40</f>
        <v>2.0557097337855895E-5</v>
      </c>
      <c r="K40" s="17">
        <f>'Table 6A'!K40/$B40</f>
        <v>6.2699146880460478E-3</v>
      </c>
      <c r="L40" s="17">
        <f>'Table 6A'!L40/$B40</f>
        <v>3.2891355740569431E-4</v>
      </c>
      <c r="M40" s="17">
        <f>'Table 6A'!M40/$B40</f>
        <v>3.4947065474355023E-4</v>
      </c>
      <c r="N40" s="17">
        <f>'Table 6A'!N40/$B40</f>
        <v>8.3872957138452046E-3</v>
      </c>
      <c r="O40" s="17">
        <f>'Table 6A'!O40/$B40</f>
        <v>0</v>
      </c>
      <c r="P40" s="17">
        <f>'Table 6A'!P40/$B40</f>
        <v>0</v>
      </c>
      <c r="Q40" s="17">
        <f>'Table 6A'!Q40/$B40</f>
        <v>1.0895261589063624E-3</v>
      </c>
    </row>
    <row r="41" spans="1:17">
      <c r="A41" s="35" t="s">
        <v>40</v>
      </c>
      <c r="B41" s="28">
        <v>34661</v>
      </c>
      <c r="C41" s="6">
        <f>'Table 6A'!C41/$B41</f>
        <v>0.50333227546810533</v>
      </c>
      <c r="D41" s="6">
        <f>'Table 6A'!D41/$B41</f>
        <v>0.31207985920775511</v>
      </c>
      <c r="E41" s="17">
        <f>'Table 6A'!E41/$B41</f>
        <v>0</v>
      </c>
      <c r="F41" s="17">
        <f>'Table 6A'!F41/$B41</f>
        <v>0</v>
      </c>
      <c r="G41" s="17">
        <f>'Table 6A'!G41/$B41</f>
        <v>4.9046478751334352E-4</v>
      </c>
      <c r="H41" s="17">
        <f>'Table 6A'!H41/$B41</f>
        <v>0</v>
      </c>
      <c r="I41" s="17">
        <f>'Table 6A'!I41/$B41</f>
        <v>0.15443870632699577</v>
      </c>
      <c r="J41" s="17">
        <f>'Table 6A'!J41/$B41</f>
        <v>1.3559908831251263E-3</v>
      </c>
      <c r="K41" s="17">
        <f>'Table 6A'!K41/$B41</f>
        <v>2.619658982718329E-2</v>
      </c>
      <c r="L41" s="17">
        <f>'Table 6A'!L41/$B41</f>
        <v>2.885086985372609E-4</v>
      </c>
      <c r="M41" s="17">
        <f>'Table 6A'!M41/$B41</f>
        <v>1.8926170624044315E-2</v>
      </c>
      <c r="N41" s="17">
        <f>'Table 6A'!N41/$B41</f>
        <v>5.7038169700816481E-2</v>
      </c>
      <c r="O41" s="17">
        <f>'Table 6A'!O41/$B41</f>
        <v>2.885086985372609E-5</v>
      </c>
      <c r="P41" s="17">
        <f>'Table 6A'!P41/$B41</f>
        <v>5.239317965436658E-2</v>
      </c>
      <c r="Q41" s="17">
        <f>'Table 6A'!Q41/$B41</f>
        <v>0</v>
      </c>
    </row>
    <row r="42" spans="1:17">
      <c r="A42" s="35"/>
      <c r="B42" s="28"/>
      <c r="C42" s="6" t="s">
        <v>105</v>
      </c>
      <c r="D42" s="6"/>
      <c r="E42" s="17"/>
      <c r="F42" s="17"/>
      <c r="G42" s="17"/>
      <c r="H42" s="17"/>
      <c r="I42" s="17"/>
      <c r="J42" s="17"/>
      <c r="K42" s="17"/>
      <c r="L42" s="17"/>
      <c r="M42" s="17"/>
      <c r="N42" s="17"/>
      <c r="O42" s="17"/>
      <c r="P42" s="17"/>
      <c r="Q42" s="17"/>
    </row>
    <row r="43" spans="1:17">
      <c r="A43" s="35" t="s">
        <v>41</v>
      </c>
      <c r="B43" s="28">
        <v>7920</v>
      </c>
      <c r="C43" s="6">
        <f>'Table 6A'!C43/$B43</f>
        <v>0.25909090909090909</v>
      </c>
      <c r="D43" s="6">
        <f>'Table 6A'!D43/$B43</f>
        <v>0.15214646464646464</v>
      </c>
      <c r="E43" s="17">
        <f>'Table 6A'!E43/$B43</f>
        <v>0</v>
      </c>
      <c r="F43" s="17">
        <f>'Table 6A'!F43/$B43</f>
        <v>0</v>
      </c>
      <c r="G43" s="17">
        <f>'Table 6A'!G43/$B43</f>
        <v>2.6767676767676767E-2</v>
      </c>
      <c r="H43" s="17">
        <f>'Table 6A'!H43/$B43</f>
        <v>0</v>
      </c>
      <c r="I43" s="17">
        <f>'Table 6A'!I43/$B43</f>
        <v>4.3181818181818182E-2</v>
      </c>
      <c r="J43" s="17">
        <f>'Table 6A'!J43/$B43</f>
        <v>2.0202020202020204E-2</v>
      </c>
      <c r="K43" s="17">
        <f>'Table 6A'!K43/$B43</f>
        <v>2.4494949494949497E-2</v>
      </c>
      <c r="L43" s="17">
        <f>'Table 6A'!L43/$B43</f>
        <v>2.1464646464646464E-3</v>
      </c>
      <c r="M43" s="17">
        <f>'Table 6A'!M43/$B43</f>
        <v>1.1363636363636364E-2</v>
      </c>
      <c r="N43" s="17">
        <f>'Table 6A'!N43/$B43</f>
        <v>6.8181818181818179E-3</v>
      </c>
      <c r="O43" s="17">
        <f>'Table 6A'!O43/$B43</f>
        <v>0</v>
      </c>
      <c r="P43" s="17">
        <f>'Table 6A'!P43/$B43</f>
        <v>0</v>
      </c>
      <c r="Q43" s="17">
        <f>'Table 6A'!Q43/$B43</f>
        <v>0</v>
      </c>
    </row>
    <row r="44" spans="1:17">
      <c r="A44" s="35" t="s">
        <v>42</v>
      </c>
      <c r="B44" s="28">
        <v>34429</v>
      </c>
      <c r="C44" s="6">
        <f>'Table 6A'!C44/$B44</f>
        <v>0.43181620145807315</v>
      </c>
      <c r="D44" s="6">
        <f>'Table 6A'!D44/$B44</f>
        <v>0.21115919718841675</v>
      </c>
      <c r="E44" s="17">
        <f>'Table 6A'!E44/$B44</f>
        <v>0</v>
      </c>
      <c r="F44" s="17">
        <f>'Table 6A'!F44/$B44</f>
        <v>0</v>
      </c>
      <c r="G44" s="17">
        <f>'Table 6A'!G44/$B44</f>
        <v>1.2344244677452147E-2</v>
      </c>
      <c r="H44" s="17">
        <f>'Table 6A'!H44/$B44</f>
        <v>5.2281506869209101E-4</v>
      </c>
      <c r="I44" s="17">
        <f>'Table 6A'!I44/$B44</f>
        <v>4.1244299863487176E-2</v>
      </c>
      <c r="J44" s="17">
        <f>'Table 6A'!J44/$B44</f>
        <v>0</v>
      </c>
      <c r="K44" s="17">
        <f>'Table 6A'!K44/$B44</f>
        <v>8.8791425832873444E-2</v>
      </c>
      <c r="L44" s="17">
        <f>'Table 6A'!L44/$B44</f>
        <v>0</v>
      </c>
      <c r="M44" s="17">
        <f>'Table 6A'!M44/$B44</f>
        <v>3.0207092857765256E-2</v>
      </c>
      <c r="N44" s="17">
        <f>'Table 6A'!N44/$B44</f>
        <v>6.0414185715530512E-3</v>
      </c>
      <c r="O44" s="17">
        <f>'Table 6A'!O44/$B44</f>
        <v>0</v>
      </c>
      <c r="P44" s="17">
        <f>'Table 6A'!P44/$B44</f>
        <v>0</v>
      </c>
      <c r="Q44" s="17">
        <f>'Table 6A'!Q44/$B44</f>
        <v>0.10017717621772343</v>
      </c>
    </row>
    <row r="45" spans="1:17">
      <c r="A45" s="35" t="s">
        <v>43</v>
      </c>
      <c r="B45" s="28">
        <v>4759</v>
      </c>
      <c r="C45" s="6">
        <f>'Table 6A'!C45/$B45</f>
        <v>0.92855641941584366</v>
      </c>
      <c r="D45" s="6">
        <f>'Table 6A'!D45/$B45</f>
        <v>0.10443370455978147</v>
      </c>
      <c r="E45" s="17">
        <f>'Table 6A'!E45/$B45</f>
        <v>0</v>
      </c>
      <c r="F45" s="17">
        <f>'Table 6A'!F45/$B45</f>
        <v>0</v>
      </c>
      <c r="G45" s="17">
        <f>'Table 6A'!G45/$B45</f>
        <v>0.6373187644463123</v>
      </c>
      <c r="H45" s="17">
        <f>'Table 6A'!H45/$B45</f>
        <v>0</v>
      </c>
      <c r="I45" s="17">
        <f>'Table 6A'!I45/$B45</f>
        <v>0.1117881907963858</v>
      </c>
      <c r="J45" s="17">
        <f>'Table 6A'!J45/$B45</f>
        <v>0</v>
      </c>
      <c r="K45" s="17">
        <f>'Table 6A'!K45/$B45</f>
        <v>5.1691531834418998E-2</v>
      </c>
      <c r="L45" s="17">
        <f>'Table 6A'!L45/$B45</f>
        <v>0</v>
      </c>
      <c r="M45" s="17">
        <f>'Table 6A'!M45/$B45</f>
        <v>0</v>
      </c>
      <c r="N45" s="17">
        <f>'Table 6A'!N45/$B45</f>
        <v>4.6228199201512922E-3</v>
      </c>
      <c r="O45" s="17">
        <f>'Table 6A'!O45/$B45</f>
        <v>0</v>
      </c>
      <c r="P45" s="17">
        <f>'Table 6A'!P45/$B45</f>
        <v>0.41878545913006932</v>
      </c>
      <c r="Q45" s="17">
        <f>'Table 6A'!Q45/$B45</f>
        <v>0</v>
      </c>
    </row>
    <row r="46" spans="1:17">
      <c r="A46" s="35" t="s">
        <v>44</v>
      </c>
      <c r="B46" s="28">
        <v>6278</v>
      </c>
      <c r="C46" s="6">
        <f>'Table 6A'!C46/$B46</f>
        <v>0.31347562918126792</v>
      </c>
      <c r="D46" s="6">
        <f>'Table 6A'!D46/$B46</f>
        <v>0.14319847085058937</v>
      </c>
      <c r="E46" s="17">
        <f>'Table 6A'!E46/$B46</f>
        <v>0</v>
      </c>
      <c r="F46" s="17">
        <f>'Table 6A'!F46/$B46</f>
        <v>0</v>
      </c>
      <c r="G46" s="17">
        <f>'Table 6A'!G46/$B46</f>
        <v>9.5571838165020703E-4</v>
      </c>
      <c r="H46" s="17">
        <f>'Table 6A'!H46/$B46</f>
        <v>4.7785919082510351E-4</v>
      </c>
      <c r="I46" s="17">
        <f>'Table 6A'!I46/$B46</f>
        <v>4.8741637464160562E-2</v>
      </c>
      <c r="J46" s="17">
        <f>'Table 6A'!J46/$B46</f>
        <v>0</v>
      </c>
      <c r="K46" s="17">
        <f>'Table 6A'!K46/$B46</f>
        <v>2.851226505256451E-2</v>
      </c>
      <c r="L46" s="17">
        <f>'Table 6A'!L46/$B46</f>
        <v>0</v>
      </c>
      <c r="M46" s="17">
        <f>'Table 6A'!M46/$B46</f>
        <v>0</v>
      </c>
      <c r="N46" s="17">
        <f>'Table 6A'!N46/$B46</f>
        <v>5.2883083784644791E-2</v>
      </c>
      <c r="O46" s="17">
        <f>'Table 6A'!O46/$B46</f>
        <v>0</v>
      </c>
      <c r="P46" s="17">
        <f>'Table 6A'!P46/$B46</f>
        <v>3.950302644154189E-2</v>
      </c>
      <c r="Q46" s="17">
        <f>'Table 6A'!Q46/$B46</f>
        <v>1.752150366358713E-2</v>
      </c>
    </row>
    <row r="47" spans="1:17">
      <c r="A47" s="35" t="s">
        <v>45</v>
      </c>
      <c r="B47" s="28">
        <v>4192</v>
      </c>
      <c r="C47" s="6">
        <f>'Table 6A'!C47/$B47</f>
        <v>0.51622137404580148</v>
      </c>
      <c r="D47" s="6">
        <f>'Table 6A'!D47/$B47</f>
        <v>0.25095419847328243</v>
      </c>
      <c r="E47" s="17">
        <f>'Table 6A'!E47/$B47</f>
        <v>0</v>
      </c>
      <c r="F47" s="17">
        <f>'Table 6A'!F47/$B47</f>
        <v>0</v>
      </c>
      <c r="G47" s="17">
        <f>'Table 6A'!G47/$B47</f>
        <v>0</v>
      </c>
      <c r="H47" s="17">
        <f>'Table 6A'!H47/$B47</f>
        <v>0</v>
      </c>
      <c r="I47" s="17">
        <f>'Table 6A'!I47/$B47</f>
        <v>0.22924618320610687</v>
      </c>
      <c r="J47" s="17">
        <f>'Table 6A'!J47/$B47</f>
        <v>1.7414122137404581E-2</v>
      </c>
      <c r="K47" s="17">
        <f>'Table 6A'!K47/$B47</f>
        <v>4.9618320610687022E-2</v>
      </c>
      <c r="L47" s="17">
        <f>'Table 6A'!L47/$B47</f>
        <v>5.2480916030534352E-3</v>
      </c>
      <c r="M47" s="17">
        <f>'Table 6A'!M47/$B47</f>
        <v>0</v>
      </c>
      <c r="N47" s="17">
        <f>'Table 6A'!N47/$B47</f>
        <v>1.4312977099236641E-2</v>
      </c>
      <c r="O47" s="17">
        <f>'Table 6A'!O47/$B47</f>
        <v>0</v>
      </c>
      <c r="P47" s="17">
        <f>'Table 6A'!P47/$B47</f>
        <v>0</v>
      </c>
      <c r="Q47" s="17">
        <f>'Table 6A'!Q47/$B47</f>
        <v>7.3473282442748089E-2</v>
      </c>
    </row>
    <row r="48" spans="1:17">
      <c r="A48" s="35"/>
      <c r="B48" s="28"/>
      <c r="C48" s="6" t="s">
        <v>105</v>
      </c>
      <c r="D48" s="6"/>
      <c r="E48" s="17"/>
      <c r="F48" s="17"/>
      <c r="G48" s="17"/>
      <c r="H48" s="17"/>
      <c r="I48" s="17"/>
      <c r="J48" s="17"/>
      <c r="K48" s="17"/>
      <c r="L48" s="17"/>
      <c r="M48" s="17"/>
      <c r="N48" s="17"/>
      <c r="O48" s="17"/>
      <c r="P48" s="17"/>
      <c r="Q48" s="17"/>
    </row>
    <row r="49" spans="1:17">
      <c r="A49" s="35" t="s">
        <v>46</v>
      </c>
      <c r="B49" s="28">
        <v>4202</v>
      </c>
      <c r="C49" s="6">
        <f>'Table 6A'!C49/$B49</f>
        <v>0.46787244169443121</v>
      </c>
      <c r="D49" s="6">
        <f>'Table 6A'!D49/$B49</f>
        <v>0.23465016658733936</v>
      </c>
      <c r="E49" s="17">
        <f>'Table 6A'!E49/$B49</f>
        <v>0</v>
      </c>
      <c r="F49" s="17">
        <f>'Table 6A'!F49/$B49</f>
        <v>0</v>
      </c>
      <c r="G49" s="17">
        <f>'Table 6A'!G49/$B49</f>
        <v>1.1661113755354594E-2</v>
      </c>
      <c r="H49" s="17">
        <f>'Table 6A'!H49/$B49</f>
        <v>7.139457401237506E-4</v>
      </c>
      <c r="I49" s="17">
        <f>'Table 6A'!I49/$B49</f>
        <v>0.1877677296525464</v>
      </c>
      <c r="J49" s="17">
        <f>'Table 6A'!J49/$B49</f>
        <v>0</v>
      </c>
      <c r="K49" s="17">
        <f>'Table 6A'!K49/$B49</f>
        <v>1.7610661589719183E-2</v>
      </c>
      <c r="L49" s="17">
        <f>'Table 6A'!L49/$B49</f>
        <v>5.6163731556401711E-2</v>
      </c>
      <c r="M49" s="17">
        <f>'Table 6A'!M49/$B49</f>
        <v>0</v>
      </c>
      <c r="N49" s="17">
        <f>'Table 6A'!N49/$B49</f>
        <v>5.3783912422655879E-2</v>
      </c>
      <c r="O49" s="17">
        <f>'Table 6A'!O49/$B49</f>
        <v>0</v>
      </c>
      <c r="P49" s="17">
        <f>'Table 6A'!P49/$B49</f>
        <v>0.1054259876249405</v>
      </c>
      <c r="Q49" s="17">
        <f>'Table 6A'!Q49/$B49</f>
        <v>0</v>
      </c>
    </row>
    <row r="50" spans="1:17">
      <c r="A50" s="35" t="s">
        <v>47</v>
      </c>
      <c r="B50" s="28">
        <v>28632</v>
      </c>
      <c r="C50" s="6">
        <f>'Table 6A'!C50/$B50</f>
        <v>0.47205923442302317</v>
      </c>
      <c r="D50" s="6">
        <f>'Table 6A'!D50/$B50</f>
        <v>0.19184828164291701</v>
      </c>
      <c r="E50" s="17">
        <f>'Table 6A'!E50/$B50</f>
        <v>0</v>
      </c>
      <c r="F50" s="17">
        <f>'Table 6A'!F50/$B50</f>
        <v>0</v>
      </c>
      <c r="G50" s="17">
        <f>'Table 6A'!G50/$B50</f>
        <v>0.18220871751886003</v>
      </c>
      <c r="H50" s="17">
        <f>'Table 6A'!H50/$B50</f>
        <v>6.9851913942442024E-4</v>
      </c>
      <c r="I50" s="17">
        <f>'Table 6A'!I50/$B50</f>
        <v>7.9945515507124892E-2</v>
      </c>
      <c r="J50" s="17">
        <f>'Table 6A'!J50/$B50</f>
        <v>9.4300083822296732E-4</v>
      </c>
      <c r="K50" s="17">
        <f>'Table 6A'!K50/$B50</f>
        <v>0.10491757474154792</v>
      </c>
      <c r="L50" s="17">
        <f>'Table 6A'!L50/$B50</f>
        <v>2.0501536742106734E-2</v>
      </c>
      <c r="M50" s="17">
        <f>'Table 6A'!M50/$B50</f>
        <v>6.7826208438111199E-2</v>
      </c>
      <c r="N50" s="17">
        <f>'Table 6A'!N50/$B50</f>
        <v>6.2168203408773399E-3</v>
      </c>
      <c r="O50" s="17">
        <f>'Table 6A'!O50/$B50</f>
        <v>2.0955574182732607E-4</v>
      </c>
      <c r="P50" s="17">
        <f>'Table 6A'!P50/$B50</f>
        <v>0</v>
      </c>
      <c r="Q50" s="17">
        <f>'Table 6A'!Q50/$B50</f>
        <v>0</v>
      </c>
    </row>
    <row r="51" spans="1:17">
      <c r="A51" s="35" t="s">
        <v>48</v>
      </c>
      <c r="B51" s="28">
        <v>17006</v>
      </c>
      <c r="C51" s="6">
        <f>'Table 6A'!C51/$B51</f>
        <v>0.44149123838645182</v>
      </c>
      <c r="D51" s="6">
        <f>'Table 6A'!D51/$B51</f>
        <v>0.33770433964483121</v>
      </c>
      <c r="E51" s="17">
        <f>'Table 6A'!E51/$B51</f>
        <v>9.4084440785605083E-4</v>
      </c>
      <c r="F51" s="17">
        <f>'Table 6A'!F51/$B51</f>
        <v>4.7042220392802536E-3</v>
      </c>
      <c r="G51" s="17">
        <f>'Table 6A'!G51/$B51</f>
        <v>1.7523227096318945E-2</v>
      </c>
      <c r="H51" s="17">
        <f>'Table 6A'!H51/$B51</f>
        <v>3.7633776314242033E-3</v>
      </c>
      <c r="I51" s="17">
        <f>'Table 6A'!I51/$B51</f>
        <v>2.646124897095143E-2</v>
      </c>
      <c r="J51" s="17">
        <f>'Table 6A'!J51/$B51</f>
        <v>3.7751381865224039E-2</v>
      </c>
      <c r="K51" s="17">
        <f>'Table 6A'!K51/$B51</f>
        <v>4.7865459249676584E-2</v>
      </c>
      <c r="L51" s="17">
        <f>'Table 6A'!L51/$B51</f>
        <v>1.7052804892390919E-2</v>
      </c>
      <c r="M51" s="17">
        <f>'Table 6A'!M51/$B51</f>
        <v>1.9992943666941078E-2</v>
      </c>
      <c r="N51" s="17">
        <f>'Table 6A'!N51/$B51</f>
        <v>4.6454192637892504E-3</v>
      </c>
      <c r="O51" s="17">
        <f>'Table 6A'!O51/$B51</f>
        <v>3.5869693049511938E-3</v>
      </c>
      <c r="P51" s="17">
        <f>'Table 6A'!P51/$B51</f>
        <v>6.4683053040103498E-4</v>
      </c>
      <c r="Q51" s="17">
        <f>'Table 6A'!Q51/$B51</f>
        <v>5.8802775491003177E-5</v>
      </c>
    </row>
    <row r="52" spans="1:17">
      <c r="A52" s="35" t="s">
        <v>49</v>
      </c>
      <c r="B52" s="28">
        <v>188482</v>
      </c>
      <c r="C52" s="6">
        <f>'Table 6A'!C52/$B52</f>
        <v>0.38493861482794112</v>
      </c>
      <c r="D52" s="6">
        <f>'Table 6A'!D52/$B52</f>
        <v>0.26135652210821192</v>
      </c>
      <c r="E52" s="17">
        <f>'Table 6A'!E52/$B52</f>
        <v>2.0267187317621841E-3</v>
      </c>
      <c r="F52" s="17">
        <f>'Table 6A'!F52/$B52</f>
        <v>0</v>
      </c>
      <c r="G52" s="17">
        <f>'Table 6A'!G52/$B52</f>
        <v>5.4928322067889772E-2</v>
      </c>
      <c r="H52" s="17">
        <f>'Table 6A'!H52/$B52</f>
        <v>0</v>
      </c>
      <c r="I52" s="17">
        <f>'Table 6A'!I52/$B52</f>
        <v>1.0096454833883342E-2</v>
      </c>
      <c r="J52" s="17">
        <f>'Table 6A'!J52/$B52</f>
        <v>4.8805721501257414E-2</v>
      </c>
      <c r="K52" s="17">
        <f>'Table 6A'!K52/$B52</f>
        <v>1.8643690113644803E-2</v>
      </c>
      <c r="L52" s="17">
        <f>'Table 6A'!L52/$B52</f>
        <v>2.6156343841852274E-3</v>
      </c>
      <c r="M52" s="17">
        <f>'Table 6A'!M52/$B52</f>
        <v>0</v>
      </c>
      <c r="N52" s="17">
        <f>'Table 6A'!N52/$B52</f>
        <v>1.2096645833554397E-3</v>
      </c>
      <c r="O52" s="17">
        <f>'Table 6A'!O52/$B52</f>
        <v>0</v>
      </c>
      <c r="P52" s="17">
        <f>'Table 6A'!P52/$B52</f>
        <v>0</v>
      </c>
      <c r="Q52" s="17">
        <f>'Table 6A'!Q52/$B52</f>
        <v>5.9422119884126867E-4</v>
      </c>
    </row>
    <row r="53" spans="1:17">
      <c r="A53" s="35" t="s">
        <v>50</v>
      </c>
      <c r="B53" s="28">
        <v>21607</v>
      </c>
      <c r="C53" s="6">
        <f>'Table 6A'!C53/$B53</f>
        <v>0.29809783866339612</v>
      </c>
      <c r="D53" s="6">
        <f>'Table 6A'!D53/$B53</f>
        <v>0.18313509510806683</v>
      </c>
      <c r="E53" s="17">
        <f>'Table 6A'!E53/$B53</f>
        <v>1.8512519091035313E-3</v>
      </c>
      <c r="F53" s="17">
        <f>'Table 6A'!F53/$B53</f>
        <v>3.2859721386587679E-3</v>
      </c>
      <c r="G53" s="17">
        <f>'Table 6A'!G53/$B53</f>
        <v>1.642986069329384E-2</v>
      </c>
      <c r="H53" s="17">
        <f>'Table 6A'!H53/$B53</f>
        <v>0</v>
      </c>
      <c r="I53" s="17">
        <f>'Table 6A'!I53/$B53</f>
        <v>4.0727542000277686E-2</v>
      </c>
      <c r="J53" s="17">
        <f>'Table 6A'!J53/$B53</f>
        <v>7.4050076364141253E-4</v>
      </c>
      <c r="K53" s="17">
        <f>'Table 6A'!K53/$B53</f>
        <v>7.1736011477761832E-2</v>
      </c>
      <c r="L53" s="17">
        <f>'Table 6A'!L53/$B53</f>
        <v>7.8678206136900079E-4</v>
      </c>
      <c r="M53" s="17">
        <f>'Table 6A'!M53/$B53</f>
        <v>1.6244735502383485E-2</v>
      </c>
      <c r="N53" s="17">
        <f>'Table 6A'!N53/$B53</f>
        <v>1.3051325959179896E-2</v>
      </c>
      <c r="O53" s="17">
        <f>'Table 6A'!O53/$B53</f>
        <v>0</v>
      </c>
      <c r="P53" s="17">
        <f>'Table 6A'!P53/$B53</f>
        <v>0</v>
      </c>
      <c r="Q53" s="17">
        <f>'Table 6A'!Q53/$B53</f>
        <v>0</v>
      </c>
    </row>
    <row r="54" spans="1:17">
      <c r="A54" s="35"/>
      <c r="B54" s="28"/>
      <c r="C54" s="6" t="s">
        <v>105</v>
      </c>
      <c r="D54" s="6"/>
      <c r="E54" s="17"/>
      <c r="F54" s="17"/>
      <c r="G54" s="17"/>
      <c r="H54" s="17"/>
      <c r="I54" s="17"/>
      <c r="J54" s="17"/>
      <c r="K54" s="17"/>
      <c r="L54" s="17"/>
      <c r="M54" s="17"/>
      <c r="N54" s="17"/>
      <c r="O54" s="17"/>
      <c r="P54" s="17"/>
      <c r="Q54" s="17"/>
    </row>
    <row r="55" spans="1:17">
      <c r="A55" s="35" t="s">
        <v>51</v>
      </c>
      <c r="B55" s="28">
        <v>2214</v>
      </c>
      <c r="C55" s="6">
        <f>'Table 6A'!C55/$B55</f>
        <v>0.45392953929539298</v>
      </c>
      <c r="D55" s="6">
        <f>'Table 6A'!D55/$B55</f>
        <v>0.22357723577235772</v>
      </c>
      <c r="E55" s="17">
        <f>'Table 6A'!E55/$B55</f>
        <v>0</v>
      </c>
      <c r="F55" s="17">
        <f>'Table 6A'!F55/$B55</f>
        <v>0</v>
      </c>
      <c r="G55" s="17">
        <f>'Table 6A'!G55/$B55</f>
        <v>7.3170731707317069E-2</v>
      </c>
      <c r="H55" s="17">
        <f>'Table 6A'!H55/$B55</f>
        <v>0</v>
      </c>
      <c r="I55" s="17">
        <f>'Table 6A'!I55/$B55</f>
        <v>0.10840108401084012</v>
      </c>
      <c r="J55" s="17">
        <f>'Table 6A'!J55/$B55</f>
        <v>3.1616982836495033E-3</v>
      </c>
      <c r="K55" s="17">
        <f>'Table 6A'!K55/$B55</f>
        <v>6.3685636856368563E-2</v>
      </c>
      <c r="L55" s="17">
        <f>'Table 6A'!L55/$B55</f>
        <v>2.2583559168925021E-3</v>
      </c>
      <c r="M55" s="17">
        <f>'Table 6A'!M55/$B55</f>
        <v>4.9232158988256551E-2</v>
      </c>
      <c r="N55" s="17">
        <f>'Table 6A'!N55/$B55</f>
        <v>9.485094850948509E-3</v>
      </c>
      <c r="O55" s="17">
        <f>'Table 6A'!O55/$B55</f>
        <v>0</v>
      </c>
      <c r="P55" s="17">
        <f>'Table 6A'!P55/$B55</f>
        <v>0</v>
      </c>
      <c r="Q55" s="17">
        <f>'Table 6A'!Q55/$B55</f>
        <v>0</v>
      </c>
    </row>
    <row r="56" spans="1:17">
      <c r="A56" s="35" t="s">
        <v>52</v>
      </c>
      <c r="B56" s="28">
        <v>50982</v>
      </c>
      <c r="C56" s="6">
        <f>'Table 6A'!C56/$B56</f>
        <v>0.7049939194225413</v>
      </c>
      <c r="D56" s="6">
        <f>'Table 6A'!D56/$B56</f>
        <v>0.2894943313326272</v>
      </c>
      <c r="E56" s="17">
        <f>'Table 6A'!E56/$B56</f>
        <v>5.884429798752501E-5</v>
      </c>
      <c r="F56" s="17">
        <f>'Table 6A'!F56/$B56</f>
        <v>5.884429798752501E-5</v>
      </c>
      <c r="G56" s="17">
        <f>'Table 6A'!G56/$B56</f>
        <v>0.23021850849319367</v>
      </c>
      <c r="H56" s="17">
        <f>'Table 6A'!H56/$B56</f>
        <v>0</v>
      </c>
      <c r="I56" s="17">
        <f>'Table 6A'!I56/$B56</f>
        <v>4.6388921580165547E-2</v>
      </c>
      <c r="J56" s="17">
        <f>'Table 6A'!J56/$B56</f>
        <v>0</v>
      </c>
      <c r="K56" s="17">
        <f>'Table 6A'!K56/$B56</f>
        <v>0.12735867561099995</v>
      </c>
      <c r="L56" s="17">
        <f>'Table 6A'!L56/$B56</f>
        <v>1.504452551881056E-2</v>
      </c>
      <c r="M56" s="17">
        <f>'Table 6A'!M56/$B56</f>
        <v>1.2357302577380251E-3</v>
      </c>
      <c r="N56" s="17">
        <f>'Table 6A'!N56/$B56</f>
        <v>5.8255855007649758E-2</v>
      </c>
      <c r="O56" s="17">
        <f>'Table 6A'!O56/$B56</f>
        <v>0</v>
      </c>
      <c r="P56" s="17">
        <f>'Table 6A'!P56/$B56</f>
        <v>0</v>
      </c>
      <c r="Q56" s="17">
        <f>'Table 6A'!Q56/$B56</f>
        <v>0.12779020046290848</v>
      </c>
    </row>
    <row r="57" spans="1:17">
      <c r="A57" s="35" t="s">
        <v>53</v>
      </c>
      <c r="B57" s="28">
        <v>7742</v>
      </c>
      <c r="C57" s="6">
        <f>'Table 6A'!C57/$B57</f>
        <v>0.41901317489020923</v>
      </c>
      <c r="D57" s="6">
        <f>'Table 6A'!D57/$B57</f>
        <v>0.13588220098165849</v>
      </c>
      <c r="E57" s="17">
        <f>'Table 6A'!E57/$B57</f>
        <v>1.1624903125807284E-3</v>
      </c>
      <c r="F57" s="17">
        <f>'Table 6A'!F57/$B57</f>
        <v>0</v>
      </c>
      <c r="G57" s="17">
        <f>'Table 6A'!G57/$B57</f>
        <v>1.3562386980108499E-2</v>
      </c>
      <c r="H57" s="17">
        <f>'Table 6A'!H57/$B57</f>
        <v>4.3916300697494186E-3</v>
      </c>
      <c r="I57" s="17">
        <f>'Table 6A'!I57/$B57</f>
        <v>0.15370705244122965</v>
      </c>
      <c r="J57" s="17">
        <f>'Table 6A'!J57/$B57</f>
        <v>0</v>
      </c>
      <c r="K57" s="17">
        <f>'Table 6A'!K57/$B57</f>
        <v>4.4432963058641181E-2</v>
      </c>
      <c r="L57" s="17">
        <f>'Table 6A'!L57/$B57</f>
        <v>7.0395246706277448E-2</v>
      </c>
      <c r="M57" s="17">
        <f>'Table 6A'!M57/$B57</f>
        <v>2.4670627744768792E-2</v>
      </c>
      <c r="N57" s="17">
        <f>'Table 6A'!N57/$B57</f>
        <v>1.7824851459571169E-2</v>
      </c>
      <c r="O57" s="17">
        <f>'Table 6A'!O57/$B57</f>
        <v>0</v>
      </c>
      <c r="P57" s="17">
        <f>'Table 6A'!P57/$B57</f>
        <v>0</v>
      </c>
      <c r="Q57" s="17">
        <f>'Table 6A'!Q57/$B57</f>
        <v>0</v>
      </c>
    </row>
    <row r="58" spans="1:17">
      <c r="A58" s="35" t="s">
        <v>54</v>
      </c>
      <c r="B58" s="28">
        <v>9304</v>
      </c>
      <c r="C58" s="6">
        <f>'Table 6A'!C58/$B58</f>
        <v>0.74172398968185727</v>
      </c>
      <c r="D58" s="6">
        <f>'Table 6A'!D58/$B58</f>
        <v>0.10705073086844367</v>
      </c>
      <c r="E58" s="17">
        <f>'Table 6A'!E58/$B58</f>
        <v>1.7196904557179708E-2</v>
      </c>
      <c r="F58" s="17">
        <f>'Table 6A'!F58/$B58</f>
        <v>3.3319002579535683E-3</v>
      </c>
      <c r="G58" s="17">
        <f>'Table 6A'!G58/$B58</f>
        <v>5.4170249355116079E-2</v>
      </c>
      <c r="H58" s="17">
        <f>'Table 6A'!H58/$B58</f>
        <v>9.6732588134135851E-4</v>
      </c>
      <c r="I58" s="17">
        <f>'Table 6A'!I58/$B58</f>
        <v>0.27880481513327598</v>
      </c>
      <c r="J58" s="17">
        <f>'Table 6A'!J58/$B58</f>
        <v>7.093723129836629E-3</v>
      </c>
      <c r="K58" s="17">
        <f>'Table 6A'!K58/$B58</f>
        <v>0</v>
      </c>
      <c r="L58" s="17">
        <f>'Table 6A'!L58/$B58</f>
        <v>5.9759243336199482E-2</v>
      </c>
      <c r="M58" s="17">
        <f>'Table 6A'!M58/$B58</f>
        <v>5.621238177128117E-2</v>
      </c>
      <c r="N58" s="17">
        <f>'Table 6A'!N58/$B58</f>
        <v>2.7300085984522784E-2</v>
      </c>
      <c r="O58" s="17">
        <f>'Table 6A'!O58/$B58</f>
        <v>0</v>
      </c>
      <c r="P58" s="17">
        <f>'Table 6A'!P58/$B58</f>
        <v>0.68852106620808251</v>
      </c>
      <c r="Q58" s="17">
        <f>'Table 6A'!Q58/$B58</f>
        <v>6.9539982803095438E-2</v>
      </c>
    </row>
    <row r="59" spans="1:17">
      <c r="A59" s="35" t="s">
        <v>55</v>
      </c>
      <c r="B59" s="28">
        <v>57197</v>
      </c>
      <c r="C59" s="6">
        <f>'Table 6A'!C59/$B59</f>
        <v>0.27440250362781266</v>
      </c>
      <c r="D59" s="6">
        <f>'Table 6A'!D59/$B59</f>
        <v>0.22990716296309247</v>
      </c>
      <c r="E59" s="17">
        <f>'Table 6A'!E59/$B59</f>
        <v>0</v>
      </c>
      <c r="F59" s="17">
        <f>'Table 6A'!F59/$B59</f>
        <v>0</v>
      </c>
      <c r="G59" s="17">
        <f>'Table 6A'!G59/$B59</f>
        <v>2.4092172666398588E-2</v>
      </c>
      <c r="H59" s="17">
        <f>'Table 6A'!H59/$B59</f>
        <v>3.4966868891725094E-5</v>
      </c>
      <c r="I59" s="17">
        <f>'Table 6A'!I59/$B59</f>
        <v>2.4756543175341365E-2</v>
      </c>
      <c r="J59" s="17">
        <f>'Table 6A'!J59/$B59</f>
        <v>1.2063569767645156E-3</v>
      </c>
      <c r="K59" s="17">
        <f>'Table 6A'!K59/$B59</f>
        <v>2.2029127401786805E-3</v>
      </c>
      <c r="L59" s="17">
        <f>'Table 6A'!L59/$B59</f>
        <v>1.092714652866409E-2</v>
      </c>
      <c r="M59" s="17">
        <f>'Table 6A'!M59/$B59</f>
        <v>9.8256901585747503E-3</v>
      </c>
      <c r="N59" s="17">
        <f>'Table 6A'!N59/$B59</f>
        <v>0</v>
      </c>
      <c r="O59" s="17">
        <f>'Table 6A'!O59/$B59</f>
        <v>0</v>
      </c>
      <c r="P59" s="17">
        <f>'Table 6A'!P59/$B59</f>
        <v>0</v>
      </c>
      <c r="Q59" s="17">
        <f>'Table 6A'!Q59/$B59</f>
        <v>3.147018200255258E-4</v>
      </c>
    </row>
    <row r="60" spans="1:17">
      <c r="A60" s="35"/>
      <c r="B60" s="28"/>
      <c r="C60" s="6" t="s">
        <v>105</v>
      </c>
      <c r="D60" s="6"/>
      <c r="E60" s="17"/>
      <c r="F60" s="17"/>
      <c r="G60" s="17"/>
      <c r="H60" s="17"/>
      <c r="I60" s="17"/>
      <c r="J60" s="17"/>
      <c r="K60" s="17"/>
      <c r="L60" s="17"/>
      <c r="M60" s="17"/>
      <c r="N60" s="17"/>
      <c r="O60" s="17"/>
      <c r="P60" s="17"/>
      <c r="Q60" s="17"/>
    </row>
    <row r="61" spans="1:17">
      <c r="A61" s="35" t="s">
        <v>56</v>
      </c>
      <c r="B61" s="28">
        <v>22765</v>
      </c>
      <c r="C61" s="6">
        <f>'Table 6A'!C61/$B61</f>
        <v>9.0797276520975176E-2</v>
      </c>
      <c r="D61" s="6">
        <f>'Table 6A'!D61/$B61</f>
        <v>1.2519218097957391E-2</v>
      </c>
      <c r="E61" s="17">
        <f>'Table 6A'!E61/$B61</f>
        <v>7.7311662640017573E-3</v>
      </c>
      <c r="F61" s="17">
        <f>'Table 6A'!F61/$B61</f>
        <v>5.8862288600922468E-3</v>
      </c>
      <c r="G61" s="17">
        <f>'Table 6A'!G61/$B61</f>
        <v>8.0825829123654727E-3</v>
      </c>
      <c r="H61" s="17">
        <f>'Table 6A'!H61/$B61</f>
        <v>1.2299582692730068E-3</v>
      </c>
      <c r="I61" s="17">
        <f>'Table 6A'!I61/$B61</f>
        <v>1.8537228201186032E-2</v>
      </c>
      <c r="J61" s="17">
        <f>'Table 6A'!J61/$B61</f>
        <v>1.541840544695805E-2</v>
      </c>
      <c r="K61" s="17">
        <f>'Table 6A'!K61/$B61</f>
        <v>1.5110915879639798E-2</v>
      </c>
      <c r="L61" s="17">
        <f>'Table 6A'!L61/$B61</f>
        <v>6.0180101032286408E-3</v>
      </c>
      <c r="M61" s="17">
        <f>'Table 6A'!M61/$B61</f>
        <v>7.9068745881836155E-4</v>
      </c>
      <c r="N61" s="17">
        <f>'Table 6A'!N61/$B61</f>
        <v>1.9327915660004393E-3</v>
      </c>
      <c r="O61" s="17">
        <f>'Table 6A'!O61/$B61</f>
        <v>3.0748956731825171E-4</v>
      </c>
      <c r="P61" s="17">
        <f>'Table 6A'!P61/$B61</f>
        <v>0</v>
      </c>
      <c r="Q61" s="17">
        <f>'Table 6A'!Q61/$B61</f>
        <v>0</v>
      </c>
    </row>
    <row r="62" spans="1:17">
      <c r="A62" s="35" t="s">
        <v>57</v>
      </c>
      <c r="B62" s="28">
        <v>12788</v>
      </c>
      <c r="C62" s="6">
        <f>'Table 6A'!C62/$B62</f>
        <v>0.40092274006881451</v>
      </c>
      <c r="D62" s="6">
        <f>'Table 6A'!D62/$B62</f>
        <v>0.28964654363465747</v>
      </c>
      <c r="E62" s="17">
        <f>'Table 6A'!E62/$B62</f>
        <v>3.2061307475758525E-3</v>
      </c>
      <c r="F62" s="17">
        <f>'Table 6A'!F62/$B62</f>
        <v>0</v>
      </c>
      <c r="G62" s="17">
        <f>'Table 6A'!G62/$B62</f>
        <v>1.1964341570222083E-2</v>
      </c>
      <c r="H62" s="17">
        <f>'Table 6A'!H62/$B62</f>
        <v>1.5639662183296842E-4</v>
      </c>
      <c r="I62" s="17">
        <f>'Table 6A'!I62/$B62</f>
        <v>2.4632467938692525E-2</v>
      </c>
      <c r="J62" s="17">
        <f>'Table 6A'!J62/$B62</f>
        <v>0</v>
      </c>
      <c r="K62" s="17">
        <f>'Table 6A'!K62/$B62</f>
        <v>4.5120425398811385E-2</v>
      </c>
      <c r="L62" s="17">
        <f>'Table 6A'!L62/$B62</f>
        <v>0</v>
      </c>
      <c r="M62" s="17">
        <f>'Table 6A'!M62/$B62</f>
        <v>2.8385986862683767E-2</v>
      </c>
      <c r="N62" s="17">
        <f>'Table 6A'!N62/$B62</f>
        <v>9.3055989990616199E-3</v>
      </c>
      <c r="O62" s="17">
        <f>'Table 6A'!O62/$B62</f>
        <v>0</v>
      </c>
      <c r="P62" s="17">
        <f>'Table 6A'!P62/$B62</f>
        <v>0</v>
      </c>
      <c r="Q62" s="17">
        <f>'Table 6A'!Q62/$B62</f>
        <v>2.5101657804191428E-2</v>
      </c>
    </row>
    <row r="63" spans="1:17">
      <c r="A63" s="35" t="s">
        <v>58</v>
      </c>
      <c r="B63" s="28">
        <v>9585</v>
      </c>
      <c r="C63" s="6">
        <f>'Table 6A'!C63/$B63</f>
        <v>0.40093896713615024</v>
      </c>
      <c r="D63" s="6">
        <f>'Table 6A'!D63/$B63</f>
        <v>0.23724569640062598</v>
      </c>
      <c r="E63" s="17">
        <f>'Table 6A'!E63/$B63</f>
        <v>0</v>
      </c>
      <c r="F63" s="17">
        <f>'Table 6A'!F63/$B63</f>
        <v>0</v>
      </c>
      <c r="G63" s="17">
        <f>'Table 6A'!G63/$B63</f>
        <v>6.6770996348461138E-3</v>
      </c>
      <c r="H63" s="17">
        <f>'Table 6A'!H63/$B63</f>
        <v>1.1476264997391757E-3</v>
      </c>
      <c r="I63" s="17">
        <f>'Table 6A'!I63/$B63</f>
        <v>4.8304642670839851E-2</v>
      </c>
      <c r="J63" s="17">
        <f>'Table 6A'!J63/$B63</f>
        <v>0</v>
      </c>
      <c r="K63" s="17">
        <f>'Table 6A'!K63/$B63</f>
        <v>5.3103808033385498E-2</v>
      </c>
      <c r="L63" s="17">
        <f>'Table 6A'!L63/$B63</f>
        <v>4.3818466353677619E-3</v>
      </c>
      <c r="M63" s="17">
        <f>'Table 6A'!M63/$B63</f>
        <v>1.0432968179447053E-4</v>
      </c>
      <c r="N63" s="17">
        <f>'Table 6A'!N63/$B63</f>
        <v>3.0255607720396451E-2</v>
      </c>
      <c r="O63" s="17">
        <f>'Table 6A'!O63/$B63</f>
        <v>0</v>
      </c>
      <c r="P63" s="17">
        <f>'Table 6A'!P63/$B63</f>
        <v>9.0558163797600413E-2</v>
      </c>
      <c r="Q63" s="17">
        <f>'Table 6A'!Q63/$B63</f>
        <v>1.7736045905059989E-3</v>
      </c>
    </row>
    <row r="64" spans="1:17">
      <c r="A64" s="35" t="s">
        <v>59</v>
      </c>
      <c r="B64" s="28">
        <v>1209</v>
      </c>
      <c r="C64" s="6">
        <f>'Table 6A'!C64/$B64</f>
        <v>0.61124896608767576</v>
      </c>
      <c r="D64" s="6">
        <f>'Table 6A'!D64/$B64</f>
        <v>0.14392059553349876</v>
      </c>
      <c r="E64" s="17">
        <f>'Table 6A'!E64/$B64</f>
        <v>0</v>
      </c>
      <c r="F64" s="17">
        <f>'Table 6A'!F64/$B64</f>
        <v>0</v>
      </c>
      <c r="G64" s="17">
        <f>'Table 6A'!G64/$B64</f>
        <v>0</v>
      </c>
      <c r="H64" s="17">
        <f>'Table 6A'!H64/$B64</f>
        <v>1.9023986765922249E-2</v>
      </c>
      <c r="I64" s="17">
        <f>'Table 6A'!I64/$B64</f>
        <v>6.2034739454094295E-2</v>
      </c>
      <c r="J64" s="17">
        <f>'Table 6A'!J64/$B64</f>
        <v>0.38296112489660877</v>
      </c>
      <c r="K64" s="17">
        <f>'Table 6A'!K64/$B64</f>
        <v>4.3837882547559964E-2</v>
      </c>
      <c r="L64" s="17">
        <f>'Table 6A'!L64/$B64</f>
        <v>1.6542597187758478E-3</v>
      </c>
      <c r="M64" s="17">
        <f>'Table 6A'!M64/$B64</f>
        <v>5.2109181141439205E-2</v>
      </c>
      <c r="N64" s="17">
        <f>'Table 6A'!N64/$B64</f>
        <v>1.2406947890818859E-2</v>
      </c>
      <c r="O64" s="17">
        <f>'Table 6A'!O64/$B64</f>
        <v>9.0984284532671638E-3</v>
      </c>
      <c r="P64" s="17">
        <f>'Table 6A'!P64/$B64</f>
        <v>0</v>
      </c>
      <c r="Q64" s="17">
        <f>'Table 6A'!Q64/$B64</f>
        <v>0</v>
      </c>
    </row>
    <row r="65" spans="1:17">
      <c r="A65" s="35" t="s">
        <v>60</v>
      </c>
      <c r="B65" s="28">
        <v>43122</v>
      </c>
      <c r="C65" s="6">
        <f>'Table 6A'!C65/$B65</f>
        <v>0.55053105143546222</v>
      </c>
      <c r="D65" s="6">
        <f>'Table 6A'!D65/$B65</f>
        <v>0.19303371828764901</v>
      </c>
      <c r="E65" s="17">
        <f>'Table 6A'!E65/$B65</f>
        <v>0</v>
      </c>
      <c r="F65" s="17">
        <f>'Table 6A'!F65/$B65</f>
        <v>9.2760076063262378E-5</v>
      </c>
      <c r="G65" s="17">
        <f>'Table 6A'!G65/$B65</f>
        <v>5.3105143546217709E-3</v>
      </c>
      <c r="H65" s="17">
        <f>'Table 6A'!H65/$B65</f>
        <v>1.8552015212652476E-4</v>
      </c>
      <c r="I65" s="17">
        <f>'Table 6A'!I65/$B65</f>
        <v>0.1708872501275451</v>
      </c>
      <c r="J65" s="17">
        <f>'Table 6A'!J65/$B65</f>
        <v>2.6436621678029774E-3</v>
      </c>
      <c r="K65" s="17">
        <f>'Table 6A'!K65/$B65</f>
        <v>5.8322897824776218E-2</v>
      </c>
      <c r="L65" s="17">
        <f>'Table 6A'!L65/$B65</f>
        <v>4.5150967023792961E-2</v>
      </c>
      <c r="M65" s="17">
        <f>'Table 6A'!M65/$B65</f>
        <v>0</v>
      </c>
      <c r="N65" s="17">
        <f>'Table 6A'!N65/$B65</f>
        <v>0.10532906636983443</v>
      </c>
      <c r="O65" s="17">
        <f>'Table 6A'!O65/$B65</f>
        <v>0</v>
      </c>
      <c r="P65" s="17">
        <f>'Table 6A'!P65/$B65</f>
        <v>0.22475766430128472</v>
      </c>
      <c r="Q65" s="17">
        <f>'Table 6A'!Q65/$B65</f>
        <v>5.32442836603126E-2</v>
      </c>
    </row>
    <row r="66" spans="1:17">
      <c r="A66" s="35"/>
      <c r="B66" s="28"/>
      <c r="C66" s="6" t="s">
        <v>105</v>
      </c>
      <c r="D66" s="6"/>
      <c r="E66" s="17"/>
      <c r="F66" s="17"/>
      <c r="G66" s="17"/>
      <c r="H66" s="17"/>
      <c r="I66" s="17"/>
      <c r="J66" s="17"/>
      <c r="K66" s="17"/>
      <c r="L66" s="17"/>
      <c r="M66" s="17"/>
      <c r="N66" s="17"/>
      <c r="O66" s="17"/>
      <c r="P66" s="17"/>
      <c r="Q66" s="17"/>
    </row>
    <row r="67" spans="1:17">
      <c r="A67" s="35" t="s">
        <v>61</v>
      </c>
      <c r="B67" s="28">
        <v>92653</v>
      </c>
      <c r="C67" s="6">
        <f>'Table 6A'!C67/$B67</f>
        <v>0.23836249231001694</v>
      </c>
      <c r="D67" s="6">
        <f>'Table 6A'!D67/$B67</f>
        <v>0.12016880187365762</v>
      </c>
      <c r="E67" s="17">
        <f>'Table 6A'!E67/$B67</f>
        <v>2.2881072388373823E-3</v>
      </c>
      <c r="F67" s="17">
        <f>'Table 6A'!F67/$B67</f>
        <v>6.0440568573062931E-4</v>
      </c>
      <c r="G67" s="17">
        <f>'Table 6A'!G67/$B67</f>
        <v>4.6301792710435712E-3</v>
      </c>
      <c r="H67" s="17">
        <f>'Table 6A'!H67/$B67</f>
        <v>1.13326066074493E-3</v>
      </c>
      <c r="I67" s="17">
        <f>'Table 6A'!I67/$B67</f>
        <v>8.4087941027273808E-2</v>
      </c>
      <c r="J67" s="17">
        <f>'Table 6A'!J67/$B67</f>
        <v>2.0938339827096804E-3</v>
      </c>
      <c r="K67" s="17">
        <f>'Table 6A'!K67/$B67</f>
        <v>2.0096489050543426E-2</v>
      </c>
      <c r="L67" s="17">
        <f>'Table 6A'!L67/$B67</f>
        <v>9.2819444594346653E-4</v>
      </c>
      <c r="M67" s="17">
        <f>'Table 6A'!M67/$B67</f>
        <v>1.5898028126450303E-2</v>
      </c>
      <c r="N67" s="17">
        <f>'Table 6A'!N67/$B67</f>
        <v>3.7235707424476271E-3</v>
      </c>
      <c r="O67" s="17">
        <f>'Table 6A'!O67/$B67</f>
        <v>0</v>
      </c>
      <c r="P67" s="17">
        <f>'Table 6A'!P67/$B67</f>
        <v>6.6204008504851433E-2</v>
      </c>
      <c r="Q67" s="17">
        <f>'Table 6A'!Q67/$B67</f>
        <v>0</v>
      </c>
    </row>
    <row r="68" spans="1:17">
      <c r="A68" s="35" t="s">
        <v>62</v>
      </c>
      <c r="B68" s="28">
        <v>5224</v>
      </c>
      <c r="C68" s="6">
        <f>'Table 6A'!C68/$B68</f>
        <v>0.8585375191424196</v>
      </c>
      <c r="D68" s="6">
        <f>'Table 6A'!D68/$B68</f>
        <v>0.19506125574272587</v>
      </c>
      <c r="E68" s="17">
        <f>'Table 6A'!E68/$B68</f>
        <v>0</v>
      </c>
      <c r="F68" s="17">
        <f>'Table 6A'!F68/$B68</f>
        <v>0</v>
      </c>
      <c r="G68" s="17">
        <f>'Table 6A'!G68/$B68</f>
        <v>1.5888208269525268E-2</v>
      </c>
      <c r="H68" s="17">
        <f>'Table 6A'!H68/$B68</f>
        <v>3.6370597243491577E-3</v>
      </c>
      <c r="I68" s="17">
        <f>'Table 6A'!I68/$B68</f>
        <v>0.13495405819295558</v>
      </c>
      <c r="J68" s="17">
        <f>'Table 6A'!J68/$B68</f>
        <v>0</v>
      </c>
      <c r="K68" s="17">
        <f>'Table 6A'!K68/$B68</f>
        <v>6.3744257274119448E-2</v>
      </c>
      <c r="L68" s="17">
        <f>'Table 6A'!L68/$B68</f>
        <v>0.15026799387442571</v>
      </c>
      <c r="M68" s="17">
        <f>'Table 6A'!M68/$B68</f>
        <v>3.6944869831546705E-2</v>
      </c>
      <c r="N68" s="17">
        <f>'Table 6A'!N68/$B68</f>
        <v>1.8950995405819297E-2</v>
      </c>
      <c r="O68" s="17">
        <f>'Table 6A'!O68/$B68</f>
        <v>0</v>
      </c>
      <c r="P68" s="17">
        <f>'Table 6A'!P68/$B68</f>
        <v>0</v>
      </c>
      <c r="Q68" s="17">
        <f>'Table 6A'!Q68/$B68</f>
        <v>0.68242725880551303</v>
      </c>
    </row>
    <row r="69" spans="1:17">
      <c r="A69" s="35" t="s">
        <v>63</v>
      </c>
      <c r="B69" s="28">
        <v>5259</v>
      </c>
      <c r="C69" s="6">
        <f>'Table 6A'!C69/$B69</f>
        <v>0.39589275527666856</v>
      </c>
      <c r="D69" s="6">
        <f>'Table 6A'!D69/$B69</f>
        <v>0.22247575584711923</v>
      </c>
      <c r="E69" s="17">
        <f>'Table 6A'!E69/$B69</f>
        <v>0</v>
      </c>
      <c r="F69" s="17">
        <f>'Table 6A'!F69/$B69</f>
        <v>3.8030043734550295E-3</v>
      </c>
      <c r="G69" s="17">
        <f>'Table 6A'!G69/$B69</f>
        <v>1.3690815744438107E-2</v>
      </c>
      <c r="H69" s="17">
        <f>'Table 6A'!H69/$B69</f>
        <v>1.3310515307092604E-3</v>
      </c>
      <c r="I69" s="17">
        <f>'Table 6A'!I69/$B69</f>
        <v>9.1842555618938962E-2</v>
      </c>
      <c r="J69" s="17">
        <f>'Table 6A'!J69/$B69</f>
        <v>0</v>
      </c>
      <c r="K69" s="17">
        <f>'Table 6A'!K69/$B69</f>
        <v>4.7157254230842369E-2</v>
      </c>
      <c r="L69" s="17">
        <f>'Table 6A'!L69/$B69</f>
        <v>2.719148127020346E-2</v>
      </c>
      <c r="M69" s="17">
        <f>'Table 6A'!M69/$B69</f>
        <v>0</v>
      </c>
      <c r="N69" s="17">
        <f>'Table 6A'!N69/$B69</f>
        <v>4.2403498764023578E-2</v>
      </c>
      <c r="O69" s="17">
        <f>'Table 6A'!O69/$B69</f>
        <v>0</v>
      </c>
      <c r="P69" s="17">
        <f>'Table 6A'!P69/$B69</f>
        <v>0</v>
      </c>
      <c r="Q69" s="17">
        <f>'Table 6A'!Q69/$B69</f>
        <v>8.7088800152120172E-2</v>
      </c>
    </row>
    <row r="70" spans="1:17">
      <c r="A70" s="35" t="s">
        <v>64</v>
      </c>
      <c r="B70" s="28">
        <v>689</v>
      </c>
      <c r="C70" s="6">
        <f>'Table 6A'!C70/$B70</f>
        <v>0.11611030478955008</v>
      </c>
      <c r="D70" s="6">
        <f>'Table 6A'!D70/$B70</f>
        <v>2.9027576197387519E-2</v>
      </c>
      <c r="E70" s="17">
        <f>'Table 6A'!E70/$B70</f>
        <v>0</v>
      </c>
      <c r="F70" s="17">
        <f>'Table 6A'!F70/$B70</f>
        <v>0</v>
      </c>
      <c r="G70" s="17">
        <f>'Table 6A'!G70/$B70</f>
        <v>0</v>
      </c>
      <c r="H70" s="17">
        <f>'Table 6A'!H70/$B70</f>
        <v>1.4513788098693759E-2</v>
      </c>
      <c r="I70" s="17">
        <f>'Table 6A'!I70/$B70</f>
        <v>1.0159651669085631E-2</v>
      </c>
      <c r="J70" s="17">
        <f>'Table 6A'!J70/$B70</f>
        <v>2.9027576197387519E-2</v>
      </c>
      <c r="K70" s="17">
        <f>'Table 6A'!K70/$B70</f>
        <v>1.4513788098693759E-3</v>
      </c>
      <c r="L70" s="17">
        <f>'Table 6A'!L70/$B70</f>
        <v>3.6284470246734396E-2</v>
      </c>
      <c r="M70" s="17">
        <f>'Table 6A'!M70/$B70</f>
        <v>0</v>
      </c>
      <c r="N70" s="17">
        <f>'Table 6A'!N70/$B70</f>
        <v>0</v>
      </c>
      <c r="O70" s="17">
        <f>'Table 6A'!O70/$B70</f>
        <v>1.3062409288824383E-2</v>
      </c>
      <c r="P70" s="17">
        <f>'Table 6A'!P70/$B70</f>
        <v>0</v>
      </c>
      <c r="Q70" s="17">
        <f>'Table 6A'!Q70/$B70</f>
        <v>1.4513788098693759E-3</v>
      </c>
    </row>
    <row r="71" spans="1:17">
      <c r="A71" s="35" t="s">
        <v>65</v>
      </c>
      <c r="B71" s="28">
        <v>17158</v>
      </c>
      <c r="C71" s="6">
        <f>'Table 6A'!C71/$B71</f>
        <v>0.33634456230329873</v>
      </c>
      <c r="D71" s="6">
        <f>'Table 6A'!D71/$B71</f>
        <v>0.2411120177176827</v>
      </c>
      <c r="E71" s="17">
        <f>'Table 6A'!E71/$B71</f>
        <v>2.5644014453899055E-3</v>
      </c>
      <c r="F71" s="17">
        <f>'Table 6A'!F71/$B71</f>
        <v>0</v>
      </c>
      <c r="G71" s="17">
        <f>'Table 6A'!G71/$B71</f>
        <v>1.130667910012822E-2</v>
      </c>
      <c r="H71" s="17">
        <f>'Table 6A'!H71/$B71</f>
        <v>5.3036484438745771E-3</v>
      </c>
      <c r="I71" s="17">
        <f>'Table 6A'!I71/$B71</f>
        <v>0.12757897190814779</v>
      </c>
      <c r="J71" s="17">
        <f>'Table 6A'!J71/$B71</f>
        <v>0</v>
      </c>
      <c r="K71" s="17">
        <f>'Table 6A'!K71/$B71</f>
        <v>1.3987644247581304E-3</v>
      </c>
      <c r="L71" s="17">
        <f>'Table 6A'!L71/$B71</f>
        <v>1.1772933908380931E-2</v>
      </c>
      <c r="M71" s="17">
        <f>'Table 6A'!M71/$B71</f>
        <v>3.8466021680848583E-3</v>
      </c>
      <c r="N71" s="17">
        <f>'Table 6A'!N71/$B71</f>
        <v>4.6625480825271008E-4</v>
      </c>
      <c r="O71" s="17">
        <f>'Table 6A'!O71/$B71</f>
        <v>0</v>
      </c>
      <c r="P71" s="17">
        <f>'Table 6A'!P71/$B71</f>
        <v>0</v>
      </c>
      <c r="Q71" s="17">
        <f>'Table 6A'!Q71/$B71</f>
        <v>0</v>
      </c>
    </row>
    <row r="72" spans="1:17">
      <c r="A72" s="35"/>
      <c r="B72" s="28"/>
      <c r="C72" s="6" t="s">
        <v>105</v>
      </c>
      <c r="D72" s="6"/>
      <c r="E72" s="17"/>
      <c r="F72" s="17"/>
      <c r="G72" s="17"/>
      <c r="H72" s="17"/>
      <c r="I72" s="17"/>
      <c r="J72" s="17"/>
      <c r="K72" s="17"/>
      <c r="L72" s="17"/>
      <c r="M72" s="17"/>
      <c r="N72" s="17"/>
      <c r="O72" s="17"/>
      <c r="P72" s="17"/>
      <c r="Q72" s="17"/>
    </row>
    <row r="73" spans="1:17">
      <c r="A73" s="35" t="s">
        <v>66</v>
      </c>
      <c r="B73" s="28">
        <v>43662</v>
      </c>
      <c r="C73" s="6">
        <f>'Table 6A'!C73/$B73</f>
        <v>0.87105492190005041</v>
      </c>
      <c r="D73" s="6">
        <f>'Table 6A'!D73/$B73</f>
        <v>0.30573496404195866</v>
      </c>
      <c r="E73" s="17">
        <f>'Table 6A'!E73/$B73</f>
        <v>1.5413861023315469E-2</v>
      </c>
      <c r="F73" s="17">
        <f>'Table 6A'!F73/$B73</f>
        <v>4.6585131235399202E-2</v>
      </c>
      <c r="G73" s="17">
        <f>'Table 6A'!G73/$B73</f>
        <v>3.2797398195226972E-2</v>
      </c>
      <c r="H73" s="17">
        <f>'Table 6A'!H73/$B73</f>
        <v>2.1987082588978977E-3</v>
      </c>
      <c r="I73" s="17">
        <f>'Table 6A'!I73/$B73</f>
        <v>0.12702120837341396</v>
      </c>
      <c r="J73" s="17">
        <f>'Table 6A'!J73/$B73</f>
        <v>0.41351747515001602</v>
      </c>
      <c r="K73" s="17">
        <f>'Table 6A'!K73/$B73</f>
        <v>1.3810636251202419E-2</v>
      </c>
      <c r="L73" s="17">
        <f>'Table 6A'!L73/$B73</f>
        <v>7.4595758325317216E-2</v>
      </c>
      <c r="M73" s="17">
        <f>'Table 6A'!M73/$B73</f>
        <v>1.9078374788145298E-2</v>
      </c>
      <c r="N73" s="17">
        <f>'Table 6A'!N73/$B73</f>
        <v>5.2837707846640096E-2</v>
      </c>
      <c r="O73" s="17">
        <f>'Table 6A'!O73/$B73</f>
        <v>0</v>
      </c>
      <c r="P73" s="17">
        <f>'Table 6A'!P73/$B73</f>
        <v>0</v>
      </c>
      <c r="Q73" s="17">
        <f>'Table 6A'!Q73/$B73</f>
        <v>0.15578764142732812</v>
      </c>
    </row>
    <row r="74" spans="1:17">
      <c r="A74" s="35" t="s">
        <v>67</v>
      </c>
      <c r="B74" s="28">
        <v>12616</v>
      </c>
      <c r="C74" s="6">
        <f>'Table 6A'!C74/$B74</f>
        <v>0.30493024730500951</v>
      </c>
      <c r="D74" s="6">
        <f>'Table 6A'!D74/$B74</f>
        <v>0.10272669625871908</v>
      </c>
      <c r="E74" s="17">
        <f>'Table 6A'!E74/$B74</f>
        <v>3.9632213062777428E-4</v>
      </c>
      <c r="F74" s="17">
        <f>'Table 6A'!F74/$B74</f>
        <v>1.5060240963855422E-3</v>
      </c>
      <c r="G74" s="17">
        <f>'Table 6A'!G74/$B74</f>
        <v>7.1655041217501589E-2</v>
      </c>
      <c r="H74" s="17">
        <f>'Table 6A'!H74/$B74</f>
        <v>6.3411540900443881E-4</v>
      </c>
      <c r="I74" s="17">
        <f>'Table 6A'!I74/$B74</f>
        <v>2.9169308814204185E-2</v>
      </c>
      <c r="J74" s="17">
        <f>'Table 6A'!J74/$B74</f>
        <v>5.469245402663285E-2</v>
      </c>
      <c r="K74" s="17">
        <f>'Table 6A'!K74/$B74</f>
        <v>5.0174381737476223E-2</v>
      </c>
      <c r="L74" s="17">
        <f>'Table 6A'!L74/$B74</f>
        <v>0</v>
      </c>
      <c r="M74" s="17">
        <f>'Table 6A'!M74/$B74</f>
        <v>2.5840202916930882E-2</v>
      </c>
      <c r="N74" s="17">
        <f>'Table 6A'!N74/$B74</f>
        <v>1.1889663918833227E-3</v>
      </c>
      <c r="O74" s="17">
        <f>'Table 6A'!O74/$B74</f>
        <v>0</v>
      </c>
      <c r="P74" s="17">
        <f>'Table 6A'!P74/$B74</f>
        <v>0</v>
      </c>
      <c r="Q74" s="17">
        <f>'Table 6A'!Q74/$B74</f>
        <v>0</v>
      </c>
    </row>
    <row r="75" spans="1:17">
      <c r="A75" s="35" t="s">
        <v>68</v>
      </c>
      <c r="B75" s="28">
        <v>6213</v>
      </c>
      <c r="C75" s="6">
        <f>'Table 6A'!C75/$B75</f>
        <v>0.87735393529695804</v>
      </c>
      <c r="D75" s="6">
        <f>'Table 6A'!D75/$B75</f>
        <v>8.2729760180267176E-2</v>
      </c>
      <c r="E75" s="17">
        <f>'Table 6A'!E75/$B75</f>
        <v>3.2190568163528087E-4</v>
      </c>
      <c r="F75" s="17">
        <f>'Table 6A'!F75/$B75</f>
        <v>0</v>
      </c>
      <c r="G75" s="17">
        <f>'Table 6A'!G75/$B75</f>
        <v>0.52052148720424918</v>
      </c>
      <c r="H75" s="17">
        <f>'Table 6A'!H75/$B75</f>
        <v>1.6095284081764043E-4</v>
      </c>
      <c r="I75" s="17">
        <f>'Table 6A'!I75/$B75</f>
        <v>0.15805568968292291</v>
      </c>
      <c r="J75" s="17">
        <f>'Table 6A'!J75/$B75</f>
        <v>6.3737324963785605E-2</v>
      </c>
      <c r="K75" s="17">
        <f>'Table 6A'!K75/$B75</f>
        <v>5.6333494286174152E-2</v>
      </c>
      <c r="L75" s="17">
        <f>'Table 6A'!L75/$B75</f>
        <v>0.30951231289232256</v>
      </c>
      <c r="M75" s="17">
        <f>'Table 6A'!M75/$B75</f>
        <v>0.22919684532431997</v>
      </c>
      <c r="N75" s="17">
        <f>'Table 6A'!N75/$B75</f>
        <v>0.18879768227909222</v>
      </c>
      <c r="O75" s="17">
        <f>'Table 6A'!O75/$B75</f>
        <v>0</v>
      </c>
      <c r="P75" s="17">
        <f>'Table 6A'!P75/$B75</f>
        <v>0</v>
      </c>
      <c r="Q75" s="17">
        <f>'Table 6A'!Q75/$B75</f>
        <v>0</v>
      </c>
    </row>
    <row r="76" spans="1:17" ht="14" thickBot="1">
      <c r="A76" s="36" t="s">
        <v>69</v>
      </c>
      <c r="B76" s="74">
        <v>166</v>
      </c>
      <c r="C76" s="6">
        <f>'Table 6A'!C76/$B76</f>
        <v>0.58433734939759041</v>
      </c>
      <c r="D76" s="86">
        <f>'Table 6A'!D76/$B76</f>
        <v>0.15662650602409639</v>
      </c>
      <c r="E76" s="88">
        <f>'Table 6A'!E76/$B76</f>
        <v>6.024096385542169E-3</v>
      </c>
      <c r="F76" s="88">
        <f>'Table 6A'!F76/$B76</f>
        <v>0</v>
      </c>
      <c r="G76" s="88">
        <f>'Table 6A'!G76/$B76</f>
        <v>0.3253012048192771</v>
      </c>
      <c r="H76" s="88">
        <f>'Table 6A'!H76/$B76</f>
        <v>1.8072289156626505E-2</v>
      </c>
      <c r="I76" s="88">
        <f>'Table 6A'!I76/$B76</f>
        <v>0.16265060240963855</v>
      </c>
      <c r="J76" s="88">
        <f>'Table 6A'!J76/$B76</f>
        <v>0</v>
      </c>
      <c r="K76" s="88">
        <f>'Table 6A'!K76/$B76</f>
        <v>3.0120481927710843E-2</v>
      </c>
      <c r="L76" s="88">
        <f>'Table 6A'!L76/$B76</f>
        <v>0</v>
      </c>
      <c r="M76" s="88">
        <f>'Table 6A'!M76/$B76</f>
        <v>0</v>
      </c>
      <c r="N76" s="88">
        <f>'Table 6A'!N76/$B76</f>
        <v>4.8192771084337352E-2</v>
      </c>
      <c r="O76" s="88">
        <f>'Table 6A'!O76/$B76</f>
        <v>0</v>
      </c>
      <c r="P76" s="88">
        <f>'Table 6A'!P76/$B76</f>
        <v>0</v>
      </c>
      <c r="Q76" s="88">
        <f>'Table 6A'!Q76/$B76</f>
        <v>0</v>
      </c>
    </row>
    <row r="77" spans="1:17">
      <c r="A77" t="s">
        <v>168</v>
      </c>
    </row>
    <row r="79" spans="1:17">
      <c r="A79" t="s">
        <v>281</v>
      </c>
    </row>
  </sheetData>
  <mergeCells count="4">
    <mergeCell ref="C7:O7"/>
    <mergeCell ref="A2:P2"/>
    <mergeCell ref="A3:P3"/>
    <mergeCell ref="A4:P4"/>
  </mergeCells>
  <printOptions horizontalCentered="1" verticalCentered="1"/>
  <pageMargins left="0.25" right="0.25" top="0.25" bottom="0.25" header="0.5" footer="0.5"/>
  <pageSetup scale="5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78"/>
  <sheetViews>
    <sheetView topLeftCell="G1" workbookViewId="0">
      <selection activeCell="G13" sqref="G13"/>
    </sheetView>
  </sheetViews>
  <sheetFormatPr baseColWidth="10" defaultColWidth="8.83203125" defaultRowHeight="13"/>
  <cols>
    <col min="1" max="1" width="17.6640625" customWidth="1"/>
    <col min="2" max="2" width="10.33203125" customWidth="1"/>
    <col min="3" max="3" width="16.5" customWidth="1"/>
    <col min="4" max="4" width="12.5" customWidth="1"/>
    <col min="5" max="5" width="12" customWidth="1"/>
    <col min="6" max="6" width="11.5" customWidth="1"/>
    <col min="7" max="7" width="10.33203125" customWidth="1"/>
    <col min="8" max="8" width="10.5" customWidth="1"/>
    <col min="10" max="10" width="11" customWidth="1"/>
    <col min="11" max="11" width="11.1640625" customWidth="1"/>
    <col min="12" max="12" width="9.83203125" customWidth="1"/>
    <col min="13" max="13" width="11.5" customWidth="1"/>
    <col min="14" max="14" width="12.83203125" customWidth="1"/>
    <col min="15" max="15" width="12.5" customWidth="1"/>
    <col min="16" max="16" width="13" customWidth="1"/>
    <col min="18" max="18" width="11" customWidth="1"/>
  </cols>
  <sheetData>
    <row r="1" spans="1:19">
      <c r="R1" s="33" t="s">
        <v>259</v>
      </c>
    </row>
    <row r="2" spans="1:19">
      <c r="A2" s="208" t="s">
        <v>0</v>
      </c>
      <c r="B2" s="208"/>
      <c r="C2" s="208"/>
      <c r="D2" s="208"/>
      <c r="E2" s="208"/>
      <c r="F2" s="208"/>
      <c r="G2" s="208"/>
      <c r="H2" s="208"/>
      <c r="I2" s="208"/>
      <c r="J2" s="208"/>
      <c r="K2" s="208"/>
      <c r="L2" s="208"/>
      <c r="M2" s="208"/>
      <c r="N2" s="208"/>
      <c r="O2" s="208"/>
      <c r="P2" s="208"/>
      <c r="Q2" s="208"/>
      <c r="R2" s="208"/>
      <c r="S2" s="55"/>
    </row>
    <row r="3" spans="1:19">
      <c r="A3" s="208" t="s">
        <v>212</v>
      </c>
      <c r="B3" s="208"/>
      <c r="C3" s="208"/>
      <c r="D3" s="208"/>
      <c r="E3" s="208"/>
      <c r="F3" s="208"/>
      <c r="G3" s="208"/>
      <c r="H3" s="208"/>
      <c r="I3" s="208"/>
      <c r="J3" s="208"/>
      <c r="K3" s="208"/>
      <c r="L3" s="208"/>
      <c r="M3" s="208"/>
      <c r="N3" s="208"/>
      <c r="O3" s="208"/>
      <c r="P3" s="208"/>
      <c r="Q3" s="208"/>
      <c r="R3" s="208"/>
      <c r="S3" s="55"/>
    </row>
    <row r="4" spans="1:19">
      <c r="A4" s="208" t="s">
        <v>260</v>
      </c>
      <c r="B4" s="208"/>
      <c r="C4" s="208"/>
      <c r="D4" s="208"/>
      <c r="E4" s="208"/>
      <c r="F4" s="208"/>
      <c r="G4" s="208"/>
      <c r="H4" s="208"/>
      <c r="I4" s="208"/>
      <c r="J4" s="208"/>
      <c r="K4" s="208"/>
      <c r="L4" s="208"/>
      <c r="M4" s="208"/>
      <c r="N4" s="208"/>
      <c r="O4" s="208"/>
      <c r="P4" s="208"/>
      <c r="Q4" s="208"/>
      <c r="R4" s="208"/>
      <c r="S4" s="55"/>
    </row>
    <row r="6" spans="1:19" ht="14" thickBot="1"/>
    <row r="7" spans="1:19" ht="14" thickBot="1">
      <c r="A7" s="34"/>
      <c r="B7" s="37"/>
      <c r="C7" s="38"/>
      <c r="D7" s="239" t="s">
        <v>172</v>
      </c>
      <c r="E7" s="229"/>
      <c r="F7" s="229"/>
      <c r="G7" s="229"/>
      <c r="H7" s="229"/>
      <c r="I7" s="229"/>
      <c r="J7" s="229"/>
      <c r="K7" s="229"/>
      <c r="L7" s="229"/>
      <c r="M7" s="229"/>
      <c r="N7" s="229"/>
      <c r="O7" s="229"/>
      <c r="P7" s="229"/>
      <c r="Q7" s="229"/>
      <c r="R7" s="240"/>
      <c r="S7" s="165"/>
    </row>
    <row r="8" spans="1:19">
      <c r="A8" s="35"/>
      <c r="B8" s="40" t="s">
        <v>71</v>
      </c>
      <c r="C8" s="40" t="s">
        <v>203</v>
      </c>
      <c r="D8" s="35"/>
      <c r="E8" s="134" t="s">
        <v>101</v>
      </c>
      <c r="F8" s="42" t="s">
        <v>101</v>
      </c>
      <c r="G8" s="35"/>
      <c r="H8" s="135"/>
      <c r="I8" s="35"/>
      <c r="J8" s="48"/>
      <c r="K8" s="35"/>
      <c r="L8" s="35"/>
      <c r="M8" s="43" t="s">
        <v>75</v>
      </c>
      <c r="N8" s="42" t="s">
        <v>76</v>
      </c>
      <c r="O8" s="35"/>
      <c r="P8" s="35" t="s">
        <v>199</v>
      </c>
      <c r="Q8" s="10"/>
      <c r="R8" s="172" t="s">
        <v>213</v>
      </c>
      <c r="S8" s="14"/>
    </row>
    <row r="9" spans="1:19">
      <c r="A9" s="35"/>
      <c r="B9" s="42" t="s">
        <v>72</v>
      </c>
      <c r="C9" s="42" t="s">
        <v>204</v>
      </c>
      <c r="D9" s="42" t="s">
        <v>79</v>
      </c>
      <c r="E9" s="42" t="s">
        <v>73</v>
      </c>
      <c r="F9" s="42" t="s">
        <v>74</v>
      </c>
      <c r="G9" s="42" t="s">
        <v>80</v>
      </c>
      <c r="H9" s="43" t="s">
        <v>81</v>
      </c>
      <c r="I9" s="42" t="s">
        <v>82</v>
      </c>
      <c r="J9" s="44" t="s">
        <v>83</v>
      </c>
      <c r="K9" s="42" t="s">
        <v>84</v>
      </c>
      <c r="L9" s="42" t="s">
        <v>85</v>
      </c>
      <c r="M9" s="43" t="s">
        <v>86</v>
      </c>
      <c r="N9" s="42" t="s">
        <v>87</v>
      </c>
      <c r="O9" s="35" t="s">
        <v>88</v>
      </c>
      <c r="P9" s="35" t="s">
        <v>104</v>
      </c>
      <c r="Q9" s="10"/>
      <c r="R9" s="35" t="s">
        <v>214</v>
      </c>
      <c r="S9" s="173"/>
    </row>
    <row r="10" spans="1:19" ht="14" thickBot="1">
      <c r="A10" s="36" t="s">
        <v>5</v>
      </c>
      <c r="B10" s="39" t="s">
        <v>170</v>
      </c>
      <c r="C10" s="39" t="s">
        <v>206</v>
      </c>
      <c r="D10" s="39" t="s">
        <v>91</v>
      </c>
      <c r="E10" s="39" t="s">
        <v>91</v>
      </c>
      <c r="F10" s="39" t="s">
        <v>91</v>
      </c>
      <c r="G10" s="39" t="s">
        <v>92</v>
      </c>
      <c r="H10" s="46" t="s">
        <v>93</v>
      </c>
      <c r="I10" s="39" t="s">
        <v>94</v>
      </c>
      <c r="J10" s="47" t="s">
        <v>95</v>
      </c>
      <c r="K10" s="39" t="s">
        <v>75</v>
      </c>
      <c r="L10" s="39" t="s">
        <v>93</v>
      </c>
      <c r="M10" s="46" t="s">
        <v>91</v>
      </c>
      <c r="N10" s="39" t="s">
        <v>96</v>
      </c>
      <c r="O10" s="36" t="s">
        <v>97</v>
      </c>
      <c r="P10" s="36" t="s">
        <v>190</v>
      </c>
      <c r="Q10" s="36" t="s">
        <v>198</v>
      </c>
      <c r="R10" s="36" t="s">
        <v>190</v>
      </c>
      <c r="S10" s="135"/>
    </row>
    <row r="11" spans="1:19">
      <c r="A11" s="95" t="s">
        <v>173</v>
      </c>
      <c r="B11" s="26">
        <f>SUM(B13:B77)</f>
        <v>1403089</v>
      </c>
      <c r="C11" s="26">
        <f>SUM(C13:C77)</f>
        <v>605497</v>
      </c>
      <c r="D11" s="167">
        <v>29</v>
      </c>
      <c r="E11" s="167">
        <v>29.2</v>
      </c>
      <c r="F11" s="167">
        <v>20</v>
      </c>
      <c r="G11" s="167">
        <v>22.6</v>
      </c>
      <c r="H11" s="167">
        <v>23.7</v>
      </c>
      <c r="I11" s="167">
        <v>18.8</v>
      </c>
      <c r="J11" s="167">
        <v>22</v>
      </c>
      <c r="K11" s="167">
        <v>25.2</v>
      </c>
      <c r="L11" s="167">
        <v>18.7</v>
      </c>
      <c r="M11" s="167">
        <v>15.9</v>
      </c>
      <c r="N11" s="167">
        <v>20.2</v>
      </c>
      <c r="O11" s="167">
        <v>34.299999999999997</v>
      </c>
      <c r="P11" s="167">
        <v>21.9</v>
      </c>
      <c r="Q11" s="167">
        <v>16.3</v>
      </c>
      <c r="R11" s="167">
        <v>29.7</v>
      </c>
      <c r="S11" s="5"/>
    </row>
    <row r="12" spans="1:19">
      <c r="A12" s="35"/>
      <c r="B12" s="171"/>
      <c r="C12" s="171"/>
      <c r="D12" s="168"/>
      <c r="E12" s="168"/>
      <c r="F12" s="168"/>
      <c r="G12" s="168"/>
      <c r="H12" s="168"/>
      <c r="I12" s="168"/>
      <c r="J12" s="168"/>
      <c r="K12" s="168"/>
      <c r="L12" s="168"/>
      <c r="M12" s="168"/>
      <c r="N12" s="168"/>
      <c r="O12" s="169"/>
      <c r="P12" s="170"/>
      <c r="Q12" s="170"/>
      <c r="R12" s="170"/>
      <c r="S12" s="5"/>
    </row>
    <row r="13" spans="1:19">
      <c r="A13" s="10" t="s">
        <v>10</v>
      </c>
      <c r="B13" s="28">
        <v>8935</v>
      </c>
      <c r="C13" s="28">
        <v>3915</v>
      </c>
      <c r="D13" s="170">
        <v>29.2</v>
      </c>
      <c r="E13" s="170">
        <v>25.2</v>
      </c>
      <c r="F13" s="170">
        <v>23.3</v>
      </c>
      <c r="G13" s="170">
        <v>27.5</v>
      </c>
      <c r="H13" s="170">
        <v>30.7</v>
      </c>
      <c r="I13" s="170">
        <v>22.3</v>
      </c>
      <c r="J13" s="170">
        <v>24.3</v>
      </c>
      <c r="K13" s="170">
        <v>21.4</v>
      </c>
      <c r="L13" s="170">
        <v>25.3</v>
      </c>
      <c r="M13" s="170">
        <v>0</v>
      </c>
      <c r="N13" s="170">
        <v>21.3</v>
      </c>
      <c r="O13" s="170">
        <v>0</v>
      </c>
      <c r="P13" s="170">
        <v>0</v>
      </c>
      <c r="Q13" s="170">
        <v>15.7</v>
      </c>
      <c r="R13" s="170">
        <v>30.2</v>
      </c>
      <c r="S13" s="5"/>
    </row>
    <row r="14" spans="1:19">
      <c r="A14" s="10" t="s">
        <v>11</v>
      </c>
      <c r="B14" s="28">
        <v>5483</v>
      </c>
      <c r="C14" s="28">
        <v>2845</v>
      </c>
      <c r="D14" s="170">
        <v>32</v>
      </c>
      <c r="E14" s="170">
        <v>0</v>
      </c>
      <c r="F14" s="170">
        <v>0</v>
      </c>
      <c r="G14" s="170">
        <v>17.2</v>
      </c>
      <c r="H14" s="170">
        <v>29.9</v>
      </c>
      <c r="I14" s="170">
        <v>16.5</v>
      </c>
      <c r="J14" s="170">
        <v>18.3</v>
      </c>
      <c r="K14" s="170">
        <v>20.9</v>
      </c>
      <c r="L14" s="170">
        <v>0</v>
      </c>
      <c r="M14" s="170">
        <v>0</v>
      </c>
      <c r="N14" s="170">
        <v>21.6</v>
      </c>
      <c r="O14" s="170">
        <v>0</v>
      </c>
      <c r="P14" s="170">
        <v>0</v>
      </c>
      <c r="Q14" s="170">
        <v>11.2</v>
      </c>
      <c r="R14" s="170">
        <v>31.4</v>
      </c>
      <c r="S14" s="5"/>
    </row>
    <row r="15" spans="1:19">
      <c r="A15" s="10" t="s">
        <v>14</v>
      </c>
      <c r="B15" s="28">
        <v>19164</v>
      </c>
      <c r="C15" s="28">
        <v>7095</v>
      </c>
      <c r="D15" s="170">
        <v>34.6</v>
      </c>
      <c r="E15" s="170">
        <v>27</v>
      </c>
      <c r="F15" s="170">
        <v>18</v>
      </c>
      <c r="G15" s="170">
        <v>20.7</v>
      </c>
      <c r="H15" s="170">
        <v>33.4</v>
      </c>
      <c r="I15" s="170">
        <v>15.5</v>
      </c>
      <c r="J15" s="170">
        <v>17.7</v>
      </c>
      <c r="K15" s="170">
        <v>18.8</v>
      </c>
      <c r="L15" s="170">
        <v>12.9</v>
      </c>
      <c r="M15" s="170">
        <v>9.8000000000000007</v>
      </c>
      <c r="N15" s="170">
        <v>16.2</v>
      </c>
      <c r="O15" s="170">
        <v>0</v>
      </c>
      <c r="P15" s="170">
        <v>0</v>
      </c>
      <c r="Q15" s="170">
        <v>0</v>
      </c>
      <c r="R15" s="170">
        <v>34.299999999999997</v>
      </c>
      <c r="S15" s="5"/>
    </row>
    <row r="16" spans="1:19">
      <c r="A16" s="10" t="s">
        <v>16</v>
      </c>
      <c r="B16" s="28">
        <v>6807</v>
      </c>
      <c r="C16" s="28">
        <v>2183</v>
      </c>
      <c r="D16" s="170">
        <v>28</v>
      </c>
      <c r="E16" s="170">
        <v>23.9</v>
      </c>
      <c r="F16" s="170">
        <v>26.7</v>
      </c>
      <c r="G16" s="170">
        <v>27.5</v>
      </c>
      <c r="H16" s="170">
        <v>29</v>
      </c>
      <c r="I16" s="170">
        <v>21.2</v>
      </c>
      <c r="J16" s="170">
        <v>13.4</v>
      </c>
      <c r="K16" s="170">
        <v>27.6</v>
      </c>
      <c r="L16" s="170">
        <v>27</v>
      </c>
      <c r="M16" s="170">
        <v>30.6</v>
      </c>
      <c r="N16" s="170">
        <v>25</v>
      </c>
      <c r="O16" s="170">
        <v>0</v>
      </c>
      <c r="P16" s="170">
        <v>0</v>
      </c>
      <c r="Q16" s="170">
        <v>27.2</v>
      </c>
      <c r="R16" s="170">
        <v>28.2</v>
      </c>
      <c r="S16" s="5"/>
    </row>
    <row r="17" spans="1:19">
      <c r="A17" s="10" t="s">
        <v>17</v>
      </c>
      <c r="B17" s="28">
        <v>275507</v>
      </c>
      <c r="C17" s="28">
        <v>122018</v>
      </c>
      <c r="D17" s="170">
        <v>29.6</v>
      </c>
      <c r="E17" s="170">
        <v>46</v>
      </c>
      <c r="F17" s="170">
        <v>21.9</v>
      </c>
      <c r="G17" s="170">
        <v>23.1</v>
      </c>
      <c r="H17" s="170">
        <v>17.7</v>
      </c>
      <c r="I17" s="170">
        <v>26.7</v>
      </c>
      <c r="J17" s="170">
        <v>26</v>
      </c>
      <c r="K17" s="170">
        <v>26.7</v>
      </c>
      <c r="L17" s="170">
        <v>14.3</v>
      </c>
      <c r="M17" s="170">
        <v>22.9</v>
      </c>
      <c r="N17" s="170">
        <v>17.600000000000001</v>
      </c>
      <c r="O17" s="170">
        <v>0</v>
      </c>
      <c r="P17" s="170">
        <v>0</v>
      </c>
      <c r="Q17" s="170">
        <v>20.6</v>
      </c>
      <c r="R17" s="170">
        <v>30</v>
      </c>
      <c r="S17" s="5"/>
    </row>
    <row r="18" spans="1:19">
      <c r="A18" s="10"/>
      <c r="B18" s="28"/>
      <c r="C18" s="28"/>
      <c r="D18" s="170"/>
      <c r="E18" s="170"/>
      <c r="F18" s="170"/>
      <c r="G18" s="170"/>
      <c r="H18" s="170"/>
      <c r="I18" s="170"/>
      <c r="J18" s="170"/>
      <c r="K18" s="170"/>
      <c r="L18" s="170"/>
      <c r="M18" s="170"/>
      <c r="N18" s="170"/>
      <c r="O18" s="170"/>
      <c r="P18" s="170"/>
      <c r="Q18" s="170"/>
      <c r="R18" s="170"/>
      <c r="S18" s="5"/>
    </row>
    <row r="19" spans="1:19">
      <c r="A19" s="10" t="s">
        <v>20</v>
      </c>
      <c r="B19" s="28">
        <v>6616</v>
      </c>
      <c r="C19" s="28">
        <v>3062</v>
      </c>
      <c r="D19" s="170">
        <v>24.9</v>
      </c>
      <c r="E19" s="170">
        <v>24</v>
      </c>
      <c r="F19" s="170">
        <v>20.100000000000001</v>
      </c>
      <c r="G19" s="170">
        <v>20.9</v>
      </c>
      <c r="H19" s="170">
        <v>24.9</v>
      </c>
      <c r="I19" s="170">
        <v>16.7</v>
      </c>
      <c r="J19" s="170">
        <v>13.5</v>
      </c>
      <c r="K19" s="170">
        <v>24.8</v>
      </c>
      <c r="L19" s="170">
        <v>0</v>
      </c>
      <c r="M19" s="170">
        <v>23.6</v>
      </c>
      <c r="N19" s="170">
        <v>11.9</v>
      </c>
      <c r="O19" s="170">
        <v>7</v>
      </c>
      <c r="P19" s="170">
        <v>0</v>
      </c>
      <c r="Q19" s="170">
        <v>0</v>
      </c>
      <c r="R19" s="170">
        <v>25.8</v>
      </c>
      <c r="S19" s="5"/>
    </row>
    <row r="20" spans="1:19">
      <c r="A20" s="10" t="s">
        <v>21</v>
      </c>
      <c r="B20" s="28">
        <v>17136</v>
      </c>
      <c r="C20" s="28">
        <v>7418</v>
      </c>
      <c r="D20" s="170">
        <v>23.7</v>
      </c>
      <c r="E20" s="170">
        <v>28.9</v>
      </c>
      <c r="F20" s="170">
        <v>40</v>
      </c>
      <c r="G20" s="170">
        <v>19.100000000000001</v>
      </c>
      <c r="H20" s="170">
        <v>30.7</v>
      </c>
      <c r="I20" s="170">
        <v>23</v>
      </c>
      <c r="J20" s="170">
        <v>13.4</v>
      </c>
      <c r="K20" s="170">
        <v>22.3</v>
      </c>
      <c r="L20" s="170">
        <v>21.3</v>
      </c>
      <c r="M20" s="170">
        <v>13.1</v>
      </c>
      <c r="N20" s="170">
        <v>20.5</v>
      </c>
      <c r="O20" s="170">
        <v>0</v>
      </c>
      <c r="P20" s="170">
        <v>23.7</v>
      </c>
      <c r="Q20" s="170">
        <v>22.1</v>
      </c>
      <c r="R20" s="170">
        <v>27.8</v>
      </c>
      <c r="S20" s="5"/>
    </row>
    <row r="21" spans="1:19">
      <c r="A21" s="10" t="s">
        <v>22</v>
      </c>
      <c r="B21" s="28">
        <v>3199</v>
      </c>
      <c r="C21" s="28">
        <v>919</v>
      </c>
      <c r="D21" s="170">
        <v>24.3</v>
      </c>
      <c r="E21" s="170">
        <v>0</v>
      </c>
      <c r="F21" s="170">
        <v>0</v>
      </c>
      <c r="G21" s="170">
        <v>14.2</v>
      </c>
      <c r="H21" s="170">
        <v>0</v>
      </c>
      <c r="I21" s="170">
        <v>0</v>
      </c>
      <c r="J21" s="170">
        <v>0</v>
      </c>
      <c r="K21" s="170">
        <v>0</v>
      </c>
      <c r="L21" s="170">
        <v>0</v>
      </c>
      <c r="M21" s="170">
        <v>21</v>
      </c>
      <c r="N21" s="170">
        <v>21</v>
      </c>
      <c r="O21" s="170">
        <v>0</v>
      </c>
      <c r="P21" s="170">
        <v>10.1</v>
      </c>
      <c r="Q21" s="170">
        <v>0</v>
      </c>
      <c r="R21" s="170">
        <v>22.5</v>
      </c>
      <c r="S21" s="5"/>
    </row>
    <row r="22" spans="1:19">
      <c r="A22" s="10" t="s">
        <v>23</v>
      </c>
      <c r="B22" s="28">
        <v>12033</v>
      </c>
      <c r="C22" s="28">
        <v>2886</v>
      </c>
      <c r="D22" s="170">
        <v>34</v>
      </c>
      <c r="E22" s="170">
        <v>0</v>
      </c>
      <c r="F22" s="170">
        <v>31</v>
      </c>
      <c r="G22" s="170">
        <v>27.1</v>
      </c>
      <c r="H22" s="170">
        <v>2.5</v>
      </c>
      <c r="I22" s="170">
        <v>29</v>
      </c>
      <c r="J22" s="170">
        <v>0</v>
      </c>
      <c r="K22" s="170">
        <v>17.7</v>
      </c>
      <c r="L22" s="170">
        <v>17.7</v>
      </c>
      <c r="M22" s="170">
        <v>4.4000000000000004</v>
      </c>
      <c r="N22" s="170">
        <v>30</v>
      </c>
      <c r="O22" s="170">
        <v>0</v>
      </c>
      <c r="P22" s="170">
        <v>0</v>
      </c>
      <c r="Q22" s="170">
        <v>40.299999999999997</v>
      </c>
      <c r="R22" s="170">
        <v>33.6</v>
      </c>
      <c r="S22" s="5"/>
    </row>
    <row r="23" spans="1:19">
      <c r="A23" s="10" t="s">
        <v>24</v>
      </c>
      <c r="B23" s="28">
        <v>24827</v>
      </c>
      <c r="C23" s="28">
        <v>8203</v>
      </c>
      <c r="D23" s="170">
        <v>24</v>
      </c>
      <c r="E23" s="170">
        <v>11.5</v>
      </c>
      <c r="F23" s="170">
        <v>32.5</v>
      </c>
      <c r="G23" s="170">
        <v>19.100000000000001</v>
      </c>
      <c r="H23" s="170">
        <v>0</v>
      </c>
      <c r="I23" s="170">
        <v>19.100000000000001</v>
      </c>
      <c r="J23" s="170">
        <v>15.3</v>
      </c>
      <c r="K23" s="170">
        <v>26.2</v>
      </c>
      <c r="L23" s="170">
        <v>9</v>
      </c>
      <c r="M23" s="170">
        <v>13</v>
      </c>
      <c r="N23" s="170">
        <v>29.9</v>
      </c>
      <c r="O23" s="170">
        <v>50</v>
      </c>
      <c r="P23" s="170">
        <v>0</v>
      </c>
      <c r="Q23" s="170">
        <v>0</v>
      </c>
      <c r="R23" s="170">
        <v>27</v>
      </c>
      <c r="S23" s="5"/>
    </row>
    <row r="24" spans="1:19">
      <c r="A24" s="10"/>
      <c r="B24" s="28"/>
      <c r="C24" s="28"/>
      <c r="D24" s="170"/>
      <c r="E24" s="170"/>
      <c r="F24" s="170"/>
      <c r="G24" s="170"/>
      <c r="H24" s="170"/>
      <c r="I24" s="170"/>
      <c r="J24" s="170"/>
      <c r="K24" s="170"/>
      <c r="L24" s="170"/>
      <c r="M24" s="170"/>
      <c r="N24" s="170"/>
      <c r="O24" s="170"/>
      <c r="P24" s="170"/>
      <c r="Q24" s="170"/>
      <c r="R24" s="170"/>
      <c r="S24" s="5"/>
    </row>
    <row r="25" spans="1:19">
      <c r="A25" s="10" t="s">
        <v>26</v>
      </c>
      <c r="B25" s="28">
        <v>25944</v>
      </c>
      <c r="C25" s="28">
        <v>5113</v>
      </c>
      <c r="D25" s="170">
        <v>23.4</v>
      </c>
      <c r="E25" s="170">
        <v>25.5</v>
      </c>
      <c r="F25" s="170">
        <v>29.1</v>
      </c>
      <c r="G25" s="170">
        <v>13.6</v>
      </c>
      <c r="H25" s="170">
        <v>23.1</v>
      </c>
      <c r="I25" s="170">
        <v>17.2</v>
      </c>
      <c r="J25" s="170">
        <v>22.8</v>
      </c>
      <c r="K25" s="170">
        <v>19.600000000000001</v>
      </c>
      <c r="L25" s="170">
        <v>23.8</v>
      </c>
      <c r="M25" s="170">
        <v>18.3</v>
      </c>
      <c r="N25" s="170">
        <v>17</v>
      </c>
      <c r="O25" s="170">
        <v>21.3</v>
      </c>
      <c r="P25" s="170">
        <v>0</v>
      </c>
      <c r="Q25" s="170">
        <v>12.1</v>
      </c>
      <c r="R25" s="170">
        <v>21.4</v>
      </c>
      <c r="S25" s="5"/>
    </row>
    <row r="26" spans="1:19">
      <c r="A26" s="10" t="s">
        <v>27</v>
      </c>
      <c r="B26" s="28" t="s">
        <v>280</v>
      </c>
      <c r="C26" s="28" t="s">
        <v>280</v>
      </c>
      <c r="D26" s="170" t="s">
        <v>280</v>
      </c>
      <c r="E26" s="170" t="s">
        <v>280</v>
      </c>
      <c r="F26" s="170" t="s">
        <v>280</v>
      </c>
      <c r="G26" s="170" t="s">
        <v>280</v>
      </c>
      <c r="H26" s="170" t="s">
        <v>280</v>
      </c>
      <c r="I26" s="170" t="s">
        <v>280</v>
      </c>
      <c r="J26" s="170" t="s">
        <v>280</v>
      </c>
      <c r="K26" s="170" t="s">
        <v>280</v>
      </c>
      <c r="L26" s="170" t="s">
        <v>280</v>
      </c>
      <c r="M26" s="170" t="s">
        <v>280</v>
      </c>
      <c r="N26" s="170" t="s">
        <v>280</v>
      </c>
      <c r="O26" s="170" t="s">
        <v>280</v>
      </c>
      <c r="P26" s="170" t="s">
        <v>280</v>
      </c>
      <c r="Q26" s="170" t="s">
        <v>280</v>
      </c>
      <c r="R26" s="170" t="s">
        <v>280</v>
      </c>
      <c r="S26" s="5"/>
    </row>
    <row r="27" spans="1:19">
      <c r="A27" s="10" t="s">
        <v>28</v>
      </c>
      <c r="B27" s="28">
        <v>10958</v>
      </c>
      <c r="C27" s="28">
        <v>5599</v>
      </c>
      <c r="D27" s="170">
        <v>21.2</v>
      </c>
      <c r="E27" s="170">
        <v>0</v>
      </c>
      <c r="F27" s="170">
        <v>0</v>
      </c>
      <c r="G27" s="170">
        <v>21.9</v>
      </c>
      <c r="H27" s="170">
        <v>35.5</v>
      </c>
      <c r="I27" s="170">
        <v>17.8</v>
      </c>
      <c r="J27" s="170">
        <v>22.5</v>
      </c>
      <c r="K27" s="170">
        <v>15.2</v>
      </c>
      <c r="L27" s="170">
        <v>23.3</v>
      </c>
      <c r="M27" s="170">
        <v>0</v>
      </c>
      <c r="N27" s="170">
        <v>20.100000000000001</v>
      </c>
      <c r="O27" s="170">
        <v>0</v>
      </c>
      <c r="P27" s="170">
        <v>37.6</v>
      </c>
      <c r="Q27" s="170">
        <v>0</v>
      </c>
      <c r="R27" s="170">
        <v>26</v>
      </c>
      <c r="S27" s="5"/>
    </row>
    <row r="28" spans="1:19">
      <c r="A28" s="10" t="s">
        <v>29</v>
      </c>
      <c r="B28" s="28">
        <v>370</v>
      </c>
      <c r="C28" s="28">
        <v>331</v>
      </c>
      <c r="D28" s="170">
        <v>23.9</v>
      </c>
      <c r="E28" s="170">
        <v>20.6</v>
      </c>
      <c r="F28" s="170">
        <v>14.9</v>
      </c>
      <c r="G28" s="170">
        <v>11.5</v>
      </c>
      <c r="H28" s="170">
        <v>0</v>
      </c>
      <c r="I28" s="170">
        <v>16.8</v>
      </c>
      <c r="J28" s="170">
        <v>13.5</v>
      </c>
      <c r="K28" s="170">
        <v>20.9</v>
      </c>
      <c r="L28" s="170">
        <v>0</v>
      </c>
      <c r="M28" s="170">
        <v>25.2</v>
      </c>
      <c r="N28" s="170">
        <v>21.9</v>
      </c>
      <c r="O28" s="170">
        <v>0</v>
      </c>
      <c r="P28" s="170">
        <v>0</v>
      </c>
      <c r="Q28" s="170">
        <v>19.5</v>
      </c>
      <c r="R28" s="170">
        <v>28.7</v>
      </c>
      <c r="S28" s="5"/>
    </row>
    <row r="29" spans="1:19">
      <c r="A29" s="10" t="s">
        <v>30</v>
      </c>
      <c r="B29" s="28">
        <v>37148</v>
      </c>
      <c r="C29" s="28">
        <v>24271</v>
      </c>
      <c r="D29" s="170">
        <v>30.5</v>
      </c>
      <c r="E29" s="170">
        <v>0</v>
      </c>
      <c r="F29" s="170">
        <v>0</v>
      </c>
      <c r="G29" s="170">
        <v>30</v>
      </c>
      <c r="H29" s="170">
        <v>0</v>
      </c>
      <c r="I29" s="170">
        <v>30.2</v>
      </c>
      <c r="J29" s="170">
        <v>22.8</v>
      </c>
      <c r="K29" s="170">
        <v>29.3</v>
      </c>
      <c r="L29" s="170">
        <v>23.9</v>
      </c>
      <c r="M29" s="170">
        <v>17.8</v>
      </c>
      <c r="N29" s="170">
        <v>32.6</v>
      </c>
      <c r="O29" s="170">
        <v>0</v>
      </c>
      <c r="P29" s="170">
        <v>0</v>
      </c>
      <c r="Q29" s="170">
        <v>20.8</v>
      </c>
      <c r="R29" s="170">
        <v>32</v>
      </c>
      <c r="S29" s="5"/>
    </row>
    <row r="30" spans="1:19">
      <c r="A30" s="10"/>
      <c r="B30" s="28"/>
      <c r="C30" s="28"/>
      <c r="D30" s="170"/>
      <c r="E30" s="170"/>
      <c r="F30" s="170"/>
      <c r="G30" s="170"/>
      <c r="H30" s="170"/>
      <c r="I30" s="170"/>
      <c r="J30" s="170"/>
      <c r="K30" s="170"/>
      <c r="L30" s="170"/>
      <c r="M30" s="170"/>
      <c r="N30" s="170"/>
      <c r="O30" s="170"/>
      <c r="P30" s="170"/>
      <c r="Q30" s="170"/>
      <c r="R30" s="170"/>
      <c r="S30" s="5"/>
    </row>
    <row r="31" spans="1:19">
      <c r="A31" s="10" t="s">
        <v>31</v>
      </c>
      <c r="B31" s="28">
        <v>32611</v>
      </c>
      <c r="C31" s="28">
        <v>18995</v>
      </c>
      <c r="D31" s="170">
        <v>37.299999999999997</v>
      </c>
      <c r="E31" s="170">
        <v>18.3</v>
      </c>
      <c r="F31" s="170">
        <v>0</v>
      </c>
      <c r="G31" s="170">
        <v>13.7</v>
      </c>
      <c r="H31" s="170">
        <v>13.4</v>
      </c>
      <c r="I31" s="170">
        <v>28.5</v>
      </c>
      <c r="J31" s="170">
        <v>0</v>
      </c>
      <c r="K31" s="170">
        <v>28.9</v>
      </c>
      <c r="L31" s="170">
        <v>20.8</v>
      </c>
      <c r="M31" s="170">
        <v>18.7</v>
      </c>
      <c r="N31" s="170">
        <v>25</v>
      </c>
      <c r="O31" s="170">
        <v>0</v>
      </c>
      <c r="P31" s="170">
        <v>24.5</v>
      </c>
      <c r="Q31" s="170">
        <v>0</v>
      </c>
      <c r="R31" s="170">
        <v>39.5</v>
      </c>
      <c r="S31" s="5"/>
    </row>
    <row r="32" spans="1:19">
      <c r="A32" s="10" t="s">
        <v>32</v>
      </c>
      <c r="B32" s="28">
        <v>17523</v>
      </c>
      <c r="C32" s="28">
        <v>10387</v>
      </c>
      <c r="D32" s="170">
        <v>29.7</v>
      </c>
      <c r="E32" s="170">
        <v>31.6</v>
      </c>
      <c r="F32" s="170">
        <v>0</v>
      </c>
      <c r="G32" s="170">
        <v>15.1</v>
      </c>
      <c r="H32" s="170">
        <v>0</v>
      </c>
      <c r="I32" s="170">
        <v>6.9</v>
      </c>
      <c r="J32" s="170">
        <v>9.5</v>
      </c>
      <c r="K32" s="170">
        <v>30.4</v>
      </c>
      <c r="L32" s="170">
        <v>0</v>
      </c>
      <c r="M32" s="170">
        <v>0</v>
      </c>
      <c r="N32" s="170">
        <v>9</v>
      </c>
      <c r="O32" s="170">
        <v>0</v>
      </c>
      <c r="P32" s="170">
        <v>0</v>
      </c>
      <c r="Q32" s="170">
        <v>26.5</v>
      </c>
      <c r="R32" s="170">
        <v>32.200000000000003</v>
      </c>
      <c r="S32" s="5"/>
    </row>
    <row r="33" spans="1:19">
      <c r="A33" s="10" t="s">
        <v>33</v>
      </c>
      <c r="B33" s="28">
        <v>9385</v>
      </c>
      <c r="C33" s="28">
        <v>6820</v>
      </c>
      <c r="D33" s="170">
        <v>33</v>
      </c>
      <c r="E33" s="170">
        <v>0</v>
      </c>
      <c r="F33" s="170">
        <v>0</v>
      </c>
      <c r="G33" s="170">
        <v>31.1</v>
      </c>
      <c r="H33" s="170">
        <v>32.700000000000003</v>
      </c>
      <c r="I33" s="170">
        <v>0</v>
      </c>
      <c r="J33" s="170">
        <v>35.6</v>
      </c>
      <c r="K33" s="170">
        <v>32.9</v>
      </c>
      <c r="L33" s="170">
        <v>22.8</v>
      </c>
      <c r="M33" s="170">
        <v>16</v>
      </c>
      <c r="N33" s="170">
        <v>26.5</v>
      </c>
      <c r="O33" s="170">
        <v>0</v>
      </c>
      <c r="P33" s="170">
        <v>30.4</v>
      </c>
      <c r="Q33" s="170">
        <v>0</v>
      </c>
      <c r="R33" s="170">
        <v>38.9</v>
      </c>
      <c r="S33" s="5"/>
    </row>
    <row r="34" spans="1:19">
      <c r="A34" s="10" t="s">
        <v>34</v>
      </c>
      <c r="B34" s="28">
        <v>21679</v>
      </c>
      <c r="C34" s="28">
        <v>7874</v>
      </c>
      <c r="D34" s="170">
        <v>24.8</v>
      </c>
      <c r="E34" s="170">
        <v>29</v>
      </c>
      <c r="F34" s="170">
        <v>0</v>
      </c>
      <c r="G34" s="170">
        <v>28.6</v>
      </c>
      <c r="H34" s="170">
        <v>32.9</v>
      </c>
      <c r="I34" s="170">
        <v>30</v>
      </c>
      <c r="J34" s="170">
        <v>27.4</v>
      </c>
      <c r="K34" s="170">
        <v>28.1</v>
      </c>
      <c r="L34" s="170">
        <v>17.600000000000001</v>
      </c>
      <c r="M34" s="170">
        <v>19.5</v>
      </c>
      <c r="N34" s="170">
        <v>0</v>
      </c>
      <c r="O34" s="170">
        <v>0</v>
      </c>
      <c r="P34" s="170">
        <v>0</v>
      </c>
      <c r="Q34" s="170">
        <v>20.9</v>
      </c>
      <c r="R34" s="170">
        <v>29</v>
      </c>
      <c r="S34" s="5"/>
    </row>
    <row r="35" spans="1:19">
      <c r="A35" s="10" t="s">
        <v>35</v>
      </c>
      <c r="B35" s="28">
        <v>13591</v>
      </c>
      <c r="C35" s="28">
        <v>5014</v>
      </c>
      <c r="D35" s="170">
        <v>27.7</v>
      </c>
      <c r="E35" s="170">
        <v>14.8</v>
      </c>
      <c r="F35" s="170">
        <v>22.8</v>
      </c>
      <c r="G35" s="170">
        <v>19.899999999999999</v>
      </c>
      <c r="H35" s="170">
        <v>26.2</v>
      </c>
      <c r="I35" s="170">
        <v>14.4</v>
      </c>
      <c r="J35" s="170">
        <v>0</v>
      </c>
      <c r="K35" s="170">
        <v>20.6</v>
      </c>
      <c r="L35" s="170">
        <v>0</v>
      </c>
      <c r="M35" s="170">
        <v>19.3</v>
      </c>
      <c r="N35" s="170">
        <v>16.899999999999999</v>
      </c>
      <c r="O35" s="170">
        <v>0</v>
      </c>
      <c r="P35" s="170">
        <v>0</v>
      </c>
      <c r="Q35" s="170">
        <v>0</v>
      </c>
      <c r="R35" s="170">
        <v>26.9</v>
      </c>
      <c r="S35" s="5"/>
    </row>
    <row r="36" spans="1:19">
      <c r="A36" s="10"/>
      <c r="B36" s="28"/>
      <c r="C36" s="28"/>
      <c r="D36" s="170"/>
      <c r="E36" s="170"/>
      <c r="F36" s="170"/>
      <c r="G36" s="170"/>
      <c r="H36" s="170"/>
      <c r="I36" s="170"/>
      <c r="J36" s="170"/>
      <c r="K36" s="170"/>
      <c r="L36" s="170"/>
      <c r="M36" s="170"/>
      <c r="N36" s="170"/>
      <c r="O36" s="170"/>
      <c r="P36" s="170"/>
      <c r="Q36" s="170"/>
      <c r="R36" s="170"/>
      <c r="S36" s="5"/>
    </row>
    <row r="37" spans="1:19">
      <c r="A37" s="10" t="s">
        <v>36</v>
      </c>
      <c r="B37" s="28">
        <v>7761</v>
      </c>
      <c r="C37" s="28">
        <v>5192</v>
      </c>
      <c r="D37" s="170">
        <v>27.1</v>
      </c>
      <c r="E37" s="170">
        <v>0</v>
      </c>
      <c r="F37" s="170">
        <v>0</v>
      </c>
      <c r="G37" s="170">
        <v>20.100000000000001</v>
      </c>
      <c r="H37" s="170">
        <v>33.200000000000003</v>
      </c>
      <c r="I37" s="170">
        <v>20.2</v>
      </c>
      <c r="J37" s="170">
        <v>22.5</v>
      </c>
      <c r="K37" s="170">
        <v>24.4</v>
      </c>
      <c r="L37" s="170">
        <v>19.7</v>
      </c>
      <c r="M37" s="170">
        <v>25.1</v>
      </c>
      <c r="N37" s="170">
        <v>18.600000000000001</v>
      </c>
      <c r="O37" s="170">
        <v>0</v>
      </c>
      <c r="P37" s="170">
        <v>0</v>
      </c>
      <c r="Q37" s="170">
        <v>0</v>
      </c>
      <c r="R37" s="170">
        <v>30.2</v>
      </c>
      <c r="S37" s="5"/>
    </row>
    <row r="38" spans="1:19">
      <c r="A38" s="10" t="s">
        <v>37</v>
      </c>
      <c r="B38" s="28">
        <v>18067</v>
      </c>
      <c r="C38" s="28">
        <v>2917</v>
      </c>
      <c r="D38" s="170">
        <v>25.9</v>
      </c>
      <c r="E38" s="170">
        <v>18.399999999999999</v>
      </c>
      <c r="F38" s="170">
        <v>19.600000000000001</v>
      </c>
      <c r="G38" s="170">
        <v>11.9</v>
      </c>
      <c r="H38" s="170">
        <v>40</v>
      </c>
      <c r="I38" s="170">
        <v>13.1</v>
      </c>
      <c r="J38" s="170">
        <v>15.3</v>
      </c>
      <c r="K38" s="170">
        <v>13.8</v>
      </c>
      <c r="L38" s="170">
        <v>0</v>
      </c>
      <c r="M38" s="170">
        <v>7</v>
      </c>
      <c r="N38" s="170">
        <v>8.3000000000000007</v>
      </c>
      <c r="O38" s="170">
        <v>0</v>
      </c>
      <c r="P38" s="170">
        <v>0</v>
      </c>
      <c r="Q38" s="170">
        <v>0</v>
      </c>
      <c r="R38" s="170">
        <v>19.600000000000001</v>
      </c>
      <c r="S38" s="5"/>
    </row>
    <row r="39" spans="1:19">
      <c r="A39" s="10" t="s">
        <v>38</v>
      </c>
      <c r="B39" s="28">
        <v>26984</v>
      </c>
      <c r="C39" s="28">
        <v>6316</v>
      </c>
      <c r="D39" s="170">
        <v>22.9</v>
      </c>
      <c r="E39" s="170">
        <v>26.6</v>
      </c>
      <c r="F39" s="170">
        <v>20</v>
      </c>
      <c r="G39" s="170">
        <v>0</v>
      </c>
      <c r="H39" s="170">
        <v>0</v>
      </c>
      <c r="I39" s="170">
        <v>22.4</v>
      </c>
      <c r="J39" s="170">
        <v>20.100000000000001</v>
      </c>
      <c r="K39" s="170">
        <v>20.399999999999999</v>
      </c>
      <c r="L39" s="170">
        <v>22.6</v>
      </c>
      <c r="M39" s="170">
        <v>20</v>
      </c>
      <c r="N39" s="170">
        <v>22</v>
      </c>
      <c r="O39" s="170">
        <v>30</v>
      </c>
      <c r="P39" s="170">
        <v>0</v>
      </c>
      <c r="Q39" s="170">
        <v>0</v>
      </c>
      <c r="R39" s="170">
        <v>23.7</v>
      </c>
      <c r="S39" s="5"/>
    </row>
    <row r="40" spans="1:19">
      <c r="A40" s="10" t="s">
        <v>39</v>
      </c>
      <c r="B40" s="28">
        <v>48645</v>
      </c>
      <c r="C40" s="28">
        <v>20990</v>
      </c>
      <c r="D40" s="170">
        <v>25.1</v>
      </c>
      <c r="E40" s="170">
        <v>24.5</v>
      </c>
      <c r="F40" s="170">
        <v>15</v>
      </c>
      <c r="G40" s="170">
        <v>15.9</v>
      </c>
      <c r="H40" s="170">
        <v>36.9</v>
      </c>
      <c r="I40" s="170">
        <v>14.1</v>
      </c>
      <c r="J40" s="170">
        <v>35</v>
      </c>
      <c r="K40" s="170">
        <v>16.100000000000001</v>
      </c>
      <c r="L40" s="170">
        <v>12.6</v>
      </c>
      <c r="M40" s="170">
        <v>8.6</v>
      </c>
      <c r="N40" s="170">
        <v>28.2</v>
      </c>
      <c r="O40" s="170">
        <v>0</v>
      </c>
      <c r="P40" s="170">
        <v>0</v>
      </c>
      <c r="Q40" s="170">
        <v>20.6</v>
      </c>
      <c r="R40" s="170">
        <v>24.6</v>
      </c>
      <c r="S40" s="5"/>
    </row>
    <row r="41" spans="1:19">
      <c r="A41" s="10" t="s">
        <v>40</v>
      </c>
      <c r="B41" s="28">
        <v>34661</v>
      </c>
      <c r="C41" s="28">
        <v>17446</v>
      </c>
      <c r="D41" s="170">
        <v>20.7</v>
      </c>
      <c r="E41" s="170">
        <v>0</v>
      </c>
      <c r="F41" s="170">
        <v>0</v>
      </c>
      <c r="G41" s="170">
        <v>15.2</v>
      </c>
      <c r="H41" s="170">
        <v>0</v>
      </c>
      <c r="I41" s="170">
        <v>14.9</v>
      </c>
      <c r="J41" s="170">
        <v>13.1</v>
      </c>
      <c r="K41" s="170">
        <v>25</v>
      </c>
      <c r="L41" s="170">
        <v>37.6</v>
      </c>
      <c r="M41" s="170">
        <v>20.100000000000001</v>
      </c>
      <c r="N41" s="170">
        <v>29.7</v>
      </c>
      <c r="O41" s="170">
        <v>17.3</v>
      </c>
      <c r="P41" s="170">
        <v>15.8</v>
      </c>
      <c r="Q41" s="170">
        <v>0</v>
      </c>
      <c r="R41" s="170">
        <v>24.6</v>
      </c>
      <c r="S41" s="5"/>
    </row>
    <row r="42" spans="1:19">
      <c r="A42" s="10"/>
      <c r="B42" s="28"/>
      <c r="C42" s="28"/>
      <c r="D42" s="170"/>
      <c r="E42" s="170"/>
      <c r="F42" s="170"/>
      <c r="G42" s="170"/>
      <c r="H42" s="170"/>
      <c r="I42" s="170"/>
      <c r="J42" s="170"/>
      <c r="K42" s="170"/>
      <c r="L42" s="170"/>
      <c r="M42" s="170"/>
      <c r="N42" s="170"/>
      <c r="O42" s="170"/>
      <c r="P42" s="170"/>
      <c r="Q42" s="170"/>
      <c r="R42" s="170"/>
      <c r="S42" s="5"/>
    </row>
    <row r="43" spans="1:19">
      <c r="A43" s="10" t="s">
        <v>41</v>
      </c>
      <c r="B43" s="28">
        <v>7920</v>
      </c>
      <c r="C43" s="28">
        <v>2052</v>
      </c>
      <c r="D43" s="170">
        <v>24.7</v>
      </c>
      <c r="E43" s="170">
        <v>0</v>
      </c>
      <c r="F43" s="170">
        <v>0</v>
      </c>
      <c r="G43" s="170">
        <v>19.3</v>
      </c>
      <c r="H43" s="170">
        <v>0</v>
      </c>
      <c r="I43" s="170">
        <v>15.8</v>
      </c>
      <c r="J43" s="170">
        <v>19.8</v>
      </c>
      <c r="K43" s="170">
        <v>20.6</v>
      </c>
      <c r="L43" s="170">
        <v>18.7</v>
      </c>
      <c r="M43" s="170">
        <v>12.6</v>
      </c>
      <c r="N43" s="170">
        <v>26.2</v>
      </c>
      <c r="O43" s="170">
        <v>0</v>
      </c>
      <c r="P43" s="170">
        <v>0</v>
      </c>
      <c r="Q43" s="170">
        <v>0</v>
      </c>
      <c r="R43" s="170">
        <v>24</v>
      </c>
      <c r="S43" s="5"/>
    </row>
    <row r="44" spans="1:19">
      <c r="A44" s="10" t="s">
        <v>42</v>
      </c>
      <c r="B44" s="28">
        <v>34429</v>
      </c>
      <c r="C44" s="28">
        <v>14867</v>
      </c>
      <c r="D44" s="170">
        <v>28.3</v>
      </c>
      <c r="E44" s="170">
        <v>0</v>
      </c>
      <c r="F44" s="170">
        <v>0</v>
      </c>
      <c r="G44" s="170">
        <v>20.7</v>
      </c>
      <c r="H44" s="170">
        <v>28.6</v>
      </c>
      <c r="I44" s="170">
        <v>16.3</v>
      </c>
      <c r="J44" s="170">
        <v>0</v>
      </c>
      <c r="K44" s="170">
        <v>26.6</v>
      </c>
      <c r="L44" s="170">
        <v>0</v>
      </c>
      <c r="M44" s="170">
        <v>19</v>
      </c>
      <c r="N44" s="170">
        <v>29.5</v>
      </c>
      <c r="O44" s="170">
        <v>0</v>
      </c>
      <c r="P44" s="170">
        <v>0</v>
      </c>
      <c r="Q44" s="170">
        <v>11.4</v>
      </c>
      <c r="R44" s="170">
        <v>25.9</v>
      </c>
      <c r="S44" s="5"/>
    </row>
    <row r="45" spans="1:19">
      <c r="A45" s="10" t="s">
        <v>43</v>
      </c>
      <c r="B45" s="28">
        <v>4759</v>
      </c>
      <c r="C45" s="28">
        <v>4419</v>
      </c>
      <c r="D45" s="170">
        <v>19.5</v>
      </c>
      <c r="E45" s="170">
        <v>0</v>
      </c>
      <c r="F45" s="170">
        <v>0</v>
      </c>
      <c r="G45" s="170">
        <v>29</v>
      </c>
      <c r="H45" s="170">
        <v>0</v>
      </c>
      <c r="I45" s="170">
        <v>20.3</v>
      </c>
      <c r="J45" s="170">
        <v>0</v>
      </c>
      <c r="K45" s="170">
        <v>2.1</v>
      </c>
      <c r="L45" s="170">
        <v>0</v>
      </c>
      <c r="M45" s="170">
        <v>0</v>
      </c>
      <c r="N45" s="170">
        <v>9.6</v>
      </c>
      <c r="O45" s="170">
        <v>0</v>
      </c>
      <c r="P45" s="170">
        <v>22.1</v>
      </c>
      <c r="Q45" s="170">
        <v>0</v>
      </c>
      <c r="R45" s="170">
        <v>34.700000000000003</v>
      </c>
      <c r="S45" s="5"/>
    </row>
    <row r="46" spans="1:19">
      <c r="A46" s="10" t="s">
        <v>44</v>
      </c>
      <c r="B46" s="28">
        <v>6278</v>
      </c>
      <c r="C46" s="28">
        <v>1968</v>
      </c>
      <c r="D46" s="170">
        <v>18.3</v>
      </c>
      <c r="E46" s="170">
        <v>0</v>
      </c>
      <c r="F46" s="170">
        <v>0</v>
      </c>
      <c r="G46" s="170">
        <v>35.9</v>
      </c>
      <c r="H46" s="170">
        <v>28</v>
      </c>
      <c r="I46" s="170">
        <v>20.7</v>
      </c>
      <c r="J46" s="170">
        <v>0</v>
      </c>
      <c r="K46" s="170">
        <v>28.3</v>
      </c>
      <c r="L46" s="170">
        <v>0</v>
      </c>
      <c r="M46" s="170">
        <v>0</v>
      </c>
      <c r="N46" s="170">
        <v>25.7</v>
      </c>
      <c r="O46" s="170">
        <v>0</v>
      </c>
      <c r="P46" s="170">
        <v>21.2</v>
      </c>
      <c r="Q46" s="170">
        <v>19.899999999999999</v>
      </c>
      <c r="R46" s="170">
        <v>22.5</v>
      </c>
      <c r="S46" s="5"/>
    </row>
    <row r="47" spans="1:19">
      <c r="A47" s="10" t="s">
        <v>45</v>
      </c>
      <c r="B47" s="28">
        <v>4192</v>
      </c>
      <c r="C47" s="28">
        <v>2164</v>
      </c>
      <c r="D47" s="170">
        <v>35.799999999999997</v>
      </c>
      <c r="E47" s="170">
        <v>0</v>
      </c>
      <c r="F47" s="170">
        <v>0</v>
      </c>
      <c r="G47" s="170">
        <v>0</v>
      </c>
      <c r="H47" s="170">
        <v>6</v>
      </c>
      <c r="I47" s="170">
        <v>6.8</v>
      </c>
      <c r="J47" s="170">
        <v>22.4</v>
      </c>
      <c r="K47" s="170">
        <v>24.5</v>
      </c>
      <c r="L47" s="170">
        <v>9.4</v>
      </c>
      <c r="M47" s="170">
        <v>0</v>
      </c>
      <c r="N47" s="170">
        <v>15.2</v>
      </c>
      <c r="O47" s="170">
        <v>0</v>
      </c>
      <c r="P47" s="170">
        <v>0</v>
      </c>
      <c r="Q47" s="170">
        <v>6</v>
      </c>
      <c r="R47" s="170">
        <v>24.9</v>
      </c>
      <c r="S47" s="5"/>
    </row>
    <row r="48" spans="1:19">
      <c r="A48" s="10"/>
      <c r="B48" s="28"/>
      <c r="C48" s="28"/>
      <c r="D48" s="170"/>
      <c r="E48" s="170"/>
      <c r="F48" s="170"/>
      <c r="G48" s="170"/>
      <c r="H48" s="170"/>
      <c r="I48" s="170"/>
      <c r="J48" s="170"/>
      <c r="K48" s="170"/>
      <c r="L48" s="170"/>
      <c r="M48" s="170"/>
      <c r="N48" s="170"/>
      <c r="O48" s="170"/>
      <c r="P48" s="170"/>
      <c r="Q48" s="170"/>
      <c r="R48" s="170"/>
      <c r="S48" s="5"/>
    </row>
    <row r="49" spans="1:19">
      <c r="A49" s="10" t="s">
        <v>46</v>
      </c>
      <c r="B49" s="28">
        <v>4202</v>
      </c>
      <c r="C49" s="28">
        <v>1966</v>
      </c>
      <c r="D49" s="170">
        <v>21.4</v>
      </c>
      <c r="E49" s="170">
        <v>0</v>
      </c>
      <c r="F49" s="170">
        <v>0</v>
      </c>
      <c r="G49" s="170">
        <v>14.3</v>
      </c>
      <c r="H49" s="170">
        <v>27.2</v>
      </c>
      <c r="I49" s="170">
        <v>17.100000000000001</v>
      </c>
      <c r="J49" s="170">
        <v>0</v>
      </c>
      <c r="K49" s="170">
        <v>22.4</v>
      </c>
      <c r="L49" s="170">
        <v>19.7</v>
      </c>
      <c r="M49" s="170">
        <v>0</v>
      </c>
      <c r="N49" s="170">
        <v>17.3</v>
      </c>
      <c r="O49" s="170">
        <v>0</v>
      </c>
      <c r="P49" s="170">
        <v>7.7</v>
      </c>
      <c r="Q49" s="170">
        <v>0</v>
      </c>
      <c r="R49" s="170">
        <v>24.9</v>
      </c>
      <c r="S49" s="5"/>
    </row>
    <row r="50" spans="1:19">
      <c r="A50" s="10" t="s">
        <v>47</v>
      </c>
      <c r="B50" s="28">
        <v>28632</v>
      </c>
      <c r="C50" s="28">
        <v>13516</v>
      </c>
      <c r="D50" s="170">
        <v>28.2</v>
      </c>
      <c r="E50" s="170">
        <v>0</v>
      </c>
      <c r="F50" s="170">
        <v>0</v>
      </c>
      <c r="G50" s="170">
        <v>21</v>
      </c>
      <c r="H50" s="170">
        <v>26.5</v>
      </c>
      <c r="I50" s="170">
        <v>15.9</v>
      </c>
      <c r="J50" s="170">
        <v>19.399999999999999</v>
      </c>
      <c r="K50" s="170">
        <v>21.4</v>
      </c>
      <c r="L50" s="170">
        <v>8.6</v>
      </c>
      <c r="M50" s="170">
        <v>13.7</v>
      </c>
      <c r="N50" s="170">
        <v>29.3</v>
      </c>
      <c r="O50" s="170">
        <v>32.200000000000003</v>
      </c>
      <c r="P50" s="170">
        <v>0</v>
      </c>
      <c r="Q50" s="170">
        <v>0</v>
      </c>
      <c r="R50" s="170">
        <v>29.8</v>
      </c>
      <c r="S50" s="5"/>
    </row>
    <row r="51" spans="1:19">
      <c r="A51" s="10" t="s">
        <v>48</v>
      </c>
      <c r="B51" s="28">
        <v>17006</v>
      </c>
      <c r="C51" s="28">
        <v>7508</v>
      </c>
      <c r="D51" s="170">
        <v>31.5</v>
      </c>
      <c r="E51" s="170">
        <v>31.8</v>
      </c>
      <c r="F51" s="170">
        <v>28.3</v>
      </c>
      <c r="G51" s="170">
        <v>24.1</v>
      </c>
      <c r="H51" s="170">
        <v>29.4</v>
      </c>
      <c r="I51" s="170">
        <v>26.9</v>
      </c>
      <c r="J51" s="170">
        <v>22.9</v>
      </c>
      <c r="K51" s="170">
        <v>28.5</v>
      </c>
      <c r="L51" s="170">
        <v>21.6</v>
      </c>
      <c r="M51" s="170">
        <v>13.6</v>
      </c>
      <c r="N51" s="170">
        <v>27.3</v>
      </c>
      <c r="O51" s="170">
        <v>31.9</v>
      </c>
      <c r="P51" s="170">
        <v>33</v>
      </c>
      <c r="Q51" s="170">
        <v>5</v>
      </c>
      <c r="R51" s="170">
        <v>34.4</v>
      </c>
      <c r="S51" s="5"/>
    </row>
    <row r="52" spans="1:19">
      <c r="A52" s="10" t="s">
        <v>49</v>
      </c>
      <c r="B52" s="28">
        <v>188482</v>
      </c>
      <c r="C52" s="28">
        <v>72554</v>
      </c>
      <c r="D52" s="170">
        <v>30.7</v>
      </c>
      <c r="E52" s="170">
        <v>32.700000000000003</v>
      </c>
      <c r="F52" s="170">
        <v>0</v>
      </c>
      <c r="G52" s="170">
        <v>21.3</v>
      </c>
      <c r="H52" s="170">
        <v>0</v>
      </c>
      <c r="I52" s="170">
        <v>24.5</v>
      </c>
      <c r="J52" s="170">
        <v>32.6</v>
      </c>
      <c r="K52" s="170">
        <v>31.2</v>
      </c>
      <c r="L52" s="170">
        <v>29.7</v>
      </c>
      <c r="M52" s="170">
        <v>0</v>
      </c>
      <c r="N52" s="170">
        <v>27.3</v>
      </c>
      <c r="O52" s="170">
        <v>0</v>
      </c>
      <c r="P52" s="170">
        <v>0</v>
      </c>
      <c r="Q52" s="170">
        <v>1</v>
      </c>
      <c r="R52" s="170">
        <v>30.6</v>
      </c>
      <c r="S52" s="5"/>
    </row>
    <row r="53" spans="1:19">
      <c r="A53" s="10" t="s">
        <v>50</v>
      </c>
      <c r="B53" s="28">
        <v>21607</v>
      </c>
      <c r="C53" s="28">
        <v>6441</v>
      </c>
      <c r="D53" s="170">
        <v>26.5</v>
      </c>
      <c r="E53" s="170">
        <v>21.9</v>
      </c>
      <c r="F53" s="170">
        <v>24.8</v>
      </c>
      <c r="G53" s="170">
        <v>12.8</v>
      </c>
      <c r="H53" s="170">
        <v>0</v>
      </c>
      <c r="I53" s="170">
        <v>19.399999999999999</v>
      </c>
      <c r="J53" s="170">
        <v>8.6</v>
      </c>
      <c r="K53" s="170">
        <v>20.100000000000001</v>
      </c>
      <c r="L53" s="170">
        <v>18.3</v>
      </c>
      <c r="M53" s="170">
        <v>19.600000000000001</v>
      </c>
      <c r="N53" s="170">
        <v>17.3</v>
      </c>
      <c r="O53" s="170">
        <v>0</v>
      </c>
      <c r="P53" s="170">
        <v>0</v>
      </c>
      <c r="Q53" s="170">
        <v>0</v>
      </c>
      <c r="R53" s="170">
        <v>26.8</v>
      </c>
      <c r="S53" s="5"/>
    </row>
    <row r="54" spans="1:19">
      <c r="A54" s="10"/>
      <c r="B54" s="28"/>
      <c r="C54" s="28"/>
      <c r="D54" s="170"/>
      <c r="E54" s="170"/>
      <c r="F54" s="170"/>
      <c r="G54" s="170"/>
      <c r="H54" s="170"/>
      <c r="I54" s="170"/>
      <c r="J54" s="170"/>
      <c r="K54" s="170"/>
      <c r="L54" s="170"/>
      <c r="M54" s="170"/>
      <c r="N54" s="170"/>
      <c r="O54" s="170"/>
      <c r="P54" s="170"/>
      <c r="Q54" s="170"/>
      <c r="R54" s="170"/>
      <c r="S54" s="5"/>
    </row>
    <row r="55" spans="1:19">
      <c r="A55" s="10" t="s">
        <v>51</v>
      </c>
      <c r="B55" s="28">
        <v>2214</v>
      </c>
      <c r="C55" s="28">
        <v>1005</v>
      </c>
      <c r="D55" s="170">
        <v>22.1</v>
      </c>
      <c r="E55" s="170">
        <v>0</v>
      </c>
      <c r="F55" s="170">
        <v>0</v>
      </c>
      <c r="G55" s="170">
        <v>16.899999999999999</v>
      </c>
      <c r="H55" s="170">
        <v>21.8</v>
      </c>
      <c r="I55" s="170">
        <v>12.9</v>
      </c>
      <c r="J55" s="170">
        <v>18.100000000000001</v>
      </c>
      <c r="K55" s="170">
        <v>30.4</v>
      </c>
      <c r="L55" s="170">
        <v>17</v>
      </c>
      <c r="M55" s="170">
        <v>17.5</v>
      </c>
      <c r="N55" s="170">
        <v>20</v>
      </c>
      <c r="O55" s="170">
        <v>3</v>
      </c>
      <c r="P55" s="170">
        <v>0</v>
      </c>
      <c r="Q55" s="170">
        <v>0</v>
      </c>
      <c r="R55" s="170">
        <v>23.5</v>
      </c>
      <c r="S55" s="5"/>
    </row>
    <row r="56" spans="1:19">
      <c r="A56" s="10" t="s">
        <v>52</v>
      </c>
      <c r="B56" s="28">
        <v>50982</v>
      </c>
      <c r="C56" s="28">
        <v>35942</v>
      </c>
      <c r="D56" s="170">
        <v>27.8</v>
      </c>
      <c r="E56" s="170">
        <v>40</v>
      </c>
      <c r="F56" s="170">
        <v>35</v>
      </c>
      <c r="G56" s="170">
        <v>26.5</v>
      </c>
      <c r="H56" s="170">
        <v>0</v>
      </c>
      <c r="I56" s="170">
        <v>22.5</v>
      </c>
      <c r="J56" s="170">
        <v>0</v>
      </c>
      <c r="K56" s="170">
        <v>25.6</v>
      </c>
      <c r="L56" s="170">
        <v>18.600000000000001</v>
      </c>
      <c r="M56" s="170">
        <v>17.399999999999999</v>
      </c>
      <c r="N56" s="170">
        <v>20.7</v>
      </c>
      <c r="O56" s="170">
        <v>0</v>
      </c>
      <c r="P56" s="170">
        <v>0</v>
      </c>
      <c r="Q56" s="170">
        <v>16.7</v>
      </c>
      <c r="R56" s="170">
        <v>31.3</v>
      </c>
      <c r="S56" s="5"/>
    </row>
    <row r="57" spans="1:19">
      <c r="A57" s="10" t="s">
        <v>53</v>
      </c>
      <c r="B57" s="28">
        <v>7742</v>
      </c>
      <c r="C57" s="28">
        <v>3244</v>
      </c>
      <c r="D57" s="170">
        <v>32.9</v>
      </c>
      <c r="E57" s="170">
        <v>25.1</v>
      </c>
      <c r="F57" s="170">
        <v>32</v>
      </c>
      <c r="G57" s="170">
        <v>22</v>
      </c>
      <c r="H57" s="170">
        <v>37.299999999999997</v>
      </c>
      <c r="I57" s="170">
        <v>19.7</v>
      </c>
      <c r="J57" s="170">
        <v>0</v>
      </c>
      <c r="K57" s="170">
        <v>26.5</v>
      </c>
      <c r="L57" s="170">
        <v>24.5</v>
      </c>
      <c r="M57" s="170">
        <v>20.399999999999999</v>
      </c>
      <c r="N57" s="170">
        <v>18.399999999999999</v>
      </c>
      <c r="O57" s="170">
        <v>0</v>
      </c>
      <c r="P57" s="170">
        <v>0</v>
      </c>
      <c r="Q57" s="170">
        <v>0</v>
      </c>
      <c r="R57" s="170">
        <v>28</v>
      </c>
      <c r="S57" s="5"/>
    </row>
    <row r="58" spans="1:19">
      <c r="A58" s="10" t="s">
        <v>54</v>
      </c>
      <c r="B58" s="28">
        <v>9304</v>
      </c>
      <c r="C58" s="28">
        <v>6901</v>
      </c>
      <c r="D58" s="170">
        <v>20.9</v>
      </c>
      <c r="E58" s="170">
        <v>29.6</v>
      </c>
      <c r="F58" s="170">
        <v>22.8</v>
      </c>
      <c r="G58" s="170">
        <v>12.2</v>
      </c>
      <c r="H58" s="170">
        <v>26.8</v>
      </c>
      <c r="I58" s="170">
        <v>15.9</v>
      </c>
      <c r="J58" s="170">
        <v>8.6999999999999993</v>
      </c>
      <c r="K58" s="170">
        <v>0</v>
      </c>
      <c r="L58" s="170">
        <v>17.100000000000001</v>
      </c>
      <c r="M58" s="170">
        <v>10.4</v>
      </c>
      <c r="N58" s="170">
        <v>23.5</v>
      </c>
      <c r="O58" s="170">
        <v>0</v>
      </c>
      <c r="P58" s="170">
        <v>19.8</v>
      </c>
      <c r="Q58" s="170">
        <v>5.0999999999999996</v>
      </c>
      <c r="R58" s="170">
        <v>32.6</v>
      </c>
      <c r="S58" s="5"/>
    </row>
    <row r="59" spans="1:19">
      <c r="A59" s="10" t="s">
        <v>55</v>
      </c>
      <c r="B59" s="28">
        <v>57197</v>
      </c>
      <c r="C59" s="28">
        <v>15695</v>
      </c>
      <c r="D59" s="170">
        <v>19.7</v>
      </c>
      <c r="E59" s="170">
        <v>0</v>
      </c>
      <c r="F59" s="170">
        <v>0</v>
      </c>
      <c r="G59" s="170">
        <v>12.9</v>
      </c>
      <c r="H59" s="170">
        <v>20.7</v>
      </c>
      <c r="I59" s="170">
        <v>13</v>
      </c>
      <c r="J59" s="170">
        <v>17.7</v>
      </c>
      <c r="K59" s="170">
        <v>10.199999999999999</v>
      </c>
      <c r="L59" s="170">
        <v>17</v>
      </c>
      <c r="M59" s="170">
        <v>13.8</v>
      </c>
      <c r="N59" s="170">
        <v>0</v>
      </c>
      <c r="O59" s="170">
        <v>0</v>
      </c>
      <c r="P59" s="170">
        <v>0</v>
      </c>
      <c r="Q59" s="170">
        <v>15.2</v>
      </c>
      <c r="R59" s="170">
        <v>20.2</v>
      </c>
      <c r="S59" s="5"/>
    </row>
    <row r="60" spans="1:19">
      <c r="A60" s="10"/>
      <c r="B60" s="28"/>
      <c r="C60" s="28"/>
      <c r="D60" s="170"/>
      <c r="E60" s="170"/>
      <c r="F60" s="170"/>
      <c r="G60" s="170"/>
      <c r="H60" s="170"/>
      <c r="I60" s="170"/>
      <c r="J60" s="170"/>
      <c r="K60" s="170"/>
      <c r="L60" s="170"/>
      <c r="M60" s="170"/>
      <c r="N60" s="170"/>
      <c r="O60" s="170"/>
      <c r="P60" s="170"/>
      <c r="Q60" s="170"/>
      <c r="R60" s="170"/>
      <c r="S60" s="5"/>
    </row>
    <row r="61" spans="1:19">
      <c r="A61" s="10" t="s">
        <v>56</v>
      </c>
      <c r="B61" s="28">
        <v>22765</v>
      </c>
      <c r="C61" s="28">
        <v>2067</v>
      </c>
      <c r="D61" s="170">
        <v>32.5</v>
      </c>
      <c r="E61" s="170">
        <v>32.5</v>
      </c>
      <c r="F61" s="170">
        <v>28.8</v>
      </c>
      <c r="G61" s="170">
        <v>24.6</v>
      </c>
      <c r="H61" s="170">
        <v>20.8</v>
      </c>
      <c r="I61" s="170">
        <v>28.1</v>
      </c>
      <c r="J61" s="170">
        <v>29.1</v>
      </c>
      <c r="K61" s="170">
        <v>28.6</v>
      </c>
      <c r="L61" s="170">
        <v>31</v>
      </c>
      <c r="M61" s="170">
        <v>30</v>
      </c>
      <c r="N61" s="170">
        <v>15</v>
      </c>
      <c r="O61" s="170">
        <v>30</v>
      </c>
      <c r="P61" s="170">
        <v>0</v>
      </c>
      <c r="Q61" s="170">
        <v>0</v>
      </c>
      <c r="R61" s="170">
        <v>29.8</v>
      </c>
      <c r="S61" s="5"/>
    </row>
    <row r="62" spans="1:19">
      <c r="A62" s="10" t="s">
        <v>57</v>
      </c>
      <c r="B62" s="28">
        <v>12788</v>
      </c>
      <c r="C62" s="28">
        <v>5127</v>
      </c>
      <c r="D62" s="170">
        <v>24.4</v>
      </c>
      <c r="E62" s="170">
        <v>32.1</v>
      </c>
      <c r="F62" s="170">
        <v>0</v>
      </c>
      <c r="G62" s="170">
        <v>24.3</v>
      </c>
      <c r="H62" s="170">
        <v>28.2</v>
      </c>
      <c r="I62" s="170">
        <v>17.2</v>
      </c>
      <c r="J62" s="170">
        <v>0</v>
      </c>
      <c r="K62" s="170">
        <v>21.8</v>
      </c>
      <c r="L62" s="170">
        <v>0</v>
      </c>
      <c r="M62" s="170">
        <v>21.4</v>
      </c>
      <c r="N62" s="170">
        <v>21.9</v>
      </c>
      <c r="O62" s="170">
        <v>0</v>
      </c>
      <c r="P62" s="170">
        <v>0</v>
      </c>
      <c r="Q62" s="170">
        <v>22.3</v>
      </c>
      <c r="R62" s="170">
        <v>25.5</v>
      </c>
      <c r="S62" s="5"/>
    </row>
    <row r="63" spans="1:19">
      <c r="A63" s="10" t="s">
        <v>58</v>
      </c>
      <c r="B63" s="28">
        <v>9585</v>
      </c>
      <c r="C63" s="28">
        <v>3843</v>
      </c>
      <c r="D63" s="170">
        <v>26.6</v>
      </c>
      <c r="E63" s="170">
        <v>0</v>
      </c>
      <c r="F63" s="170">
        <v>0</v>
      </c>
      <c r="G63" s="170">
        <v>20.5</v>
      </c>
      <c r="H63" s="170">
        <v>29.7</v>
      </c>
      <c r="I63" s="170">
        <v>14.9</v>
      </c>
      <c r="J63" s="170">
        <v>0</v>
      </c>
      <c r="K63" s="170">
        <v>29.5</v>
      </c>
      <c r="L63" s="170">
        <v>14.3</v>
      </c>
      <c r="M63" s="170">
        <v>20</v>
      </c>
      <c r="N63" s="170">
        <v>22.5</v>
      </c>
      <c r="O63" s="170">
        <v>0</v>
      </c>
      <c r="P63" s="170">
        <v>18.899999999999999</v>
      </c>
      <c r="Q63" s="170">
        <v>16.399999999999999</v>
      </c>
      <c r="R63" s="170">
        <v>28</v>
      </c>
      <c r="S63" s="5"/>
    </row>
    <row r="64" spans="1:19">
      <c r="A64" s="10" t="s">
        <v>59</v>
      </c>
      <c r="B64" s="28">
        <v>1209</v>
      </c>
      <c r="C64" s="28">
        <v>739</v>
      </c>
      <c r="D64" s="170">
        <v>22</v>
      </c>
      <c r="E64" s="170">
        <v>0</v>
      </c>
      <c r="F64" s="170">
        <v>0</v>
      </c>
      <c r="G64" s="170">
        <v>0</v>
      </c>
      <c r="H64" s="170">
        <v>26.1</v>
      </c>
      <c r="I64" s="170">
        <v>7.7</v>
      </c>
      <c r="J64" s="170">
        <v>19</v>
      </c>
      <c r="K64" s="170">
        <v>24.6</v>
      </c>
      <c r="L64" s="170">
        <v>10.1</v>
      </c>
      <c r="M64" s="170">
        <v>10.7</v>
      </c>
      <c r="N64" s="170">
        <v>17.899999999999999</v>
      </c>
      <c r="O64" s="170">
        <v>21.6</v>
      </c>
      <c r="P64" s="170">
        <v>0</v>
      </c>
      <c r="Q64" s="170">
        <v>0</v>
      </c>
      <c r="R64" s="170">
        <v>22.1</v>
      </c>
      <c r="S64" s="5"/>
    </row>
    <row r="65" spans="1:19">
      <c r="A65" s="10" t="s">
        <v>60</v>
      </c>
      <c r="B65" s="28">
        <v>43122</v>
      </c>
      <c r="C65" s="28">
        <v>23740</v>
      </c>
      <c r="D65" s="170">
        <v>53.6</v>
      </c>
      <c r="E65" s="170">
        <v>0</v>
      </c>
      <c r="F65" s="170">
        <v>11.4</v>
      </c>
      <c r="G65" s="170">
        <v>17.2</v>
      </c>
      <c r="H65" s="170">
        <v>23.5</v>
      </c>
      <c r="I65" s="170">
        <v>13.2</v>
      </c>
      <c r="J65" s="170">
        <v>17.2</v>
      </c>
      <c r="K65" s="170">
        <v>27.6</v>
      </c>
      <c r="L65" s="170">
        <v>21.4</v>
      </c>
      <c r="M65" s="170">
        <v>0</v>
      </c>
      <c r="N65" s="170">
        <v>20</v>
      </c>
      <c r="O65" s="170">
        <v>0</v>
      </c>
      <c r="P65" s="170">
        <v>21.6</v>
      </c>
      <c r="Q65" s="170">
        <v>14.1</v>
      </c>
      <c r="R65" s="170">
        <v>41.8</v>
      </c>
      <c r="S65" s="5"/>
    </row>
    <row r="66" spans="1:19">
      <c r="A66" s="10"/>
      <c r="B66" s="28"/>
      <c r="C66" s="28"/>
      <c r="D66" s="170"/>
      <c r="E66" s="170"/>
      <c r="F66" s="170"/>
      <c r="G66" s="170"/>
      <c r="H66" s="170"/>
      <c r="I66" s="170"/>
      <c r="J66" s="170"/>
      <c r="K66" s="170"/>
      <c r="L66" s="170"/>
      <c r="M66" s="170"/>
      <c r="N66" s="170"/>
      <c r="O66" s="170"/>
      <c r="P66" s="170"/>
      <c r="Q66" s="170"/>
      <c r="R66" s="170"/>
      <c r="S66" s="5"/>
    </row>
    <row r="67" spans="1:19">
      <c r="A67" s="10" t="s">
        <v>61</v>
      </c>
      <c r="B67" s="28">
        <v>92653</v>
      </c>
      <c r="C67" s="28">
        <v>22085</v>
      </c>
      <c r="D67" s="170">
        <v>29</v>
      </c>
      <c r="E67" s="170">
        <v>27.9</v>
      </c>
      <c r="F67" s="170">
        <v>3.8</v>
      </c>
      <c r="G67" s="170">
        <v>20.9</v>
      </c>
      <c r="H67" s="170">
        <v>28.3</v>
      </c>
      <c r="I67" s="170">
        <v>12.6</v>
      </c>
      <c r="J67" s="170">
        <v>13.6</v>
      </c>
      <c r="K67" s="170">
        <v>21.5</v>
      </c>
      <c r="L67" s="170">
        <v>9</v>
      </c>
      <c r="M67" s="170">
        <v>6.7</v>
      </c>
      <c r="N67" s="170">
        <v>19.100000000000001</v>
      </c>
      <c r="O67" s="170">
        <v>0</v>
      </c>
      <c r="P67" s="170">
        <v>20.8</v>
      </c>
      <c r="Q67" s="170">
        <v>0</v>
      </c>
      <c r="R67" s="170">
        <v>28.4</v>
      </c>
      <c r="S67" s="5"/>
    </row>
    <row r="68" spans="1:19">
      <c r="A68" s="10" t="s">
        <v>62</v>
      </c>
      <c r="B68" s="28">
        <v>5224</v>
      </c>
      <c r="C68" s="28">
        <v>4485</v>
      </c>
      <c r="D68" s="170">
        <v>28.3</v>
      </c>
      <c r="E68" s="170">
        <v>0</v>
      </c>
      <c r="F68" s="170">
        <v>0</v>
      </c>
      <c r="G68" s="170">
        <v>22.4</v>
      </c>
      <c r="H68" s="170">
        <v>23.9</v>
      </c>
      <c r="I68" s="170">
        <v>16.8</v>
      </c>
      <c r="J68" s="170">
        <v>0</v>
      </c>
      <c r="K68" s="170">
        <v>21.3</v>
      </c>
      <c r="L68" s="170">
        <v>17.7</v>
      </c>
      <c r="M68" s="170">
        <v>19.2</v>
      </c>
      <c r="N68" s="170">
        <v>16.899999999999999</v>
      </c>
      <c r="O68" s="170">
        <v>0</v>
      </c>
      <c r="P68" s="170">
        <v>0</v>
      </c>
      <c r="Q68" s="170">
        <v>20.399999999999999</v>
      </c>
      <c r="R68" s="170">
        <v>31.7</v>
      </c>
      <c r="S68" s="5"/>
    </row>
    <row r="69" spans="1:19">
      <c r="A69" s="10" t="s">
        <v>63</v>
      </c>
      <c r="B69" s="28">
        <v>5259</v>
      </c>
      <c r="C69" s="28">
        <v>2082</v>
      </c>
      <c r="D69" s="170">
        <v>19</v>
      </c>
      <c r="E69" s="170">
        <v>0</v>
      </c>
      <c r="F69" s="170">
        <v>22.9</v>
      </c>
      <c r="G69" s="170">
        <v>23</v>
      </c>
      <c r="H69" s="170">
        <v>23.6</v>
      </c>
      <c r="I69" s="170">
        <v>17.600000000000001</v>
      </c>
      <c r="J69" s="170">
        <v>0</v>
      </c>
      <c r="K69" s="170">
        <v>19.7</v>
      </c>
      <c r="L69" s="170">
        <v>13.1</v>
      </c>
      <c r="M69" s="170">
        <v>0</v>
      </c>
      <c r="N69" s="170">
        <v>14.4</v>
      </c>
      <c r="O69" s="170">
        <v>0</v>
      </c>
      <c r="P69" s="170">
        <v>0</v>
      </c>
      <c r="Q69" s="170">
        <v>6.9</v>
      </c>
      <c r="R69" s="170">
        <v>22.2</v>
      </c>
      <c r="S69" s="5"/>
    </row>
    <row r="70" spans="1:19">
      <c r="A70" s="10" t="s">
        <v>64</v>
      </c>
      <c r="B70" s="28">
        <v>689</v>
      </c>
      <c r="C70" s="28">
        <v>80</v>
      </c>
      <c r="D70" s="170">
        <v>39.799999999999997</v>
      </c>
      <c r="E70" s="170">
        <v>0</v>
      </c>
      <c r="F70" s="170">
        <v>0</v>
      </c>
      <c r="G70" s="170">
        <v>0</v>
      </c>
      <c r="H70" s="170">
        <v>32.200000000000003</v>
      </c>
      <c r="I70" s="170">
        <v>31.1</v>
      </c>
      <c r="J70" s="170">
        <v>54.1</v>
      </c>
      <c r="K70" s="170">
        <v>35.299999999999997</v>
      </c>
      <c r="L70" s="170">
        <v>34.5</v>
      </c>
      <c r="M70" s="170">
        <v>0</v>
      </c>
      <c r="N70" s="170">
        <v>0</v>
      </c>
      <c r="O70" s="170">
        <v>30.8</v>
      </c>
      <c r="P70" s="170">
        <v>0</v>
      </c>
      <c r="Q70" s="170">
        <v>30.9</v>
      </c>
      <c r="R70" s="170">
        <v>45.3</v>
      </c>
      <c r="S70" s="5"/>
    </row>
    <row r="71" spans="1:19">
      <c r="A71" s="10" t="s">
        <v>65</v>
      </c>
      <c r="B71" s="28">
        <v>17158</v>
      </c>
      <c r="C71" s="28">
        <v>5771</v>
      </c>
      <c r="D71" s="170">
        <v>27.8</v>
      </c>
      <c r="E71" s="170">
        <v>14.9</v>
      </c>
      <c r="F71" s="170">
        <v>0</v>
      </c>
      <c r="G71" s="170">
        <v>15.5</v>
      </c>
      <c r="H71" s="170">
        <v>16</v>
      </c>
      <c r="I71" s="170">
        <v>14.9</v>
      </c>
      <c r="J71" s="170">
        <v>0</v>
      </c>
      <c r="K71" s="170">
        <v>18.600000000000001</v>
      </c>
      <c r="L71" s="170">
        <v>17.7</v>
      </c>
      <c r="M71" s="170">
        <v>8.5</v>
      </c>
      <c r="N71" s="170">
        <v>17.5</v>
      </c>
      <c r="O71" s="170">
        <v>0</v>
      </c>
      <c r="P71" s="170">
        <v>0</v>
      </c>
      <c r="Q71" s="170">
        <v>0</v>
      </c>
      <c r="R71" s="170">
        <v>27.3</v>
      </c>
      <c r="S71" s="5"/>
    </row>
    <row r="72" spans="1:19">
      <c r="A72" s="10"/>
      <c r="B72" s="28"/>
      <c r="C72" s="28"/>
      <c r="D72" s="170"/>
      <c r="E72" s="170"/>
      <c r="F72" s="170"/>
      <c r="G72" s="170"/>
      <c r="H72" s="170"/>
      <c r="I72" s="170"/>
      <c r="J72" s="170"/>
      <c r="K72" s="170"/>
      <c r="L72" s="170"/>
      <c r="M72" s="170"/>
      <c r="N72" s="170"/>
      <c r="O72" s="170"/>
      <c r="P72" s="170"/>
      <c r="Q72" s="170"/>
      <c r="R72" s="170"/>
      <c r="S72" s="5"/>
    </row>
    <row r="73" spans="1:19">
      <c r="A73" s="10" t="s">
        <v>66</v>
      </c>
      <c r="B73" s="28">
        <v>43662</v>
      </c>
      <c r="C73" s="28">
        <v>38032</v>
      </c>
      <c r="D73" s="170">
        <v>25.6</v>
      </c>
      <c r="E73" s="170">
        <v>17.5</v>
      </c>
      <c r="F73" s="170">
        <v>18.3</v>
      </c>
      <c r="G73" s="170">
        <v>16.5</v>
      </c>
      <c r="H73" s="170">
        <v>24.3</v>
      </c>
      <c r="I73" s="170">
        <v>15.6</v>
      </c>
      <c r="J73" s="170">
        <v>16.7</v>
      </c>
      <c r="K73" s="170">
        <v>17.7</v>
      </c>
      <c r="L73" s="170">
        <v>17.3</v>
      </c>
      <c r="M73" s="170">
        <v>12.4</v>
      </c>
      <c r="N73" s="170">
        <v>14.1</v>
      </c>
      <c r="O73" s="170">
        <v>0</v>
      </c>
      <c r="P73" s="170">
        <v>0</v>
      </c>
      <c r="Q73" s="170">
        <v>15.8</v>
      </c>
      <c r="R73" s="170">
        <v>26.9</v>
      </c>
      <c r="S73" s="5"/>
    </row>
    <row r="74" spans="1:19">
      <c r="A74" s="10" t="s">
        <v>67</v>
      </c>
      <c r="B74" s="28">
        <v>12616</v>
      </c>
      <c r="C74" s="28">
        <v>3847</v>
      </c>
      <c r="D74" s="170">
        <v>31.4</v>
      </c>
      <c r="E74" s="170">
        <v>29.1</v>
      </c>
      <c r="F74" s="170">
        <v>21.6</v>
      </c>
      <c r="G74" s="170">
        <v>25.7</v>
      </c>
      <c r="H74" s="170">
        <v>44.3</v>
      </c>
      <c r="I74" s="170">
        <v>20.9</v>
      </c>
      <c r="J74" s="170">
        <v>22.4</v>
      </c>
      <c r="K74" s="170">
        <v>27.8</v>
      </c>
      <c r="L74" s="170">
        <v>0</v>
      </c>
      <c r="M74" s="170">
        <v>12.9</v>
      </c>
      <c r="N74" s="170">
        <v>30.8</v>
      </c>
      <c r="O74" s="170">
        <v>0</v>
      </c>
      <c r="P74" s="170">
        <v>0</v>
      </c>
      <c r="Q74" s="170">
        <v>0</v>
      </c>
      <c r="R74" s="170">
        <v>28.7</v>
      </c>
      <c r="S74" s="5"/>
    </row>
    <row r="75" spans="1:19">
      <c r="A75" s="10" t="s">
        <v>68</v>
      </c>
      <c r="B75" s="28">
        <v>6213</v>
      </c>
      <c r="C75" s="28">
        <v>5451</v>
      </c>
      <c r="D75" s="170">
        <v>18.100000000000001</v>
      </c>
      <c r="E75" s="170">
        <v>17.100000000000001</v>
      </c>
      <c r="F75" s="170">
        <v>0</v>
      </c>
      <c r="G75" s="170">
        <v>15.6</v>
      </c>
      <c r="H75" s="170">
        <v>14.3</v>
      </c>
      <c r="I75" s="170">
        <v>19.399999999999999</v>
      </c>
      <c r="J75" s="170">
        <v>24.6</v>
      </c>
      <c r="K75" s="170">
        <v>15.8</v>
      </c>
      <c r="L75" s="170">
        <v>16.399999999999999</v>
      </c>
      <c r="M75" s="170">
        <v>7.6</v>
      </c>
      <c r="N75" s="170">
        <v>11.4</v>
      </c>
      <c r="O75" s="170">
        <v>0</v>
      </c>
      <c r="P75" s="170">
        <v>0</v>
      </c>
      <c r="Q75" s="170">
        <v>0</v>
      </c>
      <c r="R75" s="170">
        <v>27.5</v>
      </c>
      <c r="S75" s="5"/>
    </row>
    <row r="76" spans="1:19" ht="14" thickBot="1">
      <c r="A76" s="11" t="s">
        <v>69</v>
      </c>
      <c r="B76" s="74">
        <v>166</v>
      </c>
      <c r="C76" s="74">
        <v>97</v>
      </c>
      <c r="D76" s="196">
        <v>24.2</v>
      </c>
      <c r="E76" s="196">
        <v>22.6</v>
      </c>
      <c r="F76" s="196">
        <v>0</v>
      </c>
      <c r="G76" s="196">
        <v>32.200000000000003</v>
      </c>
      <c r="H76" s="196">
        <v>28.5</v>
      </c>
      <c r="I76" s="196">
        <v>20.3</v>
      </c>
      <c r="J76" s="196">
        <v>0</v>
      </c>
      <c r="K76" s="196">
        <v>35.6</v>
      </c>
      <c r="L76" s="196">
        <v>0</v>
      </c>
      <c r="M76" s="196">
        <v>0</v>
      </c>
      <c r="N76" s="196">
        <v>25.1</v>
      </c>
      <c r="O76" s="196">
        <v>0</v>
      </c>
      <c r="P76" s="196">
        <v>0</v>
      </c>
      <c r="Q76" s="196">
        <v>25</v>
      </c>
      <c r="R76" s="196">
        <v>35</v>
      </c>
      <c r="S76" s="5"/>
    </row>
    <row r="77" spans="1:19">
      <c r="A77" t="s">
        <v>168</v>
      </c>
      <c r="B77" s="94"/>
    </row>
    <row r="78" spans="1:19">
      <c r="A78" t="s">
        <v>281</v>
      </c>
    </row>
  </sheetData>
  <mergeCells count="4">
    <mergeCell ref="A2:R2"/>
    <mergeCell ref="A3:R3"/>
    <mergeCell ref="A4:R4"/>
    <mergeCell ref="D7:R7"/>
  </mergeCells>
  <printOptions horizontalCentered="1"/>
  <pageMargins left="0.25" right="0.25" top="0.25" bottom="0.25" header="0.5" footer="0.5"/>
  <pageSetup scale="56"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71"/>
  <sheetViews>
    <sheetView workbookViewId="0">
      <selection activeCell="F9" sqref="F9"/>
    </sheetView>
  </sheetViews>
  <sheetFormatPr baseColWidth="10" defaultColWidth="8.83203125" defaultRowHeight="13"/>
  <cols>
    <col min="1" max="1" width="21.5" customWidth="1"/>
    <col min="2" max="2" width="15" customWidth="1"/>
    <col min="3" max="3" width="18" customWidth="1"/>
    <col min="4" max="4" width="3" customWidth="1"/>
    <col min="5" max="5" width="4.33203125" customWidth="1"/>
    <col min="6" max="6" width="27.83203125" customWidth="1"/>
  </cols>
  <sheetData>
    <row r="1" spans="1:7" ht="16">
      <c r="F1" s="188" t="s">
        <v>267</v>
      </c>
    </row>
    <row r="2" spans="1:7">
      <c r="A2" s="208" t="s">
        <v>270</v>
      </c>
      <c r="B2" s="208"/>
      <c r="C2" s="208"/>
      <c r="D2" s="55"/>
      <c r="E2" s="55"/>
      <c r="F2" s="55"/>
      <c r="G2" s="55"/>
    </row>
    <row r="3" spans="1:7">
      <c r="A3" s="208" t="s">
        <v>268</v>
      </c>
      <c r="B3" s="208"/>
      <c r="C3" s="208"/>
      <c r="D3" s="55"/>
      <c r="E3" s="55"/>
      <c r="F3" s="55"/>
      <c r="G3" s="55"/>
    </row>
    <row r="4" spans="1:7">
      <c r="A4" s="208" t="s">
        <v>260</v>
      </c>
      <c r="B4" s="208"/>
      <c r="C4" s="208"/>
      <c r="D4" s="55"/>
      <c r="E4" s="55"/>
      <c r="F4" s="55"/>
      <c r="G4" s="55"/>
    </row>
    <row r="5" spans="1:7">
      <c r="A5" s="5"/>
    </row>
    <row r="6" spans="1:7" ht="14" thickBot="1">
      <c r="A6" s="5"/>
    </row>
    <row r="7" spans="1:7" ht="16">
      <c r="A7" s="7"/>
      <c r="B7" s="189" t="s">
        <v>213</v>
      </c>
      <c r="C7" s="190" t="s">
        <v>189</v>
      </c>
      <c r="E7" s="13"/>
      <c r="F7" s="3" t="s">
        <v>8</v>
      </c>
    </row>
    <row r="8" spans="1:7" ht="17" thickBot="1">
      <c r="A8" s="16" t="s">
        <v>5</v>
      </c>
      <c r="B8" s="191" t="s">
        <v>89</v>
      </c>
      <c r="C8" s="192" t="s">
        <v>89</v>
      </c>
      <c r="E8" s="14" t="s">
        <v>12</v>
      </c>
      <c r="F8" s="4" t="s">
        <v>369</v>
      </c>
    </row>
    <row r="9" spans="1:7">
      <c r="A9" s="136" t="s">
        <v>9</v>
      </c>
      <c r="B9" s="166">
        <v>43.4</v>
      </c>
      <c r="C9" s="166">
        <v>40.6</v>
      </c>
      <c r="E9" s="14"/>
      <c r="F9" s="4" t="s">
        <v>375</v>
      </c>
    </row>
    <row r="10" spans="1:7">
      <c r="A10" s="193"/>
      <c r="B10" s="193" t="s">
        <v>105</v>
      </c>
      <c r="C10" s="193" t="s">
        <v>105</v>
      </c>
      <c r="E10" s="14"/>
      <c r="F10" s="4" t="s">
        <v>278</v>
      </c>
    </row>
    <row r="11" spans="1:7" ht="14" thickBot="1">
      <c r="A11" s="136" t="s">
        <v>10</v>
      </c>
      <c r="B11" s="10">
        <v>33.4</v>
      </c>
      <c r="C11" s="10">
        <v>29</v>
      </c>
      <c r="E11" s="15" t="s">
        <v>105</v>
      </c>
      <c r="F11" s="82" t="s">
        <v>277</v>
      </c>
    </row>
    <row r="12" spans="1:7">
      <c r="A12" s="136" t="s">
        <v>11</v>
      </c>
      <c r="B12" s="10"/>
      <c r="C12" s="10"/>
    </row>
    <row r="13" spans="1:7">
      <c r="A13" s="136" t="s">
        <v>14</v>
      </c>
      <c r="B13" s="10" t="s">
        <v>105</v>
      </c>
      <c r="C13" s="10" t="s">
        <v>105</v>
      </c>
    </row>
    <row r="14" spans="1:7">
      <c r="A14" s="136" t="s">
        <v>16</v>
      </c>
      <c r="B14" s="10"/>
      <c r="C14" s="10"/>
    </row>
    <row r="15" spans="1:7">
      <c r="A15" s="136" t="s">
        <v>17</v>
      </c>
      <c r="B15" s="10">
        <v>49.7</v>
      </c>
      <c r="C15" s="10">
        <v>44.7</v>
      </c>
    </row>
    <row r="16" spans="1:7">
      <c r="A16" s="136" t="s">
        <v>20</v>
      </c>
      <c r="B16" s="10"/>
      <c r="C16" s="10"/>
    </row>
    <row r="17" spans="1:3">
      <c r="A17" s="136" t="s">
        <v>21</v>
      </c>
      <c r="B17" s="10">
        <v>35.799999999999997</v>
      </c>
      <c r="C17" s="10">
        <v>26.1</v>
      </c>
    </row>
    <row r="18" spans="1:3">
      <c r="A18" s="136" t="s">
        <v>22</v>
      </c>
      <c r="B18" s="80">
        <v>29.1</v>
      </c>
      <c r="C18" s="80">
        <v>0.9</v>
      </c>
    </row>
    <row r="19" spans="1:3">
      <c r="A19" s="136" t="s">
        <v>23</v>
      </c>
      <c r="B19" s="80">
        <v>0.6</v>
      </c>
      <c r="C19" s="80" t="s">
        <v>105</v>
      </c>
    </row>
    <row r="20" spans="1:3">
      <c r="A20" s="136" t="s">
        <v>24</v>
      </c>
      <c r="B20" s="10">
        <v>36.5</v>
      </c>
      <c r="C20" s="10">
        <v>27.3</v>
      </c>
    </row>
    <row r="21" spans="1:3">
      <c r="A21" s="193"/>
      <c r="B21" s="193"/>
      <c r="C21" s="193"/>
    </row>
    <row r="22" spans="1:3">
      <c r="A22" s="136" t="s">
        <v>26</v>
      </c>
      <c r="B22" s="10" t="s">
        <v>105</v>
      </c>
      <c r="C22" s="10"/>
    </row>
    <row r="23" spans="1:3">
      <c r="A23" s="136" t="s">
        <v>27</v>
      </c>
      <c r="B23" s="10"/>
      <c r="C23" s="10"/>
    </row>
    <row r="24" spans="1:3">
      <c r="A24" s="136" t="s">
        <v>28</v>
      </c>
      <c r="B24" s="80">
        <v>38.700000000000003</v>
      </c>
      <c r="C24" s="80">
        <v>3.6</v>
      </c>
    </row>
    <row r="25" spans="1:3">
      <c r="A25" s="136" t="s">
        <v>29</v>
      </c>
      <c r="B25" s="10"/>
      <c r="C25" s="10"/>
    </row>
    <row r="26" spans="1:3">
      <c r="A26" s="136" t="s">
        <v>30</v>
      </c>
      <c r="B26" s="10">
        <v>18.7</v>
      </c>
      <c r="C26" s="10">
        <v>52.9</v>
      </c>
    </row>
    <row r="27" spans="1:3">
      <c r="A27" s="136" t="s">
        <v>31</v>
      </c>
      <c r="B27" s="10">
        <v>92.2</v>
      </c>
      <c r="C27" s="10">
        <v>81.599999999999994</v>
      </c>
    </row>
    <row r="28" spans="1:3">
      <c r="A28" s="136" t="s">
        <v>32</v>
      </c>
      <c r="B28" s="80" t="s">
        <v>12</v>
      </c>
      <c r="C28" s="80" t="s">
        <v>105</v>
      </c>
    </row>
    <row r="29" spans="1:3">
      <c r="A29" s="136" t="s">
        <v>33</v>
      </c>
      <c r="B29" s="10" t="s">
        <v>105</v>
      </c>
      <c r="C29" s="10" t="s">
        <v>105</v>
      </c>
    </row>
    <row r="30" spans="1:3">
      <c r="A30" s="136" t="s">
        <v>34</v>
      </c>
      <c r="B30" s="10"/>
      <c r="C30" s="10"/>
    </row>
    <row r="31" spans="1:3">
      <c r="A31" s="136" t="s">
        <v>35</v>
      </c>
      <c r="B31" s="10"/>
      <c r="C31" s="10"/>
    </row>
    <row r="32" spans="1:3">
      <c r="A32" s="193"/>
      <c r="B32" s="193"/>
      <c r="C32" s="193"/>
    </row>
    <row r="33" spans="1:3">
      <c r="A33" s="136" t="s">
        <v>36</v>
      </c>
      <c r="B33" s="10">
        <v>16.600000000000001</v>
      </c>
      <c r="C33" s="80">
        <v>29</v>
      </c>
    </row>
    <row r="34" spans="1:3">
      <c r="A34" s="136" t="s">
        <v>37</v>
      </c>
      <c r="B34" s="80">
        <v>2.7</v>
      </c>
      <c r="C34" s="80">
        <v>21.7</v>
      </c>
    </row>
    <row r="35" spans="1:3">
      <c r="A35" s="136" t="s">
        <v>38</v>
      </c>
      <c r="B35" s="10">
        <v>38.799999999999997</v>
      </c>
      <c r="C35" s="10">
        <v>29.2</v>
      </c>
    </row>
    <row r="36" spans="1:3">
      <c r="A36" s="136" t="s">
        <v>39</v>
      </c>
      <c r="B36" s="10"/>
      <c r="C36" s="10"/>
    </row>
    <row r="37" spans="1:3">
      <c r="A37" s="136" t="s">
        <v>40</v>
      </c>
      <c r="B37" s="10" t="s">
        <v>105</v>
      </c>
      <c r="C37" s="10" t="s">
        <v>105</v>
      </c>
    </row>
    <row r="38" spans="1:3">
      <c r="A38" s="136" t="s">
        <v>41</v>
      </c>
      <c r="B38" s="10"/>
      <c r="C38" s="10"/>
    </row>
    <row r="39" spans="1:3">
      <c r="A39" s="136" t="s">
        <v>42</v>
      </c>
      <c r="B39" s="10">
        <v>10.1</v>
      </c>
      <c r="C39" s="80">
        <v>2.4</v>
      </c>
    </row>
    <row r="40" spans="1:3">
      <c r="A40" s="136" t="s">
        <v>43</v>
      </c>
      <c r="B40" s="10" t="s">
        <v>105</v>
      </c>
      <c r="C40" s="80" t="s">
        <v>105</v>
      </c>
    </row>
    <row r="41" spans="1:3">
      <c r="A41" s="136" t="s">
        <v>44</v>
      </c>
      <c r="B41" s="80">
        <v>21</v>
      </c>
      <c r="C41" s="80">
        <v>23.1</v>
      </c>
    </row>
    <row r="42" spans="1:3">
      <c r="A42" s="136" t="s">
        <v>45</v>
      </c>
      <c r="B42" s="10"/>
      <c r="C42" s="10"/>
    </row>
    <row r="43" spans="1:3">
      <c r="A43" s="193"/>
      <c r="B43" s="193"/>
      <c r="C43" s="193"/>
    </row>
    <row r="44" spans="1:3">
      <c r="A44" s="136" t="s">
        <v>46</v>
      </c>
      <c r="B44" s="10" t="s">
        <v>105</v>
      </c>
      <c r="C44" s="10" t="s">
        <v>105</v>
      </c>
    </row>
    <row r="45" spans="1:3">
      <c r="A45" s="136" t="s">
        <v>47</v>
      </c>
      <c r="B45" s="10">
        <v>38.299999999999997</v>
      </c>
      <c r="C45" s="10">
        <v>34.4</v>
      </c>
    </row>
    <row r="46" spans="1:3">
      <c r="A46" s="136" t="s">
        <v>48</v>
      </c>
      <c r="B46" s="10"/>
      <c r="C46" s="10"/>
    </row>
    <row r="47" spans="1:3">
      <c r="A47" s="136" t="s">
        <v>49</v>
      </c>
      <c r="B47" s="10"/>
      <c r="C47" s="10"/>
    </row>
    <row r="48" spans="1:3">
      <c r="A48" s="136" t="s">
        <v>50</v>
      </c>
      <c r="B48" s="80">
        <v>68</v>
      </c>
      <c r="C48" s="10">
        <v>65.8</v>
      </c>
    </row>
    <row r="49" spans="1:3">
      <c r="A49" s="136" t="s">
        <v>51</v>
      </c>
      <c r="B49" s="10"/>
      <c r="C49" s="10"/>
    </row>
    <row r="50" spans="1:3">
      <c r="A50" s="136" t="s">
        <v>52</v>
      </c>
      <c r="B50" s="10" t="s">
        <v>105</v>
      </c>
      <c r="C50" s="10" t="s">
        <v>105</v>
      </c>
    </row>
    <row r="51" spans="1:3">
      <c r="A51" s="136" t="s">
        <v>53</v>
      </c>
      <c r="B51" s="10" t="s">
        <v>105</v>
      </c>
      <c r="C51" s="10" t="s">
        <v>105</v>
      </c>
    </row>
    <row r="52" spans="1:3">
      <c r="A52" s="136" t="s">
        <v>54</v>
      </c>
      <c r="B52" s="10" t="s">
        <v>105</v>
      </c>
      <c r="C52" s="10" t="s">
        <v>105</v>
      </c>
    </row>
    <row r="53" spans="1:3">
      <c r="A53" s="136" t="s">
        <v>55</v>
      </c>
      <c r="B53" s="10"/>
      <c r="C53" s="10"/>
    </row>
    <row r="54" spans="1:3">
      <c r="A54" s="193"/>
      <c r="B54" s="193"/>
      <c r="C54" s="193"/>
    </row>
    <row r="55" spans="1:3">
      <c r="A55" s="136" t="s">
        <v>56</v>
      </c>
      <c r="B55" s="10"/>
      <c r="C55" s="10"/>
    </row>
    <row r="56" spans="1:3">
      <c r="A56" s="136" t="s">
        <v>57</v>
      </c>
      <c r="B56" s="10">
        <v>16.399999999999999</v>
      </c>
      <c r="C56" s="80">
        <v>7</v>
      </c>
    </row>
    <row r="57" spans="1:3">
      <c r="A57" s="136" t="s">
        <v>58</v>
      </c>
      <c r="B57" s="10" t="s">
        <v>105</v>
      </c>
      <c r="C57" s="10" t="s">
        <v>105</v>
      </c>
    </row>
    <row r="58" spans="1:3">
      <c r="A58" s="136" t="s">
        <v>59</v>
      </c>
      <c r="B58" s="10"/>
      <c r="C58" s="10"/>
    </row>
    <row r="59" spans="1:3">
      <c r="A59" s="136" t="s">
        <v>60</v>
      </c>
      <c r="B59" s="80">
        <v>29.6</v>
      </c>
      <c r="C59" s="80">
        <v>0</v>
      </c>
    </row>
    <row r="60" spans="1:3">
      <c r="A60" s="136" t="s">
        <v>61</v>
      </c>
      <c r="B60" s="10" t="s">
        <v>105</v>
      </c>
      <c r="C60" s="10" t="s">
        <v>105</v>
      </c>
    </row>
    <row r="61" spans="1:3">
      <c r="A61" s="136" t="s">
        <v>62</v>
      </c>
      <c r="B61" s="10">
        <v>37.6</v>
      </c>
      <c r="C61" s="80">
        <v>0</v>
      </c>
    </row>
    <row r="62" spans="1:3">
      <c r="A62" s="136" t="s">
        <v>63</v>
      </c>
      <c r="B62" s="10">
        <v>1.7</v>
      </c>
      <c r="C62" s="80">
        <v>25</v>
      </c>
    </row>
    <row r="63" spans="1:3">
      <c r="A63" s="136" t="s">
        <v>64</v>
      </c>
      <c r="B63" s="10"/>
      <c r="C63" s="10"/>
    </row>
    <row r="64" spans="1:3">
      <c r="A64" s="136" t="s">
        <v>65</v>
      </c>
      <c r="B64" s="10">
        <v>60.4</v>
      </c>
      <c r="C64" s="80">
        <v>53.1</v>
      </c>
    </row>
    <row r="65" spans="1:3">
      <c r="A65" s="193"/>
      <c r="B65" s="193"/>
      <c r="C65" s="193"/>
    </row>
    <row r="66" spans="1:3">
      <c r="A66" s="136" t="s">
        <v>66</v>
      </c>
      <c r="B66" s="80">
        <v>43.7</v>
      </c>
      <c r="C66" s="80">
        <v>42</v>
      </c>
    </row>
    <row r="67" spans="1:3">
      <c r="A67" s="136" t="s">
        <v>67</v>
      </c>
      <c r="B67" s="10"/>
      <c r="C67" s="10"/>
    </row>
    <row r="68" spans="1:3">
      <c r="A68" s="136" t="s">
        <v>68</v>
      </c>
      <c r="B68" s="10">
        <v>49.7</v>
      </c>
      <c r="C68" s="10">
        <v>30.7</v>
      </c>
    </row>
    <row r="69" spans="1:3" ht="14" thickBot="1">
      <c r="A69" s="137" t="s">
        <v>69</v>
      </c>
      <c r="B69" s="11" t="s">
        <v>12</v>
      </c>
      <c r="C69" s="11"/>
    </row>
    <row r="71" spans="1:3">
      <c r="A71" t="s">
        <v>281</v>
      </c>
    </row>
  </sheetData>
  <mergeCells count="3">
    <mergeCell ref="A2:C2"/>
    <mergeCell ref="A3:C3"/>
    <mergeCell ref="A4:C4"/>
  </mergeCells>
  <pageMargins left="0.75" right="0.75" top="1" bottom="1" header="0.5" footer="0.5"/>
  <pageSetup scale="68"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71"/>
  <sheetViews>
    <sheetView topLeftCell="B1" workbookViewId="0">
      <selection activeCell="H8" sqref="H8"/>
    </sheetView>
  </sheetViews>
  <sheetFormatPr baseColWidth="10" defaultColWidth="8.83203125" defaultRowHeight="13"/>
  <cols>
    <col min="1" max="1" width="18.6640625" customWidth="1"/>
    <col min="2" max="2" width="10.6640625" customWidth="1"/>
    <col min="3" max="3" width="10.33203125" customWidth="1"/>
    <col min="4" max="4" width="10.5" customWidth="1"/>
    <col min="5" max="5" width="17.1640625" customWidth="1"/>
    <col min="6" max="6" width="3.33203125" customWidth="1"/>
    <col min="8" max="8" width="26.83203125" customWidth="1"/>
  </cols>
  <sheetData>
    <row r="1" spans="1:8" ht="16">
      <c r="H1" s="188" t="s">
        <v>269</v>
      </c>
    </row>
    <row r="2" spans="1:8">
      <c r="A2" s="208" t="s">
        <v>270</v>
      </c>
      <c r="B2" s="208"/>
      <c r="C2" s="208"/>
      <c r="D2" s="208"/>
      <c r="E2" s="208"/>
    </row>
    <row r="3" spans="1:8">
      <c r="A3" s="208" t="s">
        <v>271</v>
      </c>
      <c r="B3" s="208"/>
      <c r="C3" s="208"/>
      <c r="D3" s="208"/>
      <c r="E3" s="208"/>
    </row>
    <row r="4" spans="1:8">
      <c r="A4" s="208" t="s">
        <v>260</v>
      </c>
      <c r="B4" s="208"/>
      <c r="C4" s="208"/>
      <c r="D4" s="208"/>
      <c r="E4" s="208"/>
    </row>
    <row r="5" spans="1:8" ht="14" thickBot="1">
      <c r="A5" s="5"/>
    </row>
    <row r="6" spans="1:8" ht="17" thickBot="1">
      <c r="A6" s="7"/>
      <c r="B6" s="210" t="s">
        <v>106</v>
      </c>
      <c r="C6" s="212"/>
      <c r="D6" s="210" t="s">
        <v>107</v>
      </c>
      <c r="E6" s="212"/>
      <c r="G6" s="13"/>
      <c r="H6" s="3" t="s">
        <v>8</v>
      </c>
    </row>
    <row r="7" spans="1:8" ht="16">
      <c r="A7" s="10"/>
      <c r="B7" s="189" t="s">
        <v>102</v>
      </c>
      <c r="C7" s="189" t="s">
        <v>103</v>
      </c>
      <c r="D7" s="194" t="s">
        <v>102</v>
      </c>
      <c r="E7" s="190" t="s">
        <v>103</v>
      </c>
      <c r="G7" s="14" t="s">
        <v>12</v>
      </c>
      <c r="H7" s="4" t="s">
        <v>369</v>
      </c>
    </row>
    <row r="8" spans="1:8" ht="17" thickBot="1">
      <c r="A8" s="16" t="s">
        <v>5</v>
      </c>
      <c r="B8" s="191" t="s">
        <v>104</v>
      </c>
      <c r="C8" s="191" t="s">
        <v>104</v>
      </c>
      <c r="D8" s="195" t="s">
        <v>104</v>
      </c>
      <c r="E8" s="192" t="s">
        <v>104</v>
      </c>
      <c r="G8" s="14"/>
      <c r="H8" s="4" t="s">
        <v>375</v>
      </c>
    </row>
    <row r="9" spans="1:8">
      <c r="A9" s="136" t="s">
        <v>9</v>
      </c>
      <c r="B9" s="166">
        <v>42.1</v>
      </c>
      <c r="C9" s="166">
        <v>43.4</v>
      </c>
      <c r="D9" s="166">
        <v>39.9</v>
      </c>
      <c r="E9" s="166">
        <v>40.6</v>
      </c>
      <c r="G9" s="14"/>
      <c r="H9" s="4" t="s">
        <v>278</v>
      </c>
    </row>
    <row r="10" spans="1:8" ht="14" thickBot="1">
      <c r="A10" s="193" t="s">
        <v>272</v>
      </c>
      <c r="B10" s="193"/>
      <c r="C10" s="193"/>
      <c r="D10" s="193" t="s">
        <v>105</v>
      </c>
      <c r="E10" s="193"/>
      <c r="G10" s="15" t="s">
        <v>105</v>
      </c>
      <c r="H10" s="82" t="s">
        <v>277</v>
      </c>
    </row>
    <row r="11" spans="1:8">
      <c r="A11" s="136" t="s">
        <v>10</v>
      </c>
      <c r="B11" s="10">
        <v>33.4</v>
      </c>
      <c r="C11" s="10"/>
      <c r="D11" s="170">
        <v>29</v>
      </c>
      <c r="E11" s="10"/>
    </row>
    <row r="12" spans="1:8">
      <c r="A12" s="136" t="s">
        <v>11</v>
      </c>
      <c r="B12" s="10"/>
      <c r="C12" s="10"/>
      <c r="D12" s="10"/>
      <c r="E12" s="10"/>
    </row>
    <row r="13" spans="1:8">
      <c r="A13" s="136" t="s">
        <v>14</v>
      </c>
      <c r="B13" s="10" t="s">
        <v>105</v>
      </c>
      <c r="C13" s="10"/>
      <c r="D13" s="10"/>
      <c r="E13" s="10"/>
    </row>
    <row r="14" spans="1:8">
      <c r="A14" s="136" t="s">
        <v>16</v>
      </c>
      <c r="B14" s="10"/>
      <c r="C14" s="10"/>
      <c r="D14" s="10"/>
      <c r="E14" s="10"/>
    </row>
    <row r="15" spans="1:8">
      <c r="A15" s="136" t="s">
        <v>17</v>
      </c>
      <c r="B15" s="10">
        <v>49.7</v>
      </c>
      <c r="C15" s="10"/>
      <c r="D15" s="10">
        <v>44.7</v>
      </c>
      <c r="E15" s="10"/>
    </row>
    <row r="16" spans="1:8">
      <c r="A16" s="136" t="s">
        <v>20</v>
      </c>
      <c r="B16" s="10"/>
      <c r="C16" s="10"/>
      <c r="D16" s="10"/>
      <c r="E16" s="10"/>
    </row>
    <row r="17" spans="1:5">
      <c r="A17" s="136" t="s">
        <v>21</v>
      </c>
      <c r="B17" s="10">
        <v>30.5</v>
      </c>
      <c r="C17" s="10">
        <v>35.799999999999997</v>
      </c>
      <c r="D17" s="10">
        <v>24.1</v>
      </c>
      <c r="E17" s="10">
        <v>26.1</v>
      </c>
    </row>
    <row r="18" spans="1:5">
      <c r="A18" s="136" t="s">
        <v>22</v>
      </c>
      <c r="B18" s="80">
        <v>14.9</v>
      </c>
      <c r="C18" s="80">
        <v>29.1</v>
      </c>
      <c r="D18" s="80">
        <v>1.1000000000000001</v>
      </c>
      <c r="E18" s="10">
        <v>0.9</v>
      </c>
    </row>
    <row r="19" spans="1:5">
      <c r="A19" s="136" t="s">
        <v>23</v>
      </c>
      <c r="B19" s="80">
        <v>0.6</v>
      </c>
      <c r="C19" s="80"/>
      <c r="D19" s="80" t="s">
        <v>105</v>
      </c>
      <c r="E19" s="10"/>
    </row>
    <row r="20" spans="1:5">
      <c r="A20" s="136" t="s">
        <v>24</v>
      </c>
      <c r="B20" s="10">
        <v>36.5</v>
      </c>
      <c r="C20" s="10"/>
      <c r="D20" s="10">
        <v>27.3</v>
      </c>
      <c r="E20" s="10"/>
    </row>
    <row r="21" spans="1:5">
      <c r="A21" s="193"/>
      <c r="B21" s="193"/>
      <c r="C21" s="193"/>
      <c r="D21" s="193"/>
      <c r="E21" s="193"/>
    </row>
    <row r="22" spans="1:5">
      <c r="A22" s="136" t="s">
        <v>26</v>
      </c>
      <c r="B22" s="10" t="s">
        <v>105</v>
      </c>
      <c r="C22" s="10"/>
      <c r="D22" s="10"/>
      <c r="E22" s="10"/>
    </row>
    <row r="23" spans="1:5">
      <c r="A23" s="136" t="s">
        <v>27</v>
      </c>
      <c r="B23" s="10"/>
      <c r="C23" s="10"/>
      <c r="D23" s="10"/>
      <c r="E23" s="10"/>
    </row>
    <row r="24" spans="1:5">
      <c r="A24" s="136" t="s">
        <v>28</v>
      </c>
      <c r="B24" s="80">
        <v>32.6</v>
      </c>
      <c r="C24" s="80">
        <v>38.700000000000003</v>
      </c>
      <c r="D24" s="80">
        <v>3.1</v>
      </c>
      <c r="E24" s="10">
        <v>3.6</v>
      </c>
    </row>
    <row r="25" spans="1:5">
      <c r="A25" s="136" t="s">
        <v>29</v>
      </c>
      <c r="B25" s="10"/>
      <c r="C25" s="10"/>
      <c r="D25" s="10"/>
      <c r="E25" s="10"/>
    </row>
    <row r="26" spans="1:5">
      <c r="A26" s="136" t="s">
        <v>30</v>
      </c>
      <c r="B26" s="10">
        <v>18.7</v>
      </c>
      <c r="C26" s="10"/>
      <c r="D26" s="10">
        <v>52.9</v>
      </c>
      <c r="E26" s="10" t="s">
        <v>105</v>
      </c>
    </row>
    <row r="27" spans="1:5">
      <c r="A27" s="136" t="s">
        <v>31</v>
      </c>
      <c r="B27" s="10">
        <v>60.1</v>
      </c>
      <c r="C27" s="10">
        <v>92.2</v>
      </c>
      <c r="D27" s="10">
        <v>49.1</v>
      </c>
      <c r="E27" s="10">
        <v>81.599999999999994</v>
      </c>
    </row>
    <row r="28" spans="1:5">
      <c r="A28" s="136" t="s">
        <v>32</v>
      </c>
      <c r="B28" s="80" t="s">
        <v>12</v>
      </c>
      <c r="C28" s="10"/>
      <c r="D28" s="80" t="s">
        <v>105</v>
      </c>
      <c r="E28" s="10"/>
    </row>
    <row r="29" spans="1:5">
      <c r="A29" s="136" t="s">
        <v>33</v>
      </c>
      <c r="B29" s="10" t="s">
        <v>105</v>
      </c>
      <c r="C29" s="10" t="s">
        <v>105</v>
      </c>
      <c r="D29" s="10" t="s">
        <v>105</v>
      </c>
      <c r="E29" s="10" t="s">
        <v>105</v>
      </c>
    </row>
    <row r="30" spans="1:5">
      <c r="A30" s="136" t="s">
        <v>34</v>
      </c>
      <c r="B30" s="10"/>
      <c r="C30" s="10"/>
      <c r="D30" s="10"/>
      <c r="E30" s="10"/>
    </row>
    <row r="31" spans="1:5">
      <c r="A31" s="136" t="s">
        <v>35</v>
      </c>
      <c r="B31" s="10"/>
      <c r="C31" s="10"/>
      <c r="D31" s="10"/>
      <c r="E31" s="10"/>
    </row>
    <row r="32" spans="1:5">
      <c r="A32" s="193"/>
      <c r="B32" s="193"/>
      <c r="C32" s="193"/>
      <c r="D32" s="193"/>
      <c r="E32" s="193"/>
    </row>
    <row r="33" spans="1:5">
      <c r="A33" s="136" t="s">
        <v>36</v>
      </c>
      <c r="B33" s="10">
        <v>16.600000000000001</v>
      </c>
      <c r="C33" s="10"/>
      <c r="D33" s="80">
        <v>29</v>
      </c>
      <c r="E33" s="10"/>
    </row>
    <row r="34" spans="1:5">
      <c r="A34" s="136" t="s">
        <v>37</v>
      </c>
      <c r="B34" s="80">
        <v>2.7</v>
      </c>
      <c r="C34" s="80"/>
      <c r="D34" s="80">
        <v>21.7</v>
      </c>
      <c r="E34" s="10"/>
    </row>
    <row r="35" spans="1:5">
      <c r="A35" s="136" t="s">
        <v>38</v>
      </c>
      <c r="B35" s="10">
        <v>28.8</v>
      </c>
      <c r="C35" s="10">
        <v>38.799999999999997</v>
      </c>
      <c r="D35" s="10">
        <v>29.2</v>
      </c>
      <c r="E35" s="10" t="s">
        <v>105</v>
      </c>
    </row>
    <row r="36" spans="1:5">
      <c r="A36" s="136" t="s">
        <v>39</v>
      </c>
      <c r="B36" s="10"/>
      <c r="C36" s="10"/>
      <c r="D36" s="10"/>
      <c r="E36" s="10"/>
    </row>
    <row r="37" spans="1:5">
      <c r="A37" s="136" t="s">
        <v>40</v>
      </c>
      <c r="B37" s="10" t="s">
        <v>105</v>
      </c>
      <c r="C37" s="10" t="s">
        <v>105</v>
      </c>
      <c r="D37" s="10" t="s">
        <v>105</v>
      </c>
      <c r="E37" s="10" t="s">
        <v>105</v>
      </c>
    </row>
    <row r="38" spans="1:5">
      <c r="A38" s="136" t="s">
        <v>41</v>
      </c>
      <c r="B38" s="10"/>
      <c r="C38" s="10"/>
      <c r="D38" s="10"/>
      <c r="E38" s="10"/>
    </row>
    <row r="39" spans="1:5">
      <c r="A39" s="136" t="s">
        <v>42</v>
      </c>
      <c r="B39" s="10">
        <v>10.1</v>
      </c>
      <c r="C39" s="10" t="s">
        <v>105</v>
      </c>
      <c r="D39" s="80">
        <v>2.4</v>
      </c>
      <c r="E39" s="10" t="s">
        <v>105</v>
      </c>
    </row>
    <row r="40" spans="1:5">
      <c r="A40" s="136" t="s">
        <v>43</v>
      </c>
      <c r="B40" s="10" t="s">
        <v>105</v>
      </c>
      <c r="C40" s="10" t="s">
        <v>105</v>
      </c>
      <c r="D40" s="80" t="s">
        <v>105</v>
      </c>
      <c r="E40" s="80" t="s">
        <v>105</v>
      </c>
    </row>
    <row r="41" spans="1:5">
      <c r="A41" s="136" t="s">
        <v>44</v>
      </c>
      <c r="B41" s="80">
        <v>15.6</v>
      </c>
      <c r="C41" s="80">
        <v>21</v>
      </c>
      <c r="D41" s="80">
        <v>19.100000000000001</v>
      </c>
      <c r="E41" s="80">
        <v>23.1</v>
      </c>
    </row>
    <row r="42" spans="1:5">
      <c r="A42" s="136" t="s">
        <v>45</v>
      </c>
      <c r="B42" s="10"/>
      <c r="C42" s="10"/>
      <c r="D42" s="10"/>
      <c r="E42" s="10"/>
    </row>
    <row r="43" spans="1:5">
      <c r="A43" s="193"/>
      <c r="B43" s="193"/>
      <c r="C43" s="193"/>
      <c r="D43" s="193"/>
      <c r="E43" s="193"/>
    </row>
    <row r="44" spans="1:5">
      <c r="A44" s="136" t="s">
        <v>46</v>
      </c>
      <c r="B44" s="10" t="s">
        <v>105</v>
      </c>
      <c r="C44" s="10" t="s">
        <v>105</v>
      </c>
      <c r="D44" s="10" t="s">
        <v>105</v>
      </c>
      <c r="E44" s="10" t="s">
        <v>105</v>
      </c>
    </row>
    <row r="45" spans="1:5">
      <c r="A45" s="136" t="s">
        <v>47</v>
      </c>
      <c r="B45" s="10">
        <v>38.299999999999997</v>
      </c>
      <c r="C45" s="10"/>
      <c r="D45" s="10">
        <v>34.4</v>
      </c>
      <c r="E45" s="10"/>
    </row>
    <row r="46" spans="1:5">
      <c r="A46" s="136" t="s">
        <v>48</v>
      </c>
      <c r="B46" s="10"/>
      <c r="C46" s="10"/>
      <c r="D46" s="10"/>
      <c r="E46" s="10"/>
    </row>
    <row r="47" spans="1:5">
      <c r="A47" s="136" t="s">
        <v>49</v>
      </c>
      <c r="B47" s="10"/>
      <c r="C47" s="10"/>
      <c r="D47" s="10"/>
      <c r="E47" s="10"/>
    </row>
    <row r="48" spans="1:5">
      <c r="A48" s="136" t="s">
        <v>50</v>
      </c>
      <c r="B48" s="80">
        <v>68</v>
      </c>
      <c r="C48" s="10"/>
      <c r="D48" s="10">
        <v>65.8</v>
      </c>
      <c r="E48" s="10"/>
    </row>
    <row r="49" spans="1:5">
      <c r="A49" s="136" t="s">
        <v>51</v>
      </c>
      <c r="B49" s="10"/>
      <c r="C49" s="10"/>
      <c r="D49" s="10"/>
      <c r="E49" s="10"/>
    </row>
    <row r="50" spans="1:5">
      <c r="A50" s="136" t="s">
        <v>52</v>
      </c>
      <c r="B50" s="10" t="s">
        <v>105</v>
      </c>
      <c r="C50" s="10" t="s">
        <v>105</v>
      </c>
      <c r="D50" s="10" t="s">
        <v>105</v>
      </c>
      <c r="E50" s="10" t="s">
        <v>105</v>
      </c>
    </row>
    <row r="51" spans="1:5">
      <c r="A51" s="136" t="s">
        <v>53</v>
      </c>
      <c r="B51" s="10" t="s">
        <v>105</v>
      </c>
      <c r="C51" s="10"/>
      <c r="D51" s="10" t="s">
        <v>105</v>
      </c>
      <c r="E51" s="10"/>
    </row>
    <row r="52" spans="1:5">
      <c r="A52" s="136" t="s">
        <v>54</v>
      </c>
      <c r="B52" s="10" t="s">
        <v>105</v>
      </c>
      <c r="C52" s="10" t="s">
        <v>105</v>
      </c>
      <c r="D52" s="10" t="s">
        <v>105</v>
      </c>
      <c r="E52" s="10" t="s">
        <v>105</v>
      </c>
    </row>
    <row r="53" spans="1:5">
      <c r="A53" s="136" t="s">
        <v>55</v>
      </c>
      <c r="B53" s="10"/>
      <c r="C53" s="10"/>
      <c r="D53" s="10"/>
      <c r="E53" s="10"/>
    </row>
    <row r="54" spans="1:5">
      <c r="A54" s="193"/>
      <c r="B54" s="193"/>
      <c r="C54" s="193"/>
      <c r="D54" s="193"/>
      <c r="E54" s="193"/>
    </row>
    <row r="55" spans="1:5">
      <c r="A55" s="136" t="s">
        <v>56</v>
      </c>
      <c r="B55" s="10"/>
      <c r="C55" s="10"/>
      <c r="D55" s="10"/>
      <c r="E55" s="10"/>
    </row>
    <row r="56" spans="1:5">
      <c r="A56" s="136" t="s">
        <v>57</v>
      </c>
      <c r="B56" s="10">
        <v>16.399999999999999</v>
      </c>
      <c r="C56" s="10"/>
      <c r="D56" s="80">
        <v>7</v>
      </c>
      <c r="E56" s="10" t="s">
        <v>105</v>
      </c>
    </row>
    <row r="57" spans="1:5">
      <c r="A57" s="136" t="s">
        <v>58</v>
      </c>
      <c r="B57" s="10" t="s">
        <v>105</v>
      </c>
      <c r="C57" s="10" t="s">
        <v>105</v>
      </c>
      <c r="D57" s="10" t="s">
        <v>105</v>
      </c>
      <c r="E57" s="10" t="s">
        <v>105</v>
      </c>
    </row>
    <row r="58" spans="1:5">
      <c r="A58" s="136" t="s">
        <v>59</v>
      </c>
      <c r="B58" s="10"/>
      <c r="C58" s="10" t="s">
        <v>105</v>
      </c>
      <c r="D58" s="10"/>
      <c r="E58" s="10"/>
    </row>
    <row r="59" spans="1:5">
      <c r="A59" s="136" t="s">
        <v>60</v>
      </c>
      <c r="B59" s="80">
        <v>17.8</v>
      </c>
      <c r="C59" s="10">
        <v>29.6</v>
      </c>
      <c r="D59" s="80">
        <v>0</v>
      </c>
      <c r="E59" s="10" t="s">
        <v>105</v>
      </c>
    </row>
    <row r="60" spans="1:5">
      <c r="A60" s="136" t="s">
        <v>61</v>
      </c>
      <c r="B60" s="10" t="s">
        <v>105</v>
      </c>
      <c r="C60" s="10" t="s">
        <v>105</v>
      </c>
      <c r="D60" s="10" t="s">
        <v>105</v>
      </c>
      <c r="E60" s="10" t="s">
        <v>105</v>
      </c>
    </row>
    <row r="61" spans="1:5">
      <c r="A61" s="136" t="s">
        <v>62</v>
      </c>
      <c r="B61" s="10">
        <v>29.9</v>
      </c>
      <c r="C61" s="10">
        <v>37.6</v>
      </c>
      <c r="D61" s="80">
        <v>0</v>
      </c>
      <c r="E61" s="10"/>
    </row>
    <row r="62" spans="1:5">
      <c r="A62" s="136" t="s">
        <v>63</v>
      </c>
      <c r="B62" s="10">
        <v>1.7</v>
      </c>
      <c r="C62" s="10" t="s">
        <v>105</v>
      </c>
      <c r="D62" s="80">
        <v>25</v>
      </c>
      <c r="E62" s="10"/>
    </row>
    <row r="63" spans="1:5">
      <c r="A63" s="136" t="s">
        <v>64</v>
      </c>
      <c r="B63" s="10"/>
      <c r="C63" s="10"/>
      <c r="D63" s="10"/>
      <c r="E63" s="10" t="s">
        <v>105</v>
      </c>
    </row>
    <row r="64" spans="1:5">
      <c r="A64" s="136" t="s">
        <v>65</v>
      </c>
      <c r="B64" s="10">
        <v>42.5</v>
      </c>
      <c r="C64" s="10">
        <v>60.4</v>
      </c>
      <c r="D64" s="80">
        <v>35.5</v>
      </c>
      <c r="E64" s="80">
        <v>53.1</v>
      </c>
    </row>
    <row r="65" spans="1:5">
      <c r="A65" s="193"/>
      <c r="B65" s="193"/>
      <c r="C65" s="193"/>
      <c r="D65" s="193"/>
      <c r="E65" s="193"/>
    </row>
    <row r="66" spans="1:5">
      <c r="A66" s="136" t="s">
        <v>66</v>
      </c>
      <c r="B66" s="80">
        <v>43.7</v>
      </c>
      <c r="C66" s="10"/>
      <c r="D66" s="80">
        <v>42</v>
      </c>
      <c r="E66" s="10"/>
    </row>
    <row r="67" spans="1:5">
      <c r="A67" s="136" t="s">
        <v>67</v>
      </c>
      <c r="B67" s="10"/>
      <c r="C67" s="10"/>
      <c r="D67" s="10"/>
      <c r="E67" s="10"/>
    </row>
    <row r="68" spans="1:5">
      <c r="A68" s="136" t="s">
        <v>68</v>
      </c>
      <c r="B68" s="10">
        <v>49.7</v>
      </c>
      <c r="C68" s="10"/>
      <c r="D68" s="10">
        <v>30.7</v>
      </c>
      <c r="E68" s="10"/>
    </row>
    <row r="69" spans="1:5" ht="14" thickBot="1">
      <c r="A69" s="137" t="s">
        <v>69</v>
      </c>
      <c r="B69" s="11" t="s">
        <v>12</v>
      </c>
      <c r="C69" s="11"/>
      <c r="D69" s="11"/>
      <c r="E69" s="11"/>
    </row>
    <row r="71" spans="1:5">
      <c r="A71" s="2" t="s">
        <v>281</v>
      </c>
    </row>
  </sheetData>
  <mergeCells count="5">
    <mergeCell ref="A2:E2"/>
    <mergeCell ref="A3:E3"/>
    <mergeCell ref="A4:E4"/>
    <mergeCell ref="B6:C6"/>
    <mergeCell ref="D6:E6"/>
  </mergeCells>
  <pageMargins left="0.75" right="0.75" top="1" bottom="1" header="0.5" footer="0.5"/>
  <pageSetup scale="68"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33"/>
  <sheetViews>
    <sheetView workbookViewId="0">
      <selection sqref="A1:E1"/>
    </sheetView>
  </sheetViews>
  <sheetFormatPr baseColWidth="10" defaultColWidth="8.83203125" defaultRowHeight="13"/>
  <cols>
    <col min="1" max="1" width="21.33203125" customWidth="1"/>
    <col min="3" max="3" width="10.5" customWidth="1"/>
    <col min="4" max="4" width="16.5" customWidth="1"/>
    <col min="5" max="5" width="15.5" customWidth="1"/>
    <col min="8" max="8" width="10.33203125" customWidth="1"/>
  </cols>
  <sheetData>
    <row r="1" spans="1:8">
      <c r="A1" s="243" t="s">
        <v>0</v>
      </c>
      <c r="B1" s="243"/>
      <c r="C1" s="243"/>
      <c r="D1" s="243"/>
      <c r="E1" s="243"/>
      <c r="H1" s="33" t="s">
        <v>308</v>
      </c>
    </row>
    <row r="2" spans="1:8">
      <c r="A2" s="243" t="s">
        <v>99</v>
      </c>
      <c r="B2" s="243"/>
      <c r="C2" s="243"/>
      <c r="D2" s="243"/>
      <c r="E2" s="243"/>
    </row>
    <row r="3" spans="1:8">
      <c r="A3" s="243" t="s">
        <v>285</v>
      </c>
      <c r="B3" s="243"/>
      <c r="C3" s="243"/>
      <c r="D3" s="243"/>
      <c r="E3" s="243"/>
    </row>
    <row r="4" spans="1:8">
      <c r="A4" s="243" t="s">
        <v>260</v>
      </c>
      <c r="B4" s="243"/>
      <c r="C4" s="243"/>
      <c r="D4" s="243"/>
      <c r="E4" s="243"/>
    </row>
    <row r="5" spans="1:8" ht="14" thickBot="1"/>
    <row r="6" spans="1:8" ht="14" thickBot="1">
      <c r="A6" s="241" t="s">
        <v>286</v>
      </c>
      <c r="B6" s="239" t="s">
        <v>287</v>
      </c>
      <c r="C6" s="240"/>
      <c r="D6" s="239" t="s">
        <v>361</v>
      </c>
      <c r="E6" s="240"/>
    </row>
    <row r="7" spans="1:8" ht="29" thickBot="1">
      <c r="A7" s="242"/>
      <c r="B7" s="198" t="s">
        <v>288</v>
      </c>
      <c r="C7" s="198" t="s">
        <v>289</v>
      </c>
      <c r="D7" s="198" t="s">
        <v>288</v>
      </c>
      <c r="E7" s="198" t="s">
        <v>289</v>
      </c>
    </row>
    <row r="8" spans="1:8">
      <c r="A8" s="95" t="s">
        <v>290</v>
      </c>
      <c r="B8" s="166">
        <v>29.9</v>
      </c>
      <c r="C8" s="166">
        <v>34.4</v>
      </c>
      <c r="D8" s="7">
        <v>42.8</v>
      </c>
      <c r="E8" s="7">
        <v>51.1</v>
      </c>
    </row>
    <row r="9" spans="1:8">
      <c r="A9" s="200" t="s">
        <v>105</v>
      </c>
      <c r="B9" s="10"/>
      <c r="C9" s="10"/>
      <c r="D9" s="10"/>
      <c r="E9" s="10"/>
    </row>
    <row r="10" spans="1:8">
      <c r="A10" s="200" t="s">
        <v>291</v>
      </c>
      <c r="B10" s="10">
        <v>30.9</v>
      </c>
      <c r="C10" s="10">
        <v>33.299999999999997</v>
      </c>
      <c r="D10" s="10">
        <v>44.4</v>
      </c>
      <c r="E10" s="10">
        <v>49.2</v>
      </c>
    </row>
    <row r="11" spans="1:8">
      <c r="A11" s="200" t="s">
        <v>292</v>
      </c>
      <c r="B11" s="10">
        <v>23.7</v>
      </c>
      <c r="C11" s="10">
        <v>31.4</v>
      </c>
      <c r="D11" s="80">
        <v>34.1</v>
      </c>
      <c r="E11" s="10">
        <v>45.4</v>
      </c>
    </row>
    <row r="12" spans="1:8">
      <c r="A12" s="200" t="s">
        <v>293</v>
      </c>
      <c r="B12" s="80">
        <v>28</v>
      </c>
      <c r="C12" s="10">
        <v>33.9</v>
      </c>
      <c r="D12" s="10">
        <v>47.7</v>
      </c>
      <c r="E12" s="80">
        <v>55.8</v>
      </c>
    </row>
    <row r="13" spans="1:8">
      <c r="A13" s="200" t="s">
        <v>294</v>
      </c>
      <c r="B13" s="10">
        <v>31.4</v>
      </c>
      <c r="C13" s="10">
        <v>38.1</v>
      </c>
      <c r="D13" s="10">
        <v>44.8</v>
      </c>
      <c r="E13" s="10">
        <v>50.4</v>
      </c>
    </row>
    <row r="14" spans="1:8">
      <c r="A14" s="200" t="s">
        <v>295</v>
      </c>
      <c r="B14" s="10">
        <v>32.5</v>
      </c>
      <c r="C14" s="10">
        <v>39.5</v>
      </c>
      <c r="D14" s="10">
        <v>44.8</v>
      </c>
      <c r="E14" s="10">
        <v>53.3</v>
      </c>
    </row>
    <row r="15" spans="1:8">
      <c r="A15" s="200" t="s">
        <v>296</v>
      </c>
      <c r="B15" s="10">
        <v>32.6</v>
      </c>
      <c r="C15" s="10">
        <v>39.5</v>
      </c>
      <c r="D15" s="10">
        <v>51.1</v>
      </c>
      <c r="E15" s="80">
        <v>57.1</v>
      </c>
    </row>
    <row r="16" spans="1:8">
      <c r="A16" s="200" t="s">
        <v>297</v>
      </c>
      <c r="B16" s="10">
        <v>24.9</v>
      </c>
      <c r="C16" s="10">
        <v>33.200000000000003</v>
      </c>
      <c r="D16" s="80">
        <v>31</v>
      </c>
      <c r="E16" s="80">
        <v>44</v>
      </c>
    </row>
    <row r="17" spans="1:5">
      <c r="A17" s="200" t="s">
        <v>298</v>
      </c>
      <c r="B17" s="10">
        <v>28.7</v>
      </c>
      <c r="C17" s="10">
        <v>35.700000000000003</v>
      </c>
      <c r="D17" s="10">
        <v>36.9</v>
      </c>
      <c r="E17" s="80">
        <v>51.6</v>
      </c>
    </row>
    <row r="18" spans="1:5">
      <c r="A18" s="200" t="s">
        <v>299</v>
      </c>
      <c r="B18" s="10">
        <v>25.2</v>
      </c>
      <c r="C18" s="10">
        <v>31.1</v>
      </c>
      <c r="D18" s="10">
        <v>32.5</v>
      </c>
      <c r="E18" s="10">
        <v>39.299999999999997</v>
      </c>
    </row>
    <row r="19" spans="1:5" ht="14" thickBot="1">
      <c r="A19" s="201" t="s">
        <v>300</v>
      </c>
      <c r="B19" s="154">
        <v>32.6</v>
      </c>
      <c r="C19" s="11">
        <v>38.5</v>
      </c>
      <c r="D19" s="11">
        <v>39.4</v>
      </c>
      <c r="E19" s="11">
        <v>43.5</v>
      </c>
    </row>
    <row r="22" spans="1:5">
      <c r="A22" s="197" t="s">
        <v>301</v>
      </c>
      <c r="B22" s="51"/>
      <c r="C22" s="51"/>
      <c r="D22" s="51"/>
      <c r="E22" s="51"/>
    </row>
    <row r="23" spans="1:5">
      <c r="A23" t="s">
        <v>302</v>
      </c>
    </row>
    <row r="24" spans="1:5">
      <c r="A24" t="s">
        <v>366</v>
      </c>
    </row>
    <row r="25" spans="1:5">
      <c r="A25" t="s">
        <v>303</v>
      </c>
    </row>
    <row r="26" spans="1:5">
      <c r="A26" t="s">
        <v>304</v>
      </c>
    </row>
    <row r="27" spans="1:5">
      <c r="A27" t="s">
        <v>305</v>
      </c>
    </row>
    <row r="28" spans="1:5">
      <c r="A28" t="s">
        <v>306</v>
      </c>
    </row>
    <row r="29" spans="1:5">
      <c r="A29" t="s">
        <v>307</v>
      </c>
    </row>
    <row r="30" spans="1:5">
      <c r="A30" t="s">
        <v>367</v>
      </c>
    </row>
    <row r="31" spans="1:5">
      <c r="A31" t="s">
        <v>368</v>
      </c>
    </row>
    <row r="33" spans="1:1">
      <c r="A33" t="s">
        <v>281</v>
      </c>
    </row>
  </sheetData>
  <mergeCells count="7">
    <mergeCell ref="A6:A7"/>
    <mergeCell ref="B6:C6"/>
    <mergeCell ref="D6:E6"/>
    <mergeCell ref="A1:E1"/>
    <mergeCell ref="A2:E2"/>
    <mergeCell ref="A3:E3"/>
    <mergeCell ref="A4:E4"/>
  </mergeCells>
  <printOptions horizontalCentered="1"/>
  <pageMargins left="0.75" right="0.75" top="1" bottom="1" header="0.5" footer="0.5"/>
  <pageSetup scale="8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68"/>
  <sheetViews>
    <sheetView workbookViewId="0">
      <selection sqref="A1:D1"/>
    </sheetView>
  </sheetViews>
  <sheetFormatPr baseColWidth="10" defaultColWidth="8.83203125" defaultRowHeight="13"/>
  <cols>
    <col min="1" max="1" width="24.83203125" customWidth="1"/>
    <col min="2" max="2" width="10.6640625" customWidth="1"/>
    <col min="3" max="4" width="10.5" customWidth="1"/>
    <col min="5" max="5" width="8.6640625" customWidth="1"/>
    <col min="6" max="6" width="9.6640625" customWidth="1"/>
    <col min="7" max="7" width="8.83203125" customWidth="1"/>
    <col min="8" max="8" width="8.33203125" customWidth="1"/>
    <col min="9" max="9" width="10.5" customWidth="1"/>
  </cols>
  <sheetData>
    <row r="1" spans="1:9">
      <c r="A1" s="243" t="s">
        <v>0</v>
      </c>
      <c r="B1" s="243"/>
      <c r="C1" s="243"/>
      <c r="D1" s="243"/>
      <c r="E1" s="187"/>
      <c r="F1" s="187"/>
      <c r="G1" s="187"/>
      <c r="I1" s="33" t="s">
        <v>359</v>
      </c>
    </row>
    <row r="2" spans="1:9">
      <c r="A2" s="243" t="s">
        <v>360</v>
      </c>
      <c r="B2" s="243"/>
      <c r="C2" s="243"/>
      <c r="D2" s="243"/>
      <c r="E2" s="187"/>
      <c r="F2" s="187"/>
      <c r="G2" s="187"/>
    </row>
    <row r="3" spans="1:9">
      <c r="A3" s="243" t="s">
        <v>362</v>
      </c>
      <c r="B3" s="243"/>
      <c r="C3" s="243"/>
      <c r="D3" s="243"/>
      <c r="E3" s="187"/>
      <c r="F3" s="187"/>
      <c r="G3" s="187"/>
    </row>
    <row r="4" spans="1:9">
      <c r="A4" s="243" t="s">
        <v>260</v>
      </c>
      <c r="B4" s="243"/>
      <c r="C4" s="243"/>
      <c r="D4" s="243"/>
      <c r="E4" s="187"/>
      <c r="F4" s="187"/>
      <c r="G4" s="187"/>
    </row>
    <row r="5" spans="1:9" ht="14" thickBot="1"/>
    <row r="6" spans="1:9" ht="14" thickBot="1">
      <c r="A6" s="34"/>
      <c r="B6" s="239" t="s">
        <v>287</v>
      </c>
      <c r="C6" s="240"/>
      <c r="E6" s="244" t="s">
        <v>365</v>
      </c>
      <c r="F6" s="244"/>
      <c r="G6" s="244"/>
      <c r="H6" s="244"/>
      <c r="I6" s="244"/>
    </row>
    <row r="7" spans="1:9" ht="29" thickBot="1">
      <c r="A7" s="36" t="s">
        <v>364</v>
      </c>
      <c r="B7" s="198" t="s">
        <v>309</v>
      </c>
      <c r="C7" s="198" t="s">
        <v>310</v>
      </c>
      <c r="E7" s="244"/>
      <c r="F7" s="244"/>
      <c r="G7" s="244"/>
      <c r="H7" s="244"/>
      <c r="I7" s="244"/>
    </row>
    <row r="8" spans="1:9">
      <c r="A8" s="7" t="s">
        <v>363</v>
      </c>
      <c r="B8" s="7">
        <v>30.4</v>
      </c>
      <c r="C8" s="166">
        <v>33.299999999999997</v>
      </c>
      <c r="E8" s="244"/>
      <c r="F8" s="244"/>
      <c r="G8" s="244"/>
      <c r="H8" s="244"/>
      <c r="I8" s="244"/>
    </row>
    <row r="9" spans="1:9">
      <c r="A9" s="10"/>
      <c r="B9" s="199"/>
      <c r="C9" s="199"/>
      <c r="E9" s="244"/>
      <c r="F9" s="244"/>
      <c r="G9" s="244"/>
      <c r="H9" s="244"/>
      <c r="I9" s="244"/>
    </row>
    <row r="10" spans="1:9">
      <c r="A10" s="10" t="s">
        <v>376</v>
      </c>
      <c r="B10" s="10">
        <v>6.2</v>
      </c>
      <c r="C10" s="10">
        <v>6.2</v>
      </c>
      <c r="E10" s="202"/>
      <c r="F10" s="202"/>
      <c r="G10" s="202"/>
      <c r="H10" s="202"/>
      <c r="I10" s="202"/>
    </row>
    <row r="11" spans="1:9">
      <c r="A11" s="10" t="s">
        <v>311</v>
      </c>
      <c r="B11" s="10">
        <v>6.7</v>
      </c>
      <c r="C11" s="10">
        <v>6.7</v>
      </c>
      <c r="E11" s="202"/>
      <c r="F11" s="202"/>
      <c r="G11" s="202"/>
      <c r="H11" s="202"/>
      <c r="I11" s="202"/>
    </row>
    <row r="12" spans="1:9">
      <c r="A12" s="10" t="s">
        <v>312</v>
      </c>
      <c r="B12" s="10">
        <v>36.4</v>
      </c>
      <c r="C12" s="10">
        <v>36.4</v>
      </c>
      <c r="E12" s="202"/>
      <c r="F12" s="202"/>
      <c r="G12" s="202"/>
      <c r="H12" s="202"/>
      <c r="I12" s="202"/>
    </row>
    <row r="13" spans="1:9">
      <c r="A13" s="10" t="s">
        <v>313</v>
      </c>
      <c r="B13" s="80">
        <v>13</v>
      </c>
      <c r="C13" s="80">
        <v>72</v>
      </c>
      <c r="E13" s="202"/>
      <c r="F13" s="202"/>
      <c r="G13" s="202"/>
      <c r="H13" s="202"/>
      <c r="I13" s="202"/>
    </row>
    <row r="14" spans="1:9">
      <c r="A14" s="10" t="s">
        <v>314</v>
      </c>
      <c r="B14" s="10">
        <v>41.7</v>
      </c>
      <c r="C14" s="10">
        <v>41.7</v>
      </c>
    </row>
    <row r="15" spans="1:9">
      <c r="A15" s="10" t="s">
        <v>315</v>
      </c>
      <c r="B15" s="10">
        <v>20.5</v>
      </c>
      <c r="C15" s="10">
        <v>21.1</v>
      </c>
    </row>
    <row r="16" spans="1:9">
      <c r="A16" s="10" t="s">
        <v>316</v>
      </c>
      <c r="B16" s="10">
        <v>66.599999999999994</v>
      </c>
      <c r="C16" s="10">
        <v>66.599999999999994</v>
      </c>
    </row>
    <row r="17" spans="1:3">
      <c r="A17" s="10" t="s">
        <v>317</v>
      </c>
      <c r="B17" s="10">
        <v>58.3</v>
      </c>
      <c r="C17" s="80">
        <v>59</v>
      </c>
    </row>
    <row r="18" spans="1:3">
      <c r="A18" s="10" t="s">
        <v>318</v>
      </c>
      <c r="B18" s="80">
        <v>43</v>
      </c>
      <c r="C18" s="10">
        <v>43.2</v>
      </c>
    </row>
    <row r="19" spans="1:3">
      <c r="A19" s="10" t="s">
        <v>319</v>
      </c>
      <c r="B19" s="10">
        <v>66.7</v>
      </c>
      <c r="C19" s="10">
        <v>66.7</v>
      </c>
    </row>
    <row r="20" spans="1:3">
      <c r="A20" s="10"/>
      <c r="B20" s="199"/>
      <c r="C20" s="199"/>
    </row>
    <row r="21" spans="1:3">
      <c r="A21" s="10" t="s">
        <v>320</v>
      </c>
      <c r="B21" s="10">
        <v>14.5</v>
      </c>
      <c r="C21" s="10">
        <v>35.5</v>
      </c>
    </row>
    <row r="22" spans="1:3">
      <c r="A22" s="10" t="s">
        <v>321</v>
      </c>
      <c r="B22" s="10">
        <v>39.1</v>
      </c>
      <c r="C22" s="10">
        <v>39.1</v>
      </c>
    </row>
    <row r="23" spans="1:3">
      <c r="A23" s="10" t="s">
        <v>322</v>
      </c>
      <c r="B23" s="80">
        <v>33.9</v>
      </c>
      <c r="C23" s="80">
        <v>33.9</v>
      </c>
    </row>
    <row r="24" spans="1:3">
      <c r="A24" s="10" t="s">
        <v>323</v>
      </c>
      <c r="B24" s="80">
        <v>26</v>
      </c>
      <c r="C24" s="80">
        <v>26</v>
      </c>
    </row>
    <row r="25" spans="1:3">
      <c r="A25" s="10" t="s">
        <v>324</v>
      </c>
      <c r="B25" s="10">
        <v>19.399999999999999</v>
      </c>
      <c r="C25" s="10">
        <v>33.1</v>
      </c>
    </row>
    <row r="26" spans="1:3">
      <c r="A26" s="10" t="s">
        <v>325</v>
      </c>
      <c r="B26" s="80">
        <v>29</v>
      </c>
      <c r="C26" s="80">
        <v>29</v>
      </c>
    </row>
    <row r="27" spans="1:3">
      <c r="A27" s="10" t="s">
        <v>326</v>
      </c>
      <c r="B27" s="10">
        <v>32.4</v>
      </c>
      <c r="C27" s="80">
        <v>45.8</v>
      </c>
    </row>
    <row r="28" spans="1:3">
      <c r="A28" s="10" t="s">
        <v>327</v>
      </c>
      <c r="B28" s="10">
        <v>18.399999999999999</v>
      </c>
      <c r="C28" s="10">
        <v>44.1</v>
      </c>
    </row>
    <row r="29" spans="1:3">
      <c r="A29" s="10" t="s">
        <v>328</v>
      </c>
      <c r="B29" s="10">
        <v>39.299999999999997</v>
      </c>
      <c r="C29" s="10">
        <v>73.2</v>
      </c>
    </row>
    <row r="30" spans="1:3">
      <c r="A30" s="10" t="s">
        <v>329</v>
      </c>
      <c r="B30" s="10">
        <v>27.6</v>
      </c>
      <c r="C30" s="10">
        <v>35.6</v>
      </c>
    </row>
    <row r="31" spans="1:3">
      <c r="A31" s="10"/>
      <c r="B31" s="199"/>
      <c r="C31" s="199"/>
    </row>
    <row r="32" spans="1:3">
      <c r="A32" s="10" t="s">
        <v>330</v>
      </c>
      <c r="B32" s="80">
        <v>27</v>
      </c>
      <c r="C32" s="80">
        <v>27</v>
      </c>
    </row>
    <row r="33" spans="1:3">
      <c r="A33" s="10" t="s">
        <v>331</v>
      </c>
      <c r="B33" s="10">
        <v>18.2</v>
      </c>
      <c r="C33" s="10">
        <v>29.3</v>
      </c>
    </row>
    <row r="34" spans="1:3">
      <c r="A34" s="10" t="s">
        <v>332</v>
      </c>
      <c r="B34" s="80">
        <v>33.200000000000003</v>
      </c>
      <c r="C34" s="10">
        <v>33.200000000000003</v>
      </c>
    </row>
    <row r="35" spans="1:3">
      <c r="A35" s="10" t="s">
        <v>333</v>
      </c>
      <c r="B35" s="10">
        <v>33.5</v>
      </c>
      <c r="C35" s="10">
        <v>33.5</v>
      </c>
    </row>
    <row r="36" spans="1:3">
      <c r="A36" s="10" t="s">
        <v>377</v>
      </c>
      <c r="B36" s="10">
        <v>76.3</v>
      </c>
      <c r="C36" s="10">
        <v>76.3</v>
      </c>
    </row>
    <row r="37" spans="1:3">
      <c r="A37" s="10" t="s">
        <v>334</v>
      </c>
      <c r="B37" s="10">
        <v>25.9</v>
      </c>
      <c r="C37" s="10">
        <v>31.5</v>
      </c>
    </row>
    <row r="38" spans="1:3">
      <c r="A38" s="10" t="s">
        <v>335</v>
      </c>
      <c r="B38" s="10">
        <v>41.2</v>
      </c>
      <c r="C38" s="10">
        <v>41.2</v>
      </c>
    </row>
    <row r="39" spans="1:3">
      <c r="A39" s="10" t="s">
        <v>336</v>
      </c>
      <c r="B39" s="10">
        <v>31.8</v>
      </c>
      <c r="C39" s="10">
        <v>31.8</v>
      </c>
    </row>
    <row r="40" spans="1:3">
      <c r="A40" s="10" t="s">
        <v>49</v>
      </c>
      <c r="B40" s="10">
        <v>39.9</v>
      </c>
      <c r="C40" s="10">
        <v>39.9</v>
      </c>
    </row>
    <row r="41" spans="1:3">
      <c r="A41" s="10" t="s">
        <v>337</v>
      </c>
      <c r="B41" s="10">
        <v>42.2</v>
      </c>
      <c r="C41" s="10">
        <v>42.2</v>
      </c>
    </row>
    <row r="42" spans="1:3">
      <c r="A42" s="10"/>
      <c r="B42" s="199"/>
      <c r="C42" s="199"/>
    </row>
    <row r="43" spans="1:3">
      <c r="A43" s="10" t="s">
        <v>338</v>
      </c>
      <c r="B43" s="10">
        <v>22.8</v>
      </c>
      <c r="C43" s="10">
        <v>44.4</v>
      </c>
    </row>
    <row r="44" spans="1:3">
      <c r="A44" s="10" t="s">
        <v>339</v>
      </c>
      <c r="B44" s="10">
        <v>24.8</v>
      </c>
      <c r="C44" s="10">
        <v>24.8</v>
      </c>
    </row>
    <row r="45" spans="1:3">
      <c r="A45" s="10" t="s">
        <v>340</v>
      </c>
      <c r="B45" s="10">
        <v>36.1</v>
      </c>
      <c r="C45" s="10">
        <v>36.1</v>
      </c>
    </row>
    <row r="46" spans="1:3">
      <c r="A46" s="10" t="s">
        <v>341</v>
      </c>
      <c r="B46" s="10">
        <v>31.4</v>
      </c>
      <c r="C46" s="10">
        <v>31.4</v>
      </c>
    </row>
    <row r="47" spans="1:3">
      <c r="A47" s="10" t="s">
        <v>342</v>
      </c>
      <c r="B47" s="10">
        <v>13.5</v>
      </c>
      <c r="C47" s="10">
        <v>13.5</v>
      </c>
    </row>
    <row r="48" spans="1:3">
      <c r="A48" s="10" t="s">
        <v>343</v>
      </c>
      <c r="B48" s="10">
        <v>33.1</v>
      </c>
      <c r="C48" s="10">
        <v>33.1</v>
      </c>
    </row>
    <row r="49" spans="1:3">
      <c r="A49" s="10" t="s">
        <v>344</v>
      </c>
      <c r="B49" s="10">
        <v>10.8</v>
      </c>
      <c r="C49" s="10">
        <v>10.8</v>
      </c>
    </row>
    <row r="50" spans="1:3">
      <c r="A50" s="10" t="s">
        <v>345</v>
      </c>
      <c r="B50" s="10">
        <v>27.5</v>
      </c>
      <c r="C50" s="10">
        <v>63.6</v>
      </c>
    </row>
    <row r="51" spans="1:3">
      <c r="A51" s="10" t="s">
        <v>346</v>
      </c>
      <c r="B51" s="10">
        <v>25.1</v>
      </c>
      <c r="C51" s="10">
        <v>25.1</v>
      </c>
    </row>
    <row r="52" spans="1:3">
      <c r="A52" s="10" t="s">
        <v>347</v>
      </c>
      <c r="B52" s="10">
        <v>25.6</v>
      </c>
      <c r="C52" s="10">
        <v>25.6</v>
      </c>
    </row>
    <row r="53" spans="1:3">
      <c r="A53" s="10"/>
      <c r="B53" s="199"/>
      <c r="C53" s="199"/>
    </row>
    <row r="54" spans="1:3">
      <c r="A54" s="10" t="s">
        <v>348</v>
      </c>
      <c r="B54" s="10">
        <v>35.200000000000003</v>
      </c>
      <c r="C54" s="10">
        <v>35.200000000000003</v>
      </c>
    </row>
    <row r="55" spans="1:3">
      <c r="A55" s="10" t="s">
        <v>349</v>
      </c>
      <c r="B55" s="10">
        <v>25.8</v>
      </c>
      <c r="C55" s="10">
        <v>25.8</v>
      </c>
    </row>
    <row r="56" spans="1:3">
      <c r="A56" s="10" t="s">
        <v>350</v>
      </c>
      <c r="B56" s="10">
        <v>37.6</v>
      </c>
      <c r="C56" s="10">
        <v>37.6</v>
      </c>
    </row>
    <row r="57" spans="1:3">
      <c r="A57" s="10" t="s">
        <v>351</v>
      </c>
      <c r="B57" s="10">
        <v>24.7</v>
      </c>
      <c r="C57" s="10">
        <v>25.7</v>
      </c>
    </row>
    <row r="58" spans="1:3">
      <c r="A58" s="10" t="s">
        <v>352</v>
      </c>
      <c r="B58" s="10">
        <v>20.6</v>
      </c>
      <c r="C58" s="80">
        <v>43</v>
      </c>
    </row>
    <row r="59" spans="1:3">
      <c r="A59" s="10" t="s">
        <v>353</v>
      </c>
      <c r="B59" s="10">
        <v>27.5</v>
      </c>
      <c r="C59" s="10">
        <v>27.5</v>
      </c>
    </row>
    <row r="60" spans="1:3">
      <c r="A60" s="10" t="s">
        <v>378</v>
      </c>
      <c r="B60" s="10">
        <v>27.7</v>
      </c>
      <c r="C60" s="10">
        <v>27.7</v>
      </c>
    </row>
    <row r="61" spans="1:3">
      <c r="A61" s="10" t="s">
        <v>354</v>
      </c>
      <c r="B61" s="10">
        <v>22.2</v>
      </c>
      <c r="C61" s="10">
        <v>22.2</v>
      </c>
    </row>
    <row r="62" spans="1:3">
      <c r="A62" s="10" t="s">
        <v>355</v>
      </c>
      <c r="B62" s="10">
        <v>6.3</v>
      </c>
      <c r="C62" s="10">
        <v>6.3</v>
      </c>
    </row>
    <row r="63" spans="1:3">
      <c r="A63" s="10" t="s">
        <v>356</v>
      </c>
      <c r="B63" s="10">
        <v>49.4</v>
      </c>
      <c r="C63" s="10">
        <v>49.4</v>
      </c>
    </row>
    <row r="64" spans="1:3">
      <c r="A64" s="10"/>
      <c r="B64" s="199"/>
      <c r="C64" s="199"/>
    </row>
    <row r="65" spans="1:3">
      <c r="A65" s="10" t="s">
        <v>357</v>
      </c>
      <c r="B65" s="10">
        <v>24.2</v>
      </c>
      <c r="C65" s="10">
        <v>24.2</v>
      </c>
    </row>
    <row r="66" spans="1:3" ht="14" thickBot="1">
      <c r="A66" s="11" t="s">
        <v>358</v>
      </c>
      <c r="B66" s="11">
        <v>17.8</v>
      </c>
      <c r="C66" s="11">
        <v>19.2</v>
      </c>
    </row>
    <row r="68" spans="1:3">
      <c r="A68" t="s">
        <v>281</v>
      </c>
    </row>
  </sheetData>
  <mergeCells count="6">
    <mergeCell ref="A4:D4"/>
    <mergeCell ref="E6:I9"/>
    <mergeCell ref="B6:C6"/>
    <mergeCell ref="A1:D1"/>
    <mergeCell ref="A2:D2"/>
    <mergeCell ref="A3:D3"/>
  </mergeCells>
  <pageMargins left="0.75" right="0.75" top="1" bottom="1" header="0.5" footer="0.5"/>
  <pageSetup scale="7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72"/>
  <sheetViews>
    <sheetView workbookViewId="0">
      <selection activeCell="I13" sqref="I13"/>
    </sheetView>
  </sheetViews>
  <sheetFormatPr baseColWidth="10" defaultColWidth="8.83203125" defaultRowHeight="13"/>
  <cols>
    <col min="1" max="1" width="18.6640625" customWidth="1"/>
    <col min="3" max="3" width="13.5" customWidth="1"/>
    <col min="5" max="5" width="9.1640625" hidden="1" customWidth="1"/>
    <col min="6" max="6" width="3.5" customWidth="1"/>
    <col min="7" max="7" width="10.5" customWidth="1"/>
    <col min="8" max="8" width="14.6640625" customWidth="1"/>
    <col min="10" max="10" width="7.83203125" customWidth="1"/>
    <col min="11" max="11" width="4.1640625" customWidth="1"/>
    <col min="12" max="12" width="35" customWidth="1"/>
    <col min="13" max="13" width="3.33203125" customWidth="1"/>
    <col min="14" max="14" width="34.5" customWidth="1"/>
    <col min="15" max="15" width="3.1640625" customWidth="1"/>
    <col min="16" max="16" width="36.33203125" customWidth="1"/>
  </cols>
  <sheetData>
    <row r="1" spans="1:16">
      <c r="L1" s="64" t="s">
        <v>222</v>
      </c>
      <c r="P1" s="33"/>
    </row>
    <row r="2" spans="1:16">
      <c r="A2" s="208" t="s">
        <v>0</v>
      </c>
      <c r="B2" s="208"/>
      <c r="C2" s="208"/>
      <c r="D2" s="208"/>
      <c r="E2" s="208"/>
      <c r="F2" s="208"/>
      <c r="G2" s="208"/>
      <c r="H2" s="208"/>
      <c r="I2" s="208"/>
      <c r="J2" s="208"/>
      <c r="K2" s="208"/>
      <c r="L2" s="208"/>
      <c r="M2" s="55"/>
      <c r="N2" s="55"/>
      <c r="O2" s="55"/>
      <c r="P2" s="55"/>
    </row>
    <row r="3" spans="1:16">
      <c r="A3" s="208" t="s">
        <v>99</v>
      </c>
      <c r="B3" s="208"/>
      <c r="C3" s="208"/>
      <c r="D3" s="208"/>
      <c r="E3" s="208"/>
      <c r="F3" s="208"/>
      <c r="G3" s="208"/>
      <c r="H3" s="208"/>
      <c r="I3" s="208"/>
      <c r="J3" s="208"/>
      <c r="K3" s="208"/>
      <c r="L3" s="208"/>
      <c r="M3" s="55"/>
      <c r="N3" s="55"/>
      <c r="O3" s="55"/>
      <c r="P3" s="55"/>
    </row>
    <row r="4" spans="1:16">
      <c r="A4" s="208" t="s">
        <v>260</v>
      </c>
      <c r="B4" s="208"/>
      <c r="C4" s="208"/>
      <c r="D4" s="208"/>
      <c r="E4" s="208"/>
      <c r="F4" s="208"/>
      <c r="G4" s="208"/>
      <c r="H4" s="208"/>
      <c r="I4" s="208"/>
      <c r="J4" s="208"/>
      <c r="K4" s="208"/>
      <c r="L4" s="208"/>
      <c r="M4" s="55"/>
      <c r="N4" s="55"/>
      <c r="O4" s="55"/>
      <c r="P4" s="55"/>
    </row>
    <row r="5" spans="1:16" ht="14" thickBot="1">
      <c r="A5" s="8"/>
      <c r="B5" s="5"/>
    </row>
    <row r="6" spans="1:16" ht="14" thickBot="1">
      <c r="A6" s="7"/>
      <c r="B6" s="205" t="s">
        <v>1</v>
      </c>
      <c r="C6" s="206"/>
      <c r="D6" s="207"/>
      <c r="E6" s="56"/>
      <c r="F6" s="50"/>
      <c r="G6" s="61" t="s">
        <v>2</v>
      </c>
      <c r="H6" s="62"/>
      <c r="I6" s="63"/>
      <c r="J6" s="60"/>
      <c r="K6" s="60"/>
      <c r="L6" s="1"/>
      <c r="M6" s="1"/>
    </row>
    <row r="7" spans="1:16" ht="14" thickBot="1">
      <c r="A7" s="10"/>
      <c r="B7" s="57"/>
      <c r="C7" s="57" t="s">
        <v>3</v>
      </c>
      <c r="D7" s="57" t="s">
        <v>4</v>
      </c>
      <c r="E7" s="58"/>
      <c r="F7" s="51"/>
      <c r="G7" s="49"/>
      <c r="H7" s="49" t="s">
        <v>3</v>
      </c>
      <c r="I7" s="49" t="s">
        <v>4</v>
      </c>
    </row>
    <row r="8" spans="1:16" ht="14" thickBot="1">
      <c r="A8" s="16" t="s">
        <v>5</v>
      </c>
      <c r="B8" s="16" t="s">
        <v>100</v>
      </c>
      <c r="C8" s="52" t="s">
        <v>165</v>
      </c>
      <c r="D8" s="52" t="s">
        <v>7</v>
      </c>
      <c r="E8" s="59"/>
      <c r="F8" s="53"/>
      <c r="G8" s="54" t="s">
        <v>100</v>
      </c>
      <c r="H8" s="52" t="s">
        <v>165</v>
      </c>
      <c r="I8" s="52" t="s">
        <v>7</v>
      </c>
      <c r="J8" s="5"/>
      <c r="K8" s="13"/>
      <c r="L8" s="3" t="s">
        <v>8</v>
      </c>
    </row>
    <row r="9" spans="1:16">
      <c r="A9" s="136" t="s">
        <v>9</v>
      </c>
      <c r="B9" s="166">
        <v>34.4</v>
      </c>
      <c r="C9" s="70"/>
      <c r="D9" s="66"/>
      <c r="G9" s="166">
        <v>51.1</v>
      </c>
      <c r="H9" s="9"/>
      <c r="I9" s="66"/>
      <c r="K9" s="14" t="s">
        <v>12</v>
      </c>
      <c r="L9" s="4" t="s">
        <v>13</v>
      </c>
      <c r="M9" s="5"/>
      <c r="N9" s="5"/>
    </row>
    <row r="10" spans="1:16">
      <c r="A10" s="136"/>
      <c r="B10" s="67"/>
      <c r="C10" s="71"/>
      <c r="D10" s="9"/>
      <c r="G10" s="67" t="s">
        <v>105</v>
      </c>
      <c r="H10" s="9"/>
      <c r="I10" s="9"/>
      <c r="K10" s="14"/>
      <c r="L10" s="4" t="s">
        <v>15</v>
      </c>
      <c r="M10" s="5"/>
      <c r="N10" s="5"/>
    </row>
    <row r="11" spans="1:16" ht="14">
      <c r="A11" s="136" t="s">
        <v>10</v>
      </c>
      <c r="B11" s="10">
        <v>38.9</v>
      </c>
      <c r="C11" s="72">
        <v>0</v>
      </c>
      <c r="D11" s="203" t="s">
        <v>379</v>
      </c>
      <c r="G11" s="10" t="s">
        <v>12</v>
      </c>
      <c r="H11" s="6" t="s">
        <v>105</v>
      </c>
      <c r="I11" s="20" t="s">
        <v>25</v>
      </c>
      <c r="K11" s="14"/>
      <c r="L11" s="4"/>
      <c r="M11" s="5"/>
      <c r="N11" s="5"/>
    </row>
    <row r="12" spans="1:16">
      <c r="A12" s="136" t="s">
        <v>11</v>
      </c>
      <c r="B12" s="80">
        <v>43.4</v>
      </c>
      <c r="C12" s="72">
        <v>0.107</v>
      </c>
      <c r="D12" s="203" t="s">
        <v>379</v>
      </c>
      <c r="G12" s="80">
        <v>51</v>
      </c>
      <c r="H12" s="6">
        <v>0.50800000000000001</v>
      </c>
      <c r="I12" s="203" t="s">
        <v>379</v>
      </c>
      <c r="K12" s="14" t="s">
        <v>18</v>
      </c>
      <c r="L12" s="4" t="s">
        <v>19</v>
      </c>
      <c r="M12" s="5"/>
      <c r="N12" s="5"/>
    </row>
    <row r="13" spans="1:16">
      <c r="A13" s="136" t="s">
        <v>14</v>
      </c>
      <c r="B13" s="10">
        <v>32.9</v>
      </c>
      <c r="C13" s="72">
        <v>0</v>
      </c>
      <c r="D13" s="203" t="s">
        <v>379</v>
      </c>
      <c r="G13" s="10">
        <v>60.2</v>
      </c>
      <c r="H13" s="6">
        <v>0.41199999999999998</v>
      </c>
      <c r="I13" s="203" t="s">
        <v>379</v>
      </c>
      <c r="K13" s="14"/>
      <c r="L13" s="81" t="s">
        <v>274</v>
      </c>
      <c r="M13" s="5"/>
      <c r="N13" s="5"/>
    </row>
    <row r="14" spans="1:16">
      <c r="A14" s="136" t="s">
        <v>16</v>
      </c>
      <c r="B14" s="10">
        <v>21.9</v>
      </c>
      <c r="C14" s="72">
        <v>0</v>
      </c>
      <c r="D14" s="203" t="s">
        <v>379</v>
      </c>
      <c r="G14" s="10">
        <v>22.5</v>
      </c>
      <c r="H14" s="6">
        <v>0.41599999999999998</v>
      </c>
      <c r="I14" s="18"/>
      <c r="K14" s="14"/>
      <c r="L14" s="4" t="s">
        <v>276</v>
      </c>
      <c r="M14" s="5"/>
      <c r="N14" s="5"/>
    </row>
    <row r="15" spans="1:16" ht="14">
      <c r="A15" s="136" t="s">
        <v>17</v>
      </c>
      <c r="B15" s="80">
        <v>25.9</v>
      </c>
      <c r="C15" s="72">
        <v>0.06</v>
      </c>
      <c r="D15" s="203" t="s">
        <v>379</v>
      </c>
      <c r="G15" s="10" t="s">
        <v>12</v>
      </c>
      <c r="H15" s="6" t="s">
        <v>105</v>
      </c>
      <c r="I15" s="20" t="s">
        <v>25</v>
      </c>
      <c r="K15" s="14" t="s">
        <v>105</v>
      </c>
      <c r="L15" s="4" t="s">
        <v>105</v>
      </c>
      <c r="M15" s="5"/>
      <c r="N15" s="5"/>
    </row>
    <row r="16" spans="1:16">
      <c r="A16" s="136" t="s">
        <v>20</v>
      </c>
      <c r="B16" s="10">
        <v>38.200000000000003</v>
      </c>
      <c r="C16" s="72">
        <v>0</v>
      </c>
      <c r="D16" s="203" t="s">
        <v>379</v>
      </c>
      <c r="G16" s="10">
        <v>44.8</v>
      </c>
      <c r="H16" s="6">
        <v>0.24099999999999999</v>
      </c>
      <c r="I16" s="203" t="s">
        <v>379</v>
      </c>
      <c r="K16" s="14" t="s">
        <v>162</v>
      </c>
      <c r="L16" s="4" t="s">
        <v>163</v>
      </c>
      <c r="M16" s="5"/>
      <c r="N16" s="5"/>
    </row>
    <row r="17" spans="1:14" ht="14">
      <c r="A17" s="136" t="s">
        <v>21</v>
      </c>
      <c r="B17" s="80">
        <v>40.6</v>
      </c>
      <c r="C17" s="72">
        <v>0.16500000000000001</v>
      </c>
      <c r="D17" s="203" t="s">
        <v>379</v>
      </c>
      <c r="G17" s="10" t="s">
        <v>12</v>
      </c>
      <c r="H17" s="6" t="s">
        <v>105</v>
      </c>
      <c r="I17" s="20" t="s">
        <v>25</v>
      </c>
      <c r="K17" s="14"/>
      <c r="L17" s="4" t="s">
        <v>164</v>
      </c>
      <c r="M17" s="5"/>
      <c r="N17" s="5"/>
    </row>
    <row r="18" spans="1:14" ht="14">
      <c r="A18" s="136" t="s">
        <v>22</v>
      </c>
      <c r="B18" s="10">
        <v>24.6</v>
      </c>
      <c r="C18" s="72">
        <v>4.8000000000000001E-2</v>
      </c>
      <c r="D18" s="203" t="s">
        <v>379</v>
      </c>
      <c r="G18" s="80" t="s">
        <v>12</v>
      </c>
      <c r="H18" s="6" t="s">
        <v>105</v>
      </c>
      <c r="I18" s="20" t="s">
        <v>25</v>
      </c>
      <c r="K18" s="14"/>
      <c r="L18" s="4" t="s">
        <v>266</v>
      </c>
      <c r="M18" s="5"/>
      <c r="N18" s="5"/>
    </row>
    <row r="19" spans="1:14" ht="14" thickBot="1">
      <c r="A19" s="136" t="s">
        <v>23</v>
      </c>
      <c r="B19" s="10">
        <v>20.3</v>
      </c>
      <c r="C19" s="72">
        <v>0.106</v>
      </c>
      <c r="D19" s="203" t="s">
        <v>379</v>
      </c>
      <c r="G19" s="80">
        <v>29.2</v>
      </c>
      <c r="H19" s="6">
        <v>0.29899999999999999</v>
      </c>
      <c r="I19" s="18" t="s">
        <v>105</v>
      </c>
      <c r="K19" s="15"/>
      <c r="L19" s="82" t="s">
        <v>166</v>
      </c>
      <c r="N19" s="5"/>
    </row>
    <row r="20" spans="1:14" ht="14">
      <c r="A20" s="136" t="s">
        <v>24</v>
      </c>
      <c r="B20" s="80">
        <v>29.9</v>
      </c>
      <c r="C20" s="72">
        <v>0</v>
      </c>
      <c r="D20" s="203" t="s">
        <v>379</v>
      </c>
      <c r="G20" s="10" t="s">
        <v>12</v>
      </c>
      <c r="H20" s="6" t="s">
        <v>105</v>
      </c>
      <c r="I20" s="20" t="s">
        <v>25</v>
      </c>
      <c r="N20" s="5"/>
    </row>
    <row r="21" spans="1:14">
      <c r="A21" s="136"/>
      <c r="B21" s="67"/>
      <c r="C21" s="71"/>
      <c r="D21" s="9"/>
      <c r="G21" s="67"/>
      <c r="H21" s="9"/>
      <c r="I21" s="9"/>
      <c r="N21" s="5"/>
    </row>
    <row r="22" spans="1:14" ht="14">
      <c r="A22" s="136" t="s">
        <v>26</v>
      </c>
      <c r="B22" s="10">
        <v>8.6999999999999993</v>
      </c>
      <c r="C22" s="72">
        <v>0</v>
      </c>
      <c r="D22" s="203" t="s">
        <v>379</v>
      </c>
      <c r="G22" s="10" t="s">
        <v>12</v>
      </c>
      <c r="H22" s="6" t="s">
        <v>105</v>
      </c>
      <c r="I22" s="20" t="s">
        <v>25</v>
      </c>
      <c r="J22" t="s">
        <v>105</v>
      </c>
      <c r="N22" s="5"/>
    </row>
    <row r="23" spans="1:14">
      <c r="A23" s="136" t="s">
        <v>27</v>
      </c>
      <c r="B23" s="80">
        <v>0</v>
      </c>
      <c r="C23" s="72">
        <v>0.45</v>
      </c>
      <c r="D23" s="65"/>
      <c r="G23" s="80">
        <v>0</v>
      </c>
      <c r="H23" s="6">
        <v>0.9</v>
      </c>
      <c r="I23" s="18"/>
      <c r="N23" s="5"/>
    </row>
    <row r="24" spans="1:14" ht="14">
      <c r="A24" s="136" t="s">
        <v>28</v>
      </c>
      <c r="B24" s="80">
        <v>35</v>
      </c>
      <c r="C24" s="72">
        <v>0.32700000000000001</v>
      </c>
      <c r="D24" s="203" t="s">
        <v>379</v>
      </c>
      <c r="G24" s="10" t="s">
        <v>12</v>
      </c>
      <c r="H24" s="6" t="s">
        <v>105</v>
      </c>
      <c r="I24" s="20" t="s">
        <v>25</v>
      </c>
      <c r="N24" s="5"/>
    </row>
    <row r="25" spans="1:14">
      <c r="A25" s="136" t="s">
        <v>29</v>
      </c>
      <c r="B25" s="10">
        <v>46.9</v>
      </c>
      <c r="C25" s="72">
        <v>0</v>
      </c>
      <c r="D25" s="203" t="s">
        <v>379</v>
      </c>
      <c r="G25" s="80">
        <v>45.3</v>
      </c>
      <c r="H25" s="6">
        <v>9.2999999999999999E-2</v>
      </c>
      <c r="I25" s="203" t="s">
        <v>379</v>
      </c>
      <c r="N25" s="5"/>
    </row>
    <row r="26" spans="1:14">
      <c r="A26" s="136" t="s">
        <v>30</v>
      </c>
      <c r="B26" s="80">
        <v>65.8</v>
      </c>
      <c r="C26" s="72">
        <v>0</v>
      </c>
      <c r="D26" s="203" t="s">
        <v>379</v>
      </c>
      <c r="G26" s="10">
        <v>88.5</v>
      </c>
      <c r="H26" s="6">
        <v>0</v>
      </c>
      <c r="I26" s="203" t="s">
        <v>379</v>
      </c>
      <c r="N26" s="5"/>
    </row>
    <row r="27" spans="1:14" ht="14">
      <c r="A27" s="136" t="s">
        <v>31</v>
      </c>
      <c r="B27" s="80">
        <v>76</v>
      </c>
      <c r="C27" s="72">
        <v>1.0999999999999999E-2</v>
      </c>
      <c r="D27" s="203" t="s">
        <v>379</v>
      </c>
      <c r="G27" s="10" t="s">
        <v>12</v>
      </c>
      <c r="H27" s="6" t="s">
        <v>105</v>
      </c>
      <c r="I27" s="20" t="s">
        <v>25</v>
      </c>
      <c r="N27" s="5"/>
    </row>
    <row r="28" spans="1:14">
      <c r="A28" s="136" t="s">
        <v>32</v>
      </c>
      <c r="B28" s="80">
        <v>41.2</v>
      </c>
      <c r="C28" s="72">
        <v>0.01</v>
      </c>
      <c r="D28" s="203" t="s">
        <v>379</v>
      </c>
      <c r="G28" s="10">
        <v>50.5</v>
      </c>
      <c r="H28" s="6">
        <v>0.30199999999999999</v>
      </c>
      <c r="I28" s="203" t="s">
        <v>379</v>
      </c>
      <c r="N28" s="5"/>
    </row>
    <row r="29" spans="1:14">
      <c r="A29" s="136" t="s">
        <v>33</v>
      </c>
      <c r="B29" s="80">
        <v>80.7</v>
      </c>
      <c r="C29" s="72">
        <v>0.249</v>
      </c>
      <c r="D29" s="203" t="s">
        <v>379</v>
      </c>
      <c r="G29" s="10">
        <v>80.7</v>
      </c>
      <c r="H29" s="6">
        <v>0.69899999999999995</v>
      </c>
      <c r="I29" s="203" t="s">
        <v>379</v>
      </c>
      <c r="N29" s="5"/>
    </row>
    <row r="30" spans="1:14">
      <c r="A30" s="136" t="s">
        <v>34</v>
      </c>
      <c r="B30" s="80">
        <v>34</v>
      </c>
      <c r="C30" s="72">
        <v>0</v>
      </c>
      <c r="D30" s="203" t="s">
        <v>379</v>
      </c>
      <c r="G30" s="10">
        <v>48.4</v>
      </c>
      <c r="H30" s="6">
        <v>9.4E-2</v>
      </c>
      <c r="I30" s="203" t="s">
        <v>379</v>
      </c>
      <c r="N30" s="5"/>
    </row>
    <row r="31" spans="1:14">
      <c r="A31" s="136" t="s">
        <v>35</v>
      </c>
      <c r="B31" s="80">
        <v>37.4</v>
      </c>
      <c r="C31" s="72">
        <v>0</v>
      </c>
      <c r="D31" s="203" t="s">
        <v>379</v>
      </c>
      <c r="G31" s="80">
        <v>58.7</v>
      </c>
      <c r="H31" s="6">
        <v>0.33300000000000002</v>
      </c>
      <c r="I31" s="203" t="s">
        <v>379</v>
      </c>
      <c r="N31" s="5"/>
    </row>
    <row r="32" spans="1:14">
      <c r="A32" s="136"/>
      <c r="B32" s="67"/>
      <c r="C32" s="71" t="s">
        <v>105</v>
      </c>
      <c r="D32" s="9"/>
      <c r="G32" s="67"/>
      <c r="H32" s="9"/>
      <c r="I32" s="9"/>
      <c r="N32" s="5"/>
    </row>
    <row r="33" spans="1:14">
      <c r="A33" s="136" t="s">
        <v>36</v>
      </c>
      <c r="B33" s="80">
        <v>45.9</v>
      </c>
      <c r="C33" s="72">
        <v>2.5000000000000001E-2</v>
      </c>
      <c r="D33" s="203" t="s">
        <v>379</v>
      </c>
      <c r="G33" s="80">
        <v>59.7</v>
      </c>
      <c r="H33" s="6">
        <v>0.14099999999999999</v>
      </c>
      <c r="I33" s="203" t="s">
        <v>379</v>
      </c>
      <c r="N33" s="5"/>
    </row>
    <row r="34" spans="1:14" ht="14">
      <c r="A34" s="136" t="s">
        <v>37</v>
      </c>
      <c r="B34" s="10">
        <v>6.6</v>
      </c>
      <c r="C34" s="72">
        <v>1.6E-2</v>
      </c>
      <c r="D34" s="203" t="s">
        <v>379</v>
      </c>
      <c r="G34" s="10" t="s">
        <v>12</v>
      </c>
      <c r="H34" s="6" t="s">
        <v>105</v>
      </c>
      <c r="I34" s="20" t="s">
        <v>25</v>
      </c>
      <c r="J34" t="s">
        <v>105</v>
      </c>
      <c r="N34" s="5"/>
    </row>
    <row r="35" spans="1:14">
      <c r="A35" s="136" t="s">
        <v>38</v>
      </c>
      <c r="B35" s="80">
        <v>76.5</v>
      </c>
      <c r="C35" s="72">
        <v>0</v>
      </c>
      <c r="D35" s="203" t="s">
        <v>379</v>
      </c>
      <c r="G35" s="80">
        <v>77.099999999999994</v>
      </c>
      <c r="H35" s="6">
        <v>0.41799999999999998</v>
      </c>
      <c r="I35" s="203" t="s">
        <v>379</v>
      </c>
      <c r="N35" s="5"/>
    </row>
    <row r="36" spans="1:14">
      <c r="A36" s="136" t="s">
        <v>39</v>
      </c>
      <c r="B36" s="10">
        <v>33.799999999999997</v>
      </c>
      <c r="C36" s="72">
        <v>0</v>
      </c>
      <c r="D36" s="203" t="s">
        <v>379</v>
      </c>
      <c r="G36" s="10">
        <v>53.5</v>
      </c>
      <c r="H36" s="6">
        <v>0.05</v>
      </c>
      <c r="I36" s="203" t="s">
        <v>379</v>
      </c>
      <c r="N36" s="5"/>
    </row>
    <row r="37" spans="1:14">
      <c r="A37" s="136" t="s">
        <v>40</v>
      </c>
      <c r="B37" s="10">
        <v>35.200000000000003</v>
      </c>
      <c r="C37" s="72">
        <v>8.5999999999999993E-2</v>
      </c>
      <c r="D37" s="203" t="s">
        <v>379</v>
      </c>
      <c r="G37" s="10">
        <v>43.3</v>
      </c>
      <c r="H37" s="6">
        <v>0.53600000000000003</v>
      </c>
      <c r="I37" s="18"/>
      <c r="N37" s="5"/>
    </row>
    <row r="38" spans="1:14">
      <c r="A38" s="136" t="s">
        <v>41</v>
      </c>
      <c r="B38" s="80">
        <v>20.9</v>
      </c>
      <c r="C38" s="72">
        <v>0</v>
      </c>
      <c r="D38" s="203" t="s">
        <v>379</v>
      </c>
      <c r="G38" s="80">
        <v>13.6</v>
      </c>
      <c r="H38" s="6">
        <v>0.41499999999999998</v>
      </c>
      <c r="I38" s="18" t="s">
        <v>105</v>
      </c>
      <c r="N38" s="5"/>
    </row>
    <row r="39" spans="1:14">
      <c r="A39" s="136" t="s">
        <v>42</v>
      </c>
      <c r="B39" s="80">
        <v>33.1</v>
      </c>
      <c r="C39" s="72">
        <v>1E-3</v>
      </c>
      <c r="D39" s="203" t="s">
        <v>379</v>
      </c>
      <c r="G39" s="80">
        <v>27.3</v>
      </c>
      <c r="H39" s="6">
        <v>0.21</v>
      </c>
      <c r="I39" s="203" t="s">
        <v>379</v>
      </c>
      <c r="N39" s="5"/>
    </row>
    <row r="40" spans="1:14">
      <c r="A40" s="136" t="s">
        <v>43</v>
      </c>
      <c r="B40" s="10">
        <v>44.4</v>
      </c>
      <c r="C40" s="72">
        <v>0</v>
      </c>
      <c r="D40" s="203" t="s">
        <v>379</v>
      </c>
      <c r="G40" s="80">
        <v>87.2</v>
      </c>
      <c r="H40" s="6">
        <v>0.30599999999999999</v>
      </c>
      <c r="I40" s="203" t="s">
        <v>379</v>
      </c>
      <c r="N40" s="5"/>
    </row>
    <row r="41" spans="1:14" ht="14">
      <c r="A41" s="136" t="s">
        <v>44</v>
      </c>
      <c r="B41" s="80">
        <v>18.100000000000001</v>
      </c>
      <c r="C41" s="72">
        <v>0.128</v>
      </c>
      <c r="D41" s="203" t="s">
        <v>379</v>
      </c>
      <c r="G41" s="10" t="s">
        <v>12</v>
      </c>
      <c r="H41" s="6" t="s">
        <v>105</v>
      </c>
      <c r="I41" s="20" t="s">
        <v>25</v>
      </c>
      <c r="N41" s="5"/>
    </row>
    <row r="42" spans="1:14">
      <c r="A42" s="136" t="s">
        <v>45</v>
      </c>
      <c r="B42" s="10">
        <v>35.1</v>
      </c>
      <c r="C42" s="72">
        <v>0</v>
      </c>
      <c r="D42" s="203" t="s">
        <v>379</v>
      </c>
      <c r="G42" s="10">
        <v>69.3</v>
      </c>
      <c r="H42" s="6">
        <v>0.38800000000000001</v>
      </c>
      <c r="I42" s="203" t="s">
        <v>379</v>
      </c>
      <c r="N42" s="5"/>
    </row>
    <row r="43" spans="1:14">
      <c r="A43" s="136"/>
      <c r="B43" s="67" t="s">
        <v>105</v>
      </c>
      <c r="C43" s="71"/>
      <c r="D43" s="9"/>
      <c r="G43" s="67"/>
      <c r="H43" s="9"/>
      <c r="I43" s="9"/>
      <c r="N43" s="5"/>
    </row>
    <row r="44" spans="1:14">
      <c r="A44" s="136" t="s">
        <v>46</v>
      </c>
      <c r="B44" s="80">
        <v>50.2</v>
      </c>
      <c r="C44" s="72">
        <v>0</v>
      </c>
      <c r="D44" s="203" t="s">
        <v>379</v>
      </c>
      <c r="G44" s="80">
        <v>31.4</v>
      </c>
      <c r="H44" s="6">
        <v>0.109</v>
      </c>
      <c r="I44" s="203" t="s">
        <v>379</v>
      </c>
      <c r="N44" s="5"/>
    </row>
    <row r="45" spans="1:14" ht="14">
      <c r="A45" s="136" t="s">
        <v>47</v>
      </c>
      <c r="B45" s="80">
        <v>39</v>
      </c>
      <c r="C45" s="72">
        <v>0</v>
      </c>
      <c r="D45" s="203" t="s">
        <v>379</v>
      </c>
      <c r="G45" s="10" t="s">
        <v>12</v>
      </c>
      <c r="H45" s="6" t="s">
        <v>105</v>
      </c>
      <c r="I45" s="20" t="s">
        <v>25</v>
      </c>
      <c r="N45" s="5"/>
    </row>
    <row r="46" spans="1:14">
      <c r="A46" s="136" t="s">
        <v>48</v>
      </c>
      <c r="B46" s="10">
        <v>46.4</v>
      </c>
      <c r="C46" s="72">
        <v>0.14699999999999999</v>
      </c>
      <c r="D46" s="203" t="s">
        <v>379</v>
      </c>
      <c r="G46" s="80">
        <v>64.7</v>
      </c>
      <c r="H46" s="6">
        <v>0.59699999999999998</v>
      </c>
      <c r="I46" s="203" t="s">
        <v>379</v>
      </c>
      <c r="N46" s="5"/>
    </row>
    <row r="47" spans="1:14">
      <c r="A47" s="136" t="s">
        <v>49</v>
      </c>
      <c r="B47" s="10">
        <v>41.4</v>
      </c>
      <c r="C47" s="72">
        <v>0</v>
      </c>
      <c r="D47" s="203" t="s">
        <v>379</v>
      </c>
      <c r="G47" s="80">
        <v>53.8</v>
      </c>
      <c r="H47" s="6">
        <v>0.151</v>
      </c>
      <c r="I47" s="203" t="s">
        <v>379</v>
      </c>
      <c r="N47" s="5"/>
    </row>
    <row r="48" spans="1:14">
      <c r="A48" s="136" t="s">
        <v>50</v>
      </c>
      <c r="B48" s="80">
        <v>24.4</v>
      </c>
      <c r="C48" s="72">
        <v>0</v>
      </c>
      <c r="D48" s="203" t="s">
        <v>379</v>
      </c>
      <c r="G48" s="80">
        <v>47.6</v>
      </c>
      <c r="H48" s="6">
        <v>0.34100000000000003</v>
      </c>
      <c r="I48" s="203" t="s">
        <v>379</v>
      </c>
      <c r="N48" s="5"/>
    </row>
    <row r="49" spans="1:14" ht="14">
      <c r="A49" s="136" t="s">
        <v>51</v>
      </c>
      <c r="B49" s="80">
        <v>32</v>
      </c>
      <c r="C49" s="72">
        <v>8.0000000000000002E-3</v>
      </c>
      <c r="D49" s="203" t="s">
        <v>379</v>
      </c>
      <c r="G49" s="10" t="s">
        <v>12</v>
      </c>
      <c r="H49" s="6" t="s">
        <v>105</v>
      </c>
      <c r="I49" s="20" t="s">
        <v>25</v>
      </c>
      <c r="N49" s="5"/>
    </row>
    <row r="50" spans="1:14">
      <c r="A50" s="136" t="s">
        <v>52</v>
      </c>
      <c r="B50" s="80">
        <v>53.2</v>
      </c>
      <c r="C50" s="72">
        <v>0</v>
      </c>
      <c r="D50" s="203" t="s">
        <v>379</v>
      </c>
      <c r="G50" s="10">
        <v>58.5</v>
      </c>
      <c r="H50" s="6">
        <v>8.8999999999999996E-2</v>
      </c>
      <c r="I50" s="203" t="s">
        <v>379</v>
      </c>
      <c r="N50" s="5"/>
    </row>
    <row r="51" spans="1:14" ht="14">
      <c r="A51" s="136" t="s">
        <v>53</v>
      </c>
      <c r="B51" s="80">
        <v>18.600000000000001</v>
      </c>
      <c r="C51" s="72">
        <v>0.121</v>
      </c>
      <c r="D51" s="203" t="s">
        <v>379</v>
      </c>
      <c r="G51" s="10" t="s">
        <v>12</v>
      </c>
      <c r="H51" s="6" t="s">
        <v>105</v>
      </c>
      <c r="I51" s="20" t="s">
        <v>25</v>
      </c>
    </row>
    <row r="52" spans="1:14">
      <c r="A52" s="136" t="s">
        <v>54</v>
      </c>
      <c r="B52" s="80">
        <v>72</v>
      </c>
      <c r="C52" s="72">
        <v>0</v>
      </c>
      <c r="D52" s="203" t="s">
        <v>379</v>
      </c>
      <c r="G52" s="80">
        <v>63.7</v>
      </c>
      <c r="H52" s="6">
        <v>0.33800000000000002</v>
      </c>
      <c r="I52" s="203" t="s">
        <v>379</v>
      </c>
    </row>
    <row r="53" spans="1:14">
      <c r="A53" s="136" t="s">
        <v>55</v>
      </c>
      <c r="B53" s="10">
        <v>10.8</v>
      </c>
      <c r="C53" s="72">
        <v>0</v>
      </c>
      <c r="D53" s="203" t="s">
        <v>379</v>
      </c>
      <c r="G53" s="80">
        <v>11.3</v>
      </c>
      <c r="H53" s="6">
        <v>5.5E-2</v>
      </c>
      <c r="I53" s="203" t="s">
        <v>379</v>
      </c>
    </row>
    <row r="54" spans="1:14">
      <c r="A54" s="136"/>
      <c r="B54" s="67"/>
      <c r="C54" s="71"/>
      <c r="D54" s="9"/>
      <c r="G54" s="67"/>
      <c r="H54" s="9"/>
      <c r="I54" s="9"/>
    </row>
    <row r="55" spans="1:14" ht="14">
      <c r="A55" s="136" t="s">
        <v>56</v>
      </c>
      <c r="B55" s="80">
        <v>6.6</v>
      </c>
      <c r="C55" s="72">
        <v>4.8000000000000001E-2</v>
      </c>
      <c r="D55" s="203" t="s">
        <v>379</v>
      </c>
      <c r="G55" s="10" t="s">
        <v>12</v>
      </c>
      <c r="H55" s="6" t="s">
        <v>105</v>
      </c>
      <c r="I55" s="20" t="s">
        <v>25</v>
      </c>
    </row>
    <row r="56" spans="1:14">
      <c r="A56" s="136" t="s">
        <v>57</v>
      </c>
      <c r="B56" s="80">
        <v>25.3</v>
      </c>
      <c r="C56" s="72">
        <v>0.23200000000000001</v>
      </c>
      <c r="D56" s="203" t="s">
        <v>379</v>
      </c>
      <c r="G56" s="80">
        <v>94.8</v>
      </c>
      <c r="H56" s="6">
        <v>0.68200000000000005</v>
      </c>
      <c r="I56" s="203" t="s">
        <v>379</v>
      </c>
    </row>
    <row r="57" spans="1:14">
      <c r="A57" s="136" t="s">
        <v>58</v>
      </c>
      <c r="B57" s="80">
        <v>58.7</v>
      </c>
      <c r="C57" s="72">
        <v>0.17899999999999999</v>
      </c>
      <c r="D57" s="203" t="s">
        <v>379</v>
      </c>
      <c r="G57" s="10">
        <v>76.5</v>
      </c>
      <c r="H57" s="6">
        <v>0.629</v>
      </c>
      <c r="I57" s="203" t="s">
        <v>379</v>
      </c>
    </row>
    <row r="58" spans="1:14" ht="14">
      <c r="A58" s="136" t="s">
        <v>59</v>
      </c>
      <c r="B58" s="80">
        <v>43</v>
      </c>
      <c r="C58" s="72">
        <v>6.3E-2</v>
      </c>
      <c r="D58" s="203" t="s">
        <v>379</v>
      </c>
      <c r="G58" s="10" t="s">
        <v>12</v>
      </c>
      <c r="H58" s="6" t="s">
        <v>105</v>
      </c>
      <c r="I58" s="20" t="s">
        <v>25</v>
      </c>
    </row>
    <row r="59" spans="1:14" ht="14">
      <c r="A59" s="136" t="s">
        <v>60</v>
      </c>
      <c r="B59" s="80">
        <v>32.299999999999997</v>
      </c>
      <c r="C59" s="72">
        <v>0</v>
      </c>
      <c r="D59" s="203" t="s">
        <v>379</v>
      </c>
      <c r="G59" s="10" t="s">
        <v>12</v>
      </c>
      <c r="H59" s="6" t="s">
        <v>105</v>
      </c>
      <c r="I59" s="20" t="s">
        <v>25</v>
      </c>
    </row>
    <row r="60" spans="1:14">
      <c r="A60" s="136" t="s">
        <v>61</v>
      </c>
      <c r="B60" s="10">
        <v>41.5</v>
      </c>
      <c r="C60" s="72">
        <v>0</v>
      </c>
      <c r="D60" s="203" t="s">
        <v>379</v>
      </c>
      <c r="G60" s="80">
        <v>61.9</v>
      </c>
      <c r="H60" s="6">
        <v>0.36599999999999999</v>
      </c>
      <c r="I60" s="203" t="s">
        <v>379</v>
      </c>
    </row>
    <row r="61" spans="1:14" ht="14">
      <c r="A61" s="136" t="s">
        <v>62</v>
      </c>
      <c r="B61" s="80">
        <v>25.9</v>
      </c>
      <c r="C61" s="72">
        <v>6.8000000000000005E-2</v>
      </c>
      <c r="D61" s="203" t="s">
        <v>379</v>
      </c>
      <c r="G61" s="10" t="s">
        <v>12</v>
      </c>
      <c r="H61" s="6" t="s">
        <v>105</v>
      </c>
      <c r="I61" s="20" t="s">
        <v>25</v>
      </c>
    </row>
    <row r="62" spans="1:14">
      <c r="A62" s="136" t="s">
        <v>273</v>
      </c>
      <c r="B62" s="10">
        <v>12.9</v>
      </c>
      <c r="C62" s="72">
        <v>8.8999999999999996E-2</v>
      </c>
      <c r="D62" s="203" t="s">
        <v>379</v>
      </c>
      <c r="G62" s="10">
        <v>27.9</v>
      </c>
      <c r="H62" s="6">
        <v>0.25900000000000001</v>
      </c>
      <c r="I62" s="203" t="s">
        <v>379</v>
      </c>
    </row>
    <row r="63" spans="1:14" ht="14">
      <c r="A63" s="136" t="s">
        <v>64</v>
      </c>
      <c r="B63" s="10">
        <v>6.7</v>
      </c>
      <c r="C63" s="72">
        <v>0.185</v>
      </c>
      <c r="D63" s="65"/>
      <c r="G63" s="10" t="s">
        <v>12</v>
      </c>
      <c r="H63" s="6" t="s">
        <v>105</v>
      </c>
      <c r="I63" s="20" t="s">
        <v>25</v>
      </c>
    </row>
    <row r="64" spans="1:14" ht="14">
      <c r="A64" s="136" t="s">
        <v>65</v>
      </c>
      <c r="B64" s="80">
        <v>44.3</v>
      </c>
      <c r="C64" s="72">
        <v>0</v>
      </c>
      <c r="D64" s="203" t="s">
        <v>379</v>
      </c>
      <c r="G64" s="10" t="s">
        <v>12</v>
      </c>
      <c r="H64" s="6" t="s">
        <v>105</v>
      </c>
      <c r="I64" s="20" t="s">
        <v>25</v>
      </c>
    </row>
    <row r="65" spans="1:9">
      <c r="A65" s="136"/>
      <c r="B65" s="67"/>
      <c r="C65" s="71"/>
      <c r="D65" s="9"/>
      <c r="G65" s="67"/>
      <c r="H65" s="9"/>
      <c r="I65" s="9"/>
    </row>
    <row r="66" spans="1:9">
      <c r="A66" s="136" t="s">
        <v>66</v>
      </c>
      <c r="B66" s="10">
        <v>50.4</v>
      </c>
      <c r="C66" s="72">
        <v>4.4999999999999998E-2</v>
      </c>
      <c r="D66" s="203" t="s">
        <v>379</v>
      </c>
      <c r="G66" s="10">
        <v>52.7</v>
      </c>
      <c r="H66" s="6">
        <v>0.42699999999999999</v>
      </c>
      <c r="I66" s="203" t="s">
        <v>379</v>
      </c>
    </row>
    <row r="67" spans="1:9">
      <c r="A67" s="136" t="s">
        <v>67</v>
      </c>
      <c r="B67" s="80">
        <v>21.6</v>
      </c>
      <c r="C67" s="72">
        <v>0</v>
      </c>
      <c r="D67" s="203" t="s">
        <v>379</v>
      </c>
      <c r="G67" s="80">
        <v>32.6</v>
      </c>
      <c r="H67" s="6">
        <v>0.216</v>
      </c>
      <c r="I67" s="203" t="s">
        <v>379</v>
      </c>
    </row>
    <row r="68" spans="1:9">
      <c r="A68" s="136" t="s">
        <v>68</v>
      </c>
      <c r="B68" s="80">
        <v>75</v>
      </c>
      <c r="C68" s="72">
        <v>0</v>
      </c>
      <c r="D68" s="203" t="s">
        <v>379</v>
      </c>
      <c r="G68" s="80">
        <v>39.299999999999997</v>
      </c>
      <c r="H68" s="6">
        <v>0.33900000000000002</v>
      </c>
      <c r="I68" s="203" t="s">
        <v>379</v>
      </c>
    </row>
    <row r="69" spans="1:9" ht="14" thickBot="1">
      <c r="A69" s="137" t="s">
        <v>69</v>
      </c>
      <c r="B69" s="154">
        <v>71.8</v>
      </c>
      <c r="C69" s="73">
        <v>0</v>
      </c>
      <c r="D69" s="203" t="s">
        <v>379</v>
      </c>
      <c r="G69" s="11">
        <v>91.6</v>
      </c>
      <c r="H69" s="86">
        <v>0</v>
      </c>
      <c r="I69" s="203" t="s">
        <v>379</v>
      </c>
    </row>
    <row r="71" spans="1:9">
      <c r="A71" s="2" t="s">
        <v>281</v>
      </c>
    </row>
    <row r="72" spans="1:9">
      <c r="A72" s="79" t="s">
        <v>105</v>
      </c>
      <c r="B72" s="2"/>
    </row>
  </sheetData>
  <mergeCells count="4">
    <mergeCell ref="B6:D6"/>
    <mergeCell ref="A2:L2"/>
    <mergeCell ref="A3:L3"/>
    <mergeCell ref="A4:L4"/>
  </mergeCells>
  <printOptions horizontalCentered="1" verticalCentered="1"/>
  <pageMargins left="0.25" right="0.25" top="0.25" bottom="0.25" header="0" footer="0"/>
  <pageSetup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1"/>
  <sheetViews>
    <sheetView workbookViewId="0"/>
  </sheetViews>
  <sheetFormatPr baseColWidth="10" defaultColWidth="8.83203125" defaultRowHeight="13"/>
  <cols>
    <col min="1" max="1" width="17.5" customWidth="1"/>
    <col min="4" max="4" width="13.5" customWidth="1"/>
    <col min="5" max="5" width="8.5" customWidth="1"/>
    <col min="6" max="6" width="1.6640625" hidden="1" customWidth="1"/>
    <col min="9" max="9" width="13" customWidth="1"/>
    <col min="11" max="11" width="1.6640625" customWidth="1"/>
    <col min="12" max="12" width="3.33203125" customWidth="1"/>
    <col min="13" max="13" width="35.1640625" customWidth="1"/>
    <col min="15" max="15" width="8.5" customWidth="1"/>
  </cols>
  <sheetData>
    <row r="1" spans="1:15">
      <c r="A1" s="64"/>
      <c r="M1" s="64" t="s">
        <v>221</v>
      </c>
    </row>
    <row r="2" spans="1:15">
      <c r="A2" s="208" t="s">
        <v>161</v>
      </c>
      <c r="B2" s="208"/>
      <c r="C2" s="208"/>
      <c r="D2" s="208"/>
      <c r="E2" s="208"/>
      <c r="F2" s="208"/>
      <c r="G2" s="208"/>
      <c r="H2" s="208"/>
      <c r="I2" s="208"/>
      <c r="J2" s="208"/>
      <c r="K2" s="208"/>
      <c r="L2" s="208"/>
      <c r="M2" s="208"/>
      <c r="N2" s="208"/>
      <c r="O2" s="208"/>
    </row>
    <row r="3" spans="1:15">
      <c r="A3" s="208" t="s">
        <v>247</v>
      </c>
      <c r="B3" s="208"/>
      <c r="C3" s="208"/>
      <c r="D3" s="208"/>
      <c r="E3" s="208"/>
      <c r="F3" s="208"/>
      <c r="G3" s="208"/>
      <c r="H3" s="208"/>
      <c r="I3" s="208"/>
      <c r="J3" s="208"/>
      <c r="K3" s="208"/>
      <c r="L3" s="208"/>
      <c r="M3" s="208"/>
      <c r="N3" s="208"/>
      <c r="O3" s="208"/>
    </row>
    <row r="4" spans="1:15">
      <c r="A4" s="208" t="s">
        <v>261</v>
      </c>
      <c r="B4" s="208"/>
      <c r="C4" s="208"/>
      <c r="D4" s="208"/>
      <c r="E4" s="208"/>
      <c r="F4" s="208"/>
      <c r="G4" s="208"/>
      <c r="H4" s="208"/>
      <c r="I4" s="208"/>
      <c r="J4" s="208"/>
      <c r="K4" s="208"/>
      <c r="L4" s="208"/>
      <c r="M4" s="208"/>
      <c r="N4" s="208"/>
      <c r="O4" s="208"/>
    </row>
    <row r="5" spans="1:15" ht="14" thickBot="1">
      <c r="A5" s="8"/>
      <c r="B5" s="5"/>
    </row>
    <row r="6" spans="1:15" ht="14" thickBot="1">
      <c r="A6" s="7"/>
      <c r="B6" s="205" t="s">
        <v>1</v>
      </c>
      <c r="C6" s="206"/>
      <c r="D6" s="206"/>
      <c r="E6" s="207"/>
      <c r="F6" s="1"/>
      <c r="G6" s="205" t="s">
        <v>2</v>
      </c>
      <c r="H6" s="206"/>
      <c r="I6" s="206"/>
      <c r="J6" s="207"/>
      <c r="K6" s="1"/>
      <c r="L6" s="77"/>
    </row>
    <row r="7" spans="1:15" ht="14" thickBot="1">
      <c r="A7" s="10"/>
      <c r="B7" s="49" t="s">
        <v>102</v>
      </c>
      <c r="C7" s="50" t="s">
        <v>103</v>
      </c>
      <c r="D7" s="57" t="s">
        <v>3</v>
      </c>
      <c r="E7" s="49" t="s">
        <v>4</v>
      </c>
      <c r="F7" s="51"/>
      <c r="G7" s="49" t="s">
        <v>102</v>
      </c>
      <c r="H7" s="49" t="s">
        <v>103</v>
      </c>
      <c r="I7" s="49" t="s">
        <v>3</v>
      </c>
      <c r="J7" s="49" t="s">
        <v>4</v>
      </c>
      <c r="L7" s="5"/>
    </row>
    <row r="8" spans="1:15" ht="14" thickBot="1">
      <c r="A8" s="16" t="s">
        <v>5</v>
      </c>
      <c r="B8" s="16" t="s">
        <v>104</v>
      </c>
      <c r="C8" s="50" t="s">
        <v>104</v>
      </c>
      <c r="D8" s="52" t="s">
        <v>165</v>
      </c>
      <c r="E8" s="52" t="s">
        <v>7</v>
      </c>
      <c r="F8" s="53"/>
      <c r="G8" s="54" t="s">
        <v>104</v>
      </c>
      <c r="H8" s="52" t="s">
        <v>104</v>
      </c>
      <c r="I8" s="52" t="s">
        <v>165</v>
      </c>
      <c r="J8" s="52" t="s">
        <v>7</v>
      </c>
      <c r="K8" s="5"/>
      <c r="L8" s="13"/>
      <c r="M8" s="3" t="s">
        <v>8</v>
      </c>
    </row>
    <row r="9" spans="1:15">
      <c r="A9" s="136" t="s">
        <v>9</v>
      </c>
      <c r="B9" s="166">
        <v>29.9</v>
      </c>
      <c r="C9" s="166">
        <v>34.4</v>
      </c>
      <c r="D9" s="70"/>
      <c r="E9" s="66"/>
      <c r="G9" s="166">
        <v>42.8</v>
      </c>
      <c r="H9" s="166">
        <v>51.1</v>
      </c>
      <c r="I9" s="9"/>
      <c r="J9" s="66"/>
      <c r="L9" s="14" t="s">
        <v>12</v>
      </c>
      <c r="M9" s="4" t="s">
        <v>13</v>
      </c>
    </row>
    <row r="10" spans="1:15">
      <c r="A10" s="136"/>
      <c r="B10" s="67"/>
      <c r="C10" s="67"/>
      <c r="D10" s="71"/>
      <c r="E10" s="9"/>
      <c r="G10" s="9" t="s">
        <v>105</v>
      </c>
      <c r="H10" s="67" t="s">
        <v>105</v>
      </c>
      <c r="I10" s="9"/>
      <c r="J10" s="9"/>
      <c r="L10" s="14"/>
      <c r="M10" s="4" t="s">
        <v>15</v>
      </c>
    </row>
    <row r="11" spans="1:15" ht="14">
      <c r="A11" s="136" t="s">
        <v>10</v>
      </c>
      <c r="B11" s="10">
        <v>38.9</v>
      </c>
      <c r="C11" s="10"/>
      <c r="D11" s="72">
        <v>0</v>
      </c>
      <c r="E11" s="65">
        <v>3</v>
      </c>
      <c r="G11" s="10" t="s">
        <v>12</v>
      </c>
      <c r="H11" s="10"/>
      <c r="I11" s="6" t="s">
        <v>105</v>
      </c>
      <c r="J11" s="20" t="s">
        <v>25</v>
      </c>
      <c r="L11" s="14"/>
      <c r="M11" s="4"/>
    </row>
    <row r="12" spans="1:15">
      <c r="A12" s="136" t="s">
        <v>11</v>
      </c>
      <c r="B12" s="80">
        <v>43.4</v>
      </c>
      <c r="C12" s="10"/>
      <c r="D12" s="72">
        <v>0.107</v>
      </c>
      <c r="E12" s="65">
        <v>3</v>
      </c>
      <c r="G12" s="80">
        <v>51</v>
      </c>
      <c r="H12" s="10"/>
      <c r="I12" s="6">
        <v>0.50800000000000001</v>
      </c>
      <c r="J12" s="18">
        <v>3</v>
      </c>
      <c r="L12" s="14" t="s">
        <v>18</v>
      </c>
      <c r="M12" s="4" t="s">
        <v>19</v>
      </c>
    </row>
    <row r="13" spans="1:15">
      <c r="A13" s="136" t="s">
        <v>14</v>
      </c>
      <c r="B13" s="10">
        <v>32.9</v>
      </c>
      <c r="C13" s="10"/>
      <c r="D13" s="72">
        <v>0</v>
      </c>
      <c r="E13" s="65">
        <v>3</v>
      </c>
      <c r="G13" s="10">
        <v>60.2</v>
      </c>
      <c r="H13" s="10"/>
      <c r="I13" s="6">
        <v>0.41199999999999998</v>
      </c>
      <c r="J13" s="18">
        <v>3</v>
      </c>
      <c r="L13" s="14"/>
      <c r="M13" s="81" t="s">
        <v>274</v>
      </c>
    </row>
    <row r="14" spans="1:15">
      <c r="A14" s="136" t="s">
        <v>16</v>
      </c>
      <c r="B14" s="10">
        <v>21.9</v>
      </c>
      <c r="C14" s="10"/>
      <c r="D14" s="72">
        <v>0</v>
      </c>
      <c r="E14" s="65">
        <v>3</v>
      </c>
      <c r="G14" s="10">
        <v>22.5</v>
      </c>
      <c r="H14" s="10"/>
      <c r="I14" s="6">
        <v>0.41599999999999998</v>
      </c>
      <c r="J14" s="18"/>
      <c r="L14" s="14"/>
      <c r="M14" s="4" t="s">
        <v>276</v>
      </c>
    </row>
    <row r="15" spans="1:15" ht="14">
      <c r="A15" s="136" t="s">
        <v>17</v>
      </c>
      <c r="B15" s="80">
        <v>25.9</v>
      </c>
      <c r="C15" s="10"/>
      <c r="D15" s="72">
        <v>0.06</v>
      </c>
      <c r="E15" s="65">
        <v>3</v>
      </c>
      <c r="G15" s="10" t="s">
        <v>12</v>
      </c>
      <c r="H15" s="10"/>
      <c r="I15" s="6" t="s">
        <v>105</v>
      </c>
      <c r="J15" s="20" t="s">
        <v>25</v>
      </c>
      <c r="L15" s="14" t="s">
        <v>105</v>
      </c>
      <c r="M15" s="4" t="s">
        <v>105</v>
      </c>
    </row>
    <row r="16" spans="1:15">
      <c r="A16" s="136" t="s">
        <v>20</v>
      </c>
      <c r="B16" s="10">
        <v>38.200000000000003</v>
      </c>
      <c r="C16" s="10"/>
      <c r="D16" s="72">
        <v>0</v>
      </c>
      <c r="E16" s="65">
        <v>3</v>
      </c>
      <c r="G16" s="10">
        <v>44.8</v>
      </c>
      <c r="H16" s="10"/>
      <c r="I16" s="6">
        <v>0.24099999999999999</v>
      </c>
      <c r="J16" s="18">
        <v>3</v>
      </c>
      <c r="L16" s="14" t="s">
        <v>162</v>
      </c>
      <c r="M16" s="4" t="s">
        <v>163</v>
      </c>
    </row>
    <row r="17" spans="1:15" ht="14">
      <c r="A17" s="136" t="s">
        <v>21</v>
      </c>
      <c r="B17" s="80">
        <v>27.6</v>
      </c>
      <c r="C17" s="80">
        <v>40.6</v>
      </c>
      <c r="D17" s="72">
        <v>0.16500000000000001</v>
      </c>
      <c r="E17" s="65">
        <v>3</v>
      </c>
      <c r="G17" s="10" t="s">
        <v>12</v>
      </c>
      <c r="H17" s="10" t="s">
        <v>105</v>
      </c>
      <c r="I17" s="6" t="s">
        <v>105</v>
      </c>
      <c r="J17" s="20" t="s">
        <v>25</v>
      </c>
      <c r="L17" s="14"/>
      <c r="M17" s="4" t="s">
        <v>164</v>
      </c>
    </row>
    <row r="18" spans="1:15" ht="14">
      <c r="A18" s="136" t="s">
        <v>22</v>
      </c>
      <c r="B18" s="10">
        <v>11.8</v>
      </c>
      <c r="C18" s="10">
        <v>24.6</v>
      </c>
      <c r="D18" s="72">
        <v>4.8000000000000001E-2</v>
      </c>
      <c r="E18" s="65">
        <v>3</v>
      </c>
      <c r="G18" s="80" t="s">
        <v>12</v>
      </c>
      <c r="H18" s="10"/>
      <c r="I18" s="6" t="s">
        <v>105</v>
      </c>
      <c r="J18" s="20" t="s">
        <v>25</v>
      </c>
      <c r="L18" s="14"/>
      <c r="M18" s="4" t="s">
        <v>266</v>
      </c>
    </row>
    <row r="19" spans="1:15" ht="14" thickBot="1">
      <c r="A19" s="136" t="s">
        <v>23</v>
      </c>
      <c r="B19" s="10">
        <v>20.3</v>
      </c>
      <c r="C19" s="10"/>
      <c r="D19" s="72">
        <v>0.106</v>
      </c>
      <c r="E19" s="65">
        <v>3</v>
      </c>
      <c r="G19" s="80">
        <v>29.2</v>
      </c>
      <c r="H19" s="10"/>
      <c r="I19" s="6">
        <v>0.29899999999999999</v>
      </c>
      <c r="J19" s="18" t="s">
        <v>105</v>
      </c>
      <c r="L19" s="15"/>
      <c r="M19" s="82" t="s">
        <v>166</v>
      </c>
      <c r="N19" s="5"/>
      <c r="O19" s="5"/>
    </row>
    <row r="20" spans="1:15" ht="14">
      <c r="A20" s="136" t="s">
        <v>24</v>
      </c>
      <c r="B20" s="80">
        <v>29.9</v>
      </c>
      <c r="C20" s="10"/>
      <c r="D20" s="72">
        <v>0</v>
      </c>
      <c r="E20" s="65">
        <v>3</v>
      </c>
      <c r="G20" s="10" t="s">
        <v>12</v>
      </c>
      <c r="H20" s="10" t="s">
        <v>105</v>
      </c>
      <c r="I20" s="6" t="s">
        <v>105</v>
      </c>
      <c r="J20" s="20" t="s">
        <v>25</v>
      </c>
      <c r="L20" s="5"/>
      <c r="N20" s="5"/>
      <c r="O20" s="5"/>
    </row>
    <row r="21" spans="1:15">
      <c r="A21" s="136"/>
      <c r="B21" s="67"/>
      <c r="C21" s="67"/>
      <c r="D21" s="71"/>
      <c r="E21" s="9"/>
      <c r="G21" s="9"/>
      <c r="H21" s="67"/>
      <c r="I21" s="9"/>
      <c r="J21" s="9"/>
      <c r="L21" s="5"/>
      <c r="N21" s="5"/>
      <c r="O21" s="5"/>
    </row>
    <row r="22" spans="1:15" ht="14">
      <c r="A22" s="136" t="s">
        <v>26</v>
      </c>
      <c r="B22" s="10">
        <v>8.6999999999999993</v>
      </c>
      <c r="C22" s="10"/>
      <c r="D22" s="72">
        <v>0</v>
      </c>
      <c r="E22" s="65">
        <v>3</v>
      </c>
      <c r="G22" s="10" t="s">
        <v>12</v>
      </c>
      <c r="H22" s="10" t="s">
        <v>105</v>
      </c>
      <c r="I22" s="6" t="s">
        <v>105</v>
      </c>
      <c r="J22" s="20" t="s">
        <v>25</v>
      </c>
      <c r="L22" s="5"/>
      <c r="N22" s="5"/>
      <c r="O22" s="5"/>
    </row>
    <row r="23" spans="1:15">
      <c r="A23" s="136" t="s">
        <v>27</v>
      </c>
      <c r="B23" s="80">
        <v>0</v>
      </c>
      <c r="C23" s="80" t="s">
        <v>105</v>
      </c>
      <c r="D23" s="72">
        <v>0.45</v>
      </c>
      <c r="E23" s="65"/>
      <c r="G23" s="80">
        <v>0</v>
      </c>
      <c r="H23" s="10"/>
      <c r="I23" s="6">
        <v>0.9</v>
      </c>
      <c r="J23" s="18"/>
      <c r="L23" s="5"/>
      <c r="N23" s="5"/>
      <c r="O23" s="5"/>
    </row>
    <row r="24" spans="1:15" ht="14">
      <c r="A24" s="136" t="s">
        <v>28</v>
      </c>
      <c r="B24" s="10">
        <v>27.9</v>
      </c>
      <c r="C24" s="80">
        <v>35</v>
      </c>
      <c r="D24" s="72">
        <v>0.32700000000000001</v>
      </c>
      <c r="E24" s="65">
        <v>3</v>
      </c>
      <c r="G24" s="10" t="s">
        <v>12</v>
      </c>
      <c r="H24" s="10"/>
      <c r="I24" s="6" t="s">
        <v>105</v>
      </c>
      <c r="J24" s="20" t="s">
        <v>25</v>
      </c>
      <c r="L24" s="5"/>
      <c r="N24" s="5"/>
      <c r="O24" s="5"/>
    </row>
    <row r="25" spans="1:15">
      <c r="A25" s="136" t="s">
        <v>29</v>
      </c>
      <c r="B25" s="10">
        <v>46.9</v>
      </c>
      <c r="C25" s="10"/>
      <c r="D25" s="72">
        <v>0</v>
      </c>
      <c r="E25" s="65">
        <v>3</v>
      </c>
      <c r="G25" s="80">
        <v>45.3</v>
      </c>
      <c r="H25" s="10"/>
      <c r="I25" s="6">
        <v>9.2999999999999999E-2</v>
      </c>
      <c r="J25" s="18">
        <v>3</v>
      </c>
      <c r="L25" s="5"/>
      <c r="N25" s="5"/>
      <c r="O25" s="5"/>
    </row>
    <row r="26" spans="1:15">
      <c r="A26" s="136" t="s">
        <v>30</v>
      </c>
      <c r="B26" s="80">
        <v>65.8</v>
      </c>
      <c r="C26" s="10" t="s">
        <v>105</v>
      </c>
      <c r="D26" s="72">
        <v>0</v>
      </c>
      <c r="E26" s="65">
        <v>3</v>
      </c>
      <c r="G26" s="10">
        <v>88.5</v>
      </c>
      <c r="H26" s="10"/>
      <c r="I26" s="6">
        <v>0</v>
      </c>
      <c r="J26" s="18">
        <v>3</v>
      </c>
      <c r="L26" s="5"/>
      <c r="N26" s="5"/>
      <c r="O26" s="5"/>
    </row>
    <row r="27" spans="1:15" ht="14">
      <c r="A27" s="136" t="s">
        <v>31</v>
      </c>
      <c r="B27" s="10">
        <v>43.3</v>
      </c>
      <c r="C27" s="80">
        <v>76</v>
      </c>
      <c r="D27" s="72">
        <v>1.0999999999999999E-2</v>
      </c>
      <c r="E27" s="65">
        <v>3</v>
      </c>
      <c r="G27" s="10" t="s">
        <v>12</v>
      </c>
      <c r="H27" s="10" t="s">
        <v>105</v>
      </c>
      <c r="I27" s="6" t="s">
        <v>105</v>
      </c>
      <c r="J27" s="20" t="s">
        <v>25</v>
      </c>
      <c r="L27" s="5"/>
      <c r="N27" s="5"/>
      <c r="O27" s="5"/>
    </row>
    <row r="28" spans="1:15">
      <c r="A28" s="136" t="s">
        <v>32</v>
      </c>
      <c r="B28" s="80">
        <v>41.2</v>
      </c>
      <c r="C28" s="10"/>
      <c r="D28" s="72">
        <v>0.01</v>
      </c>
      <c r="E28" s="65">
        <v>3</v>
      </c>
      <c r="G28" s="10">
        <v>50.5</v>
      </c>
      <c r="H28" s="10"/>
      <c r="I28" s="6">
        <v>0.30199999999999999</v>
      </c>
      <c r="J28" s="18">
        <v>3</v>
      </c>
      <c r="L28" s="5"/>
      <c r="N28" s="5"/>
      <c r="O28" s="76"/>
    </row>
    <row r="29" spans="1:15">
      <c r="A29" s="136" t="s">
        <v>33</v>
      </c>
      <c r="B29" s="80">
        <v>45</v>
      </c>
      <c r="C29" s="80">
        <v>80.7</v>
      </c>
      <c r="D29" s="72">
        <v>0.249</v>
      </c>
      <c r="E29" s="65">
        <v>3</v>
      </c>
      <c r="G29" s="10">
        <v>46.4</v>
      </c>
      <c r="H29" s="10">
        <v>80.7</v>
      </c>
      <c r="I29" s="6">
        <v>0.69899999999999995</v>
      </c>
      <c r="J29" s="18">
        <v>3</v>
      </c>
      <c r="L29" s="5"/>
      <c r="N29" s="5"/>
      <c r="O29" s="76"/>
    </row>
    <row r="30" spans="1:15">
      <c r="A30" s="136" t="s">
        <v>34</v>
      </c>
      <c r="B30" s="80">
        <v>34</v>
      </c>
      <c r="C30" s="10"/>
      <c r="D30" s="72">
        <v>0</v>
      </c>
      <c r="E30" s="65">
        <v>3</v>
      </c>
      <c r="G30" s="10">
        <v>48.4</v>
      </c>
      <c r="H30" s="10"/>
      <c r="I30" s="6">
        <v>9.4E-2</v>
      </c>
      <c r="J30" s="18">
        <v>3</v>
      </c>
      <c r="L30" s="5"/>
      <c r="N30" s="5"/>
      <c r="O30" s="5"/>
    </row>
    <row r="31" spans="1:15">
      <c r="A31" s="136" t="s">
        <v>35</v>
      </c>
      <c r="B31" s="80">
        <v>37.4</v>
      </c>
      <c r="C31" s="10"/>
      <c r="D31" s="72">
        <v>0</v>
      </c>
      <c r="E31" s="65">
        <v>3</v>
      </c>
      <c r="G31" s="80">
        <v>58.7</v>
      </c>
      <c r="H31" s="10"/>
      <c r="I31" s="6">
        <v>0.33300000000000002</v>
      </c>
      <c r="J31" s="18">
        <v>3</v>
      </c>
      <c r="L31" s="5"/>
      <c r="N31" s="5"/>
      <c r="O31" s="5"/>
    </row>
    <row r="32" spans="1:15">
      <c r="A32" s="136"/>
      <c r="B32" s="67"/>
      <c r="C32" s="67"/>
      <c r="D32" s="71" t="s">
        <v>105</v>
      </c>
      <c r="E32" s="9"/>
      <c r="G32" s="9"/>
      <c r="H32" s="67"/>
      <c r="I32" s="9"/>
      <c r="J32" s="9"/>
      <c r="L32" s="5"/>
      <c r="N32" s="5"/>
      <c r="O32" s="5"/>
    </row>
    <row r="33" spans="1:15">
      <c r="A33" s="136" t="s">
        <v>36</v>
      </c>
      <c r="B33" s="80">
        <v>45.9</v>
      </c>
      <c r="C33" s="10"/>
      <c r="D33" s="72">
        <v>2.5000000000000001E-2</v>
      </c>
      <c r="E33" s="65">
        <v>3</v>
      </c>
      <c r="G33" s="80">
        <v>59.7</v>
      </c>
      <c r="H33" s="10"/>
      <c r="I33" s="6">
        <v>0.14099999999999999</v>
      </c>
      <c r="J33" s="18">
        <v>3</v>
      </c>
      <c r="L33" s="5"/>
      <c r="N33" s="5"/>
      <c r="O33" s="5"/>
    </row>
    <row r="34" spans="1:15" ht="14">
      <c r="A34" s="136" t="s">
        <v>37</v>
      </c>
      <c r="B34" s="10">
        <v>6.6</v>
      </c>
      <c r="C34" s="10"/>
      <c r="D34" s="72">
        <v>1.6E-2</v>
      </c>
      <c r="E34" s="65">
        <v>3</v>
      </c>
      <c r="G34" s="10" t="s">
        <v>12</v>
      </c>
      <c r="H34" s="10" t="s">
        <v>105</v>
      </c>
      <c r="I34" s="6" t="s">
        <v>105</v>
      </c>
      <c r="J34" s="20" t="s">
        <v>25</v>
      </c>
      <c r="L34" s="5"/>
      <c r="N34" s="5"/>
      <c r="O34" s="76"/>
    </row>
    <row r="35" spans="1:15">
      <c r="A35" s="136" t="s">
        <v>38</v>
      </c>
      <c r="B35" s="80">
        <v>10.9</v>
      </c>
      <c r="C35" s="10">
        <v>76.5</v>
      </c>
      <c r="D35" s="72">
        <v>0</v>
      </c>
      <c r="E35" s="65">
        <v>3</v>
      </c>
      <c r="G35" s="80">
        <v>11.2</v>
      </c>
      <c r="H35" s="10">
        <v>77.099999999999994</v>
      </c>
      <c r="I35" s="6">
        <v>0.41799999999999998</v>
      </c>
      <c r="J35" s="18">
        <v>3</v>
      </c>
      <c r="L35" s="5"/>
      <c r="N35" s="5"/>
      <c r="O35" s="76"/>
    </row>
    <row r="36" spans="1:15">
      <c r="A36" s="136" t="s">
        <v>39</v>
      </c>
      <c r="B36" s="10">
        <v>33.799999999999997</v>
      </c>
      <c r="C36" s="10"/>
      <c r="D36" s="72">
        <v>0</v>
      </c>
      <c r="E36" s="65">
        <v>3</v>
      </c>
      <c r="G36" s="10">
        <v>53.5</v>
      </c>
      <c r="H36" s="10"/>
      <c r="I36" s="6">
        <v>0.05</v>
      </c>
      <c r="J36" s="18">
        <v>3</v>
      </c>
      <c r="L36" s="5"/>
      <c r="N36" s="5"/>
      <c r="O36" s="5"/>
    </row>
    <row r="37" spans="1:15">
      <c r="A37" s="136" t="s">
        <v>40</v>
      </c>
      <c r="B37" s="10">
        <v>28.3</v>
      </c>
      <c r="C37" s="10">
        <v>35.200000000000003</v>
      </c>
      <c r="D37" s="72">
        <v>8.5999999999999993E-2</v>
      </c>
      <c r="E37" s="65">
        <v>3</v>
      </c>
      <c r="G37" s="10">
        <v>27.8</v>
      </c>
      <c r="H37" s="10">
        <v>43.3</v>
      </c>
      <c r="I37" s="6">
        <v>0.53600000000000003</v>
      </c>
      <c r="J37" s="18"/>
      <c r="L37" s="5"/>
      <c r="N37" s="5"/>
      <c r="O37" s="5"/>
    </row>
    <row r="38" spans="1:15">
      <c r="A38" s="136" t="s">
        <v>41</v>
      </c>
      <c r="B38" s="80">
        <v>20.9</v>
      </c>
      <c r="C38" s="10"/>
      <c r="D38" s="72">
        <v>0</v>
      </c>
      <c r="E38" s="65">
        <v>3</v>
      </c>
      <c r="G38" s="80">
        <v>13.6</v>
      </c>
      <c r="H38" s="10"/>
      <c r="I38" s="6">
        <v>0.41499999999999998</v>
      </c>
      <c r="J38" s="18" t="s">
        <v>105</v>
      </c>
      <c r="L38" s="5"/>
      <c r="N38" s="5"/>
      <c r="O38" s="5"/>
    </row>
    <row r="39" spans="1:15">
      <c r="A39" s="136" t="s">
        <v>42</v>
      </c>
      <c r="B39" s="80">
        <v>33.1</v>
      </c>
      <c r="C39" s="80" t="s">
        <v>105</v>
      </c>
      <c r="D39" s="72">
        <v>1E-3</v>
      </c>
      <c r="E39" s="65">
        <v>3</v>
      </c>
      <c r="G39" s="80">
        <v>27.3</v>
      </c>
      <c r="H39" s="80" t="s">
        <v>105</v>
      </c>
      <c r="I39" s="6">
        <v>0.21</v>
      </c>
      <c r="J39" s="18">
        <v>3</v>
      </c>
      <c r="L39" s="5"/>
      <c r="N39" s="5"/>
      <c r="O39" s="5"/>
    </row>
    <row r="40" spans="1:15">
      <c r="A40" s="136" t="s">
        <v>43</v>
      </c>
      <c r="B40" s="10">
        <v>26.9</v>
      </c>
      <c r="C40" s="10">
        <v>44.4</v>
      </c>
      <c r="D40" s="72">
        <v>0</v>
      </c>
      <c r="E40" s="65">
        <v>3</v>
      </c>
      <c r="G40" s="80">
        <v>72</v>
      </c>
      <c r="H40" s="10">
        <v>87.2</v>
      </c>
      <c r="I40" s="6">
        <v>0.30599999999999999</v>
      </c>
      <c r="J40" s="18">
        <v>3</v>
      </c>
      <c r="L40" s="5"/>
      <c r="N40" s="5"/>
      <c r="O40" s="5"/>
    </row>
    <row r="41" spans="1:15" ht="14">
      <c r="A41" s="136" t="s">
        <v>44</v>
      </c>
      <c r="B41" s="80">
        <v>13.9</v>
      </c>
      <c r="C41" s="80">
        <v>18.100000000000001</v>
      </c>
      <c r="D41" s="72">
        <v>0.128</v>
      </c>
      <c r="E41" s="65">
        <v>3</v>
      </c>
      <c r="G41" s="10" t="s">
        <v>12</v>
      </c>
      <c r="H41" s="10"/>
      <c r="I41" s="6" t="s">
        <v>105</v>
      </c>
      <c r="J41" s="20" t="s">
        <v>25</v>
      </c>
      <c r="L41" s="5"/>
      <c r="N41" s="5"/>
      <c r="O41" s="5"/>
    </row>
    <row r="42" spans="1:15">
      <c r="A42" s="136" t="s">
        <v>45</v>
      </c>
      <c r="B42" s="10">
        <v>35.1</v>
      </c>
      <c r="C42" s="10"/>
      <c r="D42" s="72">
        <v>0</v>
      </c>
      <c r="E42" s="65">
        <v>3</v>
      </c>
      <c r="G42" s="10">
        <v>69.3</v>
      </c>
      <c r="H42" s="10"/>
      <c r="I42" s="6">
        <v>0.38800000000000001</v>
      </c>
      <c r="J42" s="18">
        <v>3</v>
      </c>
      <c r="L42" s="5"/>
      <c r="N42" s="5"/>
      <c r="O42" s="5"/>
    </row>
    <row r="43" spans="1:15">
      <c r="A43" s="136"/>
      <c r="B43" s="67" t="s">
        <v>105</v>
      </c>
      <c r="C43" s="67"/>
      <c r="D43" s="71"/>
      <c r="E43" s="9"/>
      <c r="G43" s="9"/>
      <c r="H43" s="67"/>
      <c r="I43" s="9"/>
      <c r="J43" s="9"/>
      <c r="L43" s="5"/>
      <c r="N43" s="5"/>
      <c r="O43" s="5"/>
    </row>
    <row r="44" spans="1:15">
      <c r="A44" s="136" t="s">
        <v>46</v>
      </c>
      <c r="B44" s="10">
        <v>29.9</v>
      </c>
      <c r="C44" s="80">
        <v>50.2</v>
      </c>
      <c r="D44" s="72">
        <v>0</v>
      </c>
      <c r="E44" s="65">
        <v>3</v>
      </c>
      <c r="G44" s="80">
        <v>30.8</v>
      </c>
      <c r="H44" s="80">
        <v>31.4</v>
      </c>
      <c r="I44" s="6">
        <v>0.109</v>
      </c>
      <c r="J44" s="18">
        <v>3</v>
      </c>
      <c r="L44" s="5"/>
      <c r="N44" s="5"/>
      <c r="O44" s="76"/>
    </row>
    <row r="45" spans="1:15" ht="14">
      <c r="A45" s="136" t="s">
        <v>47</v>
      </c>
      <c r="B45" s="80">
        <v>39</v>
      </c>
      <c r="C45" s="10"/>
      <c r="D45" s="72">
        <v>0</v>
      </c>
      <c r="E45" s="65">
        <v>3</v>
      </c>
      <c r="G45" s="10" t="s">
        <v>12</v>
      </c>
      <c r="H45" s="10"/>
      <c r="I45" s="6" t="s">
        <v>105</v>
      </c>
      <c r="J45" s="20" t="s">
        <v>25</v>
      </c>
      <c r="L45" s="5"/>
      <c r="N45" s="5"/>
      <c r="O45" s="5"/>
    </row>
    <row r="46" spans="1:15">
      <c r="A46" s="136" t="s">
        <v>48</v>
      </c>
      <c r="B46" s="10">
        <v>46.4</v>
      </c>
      <c r="C46" s="10"/>
      <c r="D46" s="72">
        <v>0.14699999999999999</v>
      </c>
      <c r="E46" s="65">
        <v>3</v>
      </c>
      <c r="G46" s="80">
        <v>64.7</v>
      </c>
      <c r="H46" s="10"/>
      <c r="I46" s="6">
        <v>0.59699999999999998</v>
      </c>
      <c r="J46" s="18">
        <v>3</v>
      </c>
      <c r="L46" s="5"/>
      <c r="N46" s="5"/>
      <c r="O46" s="5"/>
    </row>
    <row r="47" spans="1:15">
      <c r="A47" s="136" t="s">
        <v>49</v>
      </c>
      <c r="B47" s="10">
        <v>41.4</v>
      </c>
      <c r="C47" s="10"/>
      <c r="D47" s="72">
        <v>0</v>
      </c>
      <c r="E47" s="65">
        <v>3</v>
      </c>
      <c r="G47" s="80">
        <v>53.8</v>
      </c>
      <c r="H47" s="10"/>
      <c r="I47" s="6">
        <v>0.151</v>
      </c>
      <c r="J47" s="18">
        <v>3</v>
      </c>
      <c r="L47" s="5"/>
      <c r="N47" s="5"/>
      <c r="O47" s="5"/>
    </row>
    <row r="48" spans="1:15">
      <c r="A48" s="136" t="s">
        <v>50</v>
      </c>
      <c r="B48" s="80">
        <v>24.4</v>
      </c>
      <c r="C48" s="10"/>
      <c r="D48" s="72">
        <v>0</v>
      </c>
      <c r="E48" s="65">
        <v>3</v>
      </c>
      <c r="G48" s="80">
        <v>47.6</v>
      </c>
      <c r="H48" s="10"/>
      <c r="I48" s="6">
        <v>0.34100000000000003</v>
      </c>
      <c r="J48" s="18">
        <v>3</v>
      </c>
      <c r="L48" s="5"/>
      <c r="N48" s="5"/>
      <c r="O48" s="5"/>
    </row>
    <row r="49" spans="1:15" ht="14">
      <c r="A49" s="136" t="s">
        <v>51</v>
      </c>
      <c r="B49" s="80">
        <v>32</v>
      </c>
      <c r="C49" s="10"/>
      <c r="D49" s="72">
        <v>8.0000000000000002E-3</v>
      </c>
      <c r="E49" s="65">
        <v>3</v>
      </c>
      <c r="G49" s="10" t="s">
        <v>12</v>
      </c>
      <c r="H49" s="10"/>
      <c r="I49" s="6">
        <v>0.05</v>
      </c>
      <c r="J49" s="20" t="s">
        <v>25</v>
      </c>
      <c r="L49" s="5"/>
      <c r="N49" s="5"/>
      <c r="O49" s="5"/>
    </row>
    <row r="50" spans="1:15">
      <c r="A50" s="136" t="s">
        <v>52</v>
      </c>
      <c r="B50" s="80">
        <v>53</v>
      </c>
      <c r="C50" s="80">
        <v>53.2</v>
      </c>
      <c r="D50" s="72" t="s">
        <v>105</v>
      </c>
      <c r="E50" s="65">
        <v>3</v>
      </c>
      <c r="G50" s="10">
        <v>58.5</v>
      </c>
      <c r="H50" s="10">
        <v>58.5</v>
      </c>
      <c r="I50" s="6">
        <v>0.02</v>
      </c>
      <c r="J50" s="18">
        <v>3</v>
      </c>
      <c r="L50" s="5"/>
    </row>
    <row r="51" spans="1:15" ht="14">
      <c r="A51" s="136" t="s">
        <v>53</v>
      </c>
      <c r="B51" s="80">
        <v>18.600000000000001</v>
      </c>
      <c r="C51" s="10"/>
      <c r="D51" s="72">
        <v>0.121</v>
      </c>
      <c r="E51" s="65">
        <v>3</v>
      </c>
      <c r="G51" s="10" t="s">
        <v>12</v>
      </c>
      <c r="H51" s="10"/>
      <c r="I51" s="6" t="s">
        <v>105</v>
      </c>
      <c r="J51" s="20" t="s">
        <v>25</v>
      </c>
      <c r="L51" s="5"/>
    </row>
    <row r="52" spans="1:15">
      <c r="A52" s="136" t="s">
        <v>54</v>
      </c>
      <c r="B52" s="80">
        <v>11.1</v>
      </c>
      <c r="C52" s="80">
        <v>72</v>
      </c>
      <c r="D52" s="72">
        <v>0</v>
      </c>
      <c r="E52" s="65">
        <v>3</v>
      </c>
      <c r="G52" s="80">
        <v>21.8</v>
      </c>
      <c r="H52" s="80">
        <v>63.7</v>
      </c>
      <c r="I52" s="6">
        <v>0.33800000000000002</v>
      </c>
      <c r="J52" s="18">
        <v>3</v>
      </c>
      <c r="L52" s="5"/>
    </row>
    <row r="53" spans="1:15">
      <c r="A53" s="136" t="s">
        <v>55</v>
      </c>
      <c r="B53" s="10">
        <v>10.8</v>
      </c>
      <c r="C53" s="10"/>
      <c r="D53" s="72">
        <v>0</v>
      </c>
      <c r="E53" s="65">
        <v>3</v>
      </c>
      <c r="G53" s="80">
        <v>11.3</v>
      </c>
      <c r="H53" s="10" t="s">
        <v>105</v>
      </c>
      <c r="I53" s="6">
        <v>5.5E-2</v>
      </c>
      <c r="J53" s="18">
        <v>3</v>
      </c>
      <c r="L53" s="5"/>
    </row>
    <row r="54" spans="1:15">
      <c r="A54" s="136"/>
      <c r="B54" s="67"/>
      <c r="C54" s="67"/>
      <c r="D54" s="71"/>
      <c r="E54" s="9"/>
      <c r="G54" s="9"/>
      <c r="H54" s="67" t="s">
        <v>265</v>
      </c>
      <c r="I54" s="9"/>
      <c r="J54" s="9"/>
      <c r="L54" s="5"/>
    </row>
    <row r="55" spans="1:15" ht="14">
      <c r="A55" s="136" t="s">
        <v>56</v>
      </c>
      <c r="B55" s="80">
        <v>6.6</v>
      </c>
      <c r="C55" s="10"/>
      <c r="D55" s="72">
        <v>4.8000000000000001E-2</v>
      </c>
      <c r="E55" s="65">
        <v>3</v>
      </c>
      <c r="G55" s="10" t="s">
        <v>12</v>
      </c>
      <c r="H55" s="10"/>
      <c r="I55" s="6" t="s">
        <v>105</v>
      </c>
      <c r="J55" s="20" t="s">
        <v>25</v>
      </c>
      <c r="L55" s="5"/>
    </row>
    <row r="56" spans="1:15">
      <c r="A56" s="136" t="s">
        <v>57</v>
      </c>
      <c r="B56" s="80">
        <v>25.3</v>
      </c>
      <c r="C56" s="10"/>
      <c r="D56" s="72">
        <v>0.23200000000000001</v>
      </c>
      <c r="E56" s="65">
        <v>3</v>
      </c>
      <c r="G56" s="80">
        <v>94.8</v>
      </c>
      <c r="H56" s="10"/>
      <c r="I56" s="6">
        <v>0.68200000000000005</v>
      </c>
      <c r="J56" s="18">
        <v>3</v>
      </c>
      <c r="L56" s="5"/>
    </row>
    <row r="57" spans="1:15">
      <c r="A57" s="136" t="s">
        <v>58</v>
      </c>
      <c r="B57" s="80">
        <v>32</v>
      </c>
      <c r="C57" s="80">
        <v>58.7</v>
      </c>
      <c r="D57" s="72">
        <v>0.17899999999999999</v>
      </c>
      <c r="E57" s="65">
        <v>3</v>
      </c>
      <c r="G57" s="10">
        <v>33.5</v>
      </c>
      <c r="H57" s="10">
        <v>76.5</v>
      </c>
      <c r="I57" s="6">
        <v>0.629</v>
      </c>
      <c r="J57" s="18">
        <v>3</v>
      </c>
      <c r="L57" s="5"/>
    </row>
    <row r="58" spans="1:15" ht="14">
      <c r="A58" s="136" t="s">
        <v>59</v>
      </c>
      <c r="B58" s="80">
        <v>43</v>
      </c>
      <c r="C58" s="10" t="s">
        <v>105</v>
      </c>
      <c r="D58" s="72">
        <v>6.3E-2</v>
      </c>
      <c r="E58" s="65">
        <v>3</v>
      </c>
      <c r="G58" s="10" t="s">
        <v>12</v>
      </c>
      <c r="H58" s="10" t="s">
        <v>105</v>
      </c>
      <c r="I58" s="6" t="s">
        <v>105</v>
      </c>
      <c r="J58" s="20" t="s">
        <v>25</v>
      </c>
      <c r="L58" s="5"/>
    </row>
    <row r="59" spans="1:15" ht="14">
      <c r="A59" s="136" t="s">
        <v>60</v>
      </c>
      <c r="B59" s="80">
        <v>20.8</v>
      </c>
      <c r="C59" s="10">
        <v>32.299999999999997</v>
      </c>
      <c r="D59" s="72">
        <v>0</v>
      </c>
      <c r="E59" s="65">
        <v>3</v>
      </c>
      <c r="G59" s="10" t="s">
        <v>12</v>
      </c>
      <c r="H59" s="10" t="s">
        <v>105</v>
      </c>
      <c r="I59" s="6" t="s">
        <v>105</v>
      </c>
      <c r="J59" s="20" t="s">
        <v>25</v>
      </c>
      <c r="L59" s="5"/>
    </row>
    <row r="60" spans="1:15">
      <c r="A60" s="136" t="s">
        <v>61</v>
      </c>
      <c r="B60" s="10">
        <v>15.6</v>
      </c>
      <c r="C60" s="10">
        <v>41.5</v>
      </c>
      <c r="D60" s="72">
        <v>0</v>
      </c>
      <c r="E60" s="65">
        <v>3</v>
      </c>
      <c r="G60" s="80">
        <v>21.6</v>
      </c>
      <c r="H60" s="80">
        <v>61.9</v>
      </c>
      <c r="I60" s="6">
        <v>0.36599999999999999</v>
      </c>
      <c r="J60" s="18">
        <v>3</v>
      </c>
      <c r="L60" s="5"/>
    </row>
    <row r="61" spans="1:15" ht="14">
      <c r="A61" s="136" t="s">
        <v>62</v>
      </c>
      <c r="B61" s="80">
        <v>25</v>
      </c>
      <c r="C61" s="10">
        <v>25.9</v>
      </c>
      <c r="D61" s="72">
        <v>6.8000000000000005E-2</v>
      </c>
      <c r="E61" s="65">
        <v>3</v>
      </c>
      <c r="G61" s="10" t="s">
        <v>12</v>
      </c>
      <c r="H61" s="10" t="s">
        <v>105</v>
      </c>
      <c r="I61" s="6" t="s">
        <v>105</v>
      </c>
      <c r="J61" s="20" t="s">
        <v>25</v>
      </c>
      <c r="L61" s="5"/>
    </row>
    <row r="62" spans="1:15">
      <c r="A62" s="136" t="s">
        <v>275</v>
      </c>
      <c r="B62" s="10">
        <v>12.9</v>
      </c>
      <c r="C62" s="10" t="s">
        <v>105</v>
      </c>
      <c r="D62" s="72">
        <v>8.8999999999999996E-2</v>
      </c>
      <c r="E62" s="65">
        <v>3</v>
      </c>
      <c r="G62" s="10">
        <v>27.9</v>
      </c>
      <c r="H62" s="10" t="s">
        <v>105</v>
      </c>
      <c r="I62" s="6">
        <v>0.25900000000000001</v>
      </c>
      <c r="J62" s="18">
        <v>3</v>
      </c>
      <c r="L62" s="5"/>
    </row>
    <row r="63" spans="1:15" ht="14">
      <c r="A63" s="136" t="s">
        <v>64</v>
      </c>
      <c r="B63" s="10">
        <v>6.7</v>
      </c>
      <c r="C63" s="10"/>
      <c r="D63" s="72">
        <v>0.185</v>
      </c>
      <c r="E63" s="65"/>
      <c r="G63" s="10" t="s">
        <v>12</v>
      </c>
      <c r="H63" s="10"/>
      <c r="I63" s="6" t="s">
        <v>105</v>
      </c>
      <c r="J63" s="20" t="s">
        <v>25</v>
      </c>
      <c r="L63" s="5"/>
    </row>
    <row r="64" spans="1:15" ht="14">
      <c r="A64" s="136" t="s">
        <v>65</v>
      </c>
      <c r="B64" s="80">
        <v>22.7</v>
      </c>
      <c r="C64" s="80">
        <v>44.3</v>
      </c>
      <c r="D64" s="72">
        <v>0</v>
      </c>
      <c r="E64" s="65">
        <v>3</v>
      </c>
      <c r="G64" s="10" t="s">
        <v>12</v>
      </c>
      <c r="H64" s="10" t="s">
        <v>105</v>
      </c>
      <c r="I64" s="6" t="s">
        <v>105</v>
      </c>
      <c r="J64" s="21" t="s">
        <v>25</v>
      </c>
      <c r="L64" s="5"/>
    </row>
    <row r="65" spans="1:12">
      <c r="A65" s="136"/>
      <c r="B65" s="67"/>
      <c r="C65" s="67"/>
      <c r="D65" s="71"/>
      <c r="E65" s="9"/>
      <c r="G65" s="9"/>
      <c r="H65" s="67"/>
      <c r="I65" s="9"/>
      <c r="J65" s="9"/>
      <c r="L65" s="5"/>
    </row>
    <row r="66" spans="1:12">
      <c r="A66" s="136" t="s">
        <v>66</v>
      </c>
      <c r="B66" s="10">
        <v>50.4</v>
      </c>
      <c r="C66" s="10"/>
      <c r="D66" s="72">
        <v>4.4999999999999998E-2</v>
      </c>
      <c r="E66" s="65">
        <v>3</v>
      </c>
      <c r="G66" s="10">
        <v>52.7</v>
      </c>
      <c r="H66" s="10"/>
      <c r="I66" s="6">
        <v>0.42699999999999999</v>
      </c>
      <c r="J66" s="18">
        <v>3</v>
      </c>
      <c r="L66" s="5"/>
    </row>
    <row r="67" spans="1:12">
      <c r="A67" s="136" t="s">
        <v>67</v>
      </c>
      <c r="B67" s="80">
        <v>21.6</v>
      </c>
      <c r="C67" s="10"/>
      <c r="D67" s="72">
        <v>0</v>
      </c>
      <c r="E67" s="65">
        <v>3</v>
      </c>
      <c r="G67" s="80">
        <v>32.6</v>
      </c>
      <c r="H67" s="10" t="s">
        <v>105</v>
      </c>
      <c r="I67" s="6">
        <v>0.216</v>
      </c>
      <c r="J67" s="18">
        <v>3</v>
      </c>
      <c r="L67" s="5"/>
    </row>
    <row r="68" spans="1:12">
      <c r="A68" s="136" t="s">
        <v>68</v>
      </c>
      <c r="B68" s="80">
        <v>75</v>
      </c>
      <c r="C68" s="10"/>
      <c r="D68" s="72">
        <v>0</v>
      </c>
      <c r="E68" s="65">
        <v>3</v>
      </c>
      <c r="G68" s="80">
        <v>39.299999999999997</v>
      </c>
      <c r="H68" s="10"/>
      <c r="I68" s="6">
        <v>0.33900000000000002</v>
      </c>
      <c r="J68" s="18">
        <v>3</v>
      </c>
      <c r="L68" s="5"/>
    </row>
    <row r="69" spans="1:12" ht="14" thickBot="1">
      <c r="A69" s="137" t="s">
        <v>69</v>
      </c>
      <c r="B69" s="154">
        <v>71.8</v>
      </c>
      <c r="C69" s="11"/>
      <c r="D69" s="73">
        <v>0</v>
      </c>
      <c r="E69" s="69">
        <v>3</v>
      </c>
      <c r="G69" s="11">
        <v>91.6</v>
      </c>
      <c r="H69" s="11"/>
      <c r="I69" s="86">
        <v>0</v>
      </c>
      <c r="J69" s="19">
        <v>3</v>
      </c>
      <c r="L69" s="5"/>
    </row>
    <row r="71" spans="1:12">
      <c r="A71" s="33" t="s">
        <v>281</v>
      </c>
    </row>
  </sheetData>
  <mergeCells count="5">
    <mergeCell ref="A2:O2"/>
    <mergeCell ref="A3:O3"/>
    <mergeCell ref="A4:O4"/>
    <mergeCell ref="B6:E6"/>
    <mergeCell ref="G6:J6"/>
  </mergeCells>
  <printOptions horizontalCentered="1" verticalCentered="1"/>
  <pageMargins left="0.25" right="0.25" top="0.25" bottom="0.25" header="0" footer="0"/>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72"/>
  <sheetViews>
    <sheetView workbookViewId="0"/>
  </sheetViews>
  <sheetFormatPr baseColWidth="10" defaultColWidth="8.83203125" defaultRowHeight="13"/>
  <cols>
    <col min="1" max="1" width="17.6640625" customWidth="1"/>
    <col min="4" max="4" width="17.1640625" customWidth="1"/>
    <col min="5" max="5" width="12.33203125" customWidth="1"/>
    <col min="8" max="8" width="16.1640625" customWidth="1"/>
    <col min="9" max="9" width="13.5" customWidth="1"/>
  </cols>
  <sheetData>
    <row r="1" spans="1:9">
      <c r="I1" s="33" t="s">
        <v>223</v>
      </c>
    </row>
    <row r="2" spans="1:9" ht="16">
      <c r="A2" s="209" t="s">
        <v>0</v>
      </c>
      <c r="B2" s="209"/>
      <c r="C2" s="209"/>
      <c r="D2" s="209"/>
      <c r="E2" s="209"/>
      <c r="F2" s="209"/>
      <c r="G2" s="209"/>
      <c r="H2" s="209"/>
      <c r="I2" s="209"/>
    </row>
    <row r="3" spans="1:9" ht="16">
      <c r="A3" s="209" t="s">
        <v>370</v>
      </c>
      <c r="B3" s="209"/>
      <c r="C3" s="209"/>
      <c r="D3" s="209"/>
      <c r="E3" s="209"/>
      <c r="F3" s="209"/>
      <c r="G3" s="209"/>
      <c r="H3" s="209"/>
      <c r="I3" s="209"/>
    </row>
    <row r="4" spans="1:9" ht="16">
      <c r="A4" s="209" t="s">
        <v>262</v>
      </c>
      <c r="B4" s="209"/>
      <c r="C4" s="209"/>
      <c r="D4" s="209"/>
      <c r="E4" s="209"/>
      <c r="F4" s="209"/>
      <c r="G4" s="209"/>
      <c r="H4" s="209"/>
      <c r="I4" s="209"/>
    </row>
    <row r="5" spans="1:9" ht="14" thickBot="1"/>
    <row r="6" spans="1:9" ht="17" thickBot="1">
      <c r="A6" s="7"/>
      <c r="B6" s="210" t="s">
        <v>215</v>
      </c>
      <c r="C6" s="211"/>
      <c r="D6" s="211"/>
      <c r="E6" s="212"/>
      <c r="F6" s="210" t="s">
        <v>216</v>
      </c>
      <c r="G6" s="211"/>
      <c r="H6" s="211"/>
      <c r="I6" s="212"/>
    </row>
    <row r="7" spans="1:9" ht="16">
      <c r="A7" s="10"/>
      <c r="B7" s="49" t="s">
        <v>217</v>
      </c>
      <c r="C7" s="49" t="s">
        <v>263</v>
      </c>
      <c r="D7" s="7"/>
      <c r="E7" s="174" t="s">
        <v>218</v>
      </c>
      <c r="F7" s="49" t="s">
        <v>217</v>
      </c>
      <c r="G7" s="49" t="s">
        <v>263</v>
      </c>
      <c r="H7" s="7"/>
      <c r="I7" s="174" t="s">
        <v>218</v>
      </c>
    </row>
    <row r="8" spans="1:9" ht="17" thickBot="1">
      <c r="A8" s="16" t="s">
        <v>5</v>
      </c>
      <c r="B8" s="16" t="s">
        <v>100</v>
      </c>
      <c r="C8" s="16" t="s">
        <v>100</v>
      </c>
      <c r="D8" s="175" t="s">
        <v>219</v>
      </c>
      <c r="E8" s="175" t="s">
        <v>108</v>
      </c>
      <c r="F8" s="16" t="s">
        <v>100</v>
      </c>
      <c r="G8" s="16" t="s">
        <v>100</v>
      </c>
      <c r="H8" s="175" t="s">
        <v>219</v>
      </c>
      <c r="I8" s="175" t="s">
        <v>108</v>
      </c>
    </row>
    <row r="9" spans="1:9">
      <c r="A9" s="136" t="s">
        <v>9</v>
      </c>
      <c r="B9" s="166">
        <v>34</v>
      </c>
      <c r="C9" s="166">
        <v>34.4</v>
      </c>
      <c r="D9" s="7">
        <f>C9-B9</f>
        <v>0.39999999999999858</v>
      </c>
      <c r="E9" s="166">
        <f>100*D9/B9</f>
        <v>1.1764705882352899</v>
      </c>
      <c r="F9" s="166">
        <v>48.9</v>
      </c>
      <c r="G9" s="166">
        <v>51.1</v>
      </c>
      <c r="H9" s="7">
        <f>G9-F9</f>
        <v>2.2000000000000028</v>
      </c>
      <c r="I9" s="166">
        <f>100*H9/F9</f>
        <v>4.4989775051124807</v>
      </c>
    </row>
    <row r="10" spans="1:9">
      <c r="A10" s="136"/>
      <c r="B10" s="67"/>
      <c r="C10" s="67"/>
      <c r="D10" s="67"/>
      <c r="E10" s="67"/>
      <c r="F10" s="9" t="s">
        <v>105</v>
      </c>
      <c r="G10" s="67" t="s">
        <v>105</v>
      </c>
      <c r="H10" s="9" t="s">
        <v>105</v>
      </c>
      <c r="I10" s="9" t="s">
        <v>105</v>
      </c>
    </row>
    <row r="11" spans="1:9">
      <c r="A11" s="136" t="s">
        <v>10</v>
      </c>
      <c r="B11" s="10">
        <v>37.700000000000003</v>
      </c>
      <c r="C11" s="10">
        <v>38.9</v>
      </c>
      <c r="D11" s="10">
        <f t="shared" ref="D11:D69" si="0">C11-B11</f>
        <v>1.1999999999999957</v>
      </c>
      <c r="E11" s="80">
        <f t="shared" ref="E11:E69" si="1">100*D11/B11</f>
        <v>3.1830238726790334</v>
      </c>
      <c r="F11" s="10" t="s">
        <v>12</v>
      </c>
      <c r="G11" s="10" t="s">
        <v>12</v>
      </c>
      <c r="H11" s="10"/>
      <c r="I11" s="10"/>
    </row>
    <row r="12" spans="1:9">
      <c r="A12" s="136" t="s">
        <v>11</v>
      </c>
      <c r="B12" s="80">
        <v>42.1</v>
      </c>
      <c r="C12" s="80">
        <v>43.4</v>
      </c>
      <c r="D12" s="10">
        <f t="shared" si="0"/>
        <v>1.2999999999999972</v>
      </c>
      <c r="E12" s="80">
        <f t="shared" si="1"/>
        <v>3.0878859857482115</v>
      </c>
      <c r="F12" s="10">
        <v>46.4</v>
      </c>
      <c r="G12" s="80">
        <v>51</v>
      </c>
      <c r="H12" s="10">
        <f>G12-F12</f>
        <v>4.6000000000000014</v>
      </c>
      <c r="I12" s="80">
        <f>100*H12/F12</f>
        <v>9.9137931034482794</v>
      </c>
    </row>
    <row r="13" spans="1:9">
      <c r="A13" s="136" t="s">
        <v>14</v>
      </c>
      <c r="B13" s="10">
        <v>39.700000000000003</v>
      </c>
      <c r="C13" s="10">
        <v>32.9</v>
      </c>
      <c r="D13" s="10">
        <f t="shared" si="0"/>
        <v>-6.8000000000000043</v>
      </c>
      <c r="E13" s="80">
        <f t="shared" si="1"/>
        <v>-17.128463476070539</v>
      </c>
      <c r="F13" s="10">
        <v>67.599999999999994</v>
      </c>
      <c r="G13" s="10">
        <v>60.2</v>
      </c>
      <c r="H13" s="10">
        <f t="shared" ref="H13:H69" si="2">G13-F13</f>
        <v>-7.3999999999999915</v>
      </c>
      <c r="I13" s="80">
        <f t="shared" ref="I13:I69" si="3">100*H13/F13</f>
        <v>-10.946745562130165</v>
      </c>
    </row>
    <row r="14" spans="1:9">
      <c r="A14" s="136" t="s">
        <v>16</v>
      </c>
      <c r="B14" s="10">
        <v>20.8</v>
      </c>
      <c r="C14" s="10">
        <v>21.9</v>
      </c>
      <c r="D14" s="10">
        <f t="shared" si="0"/>
        <v>1.0999999999999979</v>
      </c>
      <c r="E14" s="80">
        <f t="shared" si="1"/>
        <v>5.2884615384615277</v>
      </c>
      <c r="F14" s="10">
        <v>19.2</v>
      </c>
      <c r="G14" s="10">
        <v>22.5</v>
      </c>
      <c r="H14" s="10">
        <f t="shared" si="2"/>
        <v>3.3000000000000007</v>
      </c>
      <c r="I14" s="80">
        <f t="shared" si="3"/>
        <v>17.187500000000004</v>
      </c>
    </row>
    <row r="15" spans="1:9">
      <c r="A15" s="136" t="s">
        <v>17</v>
      </c>
      <c r="B15" s="80">
        <v>27.5</v>
      </c>
      <c r="C15" s="80">
        <v>25.9</v>
      </c>
      <c r="D15" s="10">
        <f t="shared" si="0"/>
        <v>-1.6000000000000014</v>
      </c>
      <c r="E15" s="80">
        <f t="shared" si="1"/>
        <v>-5.8181818181818237</v>
      </c>
      <c r="F15" s="10" t="s">
        <v>12</v>
      </c>
      <c r="G15" s="10" t="s">
        <v>12</v>
      </c>
      <c r="H15" s="10" t="s">
        <v>105</v>
      </c>
      <c r="I15" s="80" t="s">
        <v>105</v>
      </c>
    </row>
    <row r="16" spans="1:9">
      <c r="A16" s="136" t="s">
        <v>20</v>
      </c>
      <c r="B16" s="10">
        <v>36.6</v>
      </c>
      <c r="C16" s="10">
        <v>38.200000000000003</v>
      </c>
      <c r="D16" s="10">
        <f t="shared" si="0"/>
        <v>1.6000000000000014</v>
      </c>
      <c r="E16" s="80">
        <f t="shared" si="1"/>
        <v>4.3715846994535559</v>
      </c>
      <c r="F16" s="10">
        <v>46.9</v>
      </c>
      <c r="G16" s="10">
        <v>44.8</v>
      </c>
      <c r="H16" s="10">
        <f t="shared" si="2"/>
        <v>-2.1000000000000014</v>
      </c>
      <c r="I16" s="80">
        <f t="shared" si="3"/>
        <v>-4.4776119402985106</v>
      </c>
    </row>
    <row r="17" spans="1:9">
      <c r="A17" s="136" t="s">
        <v>21</v>
      </c>
      <c r="B17" s="80">
        <v>43</v>
      </c>
      <c r="C17" s="80">
        <v>40.6</v>
      </c>
      <c r="D17" s="10">
        <f t="shared" si="0"/>
        <v>-2.3999999999999986</v>
      </c>
      <c r="E17" s="80">
        <f t="shared" si="1"/>
        <v>-5.5813953488372059</v>
      </c>
      <c r="F17" s="10" t="s">
        <v>12</v>
      </c>
      <c r="G17" s="10" t="s">
        <v>12</v>
      </c>
      <c r="H17" s="10" t="s">
        <v>105</v>
      </c>
      <c r="I17" s="80" t="s">
        <v>105</v>
      </c>
    </row>
    <row r="18" spans="1:9">
      <c r="A18" s="136" t="s">
        <v>22</v>
      </c>
      <c r="B18" s="10">
        <v>27.6</v>
      </c>
      <c r="C18" s="10">
        <v>24.6</v>
      </c>
      <c r="D18" s="80">
        <f t="shared" si="0"/>
        <v>-3</v>
      </c>
      <c r="E18" s="80">
        <f t="shared" si="1"/>
        <v>-10.869565217391305</v>
      </c>
      <c r="F18" s="80" t="s">
        <v>12</v>
      </c>
      <c r="G18" s="80" t="s">
        <v>12</v>
      </c>
      <c r="H18" s="10" t="s">
        <v>105</v>
      </c>
      <c r="I18" s="80" t="s">
        <v>105</v>
      </c>
    </row>
    <row r="19" spans="1:9">
      <c r="A19" s="136" t="s">
        <v>23</v>
      </c>
      <c r="B19" s="10">
        <v>24.4</v>
      </c>
      <c r="C19" s="10">
        <v>20.3</v>
      </c>
      <c r="D19" s="10">
        <f t="shared" si="0"/>
        <v>-4.0999999999999979</v>
      </c>
      <c r="E19" s="80">
        <f t="shared" si="1"/>
        <v>-16.803278688524582</v>
      </c>
      <c r="F19" s="80">
        <v>22.5</v>
      </c>
      <c r="G19" s="80">
        <v>29.2</v>
      </c>
      <c r="H19" s="80">
        <f t="shared" si="2"/>
        <v>6.6999999999999993</v>
      </c>
      <c r="I19" s="80">
        <f t="shared" si="3"/>
        <v>29.777777777777771</v>
      </c>
    </row>
    <row r="20" spans="1:9">
      <c r="A20" s="136" t="s">
        <v>24</v>
      </c>
      <c r="B20" s="80">
        <v>33</v>
      </c>
      <c r="C20" s="80">
        <v>29.9</v>
      </c>
      <c r="D20" s="10">
        <f t="shared" si="0"/>
        <v>-3.1000000000000014</v>
      </c>
      <c r="E20" s="80">
        <f t="shared" si="1"/>
        <v>-9.393939393939398</v>
      </c>
      <c r="F20" s="10" t="s">
        <v>12</v>
      </c>
      <c r="G20" s="10" t="s">
        <v>12</v>
      </c>
      <c r="H20" s="10" t="s">
        <v>105</v>
      </c>
      <c r="I20" s="80" t="s">
        <v>105</v>
      </c>
    </row>
    <row r="21" spans="1:9">
      <c r="A21" s="136"/>
      <c r="B21" s="67"/>
      <c r="C21" s="67"/>
      <c r="D21" s="67"/>
      <c r="E21" s="67"/>
      <c r="F21" s="9"/>
      <c r="G21" s="67"/>
      <c r="H21" s="9" t="s">
        <v>105</v>
      </c>
      <c r="I21" s="9" t="s">
        <v>105</v>
      </c>
    </row>
    <row r="22" spans="1:9">
      <c r="A22" s="136" t="s">
        <v>26</v>
      </c>
      <c r="B22" s="10">
        <v>12.2</v>
      </c>
      <c r="C22" s="10">
        <v>8.6999999999999993</v>
      </c>
      <c r="D22" s="10">
        <f t="shared" si="0"/>
        <v>-3.5</v>
      </c>
      <c r="E22" s="80">
        <f t="shared" si="1"/>
        <v>-28.688524590163937</v>
      </c>
      <c r="F22" s="10" t="s">
        <v>12</v>
      </c>
      <c r="G22" s="10" t="s">
        <v>12</v>
      </c>
      <c r="H22" s="10" t="s">
        <v>105</v>
      </c>
      <c r="I22" s="80" t="s">
        <v>105</v>
      </c>
    </row>
    <row r="23" spans="1:9">
      <c r="A23" s="136" t="s">
        <v>27</v>
      </c>
      <c r="B23" s="80">
        <v>0</v>
      </c>
      <c r="C23" s="80">
        <v>0</v>
      </c>
      <c r="D23" s="80">
        <f t="shared" si="0"/>
        <v>0</v>
      </c>
      <c r="E23" s="80">
        <v>0</v>
      </c>
      <c r="F23" s="80">
        <v>0</v>
      </c>
      <c r="G23" s="80">
        <v>0</v>
      </c>
      <c r="H23" s="80">
        <f t="shared" si="2"/>
        <v>0</v>
      </c>
      <c r="I23" s="80">
        <v>0</v>
      </c>
    </row>
    <row r="24" spans="1:9">
      <c r="A24" s="136" t="s">
        <v>28</v>
      </c>
      <c r="B24" s="10">
        <v>29.7</v>
      </c>
      <c r="C24" s="80">
        <v>35</v>
      </c>
      <c r="D24" s="10">
        <f t="shared" si="0"/>
        <v>5.3000000000000007</v>
      </c>
      <c r="E24" s="80">
        <f t="shared" si="1"/>
        <v>17.845117845117848</v>
      </c>
      <c r="F24" s="10" t="s">
        <v>12</v>
      </c>
      <c r="G24" s="10" t="s">
        <v>12</v>
      </c>
      <c r="H24" s="10" t="s">
        <v>105</v>
      </c>
      <c r="I24" s="80" t="s">
        <v>105</v>
      </c>
    </row>
    <row r="25" spans="1:9">
      <c r="A25" s="136" t="s">
        <v>29</v>
      </c>
      <c r="B25" s="10">
        <v>47.7</v>
      </c>
      <c r="C25" s="10">
        <v>46.9</v>
      </c>
      <c r="D25" s="80">
        <f t="shared" si="0"/>
        <v>-0.80000000000000426</v>
      </c>
      <c r="E25" s="80">
        <f t="shared" si="1"/>
        <v>-1.6771488469601765</v>
      </c>
      <c r="F25" s="80">
        <v>41.8</v>
      </c>
      <c r="G25" s="80">
        <v>45.3</v>
      </c>
      <c r="H25" s="10">
        <f t="shared" si="2"/>
        <v>3.5</v>
      </c>
      <c r="I25" s="80">
        <f t="shared" si="3"/>
        <v>8.3732057416267942</v>
      </c>
    </row>
    <row r="26" spans="1:9">
      <c r="A26" s="136" t="s">
        <v>30</v>
      </c>
      <c r="B26" s="80">
        <v>59.2</v>
      </c>
      <c r="C26" s="80">
        <v>65.8</v>
      </c>
      <c r="D26" s="10">
        <f t="shared" si="0"/>
        <v>6.5999999999999943</v>
      </c>
      <c r="E26" s="80">
        <f t="shared" si="1"/>
        <v>11.148648648648638</v>
      </c>
      <c r="F26" s="10">
        <v>92.1</v>
      </c>
      <c r="G26" s="10">
        <v>88.5</v>
      </c>
      <c r="H26" s="10">
        <f t="shared" si="2"/>
        <v>-3.5999999999999943</v>
      </c>
      <c r="I26" s="80">
        <f t="shared" si="3"/>
        <v>-3.9087947882736098</v>
      </c>
    </row>
    <row r="27" spans="1:9">
      <c r="A27" s="136" t="s">
        <v>31</v>
      </c>
      <c r="B27" s="10">
        <v>72.3</v>
      </c>
      <c r="C27" s="80">
        <v>76</v>
      </c>
      <c r="D27" s="80">
        <f t="shared" si="0"/>
        <v>3.7000000000000028</v>
      </c>
      <c r="E27" s="80">
        <f t="shared" si="1"/>
        <v>5.1175656984785656</v>
      </c>
      <c r="F27" s="10" t="s">
        <v>12</v>
      </c>
      <c r="G27" s="10" t="s">
        <v>12</v>
      </c>
      <c r="H27" s="10" t="s">
        <v>105</v>
      </c>
      <c r="I27" s="80" t="s">
        <v>105</v>
      </c>
    </row>
    <row r="28" spans="1:9">
      <c r="A28" s="136" t="s">
        <v>32</v>
      </c>
      <c r="B28" s="80">
        <v>41.8</v>
      </c>
      <c r="C28" s="80">
        <v>41.2</v>
      </c>
      <c r="D28" s="80">
        <f t="shared" si="0"/>
        <v>-0.59999999999999432</v>
      </c>
      <c r="E28" s="80">
        <f t="shared" si="1"/>
        <v>-1.4354066985645797</v>
      </c>
      <c r="F28" s="10">
        <v>54.2</v>
      </c>
      <c r="G28" s="10">
        <v>50.5</v>
      </c>
      <c r="H28" s="10">
        <f t="shared" si="2"/>
        <v>-3.7000000000000028</v>
      </c>
      <c r="I28" s="80">
        <f t="shared" si="3"/>
        <v>-6.8265682656826616</v>
      </c>
    </row>
    <row r="29" spans="1:9">
      <c r="A29" s="136" t="s">
        <v>33</v>
      </c>
      <c r="B29" s="80">
        <v>77.400000000000006</v>
      </c>
      <c r="C29" s="80">
        <v>80.7</v>
      </c>
      <c r="D29" s="10">
        <f t="shared" si="0"/>
        <v>3.2999999999999972</v>
      </c>
      <c r="E29" s="80">
        <f t="shared" si="1"/>
        <v>4.2635658914728642</v>
      </c>
      <c r="F29" s="10">
        <v>76.400000000000006</v>
      </c>
      <c r="G29" s="10">
        <v>80.7</v>
      </c>
      <c r="H29" s="10">
        <f t="shared" si="2"/>
        <v>4.2999999999999972</v>
      </c>
      <c r="I29" s="80">
        <f t="shared" si="3"/>
        <v>5.6282722513088963</v>
      </c>
    </row>
    <row r="30" spans="1:9">
      <c r="A30" s="136" t="s">
        <v>34</v>
      </c>
      <c r="B30" s="10">
        <v>25.6</v>
      </c>
      <c r="C30" s="80">
        <v>34</v>
      </c>
      <c r="D30" s="10">
        <f t="shared" si="0"/>
        <v>8.3999999999999986</v>
      </c>
      <c r="E30" s="80">
        <f t="shared" si="1"/>
        <v>32.812499999999993</v>
      </c>
      <c r="F30" s="10">
        <v>35.799999999999997</v>
      </c>
      <c r="G30" s="10">
        <v>48.4</v>
      </c>
      <c r="H30" s="10">
        <f t="shared" si="2"/>
        <v>12.600000000000001</v>
      </c>
      <c r="I30" s="80">
        <f t="shared" si="3"/>
        <v>35.19553072625699</v>
      </c>
    </row>
    <row r="31" spans="1:9">
      <c r="A31" s="136" t="s">
        <v>35</v>
      </c>
      <c r="B31" s="80">
        <v>33.5</v>
      </c>
      <c r="C31" s="80">
        <v>37.4</v>
      </c>
      <c r="D31" s="10">
        <f t="shared" si="0"/>
        <v>3.8999999999999986</v>
      </c>
      <c r="E31" s="80">
        <f t="shared" si="1"/>
        <v>11.641791044776117</v>
      </c>
      <c r="F31" s="80">
        <v>53.3</v>
      </c>
      <c r="G31" s="80">
        <v>58.7</v>
      </c>
      <c r="H31" s="10">
        <f t="shared" si="2"/>
        <v>5.4000000000000057</v>
      </c>
      <c r="I31" s="80">
        <f t="shared" si="3"/>
        <v>10.131332082551605</v>
      </c>
    </row>
    <row r="32" spans="1:9">
      <c r="A32" s="136"/>
      <c r="B32" s="67"/>
      <c r="C32" s="67"/>
      <c r="D32" s="67"/>
      <c r="E32" s="67"/>
      <c r="F32" s="9"/>
      <c r="G32" s="67"/>
      <c r="H32" s="9" t="s">
        <v>105</v>
      </c>
      <c r="I32" s="9" t="s">
        <v>105</v>
      </c>
    </row>
    <row r="33" spans="1:9">
      <c r="A33" s="136" t="s">
        <v>36</v>
      </c>
      <c r="B33" s="80">
        <v>40</v>
      </c>
      <c r="C33" s="80">
        <v>45.9</v>
      </c>
      <c r="D33" s="10">
        <f t="shared" si="0"/>
        <v>5.8999999999999986</v>
      </c>
      <c r="E33" s="80">
        <f t="shared" si="1"/>
        <v>14.749999999999996</v>
      </c>
      <c r="F33" s="80">
        <v>53.7</v>
      </c>
      <c r="G33" s="80">
        <v>59.7</v>
      </c>
      <c r="H33" s="80">
        <f t="shared" si="2"/>
        <v>6</v>
      </c>
      <c r="I33" s="80">
        <f t="shared" si="3"/>
        <v>11.173184357541899</v>
      </c>
    </row>
    <row r="34" spans="1:9">
      <c r="A34" s="136" t="s">
        <v>37</v>
      </c>
      <c r="B34" s="10">
        <v>6.3</v>
      </c>
      <c r="C34" s="10">
        <v>6.6</v>
      </c>
      <c r="D34" s="10">
        <f t="shared" si="0"/>
        <v>0.29999999999999982</v>
      </c>
      <c r="E34" s="80">
        <f t="shared" si="1"/>
        <v>4.7619047619047592</v>
      </c>
      <c r="F34" s="10" t="s">
        <v>12</v>
      </c>
      <c r="G34" s="10" t="s">
        <v>12</v>
      </c>
      <c r="H34" s="10" t="s">
        <v>105</v>
      </c>
      <c r="I34" s="80" t="s">
        <v>105</v>
      </c>
    </row>
    <row r="35" spans="1:9">
      <c r="A35" s="136" t="s">
        <v>38</v>
      </c>
      <c r="B35" s="80">
        <v>69.2</v>
      </c>
      <c r="C35" s="80">
        <v>76.5</v>
      </c>
      <c r="D35" s="10">
        <f t="shared" si="0"/>
        <v>7.2999999999999972</v>
      </c>
      <c r="E35" s="80">
        <f t="shared" si="1"/>
        <v>10.549132947976874</v>
      </c>
      <c r="F35" s="80">
        <v>78.7</v>
      </c>
      <c r="G35" s="80">
        <v>77.099999999999994</v>
      </c>
      <c r="H35" s="10">
        <f t="shared" si="2"/>
        <v>-1.6000000000000085</v>
      </c>
      <c r="I35" s="80">
        <f t="shared" si="3"/>
        <v>-2.0330368487928951</v>
      </c>
    </row>
    <row r="36" spans="1:9">
      <c r="A36" s="136" t="s">
        <v>39</v>
      </c>
      <c r="B36" s="10">
        <v>36.4</v>
      </c>
      <c r="C36" s="10">
        <v>33.799999999999997</v>
      </c>
      <c r="D36" s="10">
        <f t="shared" si="0"/>
        <v>-2.6000000000000014</v>
      </c>
      <c r="E36" s="80">
        <f t="shared" si="1"/>
        <v>-7.1428571428571459</v>
      </c>
      <c r="F36" s="10">
        <v>61.7</v>
      </c>
      <c r="G36" s="10">
        <v>53.5</v>
      </c>
      <c r="H36" s="10">
        <f t="shared" si="2"/>
        <v>-8.2000000000000028</v>
      </c>
      <c r="I36" s="80">
        <f t="shared" si="3"/>
        <v>-13.29011345218801</v>
      </c>
    </row>
    <row r="37" spans="1:9">
      <c r="A37" s="136" t="s">
        <v>40</v>
      </c>
      <c r="B37" s="10">
        <v>34.700000000000003</v>
      </c>
      <c r="C37" s="10">
        <v>35.200000000000003</v>
      </c>
      <c r="D37" s="10">
        <f t="shared" si="0"/>
        <v>0.5</v>
      </c>
      <c r="E37" s="80">
        <f t="shared" si="1"/>
        <v>1.4409221902017291</v>
      </c>
      <c r="F37" s="10">
        <v>43.4</v>
      </c>
      <c r="G37" s="10">
        <v>43.3</v>
      </c>
      <c r="H37" s="10">
        <f t="shared" si="2"/>
        <v>-0.10000000000000142</v>
      </c>
      <c r="I37" s="80">
        <f t="shared" si="3"/>
        <v>-0.23041474654378208</v>
      </c>
    </row>
    <row r="38" spans="1:9">
      <c r="A38" s="136" t="s">
        <v>41</v>
      </c>
      <c r="B38" s="80">
        <v>17.8</v>
      </c>
      <c r="C38" s="80">
        <v>20.9</v>
      </c>
      <c r="D38" s="10">
        <f t="shared" si="0"/>
        <v>3.0999999999999979</v>
      </c>
      <c r="E38" s="80">
        <f t="shared" si="1"/>
        <v>17.415730337078639</v>
      </c>
      <c r="F38" s="80">
        <v>12.5</v>
      </c>
      <c r="G38" s="80">
        <v>13.6</v>
      </c>
      <c r="H38" s="80">
        <f t="shared" si="2"/>
        <v>1.0999999999999996</v>
      </c>
      <c r="I38" s="80">
        <f t="shared" si="3"/>
        <v>8.7999999999999972</v>
      </c>
    </row>
    <row r="39" spans="1:9">
      <c r="A39" s="136" t="s">
        <v>42</v>
      </c>
      <c r="B39" s="80">
        <v>34</v>
      </c>
      <c r="C39" s="80">
        <v>33.1</v>
      </c>
      <c r="D39" s="10">
        <f t="shared" si="0"/>
        <v>-0.89999999999999858</v>
      </c>
      <c r="E39" s="80">
        <f t="shared" si="1"/>
        <v>-2.6470588235294077</v>
      </c>
      <c r="F39" s="10">
        <v>40.4</v>
      </c>
      <c r="G39" s="80">
        <v>27.3</v>
      </c>
      <c r="H39" s="10">
        <f t="shared" si="2"/>
        <v>-13.099999999999998</v>
      </c>
      <c r="I39" s="80">
        <f t="shared" si="3"/>
        <v>-32.42574257425742</v>
      </c>
    </row>
    <row r="40" spans="1:9">
      <c r="A40" s="136" t="s">
        <v>43</v>
      </c>
      <c r="B40" s="10">
        <v>68.2</v>
      </c>
      <c r="C40" s="10">
        <v>44.4</v>
      </c>
      <c r="D40" s="10">
        <f t="shared" si="0"/>
        <v>-23.800000000000004</v>
      </c>
      <c r="E40" s="80">
        <f t="shared" si="1"/>
        <v>-34.897360703812325</v>
      </c>
      <c r="F40" s="80">
        <v>89.2</v>
      </c>
      <c r="G40" s="80">
        <v>87.2</v>
      </c>
      <c r="H40" s="80">
        <f t="shared" si="2"/>
        <v>-2</v>
      </c>
      <c r="I40" s="80">
        <f t="shared" si="3"/>
        <v>-2.2421524663677128</v>
      </c>
    </row>
    <row r="41" spans="1:9">
      <c r="A41" s="136" t="s">
        <v>44</v>
      </c>
      <c r="B41" s="80">
        <v>22.6</v>
      </c>
      <c r="C41" s="80">
        <v>18.100000000000001</v>
      </c>
      <c r="D41" s="10">
        <f t="shared" si="0"/>
        <v>-4.5</v>
      </c>
      <c r="E41" s="80">
        <f t="shared" si="1"/>
        <v>-19.911504424778759</v>
      </c>
      <c r="F41" s="10" t="s">
        <v>12</v>
      </c>
      <c r="G41" s="10" t="s">
        <v>12</v>
      </c>
      <c r="H41" s="10" t="s">
        <v>105</v>
      </c>
      <c r="I41" s="80" t="s">
        <v>105</v>
      </c>
    </row>
    <row r="42" spans="1:9">
      <c r="A42" s="136" t="s">
        <v>45</v>
      </c>
      <c r="B42" s="10">
        <v>37.4</v>
      </c>
      <c r="C42" s="10">
        <v>35.1</v>
      </c>
      <c r="D42" s="10">
        <f t="shared" si="0"/>
        <v>-2.2999999999999972</v>
      </c>
      <c r="E42" s="80">
        <f t="shared" si="1"/>
        <v>-6.1497326203208482</v>
      </c>
      <c r="F42" s="10">
        <v>60.5</v>
      </c>
      <c r="G42" s="10">
        <v>69.3</v>
      </c>
      <c r="H42" s="10">
        <f t="shared" si="2"/>
        <v>8.7999999999999972</v>
      </c>
      <c r="I42" s="80">
        <f t="shared" si="3"/>
        <v>14.545454545454541</v>
      </c>
    </row>
    <row r="43" spans="1:9">
      <c r="A43" s="136"/>
      <c r="B43" s="67" t="s">
        <v>105</v>
      </c>
      <c r="C43" s="67" t="s">
        <v>105</v>
      </c>
      <c r="D43" s="67"/>
      <c r="E43" s="67"/>
      <c r="F43" s="9"/>
      <c r="G43" s="67"/>
      <c r="H43" s="9" t="s">
        <v>105</v>
      </c>
      <c r="I43" s="9" t="s">
        <v>105</v>
      </c>
    </row>
    <row r="44" spans="1:9">
      <c r="A44" s="136" t="s">
        <v>46</v>
      </c>
      <c r="B44" s="10">
        <v>53.1</v>
      </c>
      <c r="C44" s="80">
        <v>50.2</v>
      </c>
      <c r="D44" s="10">
        <f t="shared" si="0"/>
        <v>-2.8999999999999986</v>
      </c>
      <c r="E44" s="80">
        <f t="shared" si="1"/>
        <v>-5.4613935969868148</v>
      </c>
      <c r="F44" s="80">
        <v>27.7</v>
      </c>
      <c r="G44" s="80">
        <v>31.4</v>
      </c>
      <c r="H44" s="10">
        <f t="shared" si="2"/>
        <v>3.6999999999999993</v>
      </c>
      <c r="I44" s="80">
        <f t="shared" si="3"/>
        <v>13.357400722021659</v>
      </c>
    </row>
    <row r="45" spans="1:9">
      <c r="A45" s="136" t="s">
        <v>47</v>
      </c>
      <c r="B45" s="10">
        <v>37.799999999999997</v>
      </c>
      <c r="C45" s="80">
        <v>39</v>
      </c>
      <c r="D45" s="10">
        <f t="shared" si="0"/>
        <v>1.2000000000000028</v>
      </c>
      <c r="E45" s="80">
        <f t="shared" si="1"/>
        <v>3.1746031746031824</v>
      </c>
      <c r="F45" s="10" t="s">
        <v>12</v>
      </c>
      <c r="G45" s="10" t="s">
        <v>12</v>
      </c>
      <c r="H45" s="10" t="s">
        <v>105</v>
      </c>
      <c r="I45" s="80" t="s">
        <v>105</v>
      </c>
    </row>
    <row r="46" spans="1:9">
      <c r="A46" s="136" t="s">
        <v>48</v>
      </c>
      <c r="B46" s="10">
        <v>36.9</v>
      </c>
      <c r="C46" s="10">
        <v>46.4</v>
      </c>
      <c r="D46" s="10">
        <f t="shared" si="0"/>
        <v>9.5</v>
      </c>
      <c r="E46" s="80">
        <f t="shared" si="1"/>
        <v>25.745257452574528</v>
      </c>
      <c r="F46" s="80">
        <v>37.9</v>
      </c>
      <c r="G46" s="80">
        <v>64.7</v>
      </c>
      <c r="H46" s="10">
        <f t="shared" si="2"/>
        <v>26.800000000000004</v>
      </c>
      <c r="I46" s="80">
        <f t="shared" si="3"/>
        <v>70.712401055408989</v>
      </c>
    </row>
    <row r="47" spans="1:9">
      <c r="A47" s="136" t="s">
        <v>49</v>
      </c>
      <c r="B47" s="10">
        <v>33.200000000000003</v>
      </c>
      <c r="C47" s="10">
        <v>41.4</v>
      </c>
      <c r="D47" s="10">
        <f t="shared" si="0"/>
        <v>8.1999999999999957</v>
      </c>
      <c r="E47" s="80">
        <f t="shared" si="1"/>
        <v>24.698795180722875</v>
      </c>
      <c r="F47" s="80">
        <v>53</v>
      </c>
      <c r="G47" s="80">
        <v>53.8</v>
      </c>
      <c r="H47" s="10">
        <f t="shared" si="2"/>
        <v>0.79999999999999716</v>
      </c>
      <c r="I47" s="80">
        <f t="shared" si="3"/>
        <v>1.5094339622641455</v>
      </c>
    </row>
    <row r="48" spans="1:9">
      <c r="A48" s="136" t="s">
        <v>50</v>
      </c>
      <c r="B48" s="80">
        <v>19.2</v>
      </c>
      <c r="C48" s="80">
        <v>24.4</v>
      </c>
      <c r="D48" s="10">
        <f t="shared" si="0"/>
        <v>5.1999999999999993</v>
      </c>
      <c r="E48" s="80">
        <f t="shared" si="1"/>
        <v>27.083333333333329</v>
      </c>
      <c r="F48" s="10">
        <v>34.700000000000003</v>
      </c>
      <c r="G48" s="80">
        <v>47.6</v>
      </c>
      <c r="H48" s="10">
        <f t="shared" si="2"/>
        <v>12.899999999999999</v>
      </c>
      <c r="I48" s="80">
        <f t="shared" si="3"/>
        <v>37.175792507204598</v>
      </c>
    </row>
    <row r="49" spans="1:9">
      <c r="A49" s="136" t="s">
        <v>51</v>
      </c>
      <c r="B49" s="10">
        <v>35.700000000000003</v>
      </c>
      <c r="C49" s="80">
        <v>32</v>
      </c>
      <c r="D49" s="80">
        <f t="shared" si="0"/>
        <v>-3.7000000000000028</v>
      </c>
      <c r="E49" s="80">
        <f t="shared" si="1"/>
        <v>-10.364145658263313</v>
      </c>
      <c r="F49" s="10" t="s">
        <v>12</v>
      </c>
      <c r="G49" s="10" t="s">
        <v>12</v>
      </c>
      <c r="H49" s="10" t="s">
        <v>105</v>
      </c>
      <c r="I49" s="80" t="s">
        <v>105</v>
      </c>
    </row>
    <row r="50" spans="1:9">
      <c r="A50" s="136" t="s">
        <v>52</v>
      </c>
      <c r="B50" s="80">
        <v>52.9</v>
      </c>
      <c r="C50" s="80">
        <v>53.2</v>
      </c>
      <c r="D50" s="10">
        <f t="shared" si="0"/>
        <v>0.30000000000000426</v>
      </c>
      <c r="E50" s="80">
        <f t="shared" si="1"/>
        <v>0.56710775047259787</v>
      </c>
      <c r="F50" s="10">
        <v>64.900000000000006</v>
      </c>
      <c r="G50" s="10">
        <v>58.5</v>
      </c>
      <c r="H50" s="10">
        <f t="shared" si="2"/>
        <v>-6.4000000000000057</v>
      </c>
      <c r="I50" s="80">
        <f t="shared" si="3"/>
        <v>-9.861325115562412</v>
      </c>
    </row>
    <row r="51" spans="1:9">
      <c r="A51" s="136" t="s">
        <v>53</v>
      </c>
      <c r="B51" s="80">
        <v>33.9</v>
      </c>
      <c r="C51" s="80">
        <v>18.600000000000001</v>
      </c>
      <c r="D51" s="80">
        <f t="shared" si="0"/>
        <v>-15.299999999999997</v>
      </c>
      <c r="E51" s="80">
        <f t="shared" si="1"/>
        <v>-45.132743362831853</v>
      </c>
      <c r="F51" s="10" t="s">
        <v>12</v>
      </c>
      <c r="G51" s="10" t="s">
        <v>12</v>
      </c>
      <c r="H51" s="10" t="s">
        <v>105</v>
      </c>
      <c r="I51" s="80" t="s">
        <v>105</v>
      </c>
    </row>
    <row r="52" spans="1:9">
      <c r="A52" s="136" t="s">
        <v>54</v>
      </c>
      <c r="B52" s="80">
        <v>64</v>
      </c>
      <c r="C52" s="80">
        <v>72</v>
      </c>
      <c r="D52" s="80">
        <f t="shared" si="0"/>
        <v>8</v>
      </c>
      <c r="E52" s="80">
        <f t="shared" si="1"/>
        <v>12.5</v>
      </c>
      <c r="F52" s="80">
        <v>47</v>
      </c>
      <c r="G52" s="80">
        <v>63.7</v>
      </c>
      <c r="H52" s="10">
        <f t="shared" si="2"/>
        <v>16.700000000000003</v>
      </c>
      <c r="I52" s="80">
        <f t="shared" si="3"/>
        <v>35.531914893617028</v>
      </c>
    </row>
    <row r="53" spans="1:9">
      <c r="A53" s="136" t="s">
        <v>55</v>
      </c>
      <c r="B53" s="10">
        <v>11.2</v>
      </c>
      <c r="C53" s="10">
        <v>10.8</v>
      </c>
      <c r="D53" s="80">
        <f t="shared" si="0"/>
        <v>-0.39999999999999858</v>
      </c>
      <c r="E53" s="80">
        <f t="shared" si="1"/>
        <v>-3.5714285714285592</v>
      </c>
      <c r="F53" s="10">
        <v>11.7</v>
      </c>
      <c r="G53" s="80">
        <v>11.3</v>
      </c>
      <c r="H53" s="10">
        <f t="shared" si="2"/>
        <v>-0.39999999999999858</v>
      </c>
      <c r="I53" s="80">
        <f t="shared" si="3"/>
        <v>-3.4188034188034067</v>
      </c>
    </row>
    <row r="54" spans="1:9">
      <c r="A54" s="136"/>
      <c r="B54" s="67"/>
      <c r="C54" s="67"/>
      <c r="D54" s="67"/>
      <c r="E54" s="67"/>
      <c r="F54" s="9"/>
      <c r="G54" s="67"/>
      <c r="H54" s="9" t="s">
        <v>105</v>
      </c>
      <c r="I54" s="9" t="s">
        <v>105</v>
      </c>
    </row>
    <row r="55" spans="1:9">
      <c r="A55" s="136" t="s">
        <v>56</v>
      </c>
      <c r="B55" s="80">
        <v>20</v>
      </c>
      <c r="C55" s="80">
        <v>6.6</v>
      </c>
      <c r="D55" s="10">
        <f t="shared" si="0"/>
        <v>-13.4</v>
      </c>
      <c r="E55" s="80">
        <f t="shared" si="1"/>
        <v>-67</v>
      </c>
      <c r="F55" s="10" t="s">
        <v>12</v>
      </c>
      <c r="G55" s="10" t="s">
        <v>12</v>
      </c>
      <c r="H55" s="10" t="s">
        <v>105</v>
      </c>
      <c r="I55" s="80" t="s">
        <v>105</v>
      </c>
    </row>
    <row r="56" spans="1:9">
      <c r="A56" s="136" t="s">
        <v>57</v>
      </c>
      <c r="B56" s="80">
        <v>25</v>
      </c>
      <c r="C56" s="80">
        <v>25.3</v>
      </c>
      <c r="D56" s="10">
        <f t="shared" si="0"/>
        <v>0.30000000000000071</v>
      </c>
      <c r="E56" s="80">
        <f t="shared" si="1"/>
        <v>1.2000000000000028</v>
      </c>
      <c r="F56" s="80">
        <v>95.8</v>
      </c>
      <c r="G56" s="80">
        <v>94.8</v>
      </c>
      <c r="H56" s="80">
        <f t="shared" si="2"/>
        <v>-1</v>
      </c>
      <c r="I56" s="80">
        <f t="shared" si="3"/>
        <v>-1.0438413361169103</v>
      </c>
    </row>
    <row r="57" spans="1:9">
      <c r="A57" s="136" t="s">
        <v>58</v>
      </c>
      <c r="B57" s="80">
        <v>54</v>
      </c>
      <c r="C57" s="80">
        <v>58.7</v>
      </c>
      <c r="D57" s="10">
        <f t="shared" si="0"/>
        <v>4.7000000000000028</v>
      </c>
      <c r="E57" s="80">
        <f t="shared" si="1"/>
        <v>8.7037037037037095</v>
      </c>
      <c r="F57" s="10">
        <v>78.400000000000006</v>
      </c>
      <c r="G57" s="10">
        <v>76.5</v>
      </c>
      <c r="H57" s="10">
        <f t="shared" si="2"/>
        <v>-1.9000000000000057</v>
      </c>
      <c r="I57" s="80">
        <f t="shared" si="3"/>
        <v>-2.4234693877551092</v>
      </c>
    </row>
    <row r="58" spans="1:9">
      <c r="A58" s="136" t="s">
        <v>59</v>
      </c>
      <c r="B58" s="10">
        <v>46.5</v>
      </c>
      <c r="C58" s="80">
        <v>43</v>
      </c>
      <c r="D58" s="80">
        <f t="shared" si="0"/>
        <v>-3.5</v>
      </c>
      <c r="E58" s="80">
        <f t="shared" si="1"/>
        <v>-7.5268817204301079</v>
      </c>
      <c r="F58" s="10" t="s">
        <v>12</v>
      </c>
      <c r="G58" s="10" t="s">
        <v>12</v>
      </c>
      <c r="H58" s="10" t="s">
        <v>105</v>
      </c>
      <c r="I58" s="80" t="s">
        <v>105</v>
      </c>
    </row>
    <row r="59" spans="1:9">
      <c r="A59" s="136" t="s">
        <v>60</v>
      </c>
      <c r="B59" s="80">
        <v>35.4</v>
      </c>
      <c r="C59" s="80">
        <v>32.299999999999997</v>
      </c>
      <c r="D59" s="10">
        <f t="shared" si="0"/>
        <v>-3.1000000000000014</v>
      </c>
      <c r="E59" s="80">
        <f t="shared" si="1"/>
        <v>-8.7570621468926593</v>
      </c>
      <c r="F59" s="10" t="s">
        <v>12</v>
      </c>
      <c r="G59" s="10" t="s">
        <v>12</v>
      </c>
      <c r="H59" s="10" t="s">
        <v>105</v>
      </c>
      <c r="I59" s="80" t="s">
        <v>105</v>
      </c>
    </row>
    <row r="60" spans="1:9">
      <c r="A60" s="136" t="s">
        <v>61</v>
      </c>
      <c r="B60" s="10">
        <v>25.6</v>
      </c>
      <c r="C60" s="10">
        <v>41.5</v>
      </c>
      <c r="D60" s="80">
        <f t="shared" si="0"/>
        <v>15.899999999999999</v>
      </c>
      <c r="E60" s="80">
        <f t="shared" si="1"/>
        <v>62.109374999999986</v>
      </c>
      <c r="F60" s="80">
        <v>49</v>
      </c>
      <c r="G60" s="80">
        <v>61.9</v>
      </c>
      <c r="H60" s="10">
        <f t="shared" si="2"/>
        <v>12.899999999999999</v>
      </c>
      <c r="I60" s="80">
        <f t="shared" si="3"/>
        <v>26.326530612244895</v>
      </c>
    </row>
    <row r="61" spans="1:9">
      <c r="A61" s="136" t="s">
        <v>62</v>
      </c>
      <c r="B61" s="80">
        <v>31.1</v>
      </c>
      <c r="C61" s="80">
        <v>25.9</v>
      </c>
      <c r="D61" s="10">
        <f t="shared" si="0"/>
        <v>-5.2000000000000028</v>
      </c>
      <c r="E61" s="80">
        <f t="shared" si="1"/>
        <v>-16.720257234726695</v>
      </c>
      <c r="F61" s="10" t="s">
        <v>12</v>
      </c>
      <c r="G61" s="10" t="s">
        <v>12</v>
      </c>
      <c r="H61" s="10" t="s">
        <v>105</v>
      </c>
      <c r="I61" s="80" t="s">
        <v>105</v>
      </c>
    </row>
    <row r="62" spans="1:9">
      <c r="A62" s="136" t="s">
        <v>63</v>
      </c>
      <c r="B62" s="10" t="s">
        <v>18</v>
      </c>
      <c r="C62" s="10">
        <v>12.9</v>
      </c>
      <c r="D62" s="10" t="s">
        <v>105</v>
      </c>
      <c r="E62" s="80" t="s">
        <v>105</v>
      </c>
      <c r="F62" s="10" t="s">
        <v>18</v>
      </c>
      <c r="G62" s="10">
        <v>27.9</v>
      </c>
      <c r="H62" s="10" t="s">
        <v>105</v>
      </c>
      <c r="I62" s="80" t="s">
        <v>105</v>
      </c>
    </row>
    <row r="63" spans="1:9">
      <c r="A63" s="136" t="s">
        <v>64</v>
      </c>
      <c r="B63" s="10">
        <v>6.1</v>
      </c>
      <c r="C63" s="10">
        <v>6.7</v>
      </c>
      <c r="D63" s="10">
        <f t="shared" si="0"/>
        <v>0.60000000000000053</v>
      </c>
      <c r="E63" s="80">
        <f t="shared" si="1"/>
        <v>9.8360655737705009</v>
      </c>
      <c r="F63" s="10" t="s">
        <v>12</v>
      </c>
      <c r="G63" s="10" t="s">
        <v>12</v>
      </c>
      <c r="H63" s="10" t="s">
        <v>105</v>
      </c>
      <c r="I63" s="80" t="s">
        <v>105</v>
      </c>
    </row>
    <row r="64" spans="1:9">
      <c r="A64" s="136" t="s">
        <v>65</v>
      </c>
      <c r="B64" s="80">
        <v>44.9</v>
      </c>
      <c r="C64" s="80">
        <v>44.3</v>
      </c>
      <c r="D64" s="10">
        <f t="shared" si="0"/>
        <v>-0.60000000000000142</v>
      </c>
      <c r="E64" s="80">
        <f t="shared" si="1"/>
        <v>-1.336302895322943</v>
      </c>
      <c r="F64" s="10" t="s">
        <v>12</v>
      </c>
      <c r="G64" s="10" t="s">
        <v>12</v>
      </c>
      <c r="H64" s="10" t="s">
        <v>105</v>
      </c>
      <c r="I64" s="80" t="s">
        <v>105</v>
      </c>
    </row>
    <row r="65" spans="1:9">
      <c r="A65" s="136"/>
      <c r="B65" s="67"/>
      <c r="C65" s="67"/>
      <c r="D65" s="67"/>
      <c r="E65" s="67"/>
      <c r="F65" s="9"/>
      <c r="G65" s="67"/>
      <c r="H65" s="9" t="s">
        <v>105</v>
      </c>
      <c r="I65" s="9" t="s">
        <v>105</v>
      </c>
    </row>
    <row r="66" spans="1:9">
      <c r="A66" s="136" t="s">
        <v>66</v>
      </c>
      <c r="B66" s="10">
        <v>52.8</v>
      </c>
      <c r="C66" s="10">
        <v>50.4</v>
      </c>
      <c r="D66" s="10">
        <f t="shared" si="0"/>
        <v>-2.3999999999999986</v>
      </c>
      <c r="E66" s="80">
        <f t="shared" si="1"/>
        <v>-4.5454545454545432</v>
      </c>
      <c r="F66" s="10">
        <v>57.8</v>
      </c>
      <c r="G66" s="10">
        <v>52.7</v>
      </c>
      <c r="H66" s="10">
        <f t="shared" si="2"/>
        <v>-5.0999999999999943</v>
      </c>
      <c r="I66" s="80">
        <f t="shared" si="3"/>
        <v>-8.8235294117646959</v>
      </c>
    </row>
    <row r="67" spans="1:9">
      <c r="A67" s="136" t="s">
        <v>67</v>
      </c>
      <c r="B67" s="80">
        <v>17.100000000000001</v>
      </c>
      <c r="C67" s="80">
        <v>21.6</v>
      </c>
      <c r="D67" s="10">
        <f t="shared" si="0"/>
        <v>4.5</v>
      </c>
      <c r="E67" s="80">
        <f t="shared" si="1"/>
        <v>26.315789473684209</v>
      </c>
      <c r="F67" s="80">
        <v>20.9</v>
      </c>
      <c r="G67" s="80">
        <v>32.6</v>
      </c>
      <c r="H67" s="80">
        <f t="shared" si="2"/>
        <v>11.700000000000003</v>
      </c>
      <c r="I67" s="80">
        <f t="shared" si="3"/>
        <v>55.980861244019152</v>
      </c>
    </row>
    <row r="68" spans="1:9">
      <c r="A68" s="136" t="s">
        <v>68</v>
      </c>
      <c r="B68" s="80">
        <v>73.400000000000006</v>
      </c>
      <c r="C68" s="80">
        <v>75</v>
      </c>
      <c r="D68" s="10">
        <f t="shared" si="0"/>
        <v>1.5999999999999943</v>
      </c>
      <c r="E68" s="80">
        <f t="shared" si="1"/>
        <v>2.1798365122615726</v>
      </c>
      <c r="F68" s="80">
        <v>35</v>
      </c>
      <c r="G68" s="80">
        <v>39.299999999999997</v>
      </c>
      <c r="H68" s="10">
        <f t="shared" si="2"/>
        <v>4.2999999999999972</v>
      </c>
      <c r="I68" s="80">
        <f t="shared" si="3"/>
        <v>12.285714285714278</v>
      </c>
    </row>
    <row r="69" spans="1:9" ht="14" thickBot="1">
      <c r="A69" s="137" t="s">
        <v>69</v>
      </c>
      <c r="B69" s="154">
        <v>59</v>
      </c>
      <c r="C69" s="154">
        <v>71.8</v>
      </c>
      <c r="D69" s="11">
        <f t="shared" si="0"/>
        <v>12.799999999999997</v>
      </c>
      <c r="E69" s="154">
        <f t="shared" si="1"/>
        <v>21.694915254237284</v>
      </c>
      <c r="F69" s="11">
        <v>56.7</v>
      </c>
      <c r="G69" s="11">
        <v>91.6</v>
      </c>
      <c r="H69" s="11">
        <f t="shared" si="2"/>
        <v>34.899999999999991</v>
      </c>
      <c r="I69" s="154">
        <f t="shared" si="3"/>
        <v>61.552028218694865</v>
      </c>
    </row>
    <row r="70" spans="1:9">
      <c r="A70" t="s">
        <v>220</v>
      </c>
    </row>
    <row r="71" spans="1:9">
      <c r="A71" t="s">
        <v>279</v>
      </c>
    </row>
    <row r="72" spans="1:9">
      <c r="A72" t="s">
        <v>281</v>
      </c>
    </row>
  </sheetData>
  <mergeCells count="5">
    <mergeCell ref="A2:I2"/>
    <mergeCell ref="A3:I3"/>
    <mergeCell ref="A4:I4"/>
    <mergeCell ref="B6:E6"/>
    <mergeCell ref="F6:I6"/>
  </mergeCells>
  <pageMargins left="0.75" right="0.75" top="0.25" bottom="0.25" header="0.5" footer="0.5"/>
  <pageSetup scale="7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75"/>
  <sheetViews>
    <sheetView workbookViewId="0"/>
  </sheetViews>
  <sheetFormatPr baseColWidth="10" defaultColWidth="8.83203125" defaultRowHeight="13"/>
  <cols>
    <col min="1" max="1" width="16.33203125" customWidth="1"/>
    <col min="2" max="2" width="11" customWidth="1"/>
    <col min="3" max="3" width="11.1640625" customWidth="1"/>
    <col min="4" max="4" width="11.5" customWidth="1"/>
    <col min="5" max="5" width="10.5" customWidth="1"/>
    <col min="7" max="7" width="12.5" customWidth="1"/>
    <col min="8" max="8" width="1.83203125" customWidth="1"/>
    <col min="9" max="9" width="10.33203125" customWidth="1"/>
    <col min="11" max="11" width="11.6640625" customWidth="1"/>
    <col min="13" max="13" width="12.33203125" bestFit="1" customWidth="1"/>
    <col min="14" max="14" width="13" customWidth="1"/>
  </cols>
  <sheetData>
    <row r="1" spans="1:14">
      <c r="A1" s="98"/>
      <c r="B1" s="99"/>
      <c r="C1" s="100"/>
      <c r="D1" s="100"/>
      <c r="E1" s="100"/>
      <c r="F1" s="100"/>
      <c r="G1" s="100"/>
      <c r="H1" s="100"/>
      <c r="I1" s="100"/>
      <c r="J1" s="100"/>
      <c r="K1" s="100"/>
      <c r="L1" s="100"/>
      <c r="M1" s="100"/>
      <c r="N1" s="186" t="s">
        <v>70</v>
      </c>
    </row>
    <row r="2" spans="1:14" ht="18">
      <c r="A2" s="101" t="s">
        <v>0</v>
      </c>
      <c r="B2" s="102"/>
      <c r="C2" s="102"/>
      <c r="D2" s="102"/>
      <c r="E2" s="102"/>
      <c r="F2" s="103"/>
      <c r="G2" s="103"/>
      <c r="H2" s="103"/>
      <c r="I2" s="103"/>
      <c r="J2" s="103"/>
      <c r="K2" s="103"/>
      <c r="L2" s="103"/>
      <c r="M2" s="102"/>
      <c r="N2" s="100"/>
    </row>
    <row r="3" spans="1:14" ht="23">
      <c r="A3" s="104" t="s">
        <v>248</v>
      </c>
      <c r="B3" s="102"/>
      <c r="C3" s="103"/>
      <c r="D3" s="103"/>
      <c r="E3" s="103"/>
      <c r="F3" s="102"/>
      <c r="G3" s="102"/>
      <c r="H3" s="103"/>
      <c r="I3" s="103"/>
      <c r="J3" s="103"/>
      <c r="K3" s="103"/>
      <c r="L3" s="103"/>
      <c r="M3" s="102"/>
      <c r="N3" s="100"/>
    </row>
    <row r="4" spans="1:14" ht="23">
      <c r="A4" s="104" t="s">
        <v>180</v>
      </c>
      <c r="B4" s="102"/>
      <c r="C4" s="103"/>
      <c r="D4" s="103"/>
      <c r="E4" s="103"/>
      <c r="F4" s="102"/>
      <c r="G4" s="102"/>
      <c r="H4" s="103"/>
      <c r="I4" s="103"/>
      <c r="J4" s="103"/>
      <c r="K4" s="103"/>
      <c r="L4" s="103"/>
      <c r="M4" s="102"/>
      <c r="N4" s="100"/>
    </row>
    <row r="5" spans="1:14" ht="23">
      <c r="A5" s="104" t="s">
        <v>260</v>
      </c>
      <c r="B5" s="102"/>
      <c r="C5" s="103"/>
      <c r="D5" s="103"/>
      <c r="E5" s="103"/>
      <c r="F5" s="102"/>
      <c r="G5" s="102"/>
      <c r="H5" s="103"/>
      <c r="I5" s="103"/>
      <c r="J5" s="103"/>
      <c r="K5" s="103"/>
      <c r="L5" s="103"/>
      <c r="M5" s="102"/>
      <c r="N5" s="100"/>
    </row>
    <row r="6" spans="1:14" ht="14" thickBot="1">
      <c r="A6" s="105"/>
      <c r="B6" s="100"/>
      <c r="C6" s="106"/>
      <c r="D6" s="106"/>
      <c r="E6" s="106"/>
      <c r="F6" s="106"/>
      <c r="G6" s="106"/>
      <c r="H6" s="100"/>
      <c r="I6" s="100"/>
      <c r="J6" s="100"/>
      <c r="K6" s="100"/>
      <c r="L6" s="100"/>
      <c r="M6" s="106"/>
      <c r="N6" s="100"/>
    </row>
    <row r="7" spans="1:14" ht="14" thickBot="1">
      <c r="A7" s="107"/>
      <c r="B7" s="213" t="s">
        <v>106</v>
      </c>
      <c r="C7" s="214"/>
      <c r="D7" s="214"/>
      <c r="E7" s="214"/>
      <c r="F7" s="214"/>
      <c r="G7" s="215"/>
      <c r="H7" s="100"/>
      <c r="I7" s="216" t="s">
        <v>107</v>
      </c>
      <c r="J7" s="217"/>
      <c r="K7" s="217"/>
      <c r="L7" s="217"/>
      <c r="M7" s="217"/>
      <c r="N7" s="218"/>
    </row>
    <row r="8" spans="1:14">
      <c r="A8" s="108"/>
      <c r="B8" s="107"/>
      <c r="C8" s="109"/>
      <c r="D8" s="109"/>
      <c r="E8" s="109" t="s">
        <v>174</v>
      </c>
      <c r="F8" s="109" t="s">
        <v>175</v>
      </c>
      <c r="G8" s="109" t="s">
        <v>176</v>
      </c>
      <c r="H8" s="100"/>
      <c r="I8" s="107"/>
      <c r="J8" s="107"/>
      <c r="K8" s="107"/>
      <c r="L8" s="131" t="s">
        <v>174</v>
      </c>
      <c r="M8" s="109" t="s">
        <v>175</v>
      </c>
      <c r="N8" s="109" t="s">
        <v>176</v>
      </c>
    </row>
    <row r="9" spans="1:14" ht="14" thickBot="1">
      <c r="A9" s="110" t="s">
        <v>177</v>
      </c>
      <c r="B9" s="110" t="s">
        <v>264</v>
      </c>
      <c r="C9" s="110" t="s">
        <v>217</v>
      </c>
      <c r="D9" s="110" t="s">
        <v>178</v>
      </c>
      <c r="E9" s="111" t="s">
        <v>217</v>
      </c>
      <c r="F9" s="110" t="s">
        <v>179</v>
      </c>
      <c r="G9" s="110" t="s">
        <v>6</v>
      </c>
      <c r="H9" s="100"/>
      <c r="I9" s="110" t="s">
        <v>264</v>
      </c>
      <c r="J9" s="110" t="s">
        <v>217</v>
      </c>
      <c r="K9" s="110" t="s">
        <v>178</v>
      </c>
      <c r="L9" s="110" t="s">
        <v>217</v>
      </c>
      <c r="M9" s="110" t="s">
        <v>108</v>
      </c>
      <c r="N9" s="110" t="s">
        <v>6</v>
      </c>
    </row>
    <row r="10" spans="1:14">
      <c r="A10" s="112" t="s">
        <v>9</v>
      </c>
      <c r="B10" s="113">
        <f>SUM(B12:B70)</f>
        <v>4914725.75</v>
      </c>
      <c r="C10" s="113">
        <f>SUM(C12:C70)</f>
        <v>2349967</v>
      </c>
      <c r="D10" s="113">
        <f>SUM(D12:D70)</f>
        <v>161754</v>
      </c>
      <c r="E10" s="113">
        <f>C10+D10</f>
        <v>2511721</v>
      </c>
      <c r="F10" s="114">
        <f>(E10-B10)/B10</f>
        <v>-0.48893974399283624</v>
      </c>
      <c r="G10" s="114"/>
      <c r="H10" s="115"/>
      <c r="I10" s="116">
        <f>SUM(I12:I70)</f>
        <v>342072.91666666663</v>
      </c>
      <c r="J10" s="116">
        <f>SUM(J12:J70)</f>
        <v>50612.083333333328</v>
      </c>
      <c r="K10" s="116">
        <f>SUM(K12:K70)</f>
        <v>206</v>
      </c>
      <c r="L10" s="116">
        <f>J10+K10</f>
        <v>50818.083333333328</v>
      </c>
      <c r="M10" s="114">
        <f>(L10-I10)/I10</f>
        <v>-0.85144078686927138</v>
      </c>
      <c r="N10" s="107"/>
    </row>
    <row r="11" spans="1:14">
      <c r="A11" s="117"/>
      <c r="B11" s="118"/>
      <c r="C11" s="89"/>
      <c r="D11" s="89"/>
      <c r="E11" s="89"/>
      <c r="F11" s="68"/>
      <c r="G11" s="68"/>
      <c r="H11" s="119"/>
      <c r="I11" s="92"/>
      <c r="J11" s="92"/>
      <c r="K11" s="92"/>
      <c r="L11" s="92"/>
      <c r="M11" s="68"/>
      <c r="N11" s="108"/>
    </row>
    <row r="12" spans="1:14" ht="16">
      <c r="A12" s="120" t="s">
        <v>109</v>
      </c>
      <c r="B12" s="96">
        <v>46030</v>
      </c>
      <c r="C12" s="145">
        <v>19255</v>
      </c>
      <c r="D12" s="142">
        <v>0</v>
      </c>
      <c r="E12" s="90">
        <f>C12+D12</f>
        <v>19255</v>
      </c>
      <c r="F12" s="121">
        <f>(E12-B12)/B12</f>
        <v>-0.58168585704975018</v>
      </c>
      <c r="G12" s="121">
        <f>IF(F12 &lt;= (-0.45),0,0.45+F12)</f>
        <v>0</v>
      </c>
      <c r="H12" s="90"/>
      <c r="I12" s="122">
        <v>137</v>
      </c>
      <c r="J12" s="147">
        <v>33</v>
      </c>
      <c r="K12" s="123"/>
      <c r="L12" s="123">
        <f>J12+K12</f>
        <v>33</v>
      </c>
      <c r="M12" s="121">
        <f>(L12-I12)/I12</f>
        <v>-0.75912408759124084</v>
      </c>
      <c r="N12" s="123" t="s">
        <v>18</v>
      </c>
    </row>
    <row r="13" spans="1:14" ht="16">
      <c r="A13" s="120" t="s">
        <v>110</v>
      </c>
      <c r="B13" s="96">
        <v>11372</v>
      </c>
      <c r="C13" s="145">
        <v>7347</v>
      </c>
      <c r="D13" s="142">
        <v>126</v>
      </c>
      <c r="E13" s="90">
        <f t="shared" ref="E13:E69" si="0">C13+D13</f>
        <v>7473</v>
      </c>
      <c r="F13" s="121">
        <f t="shared" ref="F13:F69" si="1">(E13-B13)/B13</f>
        <v>-0.34285965529370382</v>
      </c>
      <c r="G13" s="121">
        <f t="shared" ref="G13:G70" si="2">IF(F13 &lt;= (-0.45),0,0.45+F13)</f>
        <v>0.10714034470629619</v>
      </c>
      <c r="H13" s="90"/>
      <c r="I13" s="122">
        <v>1734</v>
      </c>
      <c r="J13" s="147">
        <v>1055</v>
      </c>
      <c r="K13" s="123">
        <v>0</v>
      </c>
      <c r="L13" s="123">
        <f>J13+K13</f>
        <v>1055</v>
      </c>
      <c r="M13" s="121">
        <f>(L13-I13)/I13</f>
        <v>-0.39158016147635527</v>
      </c>
      <c r="N13" s="132">
        <f>IF(AND(M13&lt;0,M13&lt;F13),0.9+M13,0.9+F13)</f>
        <v>0.5084198385236447</v>
      </c>
    </row>
    <row r="14" spans="1:14" ht="16">
      <c r="A14" s="120" t="s">
        <v>111</v>
      </c>
      <c r="B14" s="96">
        <v>71142</v>
      </c>
      <c r="C14" s="145">
        <v>34964</v>
      </c>
      <c r="D14" s="142">
        <v>1489</v>
      </c>
      <c r="E14" s="90">
        <f t="shared" si="0"/>
        <v>36453</v>
      </c>
      <c r="F14" s="121">
        <f t="shared" si="1"/>
        <v>-0.48760226026819598</v>
      </c>
      <c r="G14" s="121">
        <f t="shared" si="2"/>
        <v>0</v>
      </c>
      <c r="H14" s="90"/>
      <c r="I14" s="122">
        <v>1166</v>
      </c>
      <c r="J14" s="147">
        <v>640</v>
      </c>
      <c r="K14" s="123" t="s">
        <v>12</v>
      </c>
      <c r="L14" s="123" t="s">
        <v>105</v>
      </c>
      <c r="M14" s="121">
        <v>0.48799999999999999</v>
      </c>
      <c r="N14" s="132">
        <f t="shared" ref="N14:N69" si="3">IF(AND(M14&lt;0,M14&lt;F14),0.9+M14,0.9+F14)</f>
        <v>0.41239773973180405</v>
      </c>
    </row>
    <row r="15" spans="1:14" ht="16">
      <c r="A15" s="120" t="s">
        <v>193</v>
      </c>
      <c r="B15" s="96">
        <v>24296</v>
      </c>
      <c r="C15" s="145">
        <v>12354</v>
      </c>
      <c r="D15" s="142">
        <v>173</v>
      </c>
      <c r="E15" s="90">
        <f t="shared" si="0"/>
        <v>12527</v>
      </c>
      <c r="F15" s="121">
        <f t="shared" si="1"/>
        <v>-0.48440072439907805</v>
      </c>
      <c r="G15" s="121">
        <f t="shared" si="2"/>
        <v>0</v>
      </c>
      <c r="H15" s="90"/>
      <c r="I15" s="122">
        <v>279</v>
      </c>
      <c r="J15" s="147">
        <v>194</v>
      </c>
      <c r="K15" s="123" t="s">
        <v>12</v>
      </c>
      <c r="L15" s="123" t="s">
        <v>105</v>
      </c>
      <c r="M15" s="121">
        <v>0.34399999999999997</v>
      </c>
      <c r="N15" s="132">
        <f t="shared" si="3"/>
        <v>0.41559927560092197</v>
      </c>
    </row>
    <row r="16" spans="1:14" ht="16">
      <c r="A16" s="120" t="s">
        <v>112</v>
      </c>
      <c r="B16" s="152">
        <v>919470.5</v>
      </c>
      <c r="C16" s="145">
        <v>560626</v>
      </c>
      <c r="D16" s="142">
        <v>0</v>
      </c>
      <c r="E16" s="90">
        <f t="shared" si="0"/>
        <v>560626</v>
      </c>
      <c r="F16" s="121">
        <f t="shared" si="1"/>
        <v>-0.39027298863856968</v>
      </c>
      <c r="G16" s="121">
        <f t="shared" si="2"/>
        <v>5.9727011361430327E-2</v>
      </c>
      <c r="H16" s="90"/>
      <c r="I16" s="153">
        <v>164267.91666666666</v>
      </c>
      <c r="J16" s="147">
        <v>0</v>
      </c>
      <c r="K16" s="123" t="s">
        <v>105</v>
      </c>
      <c r="L16" s="123">
        <v>0</v>
      </c>
      <c r="M16" s="121">
        <f>(L16-I16)/I16</f>
        <v>-1</v>
      </c>
      <c r="N16" s="151" t="s">
        <v>196</v>
      </c>
    </row>
    <row r="17" spans="1:14" ht="16">
      <c r="A17" s="120" t="s">
        <v>113</v>
      </c>
      <c r="B17" s="96">
        <v>38557</v>
      </c>
      <c r="C17" s="145">
        <v>11154</v>
      </c>
      <c r="D17" s="142">
        <v>2010</v>
      </c>
      <c r="E17" s="90">
        <f t="shared" si="0"/>
        <v>13164</v>
      </c>
      <c r="F17" s="121">
        <f t="shared" si="1"/>
        <v>-0.6585833960111005</v>
      </c>
      <c r="G17" s="121">
        <f t="shared" si="2"/>
        <v>0</v>
      </c>
      <c r="H17" s="90"/>
      <c r="I17" s="122">
        <v>750</v>
      </c>
      <c r="J17" s="147">
        <v>387</v>
      </c>
      <c r="K17" s="123" t="s">
        <v>12</v>
      </c>
      <c r="L17" s="123"/>
      <c r="M17" s="121">
        <v>0.65900000000000003</v>
      </c>
      <c r="N17" s="132">
        <f t="shared" si="3"/>
        <v>0.24141660398889953</v>
      </c>
    </row>
    <row r="18" spans="1:14" ht="16">
      <c r="A18" s="120" t="s">
        <v>114</v>
      </c>
      <c r="B18" s="96">
        <v>60985</v>
      </c>
      <c r="C18" s="145">
        <v>29662</v>
      </c>
      <c r="D18" s="142">
        <v>13914</v>
      </c>
      <c r="E18" s="90">
        <f t="shared" si="0"/>
        <v>43576</v>
      </c>
      <c r="F18" s="121">
        <f t="shared" si="1"/>
        <v>-0.28546363859965568</v>
      </c>
      <c r="G18" s="121">
        <f t="shared" si="2"/>
        <v>0.16453636140034433</v>
      </c>
      <c r="H18" s="90"/>
      <c r="I18" s="122">
        <v>3027</v>
      </c>
      <c r="J18" s="147">
        <v>0</v>
      </c>
      <c r="K18" s="123"/>
      <c r="L18" s="123">
        <f>J18+K18</f>
        <v>0</v>
      </c>
      <c r="M18" s="121">
        <f>(L18-I18)/I18</f>
        <v>-1</v>
      </c>
      <c r="N18" s="123" t="s">
        <v>18</v>
      </c>
    </row>
    <row r="19" spans="1:14" ht="16">
      <c r="A19" s="120" t="s">
        <v>115</v>
      </c>
      <c r="B19" s="96">
        <v>10775</v>
      </c>
      <c r="C19" s="145">
        <v>5867</v>
      </c>
      <c r="D19" s="90">
        <v>576</v>
      </c>
      <c r="E19" s="90">
        <f t="shared" si="0"/>
        <v>6443</v>
      </c>
      <c r="F19" s="121">
        <f t="shared" si="1"/>
        <v>-0.40204176334106728</v>
      </c>
      <c r="G19" s="121">
        <f t="shared" si="2"/>
        <v>4.7958236658932729E-2</v>
      </c>
      <c r="H19" s="90"/>
      <c r="I19" s="122">
        <v>78</v>
      </c>
      <c r="J19" s="147">
        <v>0</v>
      </c>
      <c r="K19" s="124"/>
      <c r="L19" s="123">
        <f>J19+K19</f>
        <v>0</v>
      </c>
      <c r="M19" s="121">
        <f>(L19-I19)/I19</f>
        <v>-1</v>
      </c>
      <c r="N19" s="123" t="s">
        <v>18</v>
      </c>
    </row>
    <row r="20" spans="1:14" ht="16">
      <c r="A20" s="120" t="s">
        <v>116</v>
      </c>
      <c r="B20" s="96">
        <v>26789</v>
      </c>
      <c r="C20" s="145">
        <v>17568</v>
      </c>
      <c r="D20" s="90">
        <v>0</v>
      </c>
      <c r="E20" s="90">
        <f t="shared" si="0"/>
        <v>17568</v>
      </c>
      <c r="F20" s="121">
        <f t="shared" si="1"/>
        <v>-0.3442084437642316</v>
      </c>
      <c r="G20" s="121">
        <f t="shared" si="2"/>
        <v>0.10579155623576841</v>
      </c>
      <c r="H20" s="90"/>
      <c r="I20" s="122">
        <v>198</v>
      </c>
      <c r="J20" s="147">
        <v>79</v>
      </c>
      <c r="K20" s="124">
        <v>0</v>
      </c>
      <c r="L20" s="123">
        <f>J20+K20</f>
        <v>79</v>
      </c>
      <c r="M20" s="121">
        <f>(L20-I20)/I20</f>
        <v>-0.60101010101010099</v>
      </c>
      <c r="N20" s="132">
        <f t="shared" si="3"/>
        <v>0.29898989898989903</v>
      </c>
    </row>
    <row r="21" spans="1:14" ht="16">
      <c r="A21" s="120" t="s">
        <v>117</v>
      </c>
      <c r="B21" s="96">
        <v>229391</v>
      </c>
      <c r="C21" s="145">
        <v>69270</v>
      </c>
      <c r="D21" s="142">
        <v>5985</v>
      </c>
      <c r="E21" s="90">
        <f t="shared" si="0"/>
        <v>75255</v>
      </c>
      <c r="F21" s="121">
        <f t="shared" si="1"/>
        <v>-0.67193569058943026</v>
      </c>
      <c r="G21" s="121">
        <f t="shared" si="2"/>
        <v>0</v>
      </c>
      <c r="H21" s="90"/>
      <c r="I21" s="122">
        <v>3615</v>
      </c>
      <c r="J21" s="147">
        <v>0</v>
      </c>
      <c r="K21" s="123"/>
      <c r="L21" s="123">
        <f>J21+K21</f>
        <v>0</v>
      </c>
      <c r="M21" s="121">
        <f>(L21-I21)/I21</f>
        <v>-1</v>
      </c>
      <c r="N21" s="123" t="s">
        <v>18</v>
      </c>
    </row>
    <row r="22" spans="1:14" ht="16">
      <c r="A22" s="120"/>
      <c r="B22" s="96"/>
      <c r="C22" s="145"/>
      <c r="D22" s="90"/>
      <c r="E22" s="90"/>
      <c r="F22" s="121"/>
      <c r="G22" s="121" t="s">
        <v>105</v>
      </c>
      <c r="H22" s="90"/>
      <c r="I22" s="122"/>
      <c r="J22" s="147"/>
      <c r="K22" s="123"/>
      <c r="L22" s="123" t="s">
        <v>105</v>
      </c>
      <c r="M22" s="121"/>
      <c r="N22" s="132"/>
    </row>
    <row r="23" spans="1:14" ht="16">
      <c r="A23" s="120" t="s">
        <v>118</v>
      </c>
      <c r="B23" s="96">
        <v>139135</v>
      </c>
      <c r="C23" s="145">
        <v>52928</v>
      </c>
      <c r="D23" s="142">
        <v>5574</v>
      </c>
      <c r="E23" s="90">
        <f t="shared" si="0"/>
        <v>58502</v>
      </c>
      <c r="F23" s="121">
        <f t="shared" si="1"/>
        <v>-0.57953067164983652</v>
      </c>
      <c r="G23" s="121">
        <f t="shared" si="2"/>
        <v>0</v>
      </c>
      <c r="H23" s="90"/>
      <c r="I23" s="122">
        <v>562</v>
      </c>
      <c r="J23" s="147">
        <v>0</v>
      </c>
      <c r="K23" s="123"/>
      <c r="L23" s="123">
        <f>J23+K23</f>
        <v>0</v>
      </c>
      <c r="M23" s="121">
        <f>(L23-I23)/I23</f>
        <v>-1</v>
      </c>
      <c r="N23" s="123" t="s">
        <v>18</v>
      </c>
    </row>
    <row r="24" spans="1:14" ht="16">
      <c r="A24" s="120" t="s">
        <v>119</v>
      </c>
      <c r="B24" s="96">
        <v>2099</v>
      </c>
      <c r="C24" s="145"/>
      <c r="D24" s="142" t="s">
        <v>162</v>
      </c>
      <c r="E24" s="90"/>
      <c r="F24" s="121">
        <v>0</v>
      </c>
      <c r="G24" s="121">
        <f t="shared" si="2"/>
        <v>0.45</v>
      </c>
      <c r="H24" s="90"/>
      <c r="I24" s="122">
        <v>189</v>
      </c>
      <c r="J24" s="147"/>
      <c r="K24" s="123" t="s">
        <v>162</v>
      </c>
      <c r="L24" s="123"/>
      <c r="M24" s="121">
        <v>0</v>
      </c>
      <c r="N24" s="132">
        <f t="shared" si="3"/>
        <v>0.9</v>
      </c>
    </row>
    <row r="25" spans="1:14" ht="16">
      <c r="A25" s="120" t="s">
        <v>120</v>
      </c>
      <c r="B25" s="96">
        <v>21674</v>
      </c>
      <c r="C25" s="145">
        <v>18791</v>
      </c>
      <c r="D25" s="90">
        <v>208</v>
      </c>
      <c r="E25" s="90">
        <f t="shared" si="0"/>
        <v>18999</v>
      </c>
      <c r="F25" s="121">
        <f t="shared" si="1"/>
        <v>-0.1234197656177909</v>
      </c>
      <c r="G25" s="121">
        <f t="shared" si="2"/>
        <v>0.32658023438220912</v>
      </c>
      <c r="H25" s="90"/>
      <c r="I25" s="122">
        <v>1484</v>
      </c>
      <c r="J25" s="147">
        <v>0</v>
      </c>
      <c r="K25" s="123"/>
      <c r="L25" s="123">
        <f>J25+K25</f>
        <v>0</v>
      </c>
      <c r="M25" s="121">
        <f>(L25-I25)/I25</f>
        <v>-1</v>
      </c>
      <c r="N25" s="123" t="s">
        <v>18</v>
      </c>
    </row>
    <row r="26" spans="1:14" ht="16">
      <c r="A26" s="120" t="s">
        <v>121</v>
      </c>
      <c r="B26" s="96">
        <v>8858</v>
      </c>
      <c r="C26" s="145">
        <v>1275</v>
      </c>
      <c r="D26" s="142">
        <v>2965</v>
      </c>
      <c r="E26" s="90">
        <f t="shared" si="0"/>
        <v>4240</v>
      </c>
      <c r="F26" s="121">
        <f t="shared" si="1"/>
        <v>-0.52133664484082187</v>
      </c>
      <c r="G26" s="121">
        <f t="shared" si="2"/>
        <v>0</v>
      </c>
      <c r="H26" s="90"/>
      <c r="I26" s="122">
        <v>606</v>
      </c>
      <c r="J26" s="147">
        <v>27</v>
      </c>
      <c r="K26" s="123">
        <v>90</v>
      </c>
      <c r="L26" s="123">
        <f>J26+K26</f>
        <v>117</v>
      </c>
      <c r="M26" s="121">
        <f>(L26-I26)/I26</f>
        <v>-0.80693069306930698</v>
      </c>
      <c r="N26" s="132">
        <f t="shared" si="3"/>
        <v>9.3069306930693041E-2</v>
      </c>
    </row>
    <row r="27" spans="1:14" ht="16">
      <c r="A27" s="120" t="s">
        <v>122</v>
      </c>
      <c r="B27" s="96">
        <v>236205</v>
      </c>
      <c r="C27" s="145">
        <v>84827</v>
      </c>
      <c r="D27" s="142">
        <v>260</v>
      </c>
      <c r="E27" s="90">
        <f t="shared" si="0"/>
        <v>85087</v>
      </c>
      <c r="F27" s="121">
        <f t="shared" si="1"/>
        <v>-0.63977477191422705</v>
      </c>
      <c r="G27" s="121">
        <f t="shared" si="2"/>
        <v>0</v>
      </c>
      <c r="H27" s="90"/>
      <c r="I27" s="122">
        <v>11252</v>
      </c>
      <c r="J27" s="147">
        <v>397</v>
      </c>
      <c r="K27" s="123">
        <v>3</v>
      </c>
      <c r="L27" s="123">
        <f>J27+K27</f>
        <v>400</v>
      </c>
      <c r="M27" s="121">
        <f>(L27-I27)/I27</f>
        <v>-0.96445076430856735</v>
      </c>
      <c r="N27" s="132">
        <v>0</v>
      </c>
    </row>
    <row r="28" spans="1:14" ht="16">
      <c r="A28" s="120" t="s">
        <v>123</v>
      </c>
      <c r="B28" s="96">
        <v>65618</v>
      </c>
      <c r="C28" s="145">
        <v>36830</v>
      </c>
      <c r="D28" s="142">
        <v>0</v>
      </c>
      <c r="E28" s="90">
        <f t="shared" si="0"/>
        <v>36830</v>
      </c>
      <c r="F28" s="121">
        <f t="shared" si="1"/>
        <v>-0.43872108262976622</v>
      </c>
      <c r="G28" s="121">
        <f t="shared" si="2"/>
        <v>1.1278917370233787E-2</v>
      </c>
      <c r="H28" s="90"/>
      <c r="I28" s="122">
        <v>2217</v>
      </c>
      <c r="J28" s="147">
        <v>0</v>
      </c>
      <c r="K28" s="123" t="s">
        <v>105</v>
      </c>
      <c r="L28" s="123">
        <v>0</v>
      </c>
      <c r="M28" s="121">
        <f>(L28-I28)/I28</f>
        <v>-1</v>
      </c>
      <c r="N28" s="123" t="s">
        <v>18</v>
      </c>
    </row>
    <row r="29" spans="1:14" ht="16">
      <c r="A29" s="120" t="s">
        <v>124</v>
      </c>
      <c r="B29" s="96">
        <v>36483</v>
      </c>
      <c r="C29" s="145">
        <v>20025</v>
      </c>
      <c r="D29" s="142">
        <v>390</v>
      </c>
      <c r="E29" s="90">
        <f t="shared" si="0"/>
        <v>20415</v>
      </c>
      <c r="F29" s="121">
        <f t="shared" si="1"/>
        <v>-0.44042430721157799</v>
      </c>
      <c r="G29" s="121">
        <f t="shared" si="2"/>
        <v>9.5756927884220189E-3</v>
      </c>
      <c r="H29" s="90"/>
      <c r="I29" s="122">
        <v>3434</v>
      </c>
      <c r="J29" s="147">
        <v>1341</v>
      </c>
      <c r="K29" s="123">
        <v>40</v>
      </c>
      <c r="L29" s="123">
        <f>J29+K29</f>
        <v>1381</v>
      </c>
      <c r="M29" s="121">
        <f>(L29-I29)/I29</f>
        <v>-0.59784507862550962</v>
      </c>
      <c r="N29" s="132">
        <f t="shared" si="3"/>
        <v>0.3021549213744904</v>
      </c>
    </row>
    <row r="30" spans="1:14" ht="16">
      <c r="A30" s="120" t="s">
        <v>125</v>
      </c>
      <c r="B30" s="96">
        <v>28232</v>
      </c>
      <c r="C30" s="145">
        <v>12585</v>
      </c>
      <c r="D30" s="142">
        <v>9959</v>
      </c>
      <c r="E30" s="90">
        <f t="shared" si="0"/>
        <v>22544</v>
      </c>
      <c r="F30" s="121">
        <f t="shared" si="1"/>
        <v>-0.20147350524227828</v>
      </c>
      <c r="G30" s="121">
        <f t="shared" si="2"/>
        <v>0.24852649475772173</v>
      </c>
      <c r="H30" s="90"/>
      <c r="I30" s="122">
        <v>1667</v>
      </c>
      <c r="J30" s="147">
        <v>458</v>
      </c>
      <c r="K30" s="123" t="s">
        <v>12</v>
      </c>
      <c r="L30" s="123" t="s">
        <v>105</v>
      </c>
      <c r="M30" s="121">
        <v>0.20100000000000001</v>
      </c>
      <c r="N30" s="132">
        <f t="shared" si="3"/>
        <v>0.69852649475772177</v>
      </c>
    </row>
    <row r="31" spans="1:14" ht="16">
      <c r="A31" s="120" t="s">
        <v>126</v>
      </c>
      <c r="B31" s="96">
        <v>75384</v>
      </c>
      <c r="C31" s="145">
        <v>38542</v>
      </c>
      <c r="D31" s="142">
        <v>2700</v>
      </c>
      <c r="E31" s="90">
        <f t="shared" si="0"/>
        <v>41242</v>
      </c>
      <c r="F31" s="121">
        <f t="shared" si="1"/>
        <v>-0.45290777883901095</v>
      </c>
      <c r="G31" s="121">
        <f t="shared" si="2"/>
        <v>0</v>
      </c>
      <c r="H31" s="90"/>
      <c r="I31" s="122">
        <v>4019</v>
      </c>
      <c r="J31" s="147">
        <v>764</v>
      </c>
      <c r="K31" s="123">
        <v>15</v>
      </c>
      <c r="L31" s="123">
        <f>J31+K31</f>
        <v>779</v>
      </c>
      <c r="M31" s="121">
        <f>(L31-I31)/I31</f>
        <v>-0.80617068922617563</v>
      </c>
      <c r="N31" s="132">
        <f t="shared" si="3"/>
        <v>9.3829310773824393E-2</v>
      </c>
    </row>
    <row r="32" spans="1:14" ht="16">
      <c r="A32" s="120" t="s">
        <v>127</v>
      </c>
      <c r="B32" s="96">
        <v>79825</v>
      </c>
      <c r="C32" s="145">
        <v>27820</v>
      </c>
      <c r="D32" s="142">
        <v>6783</v>
      </c>
      <c r="E32" s="90">
        <f t="shared" si="0"/>
        <v>34603</v>
      </c>
      <c r="F32" s="121">
        <f t="shared" si="1"/>
        <v>-0.56651424992170374</v>
      </c>
      <c r="G32" s="121">
        <f t="shared" si="2"/>
        <v>0</v>
      </c>
      <c r="H32" s="90"/>
      <c r="I32" s="122">
        <v>706</v>
      </c>
      <c r="J32" s="147">
        <v>273</v>
      </c>
      <c r="K32" s="123" t="s">
        <v>12</v>
      </c>
      <c r="L32" s="123" t="s">
        <v>105</v>
      </c>
      <c r="M32" s="121">
        <v>0.56699999999999995</v>
      </c>
      <c r="N32" s="132">
        <f t="shared" si="3"/>
        <v>0.33348575007829628</v>
      </c>
    </row>
    <row r="33" spans="1:14" ht="16">
      <c r="A33" s="120"/>
      <c r="B33" s="96"/>
      <c r="C33" s="145"/>
      <c r="D33" s="90"/>
      <c r="E33" s="90"/>
      <c r="F33" s="121"/>
      <c r="G33" s="121" t="s">
        <v>105</v>
      </c>
      <c r="H33" s="90"/>
      <c r="I33" s="122"/>
      <c r="J33" s="147"/>
      <c r="K33" s="123"/>
      <c r="L33" s="123" t="s">
        <v>105</v>
      </c>
      <c r="M33" s="121"/>
      <c r="N33" s="132"/>
    </row>
    <row r="34" spans="1:14" ht="16">
      <c r="A34" s="120" t="s">
        <v>128</v>
      </c>
      <c r="B34" s="96">
        <v>21694</v>
      </c>
      <c r="C34" s="145">
        <v>12478</v>
      </c>
      <c r="D34" s="142">
        <v>0</v>
      </c>
      <c r="E34" s="90">
        <f t="shared" si="0"/>
        <v>12478</v>
      </c>
      <c r="F34" s="121">
        <f t="shared" si="1"/>
        <v>-0.42481792200608465</v>
      </c>
      <c r="G34" s="121">
        <f t="shared" si="2"/>
        <v>2.5182077993915364E-2</v>
      </c>
      <c r="H34" s="90"/>
      <c r="I34" s="96">
        <v>1904</v>
      </c>
      <c r="J34" s="145">
        <v>458</v>
      </c>
      <c r="K34" s="142">
        <v>0</v>
      </c>
      <c r="L34" s="90">
        <f>J34+K34</f>
        <v>458</v>
      </c>
      <c r="M34" s="121">
        <f>(L34-I34)/I34</f>
        <v>-0.75945378151260501</v>
      </c>
      <c r="N34" s="132">
        <f t="shared" si="3"/>
        <v>0.14054621848739501</v>
      </c>
    </row>
    <row r="35" spans="1:14" ht="16">
      <c r="A35" s="120" t="s">
        <v>129</v>
      </c>
      <c r="B35" s="96">
        <v>81185</v>
      </c>
      <c r="C35" s="145">
        <v>30641</v>
      </c>
      <c r="D35" s="142">
        <v>15305</v>
      </c>
      <c r="E35" s="90">
        <f t="shared" si="0"/>
        <v>45946</v>
      </c>
      <c r="F35" s="121">
        <f t="shared" si="1"/>
        <v>-0.43405801564328383</v>
      </c>
      <c r="G35" s="121">
        <f t="shared" si="2"/>
        <v>1.5941984356716177E-2</v>
      </c>
      <c r="H35" s="90"/>
      <c r="I35" s="122">
        <v>678</v>
      </c>
      <c r="J35" s="147">
        <v>0</v>
      </c>
      <c r="K35" s="123">
        <v>0</v>
      </c>
      <c r="L35" s="123">
        <f>J35+K35</f>
        <v>0</v>
      </c>
      <c r="M35" s="121">
        <f>(L35-I35)/I35</f>
        <v>-1</v>
      </c>
      <c r="N35" s="123" t="s">
        <v>18</v>
      </c>
    </row>
    <row r="36" spans="1:14" ht="16">
      <c r="A36" s="120" t="s">
        <v>192</v>
      </c>
      <c r="B36" s="96">
        <v>100852</v>
      </c>
      <c r="C36" s="145">
        <v>44264</v>
      </c>
      <c r="D36" s="142">
        <v>7997</v>
      </c>
      <c r="E36" s="90">
        <f t="shared" si="0"/>
        <v>52261</v>
      </c>
      <c r="F36" s="121">
        <f t="shared" si="1"/>
        <v>-0.48180502121921231</v>
      </c>
      <c r="G36" s="121">
        <f t="shared" si="2"/>
        <v>0</v>
      </c>
      <c r="H36" s="90"/>
      <c r="I36" s="122">
        <v>3433</v>
      </c>
      <c r="J36" s="147">
        <v>3808</v>
      </c>
      <c r="K36" s="123" t="s">
        <v>12</v>
      </c>
      <c r="L36" s="123"/>
      <c r="M36" s="121">
        <v>0.48199999999999998</v>
      </c>
      <c r="N36" s="132">
        <f t="shared" si="3"/>
        <v>0.41819497878078771</v>
      </c>
    </row>
    <row r="37" spans="1:14" ht="16">
      <c r="A37" s="120" t="s">
        <v>130</v>
      </c>
      <c r="B37" s="96">
        <v>201696</v>
      </c>
      <c r="C37" s="145">
        <v>74231</v>
      </c>
      <c r="D37" s="142">
        <v>1076</v>
      </c>
      <c r="E37" s="90">
        <f t="shared" si="0"/>
        <v>75307</v>
      </c>
      <c r="F37" s="121">
        <f t="shared" si="1"/>
        <v>-0.6266311676979216</v>
      </c>
      <c r="G37" s="121">
        <f t="shared" si="2"/>
        <v>0</v>
      </c>
      <c r="H37" s="90"/>
      <c r="I37" s="122">
        <v>23088</v>
      </c>
      <c r="J37" s="147">
        <v>3403</v>
      </c>
      <c r="K37" s="123">
        <v>55</v>
      </c>
      <c r="L37" s="123">
        <f>J37+K37</f>
        <v>3458</v>
      </c>
      <c r="M37" s="121">
        <f>(L37-I37)/I37</f>
        <v>-0.85022522522522526</v>
      </c>
      <c r="N37" s="132">
        <f t="shared" si="3"/>
        <v>4.9774774774774766E-2</v>
      </c>
    </row>
    <row r="38" spans="1:14" ht="16">
      <c r="A38" s="120" t="s">
        <v>131</v>
      </c>
      <c r="B38" s="96">
        <v>61339</v>
      </c>
      <c r="C38" s="145">
        <v>39040</v>
      </c>
      <c r="D38" s="142">
        <v>0</v>
      </c>
      <c r="E38" s="90">
        <f t="shared" si="0"/>
        <v>39040</v>
      </c>
      <c r="F38" s="121">
        <f t="shared" si="1"/>
        <v>-0.36353706451034418</v>
      </c>
      <c r="G38" s="121">
        <f t="shared" si="2"/>
        <v>8.6462935489655834E-2</v>
      </c>
      <c r="H38" s="90"/>
      <c r="I38" s="122">
        <v>4789</v>
      </c>
      <c r="J38" s="147">
        <v>4175</v>
      </c>
      <c r="K38" s="123" t="s">
        <v>12</v>
      </c>
      <c r="L38" s="123"/>
      <c r="M38" s="121">
        <v>0.36399999999999999</v>
      </c>
      <c r="N38" s="132">
        <f t="shared" si="3"/>
        <v>0.53646293548965585</v>
      </c>
    </row>
    <row r="39" spans="1:14" ht="16">
      <c r="A39" s="120" t="s">
        <v>132</v>
      </c>
      <c r="B39" s="96">
        <v>52528</v>
      </c>
      <c r="C39" s="145">
        <v>14970</v>
      </c>
      <c r="D39" s="142">
        <v>12090</v>
      </c>
      <c r="E39" s="90">
        <f t="shared" si="0"/>
        <v>27060</v>
      </c>
      <c r="F39" s="121">
        <f t="shared" si="1"/>
        <v>-0.4848461772768809</v>
      </c>
      <c r="G39" s="121">
        <f t="shared" si="2"/>
        <v>0</v>
      </c>
      <c r="H39" s="90"/>
      <c r="I39" s="122">
        <v>42</v>
      </c>
      <c r="J39" s="147">
        <v>21</v>
      </c>
      <c r="K39" s="123" t="s">
        <v>12</v>
      </c>
      <c r="L39" s="123"/>
      <c r="M39" s="121">
        <v>0.48499999999999999</v>
      </c>
      <c r="N39" s="132">
        <f t="shared" si="3"/>
        <v>0.41515382272311913</v>
      </c>
    </row>
    <row r="40" spans="1:14" ht="16">
      <c r="A40" s="120" t="s">
        <v>133</v>
      </c>
      <c r="B40" s="96">
        <v>89299</v>
      </c>
      <c r="C40" s="145">
        <v>49223</v>
      </c>
      <c r="D40" s="142">
        <v>0</v>
      </c>
      <c r="E40" s="90">
        <f t="shared" si="0"/>
        <v>49223</v>
      </c>
      <c r="F40" s="121">
        <f t="shared" si="1"/>
        <v>-0.44878442087817333</v>
      </c>
      <c r="G40" s="121">
        <f t="shared" si="2"/>
        <v>1.215579121826682E-3</v>
      </c>
      <c r="H40" s="90"/>
      <c r="I40" s="122">
        <v>2365</v>
      </c>
      <c r="J40" s="147">
        <v>733</v>
      </c>
      <c r="K40" s="123">
        <v>0</v>
      </c>
      <c r="L40" s="123">
        <f>J40+K40</f>
        <v>733</v>
      </c>
      <c r="M40" s="121">
        <f>(L40-I40)/I40</f>
        <v>-0.6900634249471459</v>
      </c>
      <c r="N40" s="132">
        <f t="shared" si="3"/>
        <v>0.20993657505285412</v>
      </c>
    </row>
    <row r="41" spans="1:14" ht="16">
      <c r="A41" s="120" t="s">
        <v>134</v>
      </c>
      <c r="B41" s="96">
        <v>11373</v>
      </c>
      <c r="C41" s="145">
        <v>4555</v>
      </c>
      <c r="D41" s="142">
        <v>64</v>
      </c>
      <c r="E41" s="90">
        <f t="shared" si="0"/>
        <v>4619</v>
      </c>
      <c r="F41" s="121">
        <f t="shared" si="1"/>
        <v>-0.59386265717049147</v>
      </c>
      <c r="G41" s="121">
        <f t="shared" si="2"/>
        <v>0</v>
      </c>
      <c r="H41" s="90"/>
      <c r="I41" s="122">
        <v>977</v>
      </c>
      <c r="J41" s="147">
        <v>600</v>
      </c>
      <c r="K41" s="123" t="s">
        <v>12</v>
      </c>
      <c r="L41" s="123"/>
      <c r="M41" s="121">
        <v>0.59399999999999997</v>
      </c>
      <c r="N41" s="132">
        <f t="shared" si="3"/>
        <v>0.30613734282950855</v>
      </c>
    </row>
    <row r="42" spans="1:14" ht="16">
      <c r="A42" s="120" t="s">
        <v>135</v>
      </c>
      <c r="B42" s="96">
        <v>15293</v>
      </c>
      <c r="C42" s="145">
        <v>10367</v>
      </c>
      <c r="D42" s="142">
        <v>0</v>
      </c>
      <c r="E42" s="90">
        <f t="shared" si="0"/>
        <v>10367</v>
      </c>
      <c r="F42" s="121">
        <f t="shared" si="1"/>
        <v>-0.32210815405741189</v>
      </c>
      <c r="G42" s="121">
        <f t="shared" si="2"/>
        <v>0.12789184594258812</v>
      </c>
      <c r="H42" s="90"/>
      <c r="I42" s="122">
        <v>802</v>
      </c>
      <c r="J42" s="147">
        <v>0</v>
      </c>
      <c r="K42" s="123">
        <v>0</v>
      </c>
      <c r="L42" s="123">
        <f>J42+K42</f>
        <v>0</v>
      </c>
      <c r="M42" s="121">
        <f>(L42-I42)/I42</f>
        <v>-1</v>
      </c>
      <c r="N42" s="123" t="s">
        <v>18</v>
      </c>
    </row>
    <row r="43" spans="1:14" ht="16">
      <c r="A43" s="120" t="s">
        <v>136</v>
      </c>
      <c r="B43" s="96">
        <v>15708</v>
      </c>
      <c r="C43" s="145">
        <v>6837</v>
      </c>
      <c r="D43" s="142">
        <v>822</v>
      </c>
      <c r="E43" s="90">
        <f t="shared" si="0"/>
        <v>7659</v>
      </c>
      <c r="F43" s="121">
        <f t="shared" si="1"/>
        <v>-0.51241405653170358</v>
      </c>
      <c r="G43" s="121">
        <f t="shared" si="2"/>
        <v>0</v>
      </c>
      <c r="H43" s="90"/>
      <c r="I43" s="122">
        <v>393</v>
      </c>
      <c r="J43" s="147">
        <v>237</v>
      </c>
      <c r="K43" s="123" t="s">
        <v>12</v>
      </c>
      <c r="L43" s="123"/>
      <c r="M43" s="121">
        <v>0.51200000000000001</v>
      </c>
      <c r="N43" s="132">
        <f t="shared" si="3"/>
        <v>0.38758594346829645</v>
      </c>
    </row>
    <row r="44" spans="1:14" ht="16">
      <c r="A44" s="120"/>
      <c r="B44" s="96"/>
      <c r="C44" s="145"/>
      <c r="D44" s="90"/>
      <c r="E44" s="90"/>
      <c r="F44" s="121"/>
      <c r="G44" s="121" t="s">
        <v>105</v>
      </c>
      <c r="H44" s="90"/>
      <c r="I44" s="122"/>
      <c r="J44" s="147"/>
      <c r="K44" s="123"/>
      <c r="L44" s="123" t="s">
        <v>105</v>
      </c>
      <c r="M44" s="121"/>
      <c r="N44" s="132"/>
    </row>
    <row r="45" spans="1:14" ht="16">
      <c r="A45" s="120" t="s">
        <v>137</v>
      </c>
      <c r="B45" s="96">
        <v>10800</v>
      </c>
      <c r="C45" s="145">
        <v>5841</v>
      </c>
      <c r="D45" s="142">
        <v>0</v>
      </c>
      <c r="E45" s="90">
        <f t="shared" si="0"/>
        <v>5841</v>
      </c>
      <c r="F45" s="121">
        <f t="shared" si="1"/>
        <v>-0.45916666666666667</v>
      </c>
      <c r="G45" s="121">
        <f t="shared" si="2"/>
        <v>0</v>
      </c>
      <c r="H45" s="90"/>
      <c r="I45" s="122">
        <v>278</v>
      </c>
      <c r="J45" s="147">
        <v>58</v>
      </c>
      <c r="K45" s="123">
        <v>0</v>
      </c>
      <c r="L45" s="123">
        <f>J45+K45</f>
        <v>58</v>
      </c>
      <c r="M45" s="121">
        <f>(L45-I45)/I45</f>
        <v>-0.79136690647482011</v>
      </c>
      <c r="N45" s="132">
        <f t="shared" si="3"/>
        <v>0.10863309352517991</v>
      </c>
    </row>
    <row r="46" spans="1:14" ht="16">
      <c r="A46" s="120" t="s">
        <v>138</v>
      </c>
      <c r="B46" s="96">
        <v>111734</v>
      </c>
      <c r="C46" s="145">
        <v>53455</v>
      </c>
      <c r="D46" s="142">
        <v>6934</v>
      </c>
      <c r="E46" s="90">
        <f t="shared" si="0"/>
        <v>60389</v>
      </c>
      <c r="F46" s="121">
        <f t="shared" si="1"/>
        <v>-0.45952888109259493</v>
      </c>
      <c r="G46" s="121">
        <f t="shared" si="2"/>
        <v>0</v>
      </c>
      <c r="H46" s="90"/>
      <c r="I46" s="122">
        <v>3739</v>
      </c>
      <c r="J46" s="147">
        <v>0</v>
      </c>
      <c r="K46" s="123"/>
      <c r="L46" s="123">
        <f>J46+K46</f>
        <v>0</v>
      </c>
      <c r="M46" s="121">
        <f>(L46-I46)/I46</f>
        <v>-1</v>
      </c>
      <c r="N46" s="123" t="s">
        <v>18</v>
      </c>
    </row>
    <row r="47" spans="1:14" ht="16">
      <c r="A47" s="120" t="s">
        <v>139</v>
      </c>
      <c r="B47" s="96">
        <v>34444</v>
      </c>
      <c r="C47" s="145">
        <v>23655</v>
      </c>
      <c r="D47" s="142">
        <v>364</v>
      </c>
      <c r="E47" s="90">
        <f t="shared" si="0"/>
        <v>24019</v>
      </c>
      <c r="F47" s="121">
        <f t="shared" si="1"/>
        <v>-0.30266519567994427</v>
      </c>
      <c r="G47" s="121">
        <f t="shared" si="2"/>
        <v>0.14733480432005575</v>
      </c>
      <c r="H47" s="90"/>
      <c r="I47" s="122">
        <v>1430</v>
      </c>
      <c r="J47" s="147">
        <v>1411</v>
      </c>
      <c r="K47" s="123" t="s">
        <v>12</v>
      </c>
      <c r="L47" s="123"/>
      <c r="M47" s="121">
        <v>0.30299999999999999</v>
      </c>
      <c r="N47" s="132">
        <f t="shared" si="3"/>
        <v>0.5973348043200557</v>
      </c>
    </row>
    <row r="48" spans="1:14" ht="16">
      <c r="A48" s="120" t="s">
        <v>140</v>
      </c>
      <c r="B48" s="96">
        <v>499415</v>
      </c>
      <c r="C48" s="145">
        <v>258702</v>
      </c>
      <c r="D48" s="142">
        <v>0</v>
      </c>
      <c r="E48" s="90">
        <f t="shared" si="0"/>
        <v>258702</v>
      </c>
      <c r="F48" s="121">
        <f t="shared" si="1"/>
        <v>-0.48198992821601272</v>
      </c>
      <c r="G48" s="121">
        <f t="shared" si="2"/>
        <v>0</v>
      </c>
      <c r="H48" s="90"/>
      <c r="I48" s="122">
        <v>27522</v>
      </c>
      <c r="J48" s="147">
        <v>6920</v>
      </c>
      <c r="K48" s="123">
        <v>0</v>
      </c>
      <c r="L48" s="123">
        <f>J48+K48</f>
        <v>6920</v>
      </c>
      <c r="M48" s="121">
        <f>(L48-I48)/I48</f>
        <v>-0.74856478453600761</v>
      </c>
      <c r="N48" s="132">
        <f t="shared" si="3"/>
        <v>0.15143521546399241</v>
      </c>
    </row>
    <row r="49" spans="1:14" ht="16">
      <c r="A49" s="120" t="s">
        <v>141</v>
      </c>
      <c r="B49" s="152">
        <v>125503.25</v>
      </c>
      <c r="C49" s="145">
        <v>45763</v>
      </c>
      <c r="D49" s="142">
        <v>9607</v>
      </c>
      <c r="E49" s="90">
        <f t="shared" si="0"/>
        <v>55370</v>
      </c>
      <c r="F49" s="121">
        <f t="shared" si="1"/>
        <v>-0.55881620595482584</v>
      </c>
      <c r="G49" s="121">
        <f t="shared" si="2"/>
        <v>0</v>
      </c>
      <c r="H49" s="90"/>
      <c r="I49" s="122">
        <v>2696</v>
      </c>
      <c r="J49" s="147">
        <v>346</v>
      </c>
      <c r="K49" s="123" t="s">
        <v>12</v>
      </c>
      <c r="L49" s="123"/>
      <c r="M49" s="121">
        <v>0.55900000000000005</v>
      </c>
      <c r="N49" s="132">
        <f>IF(AND(M49&lt;0,M49&lt;F49),0.9+M49,0.9+F49)</f>
        <v>0.34118379404517418</v>
      </c>
    </row>
    <row r="50" spans="1:14" ht="16">
      <c r="A50" s="120" t="s">
        <v>142</v>
      </c>
      <c r="B50" s="96">
        <v>5215</v>
      </c>
      <c r="C50" s="145">
        <v>2901</v>
      </c>
      <c r="D50" s="142">
        <v>11</v>
      </c>
      <c r="E50" s="90">
        <f t="shared" si="0"/>
        <v>2912</v>
      </c>
      <c r="F50" s="121">
        <f t="shared" si="1"/>
        <v>-0.44161073825503355</v>
      </c>
      <c r="G50" s="121">
        <f t="shared" si="2"/>
        <v>8.3892617449664586E-3</v>
      </c>
      <c r="H50" s="90"/>
      <c r="I50" s="122">
        <v>136</v>
      </c>
      <c r="J50" s="147">
        <v>0</v>
      </c>
      <c r="K50" s="123"/>
      <c r="L50" s="123">
        <f>J50+K50</f>
        <v>0</v>
      </c>
      <c r="M50" s="121">
        <f>(L50-I50)/I50</f>
        <v>-1</v>
      </c>
      <c r="N50" s="123" t="s">
        <v>18</v>
      </c>
    </row>
    <row r="51" spans="1:14" ht="16">
      <c r="A51" s="120" t="s">
        <v>143</v>
      </c>
      <c r="B51" s="96">
        <v>228171</v>
      </c>
      <c r="C51" s="145">
        <v>97969</v>
      </c>
      <c r="D51" s="142">
        <v>1371</v>
      </c>
      <c r="E51" s="90">
        <f t="shared" si="0"/>
        <v>99340</v>
      </c>
      <c r="F51" s="121">
        <f t="shared" si="1"/>
        <v>-0.56462477703126168</v>
      </c>
      <c r="G51" s="121">
        <f t="shared" si="2"/>
        <v>0</v>
      </c>
      <c r="H51" s="90"/>
      <c r="I51" s="122">
        <v>16551</v>
      </c>
      <c r="J51" s="147">
        <v>3123</v>
      </c>
      <c r="K51" s="123">
        <v>0</v>
      </c>
      <c r="L51" s="123">
        <f>J51+K51</f>
        <v>3123</v>
      </c>
      <c r="M51" s="121">
        <f>(L51-I51)/I51</f>
        <v>-0.81131049483414897</v>
      </c>
      <c r="N51" s="132">
        <f t="shared" si="3"/>
        <v>8.8689505165851057E-2</v>
      </c>
    </row>
    <row r="52" spans="1:14" ht="16">
      <c r="A52" s="120" t="s">
        <v>144</v>
      </c>
      <c r="B52" s="96">
        <v>44790</v>
      </c>
      <c r="C52" s="145">
        <v>14364</v>
      </c>
      <c r="D52" s="142">
        <v>15702</v>
      </c>
      <c r="E52" s="90">
        <f t="shared" si="0"/>
        <v>30066</v>
      </c>
      <c r="F52" s="121">
        <f t="shared" si="1"/>
        <v>-0.32873409243134627</v>
      </c>
      <c r="G52" s="121">
        <f t="shared" si="2"/>
        <v>0.12126590756865374</v>
      </c>
      <c r="H52" s="90"/>
      <c r="I52" s="122">
        <v>421</v>
      </c>
      <c r="J52" s="147">
        <v>49</v>
      </c>
      <c r="K52" s="123" t="s">
        <v>105</v>
      </c>
      <c r="L52" s="123">
        <v>0</v>
      </c>
      <c r="M52" s="121">
        <f>(L52-I52)/I52</f>
        <v>-1</v>
      </c>
      <c r="N52" s="123" t="s">
        <v>18</v>
      </c>
    </row>
    <row r="53" spans="1:14" ht="16">
      <c r="A53" s="120" t="s">
        <v>145</v>
      </c>
      <c r="B53" s="96">
        <v>38988</v>
      </c>
      <c r="C53" s="145">
        <v>17058</v>
      </c>
      <c r="D53" s="142">
        <v>0</v>
      </c>
      <c r="E53" s="90">
        <f t="shared" si="0"/>
        <v>17058</v>
      </c>
      <c r="F53" s="121">
        <f t="shared" si="1"/>
        <v>-0.5624807633117882</v>
      </c>
      <c r="G53" s="121">
        <f t="shared" si="2"/>
        <v>0</v>
      </c>
      <c r="H53" s="90"/>
      <c r="I53" s="122">
        <v>3040</v>
      </c>
      <c r="J53" s="147">
        <v>993.08333333333337</v>
      </c>
      <c r="K53" s="123" t="s">
        <v>12</v>
      </c>
      <c r="L53" s="123"/>
      <c r="M53" s="121">
        <v>0.56200000000000006</v>
      </c>
      <c r="N53" s="132">
        <f t="shared" si="3"/>
        <v>0.33751923668821182</v>
      </c>
    </row>
    <row r="54" spans="1:14" ht="16">
      <c r="A54" s="120" t="s">
        <v>146</v>
      </c>
      <c r="B54" s="96">
        <v>204771</v>
      </c>
      <c r="C54" s="145">
        <v>89899</v>
      </c>
      <c r="D54" s="142">
        <v>0</v>
      </c>
      <c r="E54" s="90">
        <f t="shared" si="0"/>
        <v>89899</v>
      </c>
      <c r="F54" s="121">
        <f t="shared" si="1"/>
        <v>-0.56097787284332257</v>
      </c>
      <c r="G54" s="121">
        <f t="shared" si="2"/>
        <v>0</v>
      </c>
      <c r="H54" s="90"/>
      <c r="I54" s="122">
        <v>8263</v>
      </c>
      <c r="J54" s="147">
        <v>1278</v>
      </c>
      <c r="K54" s="123">
        <v>0</v>
      </c>
      <c r="L54" s="123">
        <f>J54+K54</f>
        <v>1278</v>
      </c>
      <c r="M54" s="121">
        <f>(L54-I54)/I54</f>
        <v>-0.84533462422848848</v>
      </c>
      <c r="N54" s="132">
        <f t="shared" si="3"/>
        <v>5.4665375771511537E-2</v>
      </c>
    </row>
    <row r="55" spans="1:14" ht="16">
      <c r="A55" s="120"/>
      <c r="B55" s="96"/>
      <c r="C55" s="145"/>
      <c r="D55" s="90"/>
      <c r="E55" s="90"/>
      <c r="F55" s="121"/>
      <c r="G55" s="121" t="s">
        <v>105</v>
      </c>
      <c r="H55" s="90"/>
      <c r="I55" s="122"/>
      <c r="J55" s="147"/>
      <c r="K55" s="123"/>
      <c r="L55" s="123" t="s">
        <v>105</v>
      </c>
      <c r="M55" s="121"/>
      <c r="N55" s="132"/>
    </row>
    <row r="56" spans="1:14" ht="16">
      <c r="A56" s="120" t="s">
        <v>147</v>
      </c>
      <c r="B56" s="96">
        <v>54799</v>
      </c>
      <c r="C56" s="145">
        <v>31812</v>
      </c>
      <c r="D56" s="142">
        <v>942</v>
      </c>
      <c r="E56" s="90">
        <f t="shared" si="0"/>
        <v>32754</v>
      </c>
      <c r="F56" s="121">
        <f t="shared" si="1"/>
        <v>-0.40228836292633074</v>
      </c>
      <c r="G56" s="121">
        <f t="shared" si="2"/>
        <v>4.7711637073669266E-2</v>
      </c>
      <c r="H56" s="90"/>
      <c r="I56" s="93">
        <v>0</v>
      </c>
      <c r="J56" s="148">
        <v>0</v>
      </c>
      <c r="K56" s="93"/>
      <c r="L56" s="123" t="s">
        <v>105</v>
      </c>
      <c r="M56" s="121"/>
      <c r="N56" s="123" t="s">
        <v>18</v>
      </c>
    </row>
    <row r="57" spans="1:14" ht="16">
      <c r="A57" s="120" t="s">
        <v>148</v>
      </c>
      <c r="B57" s="96">
        <v>22194</v>
      </c>
      <c r="C57" s="145">
        <v>17355</v>
      </c>
      <c r="D57" s="142">
        <v>0</v>
      </c>
      <c r="E57" s="90">
        <f t="shared" si="0"/>
        <v>17355</v>
      </c>
      <c r="F57" s="121">
        <f t="shared" si="1"/>
        <v>-0.21803190051365234</v>
      </c>
      <c r="G57" s="121">
        <f t="shared" si="2"/>
        <v>0.23196809948634767</v>
      </c>
      <c r="H57" s="90"/>
      <c r="I57" s="122">
        <v>618</v>
      </c>
      <c r="J57" s="147">
        <v>406</v>
      </c>
      <c r="K57" s="123" t="s">
        <v>12</v>
      </c>
      <c r="L57" s="123"/>
      <c r="M57" s="121">
        <v>0.218</v>
      </c>
      <c r="N57" s="132">
        <f t="shared" si="3"/>
        <v>0.68196809948634773</v>
      </c>
    </row>
    <row r="58" spans="1:14" ht="16">
      <c r="A58" s="120" t="s">
        <v>149</v>
      </c>
      <c r="B58" s="96">
        <v>48981</v>
      </c>
      <c r="C58" s="145">
        <v>17502</v>
      </c>
      <c r="D58" s="142">
        <v>18184</v>
      </c>
      <c r="E58" s="90">
        <f t="shared" si="0"/>
        <v>35686</v>
      </c>
      <c r="F58" s="121">
        <f t="shared" si="1"/>
        <v>-0.27143177966966781</v>
      </c>
      <c r="G58" s="121">
        <f t="shared" si="2"/>
        <v>0.17856822033033221</v>
      </c>
      <c r="H58" s="90"/>
      <c r="I58" s="122">
        <v>691</v>
      </c>
      <c r="J58" s="147">
        <v>371</v>
      </c>
      <c r="K58" s="123" t="s">
        <v>12</v>
      </c>
      <c r="L58" s="123"/>
      <c r="M58" s="121">
        <v>0.27100000000000002</v>
      </c>
      <c r="N58" s="132">
        <f t="shared" si="3"/>
        <v>0.62856822033033222</v>
      </c>
    </row>
    <row r="59" spans="1:14" ht="16">
      <c r="A59" s="120" t="s">
        <v>150</v>
      </c>
      <c r="B59" s="96">
        <v>6092</v>
      </c>
      <c r="C59" s="145">
        <v>2802</v>
      </c>
      <c r="D59" s="142">
        <v>934</v>
      </c>
      <c r="E59" s="90">
        <f t="shared" si="0"/>
        <v>3736</v>
      </c>
      <c r="F59" s="121">
        <f t="shared" si="1"/>
        <v>-0.38673670387393305</v>
      </c>
      <c r="G59" s="121">
        <f t="shared" si="2"/>
        <v>6.3263296126066959E-2</v>
      </c>
      <c r="H59" s="90"/>
      <c r="I59" s="93">
        <v>0</v>
      </c>
      <c r="J59" s="93">
        <v>0</v>
      </c>
      <c r="K59" s="123"/>
      <c r="L59" s="123" t="s">
        <v>105</v>
      </c>
      <c r="M59" s="121" t="s">
        <v>105</v>
      </c>
      <c r="N59" s="123" t="s">
        <v>18</v>
      </c>
    </row>
    <row r="60" spans="1:14" ht="16">
      <c r="A60" s="120" t="s">
        <v>151</v>
      </c>
      <c r="B60" s="96">
        <v>104009</v>
      </c>
      <c r="C60" s="145">
        <v>56713</v>
      </c>
      <c r="D60" s="142">
        <v>0</v>
      </c>
      <c r="E60" s="90">
        <f t="shared" si="0"/>
        <v>56713</v>
      </c>
      <c r="F60" s="121">
        <f t="shared" si="1"/>
        <v>-0.45472987914507396</v>
      </c>
      <c r="G60" s="121">
        <f t="shared" si="2"/>
        <v>0</v>
      </c>
      <c r="H60" s="90"/>
      <c r="I60" s="122">
        <v>1959</v>
      </c>
      <c r="J60" s="147">
        <v>0</v>
      </c>
      <c r="K60" s="123" t="s">
        <v>105</v>
      </c>
      <c r="L60" s="123">
        <v>0</v>
      </c>
      <c r="M60" s="121">
        <f>(L60-I60)/I60</f>
        <v>-1</v>
      </c>
      <c r="N60" s="123" t="s">
        <v>18</v>
      </c>
    </row>
    <row r="61" spans="1:14" ht="16">
      <c r="A61" s="120" t="s">
        <v>152</v>
      </c>
      <c r="B61" s="96">
        <v>274606</v>
      </c>
      <c r="C61" s="145">
        <v>127880</v>
      </c>
      <c r="D61" s="90">
        <v>12</v>
      </c>
      <c r="E61" s="90">
        <f t="shared" si="0"/>
        <v>127892</v>
      </c>
      <c r="F61" s="121">
        <f t="shared" si="1"/>
        <v>-0.53427091906222002</v>
      </c>
      <c r="G61" s="121">
        <f t="shared" si="2"/>
        <v>0</v>
      </c>
      <c r="H61" s="90"/>
      <c r="I61" s="122">
        <v>6820</v>
      </c>
      <c r="J61" s="147">
        <v>5795</v>
      </c>
      <c r="K61" s="123" t="s">
        <v>12</v>
      </c>
      <c r="L61" s="123"/>
      <c r="M61" s="121">
        <v>0.53400000000000003</v>
      </c>
      <c r="N61" s="132">
        <f t="shared" si="3"/>
        <v>0.36572908093778</v>
      </c>
    </row>
    <row r="62" spans="1:14" ht="16">
      <c r="A62" s="120" t="s">
        <v>153</v>
      </c>
      <c r="B62" s="96">
        <v>16648</v>
      </c>
      <c r="C62" s="145">
        <v>8524</v>
      </c>
      <c r="D62" s="142">
        <v>1768</v>
      </c>
      <c r="E62" s="90">
        <f t="shared" si="0"/>
        <v>10292</v>
      </c>
      <c r="F62" s="121">
        <f t="shared" si="1"/>
        <v>-0.38178760211436807</v>
      </c>
      <c r="G62" s="121">
        <f t="shared" si="2"/>
        <v>6.8212397885631937E-2</v>
      </c>
      <c r="H62" s="90"/>
      <c r="I62" s="122">
        <v>88</v>
      </c>
      <c r="J62" s="147">
        <v>0</v>
      </c>
      <c r="K62" s="123"/>
      <c r="L62" s="123">
        <f>J62+K62</f>
        <v>0</v>
      </c>
      <c r="M62" s="121">
        <f>(L62-I62)/I62</f>
        <v>-1</v>
      </c>
      <c r="N62" s="123" t="s">
        <v>18</v>
      </c>
    </row>
    <row r="63" spans="1:14" ht="16">
      <c r="A63" s="120" t="s">
        <v>154</v>
      </c>
      <c r="B63" s="96">
        <v>9638</v>
      </c>
      <c r="C63" s="145">
        <v>6043</v>
      </c>
      <c r="D63" s="142">
        <v>117</v>
      </c>
      <c r="E63" s="90">
        <f t="shared" si="0"/>
        <v>6160</v>
      </c>
      <c r="F63" s="121">
        <f t="shared" si="1"/>
        <v>-0.36086324963685412</v>
      </c>
      <c r="G63" s="121">
        <f t="shared" si="2"/>
        <v>8.9136750363145889E-2</v>
      </c>
      <c r="H63" s="90"/>
      <c r="I63" s="122">
        <v>1393</v>
      </c>
      <c r="J63" s="147">
        <v>497</v>
      </c>
      <c r="K63" s="123">
        <v>3</v>
      </c>
      <c r="L63" s="123">
        <f>J63+K63</f>
        <v>500</v>
      </c>
      <c r="M63" s="121">
        <f>(L63-I63)/I63</f>
        <v>-0.64106245513280691</v>
      </c>
      <c r="N63" s="132">
        <f>IF(AND(M63&lt;0,M63&lt;F63),0.9+M63,0.9+F63)</f>
        <v>0.25893754486719311</v>
      </c>
    </row>
    <row r="64" spans="1:14" ht="16">
      <c r="A64" s="120" t="s">
        <v>155</v>
      </c>
      <c r="B64" s="96">
        <v>1308</v>
      </c>
      <c r="C64" s="145">
        <v>936</v>
      </c>
      <c r="D64" s="142">
        <v>25</v>
      </c>
      <c r="E64" s="90">
        <f t="shared" si="0"/>
        <v>961</v>
      </c>
      <c r="F64" s="121">
        <f t="shared" si="1"/>
        <v>-0.26529051987767582</v>
      </c>
      <c r="G64" s="121">
        <f t="shared" si="2"/>
        <v>0.18470948012232419</v>
      </c>
      <c r="H64" s="90"/>
      <c r="I64" s="93">
        <v>0</v>
      </c>
      <c r="J64" s="148">
        <v>0</v>
      </c>
      <c r="K64" s="93"/>
      <c r="L64" s="123" t="s">
        <v>105</v>
      </c>
      <c r="M64" s="121" t="s">
        <v>105</v>
      </c>
      <c r="N64" s="123" t="s">
        <v>18</v>
      </c>
    </row>
    <row r="65" spans="1:14" ht="16">
      <c r="A65" s="120" t="s">
        <v>156</v>
      </c>
      <c r="B65" s="96">
        <v>72147</v>
      </c>
      <c r="C65" s="145">
        <v>32555</v>
      </c>
      <c r="D65" s="142">
        <v>213</v>
      </c>
      <c r="E65" s="90">
        <f t="shared" si="0"/>
        <v>32768</v>
      </c>
      <c r="F65" s="121">
        <f t="shared" si="1"/>
        <v>-0.54581618085298067</v>
      </c>
      <c r="G65" s="121">
        <f t="shared" si="2"/>
        <v>0</v>
      </c>
      <c r="H65" s="90"/>
      <c r="I65" s="93">
        <v>0</v>
      </c>
      <c r="J65" s="93">
        <v>0</v>
      </c>
      <c r="K65" s="123"/>
      <c r="L65" s="123" t="s">
        <v>105</v>
      </c>
      <c r="M65" s="121" t="s">
        <v>105</v>
      </c>
      <c r="N65" s="123" t="s">
        <v>18</v>
      </c>
    </row>
    <row r="66" spans="1:14" ht="16">
      <c r="A66" s="120"/>
      <c r="B66" s="96"/>
      <c r="C66" s="145"/>
      <c r="D66" s="90"/>
      <c r="E66" s="90"/>
      <c r="F66" s="121"/>
      <c r="G66" s="121" t="s">
        <v>105</v>
      </c>
      <c r="H66" s="90"/>
      <c r="I66" s="122"/>
      <c r="J66" s="147"/>
      <c r="K66" s="123"/>
      <c r="L66" s="123" t="s">
        <v>105</v>
      </c>
      <c r="M66" s="121"/>
      <c r="N66" s="132"/>
    </row>
    <row r="67" spans="1:14" ht="16">
      <c r="A67" s="120" t="s">
        <v>157</v>
      </c>
      <c r="B67" s="96">
        <v>101699</v>
      </c>
      <c r="C67" s="145">
        <v>60473</v>
      </c>
      <c r="D67" s="142">
        <v>0</v>
      </c>
      <c r="E67" s="90">
        <f t="shared" si="0"/>
        <v>60473</v>
      </c>
      <c r="F67" s="121">
        <f t="shared" si="1"/>
        <v>-0.40537271752917925</v>
      </c>
      <c r="G67" s="121">
        <f t="shared" si="2"/>
        <v>4.4627282470820762E-2</v>
      </c>
      <c r="H67" s="90"/>
      <c r="I67" s="122">
        <v>15485</v>
      </c>
      <c r="J67" s="147">
        <v>8166</v>
      </c>
      <c r="K67" s="123">
        <v>0</v>
      </c>
      <c r="L67" s="123">
        <f>J67+K67</f>
        <v>8166</v>
      </c>
      <c r="M67" s="121">
        <f>(L67-I67)/I67</f>
        <v>-0.47265095253471101</v>
      </c>
      <c r="N67" s="132">
        <f t="shared" si="3"/>
        <v>0.42734904746528901</v>
      </c>
    </row>
    <row r="68" spans="1:14" ht="16">
      <c r="A68" s="120" t="s">
        <v>158</v>
      </c>
      <c r="B68" s="96">
        <v>38404</v>
      </c>
      <c r="C68" s="145">
        <v>12146</v>
      </c>
      <c r="D68" s="142">
        <v>0</v>
      </c>
      <c r="E68" s="90">
        <f t="shared" si="0"/>
        <v>12146</v>
      </c>
      <c r="F68" s="121">
        <f t="shared" si="1"/>
        <v>-0.68373086136860739</v>
      </c>
      <c r="G68" s="121">
        <f t="shared" si="2"/>
        <v>0</v>
      </c>
      <c r="H68" s="90"/>
      <c r="I68" s="122">
        <v>5350</v>
      </c>
      <c r="J68" s="147">
        <v>1948</v>
      </c>
      <c r="K68" s="123" t="s">
        <v>12</v>
      </c>
      <c r="L68" s="123"/>
      <c r="M68" s="121">
        <v>0.68400000000000005</v>
      </c>
      <c r="N68" s="132">
        <f t="shared" si="3"/>
        <v>0.21626913863139263</v>
      </c>
    </row>
    <row r="69" spans="1:14" ht="16">
      <c r="A69" s="120" t="s">
        <v>159</v>
      </c>
      <c r="B69" s="96">
        <v>72366</v>
      </c>
      <c r="C69" s="145">
        <v>16719</v>
      </c>
      <c r="D69" s="142">
        <v>15021</v>
      </c>
      <c r="E69" s="90">
        <f t="shared" si="0"/>
        <v>31740</v>
      </c>
      <c r="F69" s="121">
        <f t="shared" si="1"/>
        <v>-0.56139623580134312</v>
      </c>
      <c r="G69" s="121">
        <f t="shared" si="2"/>
        <v>0</v>
      </c>
      <c r="H69" s="90"/>
      <c r="I69" s="122">
        <v>5667</v>
      </c>
      <c r="J69" s="147">
        <v>166</v>
      </c>
      <c r="K69" s="123" t="s">
        <v>12</v>
      </c>
      <c r="L69" s="123" t="s">
        <v>105</v>
      </c>
      <c r="M69" s="121">
        <v>0.56100000000000005</v>
      </c>
      <c r="N69" s="132">
        <f t="shared" si="3"/>
        <v>0.3386037641986569</v>
      </c>
    </row>
    <row r="70" spans="1:14" ht="17" thickBot="1">
      <c r="A70" s="125" t="s">
        <v>160</v>
      </c>
      <c r="B70" s="97">
        <v>4716</v>
      </c>
      <c r="C70" s="146">
        <v>604</v>
      </c>
      <c r="D70" s="150">
        <v>83</v>
      </c>
      <c r="E70" s="91">
        <f>C70+D70</f>
        <v>687</v>
      </c>
      <c r="F70" s="126">
        <f>(E70-B70)/B70</f>
        <v>-0.85432569974554706</v>
      </c>
      <c r="G70" s="126">
        <f t="shared" si="2"/>
        <v>0</v>
      </c>
      <c r="H70" s="90"/>
      <c r="I70" s="127">
        <v>67</v>
      </c>
      <c r="J70" s="149">
        <v>2</v>
      </c>
      <c r="K70" s="128">
        <v>0</v>
      </c>
      <c r="L70" s="128">
        <f>J70+K70</f>
        <v>2</v>
      </c>
      <c r="M70" s="126">
        <f>(L70-I70)/I70</f>
        <v>-0.97014925373134331</v>
      </c>
      <c r="N70" s="133">
        <v>0</v>
      </c>
    </row>
    <row r="71" spans="1:14">
      <c r="A71" s="140" t="s">
        <v>191</v>
      </c>
      <c r="B71" s="100"/>
      <c r="C71" s="106"/>
      <c r="D71" s="106"/>
      <c r="E71" s="106"/>
      <c r="F71" s="106"/>
      <c r="G71" s="106"/>
      <c r="H71" s="100"/>
      <c r="I71" s="100"/>
      <c r="J71" s="100"/>
      <c r="K71" s="100"/>
      <c r="L71" s="100"/>
      <c r="M71" s="106"/>
      <c r="N71" s="100"/>
    </row>
    <row r="72" spans="1:14">
      <c r="A72" s="140" t="s">
        <v>194</v>
      </c>
      <c r="B72" s="100"/>
      <c r="C72" s="100"/>
      <c r="D72" s="100"/>
      <c r="E72" s="100"/>
      <c r="F72" s="100"/>
      <c r="G72" s="100"/>
      <c r="H72" s="100"/>
      <c r="I72" s="100"/>
      <c r="J72" s="100"/>
      <c r="K72" s="100"/>
      <c r="L72" s="100"/>
      <c r="M72" s="100"/>
      <c r="N72" s="100"/>
    </row>
    <row r="73" spans="1:14" ht="14.25" customHeight="1">
      <c r="A73" s="141" t="s">
        <v>195</v>
      </c>
      <c r="B73" s="130"/>
      <c r="C73" s="100"/>
      <c r="D73" s="100"/>
      <c r="E73" s="100"/>
      <c r="F73" s="100"/>
      <c r="G73" s="100"/>
      <c r="H73" s="100"/>
      <c r="I73" s="100"/>
      <c r="J73" s="100"/>
      <c r="K73" s="100"/>
      <c r="L73" s="100"/>
      <c r="M73" s="100"/>
      <c r="N73" s="100"/>
    </row>
    <row r="74" spans="1:14">
      <c r="A74" s="129" t="s">
        <v>282</v>
      </c>
    </row>
    <row r="75" spans="1:14">
      <c r="A75" s="129"/>
    </row>
  </sheetData>
  <mergeCells count="2">
    <mergeCell ref="B7:G7"/>
    <mergeCell ref="I7:N7"/>
  </mergeCells>
  <printOptions horizontalCentered="1" verticalCentered="1"/>
  <pageMargins left="0.25" right="0.25" top="0.25" bottom="0.25" header="0.5" footer="0.5"/>
  <pageSetup scale="6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72"/>
  <sheetViews>
    <sheetView zoomScale="75" workbookViewId="0"/>
  </sheetViews>
  <sheetFormatPr baseColWidth="10" defaultColWidth="8.83203125" defaultRowHeight="13"/>
  <cols>
    <col min="1" max="1" width="22.83203125" customWidth="1"/>
    <col min="2" max="2" width="13.5" customWidth="1"/>
    <col min="3" max="3" width="14.5" customWidth="1"/>
    <col min="4" max="5" width="17.5" customWidth="1"/>
    <col min="6" max="6" width="23.6640625" customWidth="1"/>
    <col min="7" max="7" width="18" customWidth="1"/>
    <col min="8" max="8" width="15" customWidth="1"/>
    <col min="9" max="9" width="20.33203125" customWidth="1"/>
    <col min="10" max="10" width="22.6640625" customWidth="1"/>
    <col min="11" max="11" width="18.5" customWidth="1"/>
  </cols>
  <sheetData>
    <row r="1" spans="1:11">
      <c r="K1" s="33" t="s">
        <v>236</v>
      </c>
    </row>
    <row r="2" spans="1:11" ht="16">
      <c r="A2" s="209" t="s">
        <v>0</v>
      </c>
      <c r="B2" s="209"/>
      <c r="C2" s="209"/>
      <c r="D2" s="209"/>
      <c r="E2" s="209"/>
      <c r="F2" s="209"/>
      <c r="G2" s="209"/>
      <c r="H2" s="209"/>
      <c r="I2" s="209"/>
      <c r="J2" s="209"/>
      <c r="K2" s="209"/>
    </row>
    <row r="3" spans="1:11" ht="16">
      <c r="A3" s="209" t="s">
        <v>224</v>
      </c>
      <c r="B3" s="209"/>
      <c r="C3" s="209"/>
      <c r="D3" s="209"/>
      <c r="E3" s="209"/>
      <c r="F3" s="209"/>
      <c r="G3" s="209"/>
      <c r="H3" s="209"/>
      <c r="I3" s="209"/>
      <c r="J3" s="209"/>
      <c r="K3" s="209"/>
    </row>
    <row r="4" spans="1:11" ht="16">
      <c r="A4" s="209" t="s">
        <v>260</v>
      </c>
      <c r="B4" s="209"/>
      <c r="C4" s="209"/>
      <c r="D4" s="209"/>
      <c r="E4" s="209"/>
      <c r="F4" s="209"/>
      <c r="G4" s="209"/>
      <c r="H4" s="209"/>
      <c r="I4" s="209"/>
      <c r="J4" s="209"/>
      <c r="K4" s="209"/>
    </row>
    <row r="6" spans="1:11" ht="14" thickBot="1"/>
    <row r="7" spans="1:11" ht="14" thickBot="1">
      <c r="A7" s="7"/>
      <c r="B7" s="222" t="s">
        <v>225</v>
      </c>
      <c r="C7" s="214"/>
      <c r="D7" s="214"/>
      <c r="E7" s="214"/>
      <c r="F7" s="214"/>
      <c r="G7" s="214"/>
      <c r="H7" s="214"/>
      <c r="I7" s="214"/>
      <c r="J7" s="214"/>
      <c r="K7" s="215"/>
    </row>
    <row r="8" spans="1:11" ht="17" thickBot="1">
      <c r="A8" s="14"/>
      <c r="B8" s="13"/>
      <c r="C8" s="7"/>
      <c r="D8" s="3"/>
      <c r="E8" s="7"/>
      <c r="F8" s="7"/>
      <c r="G8" s="219" t="s">
        <v>226</v>
      </c>
      <c r="H8" s="220"/>
      <c r="I8" s="220"/>
      <c r="J8" s="220"/>
      <c r="K8" s="221"/>
    </row>
    <row r="9" spans="1:11" ht="102.75" customHeight="1" thickBot="1">
      <c r="A9" s="176" t="s">
        <v>5</v>
      </c>
      <c r="B9" s="177" t="s">
        <v>227</v>
      </c>
      <c r="C9" s="178" t="s">
        <v>228</v>
      </c>
      <c r="D9" s="179" t="s">
        <v>229</v>
      </c>
      <c r="E9" s="178" t="s">
        <v>230</v>
      </c>
      <c r="F9" s="178" t="s">
        <v>231</v>
      </c>
      <c r="G9" s="180" t="s">
        <v>232</v>
      </c>
      <c r="H9" s="180" t="s">
        <v>233</v>
      </c>
      <c r="I9" s="180" t="s">
        <v>234</v>
      </c>
      <c r="J9" s="180" t="s">
        <v>245</v>
      </c>
      <c r="K9" s="180" t="s">
        <v>235</v>
      </c>
    </row>
    <row r="10" spans="1:11" ht="16">
      <c r="A10" s="174" t="s">
        <v>9</v>
      </c>
      <c r="B10" s="181">
        <f>SUM(B12:B70)</f>
        <v>2120841</v>
      </c>
      <c r="C10" s="181">
        <f t="shared" ref="C10:K10" si="0">SUM(C12:C70)</f>
        <v>776746</v>
      </c>
      <c r="D10" s="181">
        <f t="shared" si="0"/>
        <v>14395</v>
      </c>
      <c r="E10" s="181">
        <f t="shared" si="0"/>
        <v>1112577</v>
      </c>
      <c r="F10" s="181">
        <f t="shared" si="0"/>
        <v>382853</v>
      </c>
      <c r="G10" s="181">
        <f t="shared" si="0"/>
        <v>86583</v>
      </c>
      <c r="H10" s="181">
        <f t="shared" si="0"/>
        <v>39418</v>
      </c>
      <c r="I10" s="181">
        <f t="shared" si="0"/>
        <v>2884</v>
      </c>
      <c r="J10" s="181">
        <f t="shared" si="0"/>
        <v>85075</v>
      </c>
      <c r="K10" s="181">
        <f t="shared" si="0"/>
        <v>3160</v>
      </c>
    </row>
    <row r="11" spans="1:11" ht="16">
      <c r="A11" s="182"/>
      <c r="B11" s="10"/>
      <c r="C11" s="10"/>
      <c r="D11" s="10"/>
      <c r="E11" s="10"/>
      <c r="F11" s="10"/>
      <c r="G11" s="10"/>
      <c r="H11" s="10"/>
      <c r="I11" s="10"/>
      <c r="J11" s="10"/>
      <c r="K11" s="10"/>
    </row>
    <row r="12" spans="1:11" ht="16">
      <c r="A12" s="182" t="s">
        <v>10</v>
      </c>
      <c r="B12" s="28">
        <v>18368</v>
      </c>
      <c r="C12" s="28">
        <v>9501</v>
      </c>
      <c r="D12" s="28">
        <v>0</v>
      </c>
      <c r="E12" s="28">
        <v>6900</v>
      </c>
      <c r="F12" s="28">
        <v>2683</v>
      </c>
      <c r="G12" s="28">
        <v>1454</v>
      </c>
      <c r="H12" s="28">
        <v>514</v>
      </c>
      <c r="I12" s="28">
        <v>0</v>
      </c>
      <c r="J12" s="28">
        <v>0</v>
      </c>
      <c r="K12" s="28">
        <v>0</v>
      </c>
    </row>
    <row r="13" spans="1:11" ht="16">
      <c r="A13" s="182" t="s">
        <v>11</v>
      </c>
      <c r="B13" s="28">
        <v>5847</v>
      </c>
      <c r="C13" s="28">
        <v>1082</v>
      </c>
      <c r="D13" s="28">
        <v>0</v>
      </c>
      <c r="E13" s="28">
        <v>3958</v>
      </c>
      <c r="F13" s="28">
        <v>1720</v>
      </c>
      <c r="G13" s="28">
        <v>293</v>
      </c>
      <c r="H13" s="28">
        <v>23</v>
      </c>
      <c r="I13" s="28">
        <v>0</v>
      </c>
      <c r="J13" s="28">
        <v>0</v>
      </c>
      <c r="K13" s="28">
        <v>490</v>
      </c>
    </row>
    <row r="14" spans="1:11" ht="16">
      <c r="A14" s="182" t="s">
        <v>14</v>
      </c>
      <c r="B14" s="28">
        <v>33478</v>
      </c>
      <c r="C14" s="28">
        <v>15152</v>
      </c>
      <c r="D14" s="28">
        <v>0</v>
      </c>
      <c r="E14" s="28">
        <v>14824</v>
      </c>
      <c r="F14" s="28">
        <v>4851</v>
      </c>
      <c r="G14" s="28">
        <v>2610</v>
      </c>
      <c r="H14" s="28">
        <v>151</v>
      </c>
      <c r="I14" s="28">
        <v>0</v>
      </c>
      <c r="J14" s="28">
        <v>0</v>
      </c>
      <c r="K14" s="28">
        <v>742</v>
      </c>
    </row>
    <row r="15" spans="1:11" ht="16">
      <c r="A15" s="182" t="s">
        <v>16</v>
      </c>
      <c r="B15" s="28">
        <v>11607</v>
      </c>
      <c r="C15" s="28">
        <v>4785</v>
      </c>
      <c r="D15" s="28">
        <v>208</v>
      </c>
      <c r="E15" s="28">
        <v>6013</v>
      </c>
      <c r="F15" s="28">
        <v>1466</v>
      </c>
      <c r="G15" s="28">
        <v>465</v>
      </c>
      <c r="H15" s="28">
        <v>135</v>
      </c>
      <c r="I15" s="28">
        <v>0</v>
      </c>
      <c r="J15" s="28">
        <v>0</v>
      </c>
      <c r="K15" s="28">
        <v>0</v>
      </c>
    </row>
    <row r="16" spans="1:11" ht="16">
      <c r="A16" s="182" t="s">
        <v>17</v>
      </c>
      <c r="B16" s="28">
        <v>468747</v>
      </c>
      <c r="C16" s="28">
        <v>194566</v>
      </c>
      <c r="D16" s="28">
        <v>0</v>
      </c>
      <c r="E16" s="28">
        <v>273228</v>
      </c>
      <c r="F16" s="28">
        <v>70989</v>
      </c>
      <c r="G16" s="28">
        <v>954</v>
      </c>
      <c r="H16" s="28">
        <v>0</v>
      </c>
      <c r="I16" s="28">
        <v>0</v>
      </c>
      <c r="J16" s="28">
        <v>0</v>
      </c>
      <c r="K16" s="28">
        <v>0</v>
      </c>
    </row>
    <row r="17" spans="1:11" ht="16">
      <c r="A17" s="182" t="s">
        <v>20</v>
      </c>
      <c r="B17" s="28">
        <v>10639</v>
      </c>
      <c r="C17" s="28">
        <v>4413</v>
      </c>
      <c r="D17" s="28">
        <v>5</v>
      </c>
      <c r="E17" s="28">
        <v>5306</v>
      </c>
      <c r="F17" s="28">
        <v>2021</v>
      </c>
      <c r="G17" s="28">
        <v>840</v>
      </c>
      <c r="H17" s="28">
        <v>75</v>
      </c>
      <c r="I17" s="28">
        <v>0</v>
      </c>
      <c r="J17" s="28">
        <v>0</v>
      </c>
      <c r="K17" s="28">
        <v>0</v>
      </c>
    </row>
    <row r="18" spans="1:11" ht="16">
      <c r="A18" s="182" t="s">
        <v>21</v>
      </c>
      <c r="B18" s="28">
        <v>25941</v>
      </c>
      <c r="C18" s="28">
        <v>8888</v>
      </c>
      <c r="D18" s="28">
        <v>31</v>
      </c>
      <c r="E18" s="28">
        <v>11733</v>
      </c>
      <c r="F18" s="28">
        <v>4738</v>
      </c>
      <c r="G18" s="28">
        <v>2003</v>
      </c>
      <c r="H18" s="28">
        <v>187</v>
      </c>
      <c r="I18" s="28">
        <v>917</v>
      </c>
      <c r="J18" s="28">
        <v>2182</v>
      </c>
      <c r="K18" s="28">
        <v>0</v>
      </c>
    </row>
    <row r="19" spans="1:11" ht="16">
      <c r="A19" s="182" t="s">
        <v>22</v>
      </c>
      <c r="B19" s="28">
        <v>5468</v>
      </c>
      <c r="C19" s="28">
        <v>2416</v>
      </c>
      <c r="D19" s="28">
        <v>0</v>
      </c>
      <c r="E19" s="28">
        <v>2259</v>
      </c>
      <c r="F19" s="28">
        <v>556</v>
      </c>
      <c r="G19" s="28">
        <v>64</v>
      </c>
      <c r="H19" s="28">
        <v>48</v>
      </c>
      <c r="I19" s="28">
        <v>0</v>
      </c>
      <c r="J19" s="28">
        <v>682</v>
      </c>
      <c r="K19" s="28">
        <v>0</v>
      </c>
    </row>
    <row r="20" spans="1:11" ht="16">
      <c r="A20" s="182" t="s">
        <v>23</v>
      </c>
      <c r="B20" s="28">
        <v>16336</v>
      </c>
      <c r="C20" s="28">
        <v>4209</v>
      </c>
      <c r="D20" s="28">
        <v>130</v>
      </c>
      <c r="E20" s="28">
        <v>10260</v>
      </c>
      <c r="F20" s="28">
        <v>2088</v>
      </c>
      <c r="G20" s="28">
        <v>1728</v>
      </c>
      <c r="H20" s="28">
        <v>10</v>
      </c>
      <c r="I20" s="28">
        <v>0</v>
      </c>
      <c r="J20" s="28">
        <v>0</v>
      </c>
      <c r="K20" s="28">
        <v>0</v>
      </c>
    </row>
    <row r="21" spans="1:11" ht="16">
      <c r="A21" s="182" t="s">
        <v>24</v>
      </c>
      <c r="B21" s="28">
        <v>58849</v>
      </c>
      <c r="C21" s="28">
        <v>34109</v>
      </c>
      <c r="D21" s="28">
        <v>0</v>
      </c>
      <c r="E21" s="28">
        <v>17843</v>
      </c>
      <c r="F21" s="28">
        <v>5516</v>
      </c>
      <c r="G21" s="28">
        <v>3905</v>
      </c>
      <c r="H21" s="28">
        <v>2993</v>
      </c>
      <c r="I21" s="28">
        <v>0</v>
      </c>
      <c r="J21" s="28">
        <v>0</v>
      </c>
      <c r="K21" s="28">
        <v>0</v>
      </c>
    </row>
    <row r="22" spans="1:11" ht="16">
      <c r="A22" s="182"/>
      <c r="B22" s="28"/>
      <c r="C22" s="28"/>
      <c r="D22" s="28"/>
      <c r="E22" s="28"/>
      <c r="F22" s="28"/>
      <c r="G22" s="28"/>
      <c r="H22" s="28"/>
      <c r="I22" s="28"/>
      <c r="J22" s="28"/>
      <c r="K22" s="28"/>
    </row>
    <row r="23" spans="1:11" ht="16">
      <c r="A23" s="182" t="s">
        <v>26</v>
      </c>
      <c r="B23" s="28">
        <v>50613</v>
      </c>
      <c r="C23" s="28">
        <v>24047</v>
      </c>
      <c r="D23" s="28">
        <v>0</v>
      </c>
      <c r="E23" s="28">
        <v>23001</v>
      </c>
      <c r="F23" s="28">
        <v>2005</v>
      </c>
      <c r="G23" s="28">
        <v>3564</v>
      </c>
      <c r="H23" s="28">
        <v>2</v>
      </c>
      <c r="I23" s="28">
        <v>0</v>
      </c>
      <c r="J23" s="28">
        <v>0</v>
      </c>
      <c r="K23" s="28">
        <v>0</v>
      </c>
    </row>
    <row r="24" spans="1:11" ht="16">
      <c r="A24" s="182" t="s">
        <v>27</v>
      </c>
      <c r="B24" s="28" t="s">
        <v>280</v>
      </c>
      <c r="C24" s="28" t="s">
        <v>280</v>
      </c>
      <c r="D24" s="28" t="s">
        <v>280</v>
      </c>
      <c r="E24" s="28" t="s">
        <v>280</v>
      </c>
      <c r="F24" s="28" t="s">
        <v>280</v>
      </c>
      <c r="G24" s="28" t="s">
        <v>280</v>
      </c>
      <c r="H24" s="28" t="s">
        <v>280</v>
      </c>
      <c r="I24" s="28" t="s">
        <v>280</v>
      </c>
      <c r="J24" s="28" t="s">
        <v>280</v>
      </c>
      <c r="K24" s="28" t="s">
        <v>280</v>
      </c>
    </row>
    <row r="25" spans="1:11" ht="16">
      <c r="A25" s="182" t="s">
        <v>28</v>
      </c>
      <c r="B25" s="28">
        <v>12852</v>
      </c>
      <c r="C25" s="28">
        <v>2194</v>
      </c>
      <c r="D25" s="28">
        <v>0</v>
      </c>
      <c r="E25" s="28">
        <v>7578</v>
      </c>
      <c r="F25" s="28">
        <v>2649</v>
      </c>
      <c r="G25" s="28">
        <v>1386</v>
      </c>
      <c r="H25" s="28">
        <v>0</v>
      </c>
      <c r="I25" s="28">
        <v>0</v>
      </c>
      <c r="J25" s="28">
        <v>1694</v>
      </c>
      <c r="K25" s="28">
        <v>0</v>
      </c>
    </row>
    <row r="26" spans="1:11" ht="16">
      <c r="A26" s="182" t="s">
        <v>29</v>
      </c>
      <c r="B26" s="28">
        <v>1290</v>
      </c>
      <c r="C26" s="28">
        <v>941</v>
      </c>
      <c r="D26" s="28">
        <v>0</v>
      </c>
      <c r="E26" s="28">
        <v>314</v>
      </c>
      <c r="F26" s="28">
        <v>153</v>
      </c>
      <c r="G26" s="28">
        <v>35</v>
      </c>
      <c r="H26" s="28">
        <v>0</v>
      </c>
      <c r="I26" s="28">
        <v>0</v>
      </c>
      <c r="J26" s="28">
        <v>0</v>
      </c>
      <c r="K26" s="28">
        <v>0</v>
      </c>
    </row>
    <row r="27" spans="1:11" ht="16">
      <c r="A27" s="182" t="s">
        <v>30</v>
      </c>
      <c r="B27" s="28">
        <v>62031</v>
      </c>
      <c r="C27" s="28">
        <v>22810</v>
      </c>
      <c r="D27" s="28">
        <v>2081</v>
      </c>
      <c r="E27" s="28">
        <v>29878</v>
      </c>
      <c r="F27" s="28">
        <v>19848</v>
      </c>
      <c r="G27" s="28">
        <v>5866</v>
      </c>
      <c r="H27" s="28">
        <v>1395</v>
      </c>
      <c r="I27" s="28">
        <v>0</v>
      </c>
      <c r="J27" s="28">
        <v>0</v>
      </c>
      <c r="K27" s="28">
        <v>0</v>
      </c>
    </row>
    <row r="28" spans="1:11" ht="16">
      <c r="A28" s="182" t="s">
        <v>31</v>
      </c>
      <c r="B28" s="28">
        <v>41299</v>
      </c>
      <c r="C28" s="28">
        <v>9031</v>
      </c>
      <c r="D28" s="28">
        <v>0</v>
      </c>
      <c r="E28" s="28">
        <v>19265</v>
      </c>
      <c r="F28" s="28">
        <v>14657</v>
      </c>
      <c r="G28" s="28">
        <v>1562</v>
      </c>
      <c r="H28" s="28">
        <v>624</v>
      </c>
      <c r="I28" s="28">
        <v>1967</v>
      </c>
      <c r="J28" s="28">
        <v>8850</v>
      </c>
      <c r="K28" s="28">
        <v>0</v>
      </c>
    </row>
    <row r="29" spans="1:11" ht="16">
      <c r="A29" s="182" t="s">
        <v>32</v>
      </c>
      <c r="B29" s="28">
        <v>20195</v>
      </c>
      <c r="C29" s="28">
        <v>4875</v>
      </c>
      <c r="D29" s="28">
        <v>0</v>
      </c>
      <c r="E29" s="28">
        <v>15216</v>
      </c>
      <c r="F29" s="28">
        <v>6272</v>
      </c>
      <c r="G29" s="28">
        <v>0</v>
      </c>
      <c r="H29" s="28">
        <v>104</v>
      </c>
      <c r="I29" s="28">
        <v>0</v>
      </c>
      <c r="J29" s="28">
        <v>0</v>
      </c>
      <c r="K29" s="28">
        <v>0</v>
      </c>
    </row>
    <row r="30" spans="1:11" ht="16">
      <c r="A30" s="182" t="s">
        <v>33</v>
      </c>
      <c r="B30" s="28">
        <v>13035</v>
      </c>
      <c r="C30" s="28">
        <v>4427</v>
      </c>
      <c r="D30" s="28">
        <v>0</v>
      </c>
      <c r="E30" s="28">
        <v>7158</v>
      </c>
      <c r="F30" s="28">
        <v>5779</v>
      </c>
      <c r="G30" s="28">
        <v>1447</v>
      </c>
      <c r="H30" s="28">
        <v>0</v>
      </c>
      <c r="I30" s="28">
        <v>0</v>
      </c>
      <c r="J30" s="28">
        <v>0</v>
      </c>
      <c r="K30" s="28">
        <v>2</v>
      </c>
    </row>
    <row r="31" spans="1:11" ht="16">
      <c r="A31" s="182" t="s">
        <v>34</v>
      </c>
      <c r="B31" s="28">
        <v>36127</v>
      </c>
      <c r="C31" s="28">
        <v>15505</v>
      </c>
      <c r="D31" s="28">
        <v>0</v>
      </c>
      <c r="E31" s="28">
        <v>17534</v>
      </c>
      <c r="F31" s="28">
        <v>5939</v>
      </c>
      <c r="G31" s="28">
        <v>1905</v>
      </c>
      <c r="H31" s="28">
        <v>1183</v>
      </c>
      <c r="I31" s="28">
        <v>0</v>
      </c>
      <c r="J31" s="28">
        <v>0</v>
      </c>
      <c r="K31" s="28">
        <v>0</v>
      </c>
    </row>
    <row r="32" spans="1:11" ht="16">
      <c r="A32" s="182" t="s">
        <v>35</v>
      </c>
      <c r="B32" s="28">
        <v>25176</v>
      </c>
      <c r="C32" s="28">
        <v>11802</v>
      </c>
      <c r="D32" s="28">
        <v>0</v>
      </c>
      <c r="E32" s="28">
        <v>10319</v>
      </c>
      <c r="F32" s="28">
        <v>3852</v>
      </c>
      <c r="G32" s="28">
        <v>3055</v>
      </c>
      <c r="H32" s="28">
        <v>0</v>
      </c>
      <c r="I32" s="28">
        <v>0</v>
      </c>
      <c r="J32" s="28">
        <v>0</v>
      </c>
      <c r="K32" s="28">
        <v>0</v>
      </c>
    </row>
    <row r="33" spans="1:11" ht="16">
      <c r="A33" s="182"/>
      <c r="B33" s="28"/>
      <c r="C33" s="28"/>
      <c r="D33" s="28"/>
      <c r="E33" s="28"/>
      <c r="F33" s="28"/>
      <c r="G33" s="28"/>
      <c r="H33" s="28"/>
      <c r="I33" s="28"/>
      <c r="J33" s="28"/>
      <c r="K33" s="28"/>
    </row>
    <row r="34" spans="1:11" ht="16">
      <c r="A34" s="182" t="s">
        <v>36</v>
      </c>
      <c r="B34" s="28">
        <v>9661</v>
      </c>
      <c r="C34" s="28">
        <v>2348</v>
      </c>
      <c r="D34" s="28">
        <v>0</v>
      </c>
      <c r="E34" s="28">
        <v>6940</v>
      </c>
      <c r="F34" s="28">
        <v>3184</v>
      </c>
      <c r="G34" s="28">
        <v>365</v>
      </c>
      <c r="H34" s="28">
        <v>0</v>
      </c>
      <c r="I34" s="28">
        <v>0</v>
      </c>
      <c r="J34" s="28">
        <v>0</v>
      </c>
      <c r="K34" s="28">
        <v>8</v>
      </c>
    </row>
    <row r="35" spans="1:11" ht="16">
      <c r="A35" s="182" t="s">
        <v>37</v>
      </c>
      <c r="B35" s="28">
        <v>27956</v>
      </c>
      <c r="C35" s="28">
        <v>9936</v>
      </c>
      <c r="D35" s="28">
        <v>0</v>
      </c>
      <c r="E35" s="28">
        <v>16653</v>
      </c>
      <c r="F35" s="28">
        <v>1106</v>
      </c>
      <c r="G35" s="28">
        <v>1367</v>
      </c>
      <c r="H35" s="28">
        <v>0</v>
      </c>
      <c r="I35" s="28">
        <v>0</v>
      </c>
      <c r="J35" s="28">
        <v>0</v>
      </c>
      <c r="K35" s="28">
        <v>0</v>
      </c>
    </row>
    <row r="36" spans="1:11" ht="16">
      <c r="A36" s="182" t="s">
        <v>38</v>
      </c>
      <c r="B36" s="28">
        <v>42366</v>
      </c>
      <c r="C36" s="28">
        <v>16268</v>
      </c>
      <c r="D36" s="28">
        <v>331</v>
      </c>
      <c r="E36" s="28">
        <v>6220</v>
      </c>
      <c r="F36" s="28">
        <v>4767</v>
      </c>
      <c r="G36" s="28">
        <v>1260</v>
      </c>
      <c r="H36" s="28">
        <v>0</v>
      </c>
      <c r="I36" s="28">
        <v>0</v>
      </c>
      <c r="J36" s="28">
        <v>18287</v>
      </c>
      <c r="K36" s="28">
        <v>0</v>
      </c>
    </row>
    <row r="37" spans="1:11" ht="16">
      <c r="A37" s="182" t="s">
        <v>39</v>
      </c>
      <c r="B37" s="28">
        <v>70718</v>
      </c>
      <c r="C37" s="28">
        <v>24421</v>
      </c>
      <c r="D37" s="28">
        <v>536</v>
      </c>
      <c r="E37" s="28">
        <v>37924</v>
      </c>
      <c r="F37" s="28">
        <v>12820</v>
      </c>
      <c r="G37" s="28">
        <v>7783</v>
      </c>
      <c r="H37" s="28">
        <v>54</v>
      </c>
      <c r="I37" s="28">
        <v>0</v>
      </c>
      <c r="J37" s="28">
        <v>0</v>
      </c>
      <c r="K37" s="28">
        <v>0</v>
      </c>
    </row>
    <row r="38" spans="1:11" ht="16">
      <c r="A38" s="182" t="s">
        <v>40</v>
      </c>
      <c r="B38" s="28">
        <v>38558</v>
      </c>
      <c r="C38" s="28">
        <v>8236</v>
      </c>
      <c r="D38" s="28">
        <v>0</v>
      </c>
      <c r="E38" s="28">
        <v>23909</v>
      </c>
      <c r="F38" s="28">
        <v>8403</v>
      </c>
      <c r="G38" s="28">
        <v>1143</v>
      </c>
      <c r="H38" s="28">
        <v>1376</v>
      </c>
      <c r="I38" s="28">
        <v>0</v>
      </c>
      <c r="J38" s="28">
        <v>2702</v>
      </c>
      <c r="K38" s="28">
        <v>1191</v>
      </c>
    </row>
    <row r="39" spans="1:11" ht="16">
      <c r="A39" s="182" t="s">
        <v>41</v>
      </c>
      <c r="B39" s="28">
        <v>15657</v>
      </c>
      <c r="C39" s="28">
        <v>7752</v>
      </c>
      <c r="D39" s="28">
        <v>0</v>
      </c>
      <c r="E39" s="28">
        <v>5688</v>
      </c>
      <c r="F39" s="28">
        <v>1174</v>
      </c>
      <c r="G39" s="28">
        <v>2211</v>
      </c>
      <c r="H39" s="28">
        <v>0</v>
      </c>
      <c r="I39" s="28">
        <v>0</v>
      </c>
      <c r="J39" s="28">
        <v>0</v>
      </c>
      <c r="K39" s="28">
        <v>6</v>
      </c>
    </row>
    <row r="40" spans="1:11" ht="16">
      <c r="A40" s="182" t="s">
        <v>42</v>
      </c>
      <c r="B40" s="28">
        <v>45556</v>
      </c>
      <c r="C40" s="28">
        <v>12424</v>
      </c>
      <c r="D40" s="28">
        <v>126</v>
      </c>
      <c r="E40" s="28">
        <v>28128</v>
      </c>
      <c r="F40" s="28">
        <v>9338</v>
      </c>
      <c r="G40" s="28">
        <v>3982</v>
      </c>
      <c r="H40" s="28">
        <v>895</v>
      </c>
      <c r="I40" s="28">
        <v>0</v>
      </c>
      <c r="J40" s="28">
        <v>0</v>
      </c>
      <c r="K40" s="28">
        <v>0</v>
      </c>
    </row>
    <row r="41" spans="1:11" ht="16">
      <c r="A41" s="182" t="s">
        <v>43</v>
      </c>
      <c r="B41" s="28">
        <v>4934</v>
      </c>
      <c r="C41" s="28">
        <v>889</v>
      </c>
      <c r="D41" s="28">
        <v>0</v>
      </c>
      <c r="E41" s="28">
        <v>3650</v>
      </c>
      <c r="F41" s="28">
        <v>1641</v>
      </c>
      <c r="G41" s="28">
        <v>0</v>
      </c>
      <c r="H41" s="28">
        <v>100</v>
      </c>
      <c r="I41" s="28">
        <v>0</v>
      </c>
      <c r="J41" s="28">
        <v>0</v>
      </c>
      <c r="K41" s="28">
        <v>295</v>
      </c>
    </row>
    <row r="42" spans="1:11" ht="16">
      <c r="A42" s="182" t="s">
        <v>44</v>
      </c>
      <c r="B42" s="28">
        <v>9486</v>
      </c>
      <c r="C42" s="28">
        <v>3159</v>
      </c>
      <c r="D42" s="28">
        <v>0</v>
      </c>
      <c r="E42" s="28">
        <v>5069</v>
      </c>
      <c r="F42" s="28">
        <v>920</v>
      </c>
      <c r="G42" s="28">
        <v>1167</v>
      </c>
      <c r="H42" s="28">
        <v>0</v>
      </c>
      <c r="I42" s="28">
        <v>0</v>
      </c>
      <c r="J42" s="28">
        <v>90</v>
      </c>
      <c r="K42" s="28">
        <v>0</v>
      </c>
    </row>
    <row r="43" spans="1:11" ht="16">
      <c r="A43" s="182" t="s">
        <v>45</v>
      </c>
      <c r="B43" s="28">
        <v>7439</v>
      </c>
      <c r="C43" s="28">
        <v>3377</v>
      </c>
      <c r="D43" s="28">
        <v>137</v>
      </c>
      <c r="E43" s="28">
        <v>3376</v>
      </c>
      <c r="F43" s="28">
        <v>1180</v>
      </c>
      <c r="G43" s="28">
        <v>545</v>
      </c>
      <c r="H43" s="28">
        <v>3</v>
      </c>
      <c r="I43" s="28">
        <v>0</v>
      </c>
      <c r="J43" s="28">
        <v>0</v>
      </c>
      <c r="K43" s="28">
        <v>0</v>
      </c>
    </row>
    <row r="44" spans="1:11" ht="16">
      <c r="A44" s="182"/>
      <c r="B44" s="28"/>
      <c r="C44" s="28"/>
      <c r="D44" s="28"/>
      <c r="E44" s="28"/>
      <c r="F44" s="28"/>
      <c r="G44" s="28"/>
      <c r="H44" s="28"/>
      <c r="I44" s="28"/>
      <c r="J44" s="28"/>
      <c r="K44" s="28"/>
    </row>
    <row r="45" spans="1:11" ht="16">
      <c r="A45" s="182" t="s">
        <v>46</v>
      </c>
      <c r="B45" s="28">
        <v>5659</v>
      </c>
      <c r="C45" s="28">
        <v>1680</v>
      </c>
      <c r="D45" s="28">
        <v>0</v>
      </c>
      <c r="E45" s="28">
        <v>2069</v>
      </c>
      <c r="F45" s="28">
        <v>1039</v>
      </c>
      <c r="G45" s="28">
        <v>547</v>
      </c>
      <c r="H45" s="28">
        <v>155</v>
      </c>
      <c r="I45" s="28">
        <v>0</v>
      </c>
      <c r="J45" s="28">
        <v>1208</v>
      </c>
      <c r="K45" s="28">
        <v>0</v>
      </c>
    </row>
    <row r="46" spans="1:11" ht="16">
      <c r="A46" s="182" t="s">
        <v>47</v>
      </c>
      <c r="B46" s="28">
        <v>45325</v>
      </c>
      <c r="C46" s="28">
        <v>16693</v>
      </c>
      <c r="D46" s="28">
        <v>0</v>
      </c>
      <c r="E46" s="28">
        <v>25742</v>
      </c>
      <c r="F46" s="28">
        <v>10037</v>
      </c>
      <c r="G46" s="28">
        <v>2890</v>
      </c>
      <c r="H46" s="28">
        <v>0</v>
      </c>
      <c r="I46" s="28">
        <v>0</v>
      </c>
      <c r="J46" s="28">
        <v>0</v>
      </c>
      <c r="K46" s="28">
        <v>0</v>
      </c>
    </row>
    <row r="47" spans="1:11" ht="16">
      <c r="A47" s="182" t="s">
        <v>48</v>
      </c>
      <c r="B47" s="28">
        <v>19322</v>
      </c>
      <c r="C47" s="28">
        <v>4096</v>
      </c>
      <c r="D47" s="28">
        <v>122</v>
      </c>
      <c r="E47" s="28">
        <v>12610</v>
      </c>
      <c r="F47" s="28">
        <v>5870</v>
      </c>
      <c r="G47" s="28">
        <v>1697</v>
      </c>
      <c r="H47" s="28">
        <v>797</v>
      </c>
      <c r="I47" s="28">
        <v>0</v>
      </c>
      <c r="J47" s="28">
        <v>0</v>
      </c>
      <c r="K47" s="28">
        <v>0</v>
      </c>
    </row>
    <row r="48" spans="1:11" ht="16">
      <c r="A48" s="182" t="s">
        <v>49</v>
      </c>
      <c r="B48" s="28">
        <v>226389</v>
      </c>
      <c r="C48" s="28">
        <v>63764</v>
      </c>
      <c r="D48" s="28">
        <v>1016</v>
      </c>
      <c r="E48" s="28">
        <v>137200</v>
      </c>
      <c r="F48" s="28">
        <v>56678</v>
      </c>
      <c r="G48" s="28">
        <v>10072</v>
      </c>
      <c r="H48" s="28">
        <v>14337</v>
      </c>
      <c r="I48" s="28">
        <v>0</v>
      </c>
      <c r="J48" s="28">
        <v>0</v>
      </c>
      <c r="K48" s="28">
        <v>0</v>
      </c>
    </row>
    <row r="49" spans="1:11" ht="16">
      <c r="A49" s="182" t="s">
        <v>50</v>
      </c>
      <c r="B49" s="28">
        <v>43498</v>
      </c>
      <c r="C49" s="28">
        <v>21900</v>
      </c>
      <c r="D49" s="28">
        <v>437</v>
      </c>
      <c r="E49" s="28">
        <v>16888</v>
      </c>
      <c r="F49" s="28">
        <v>4131</v>
      </c>
      <c r="G49" s="28">
        <v>3700</v>
      </c>
      <c r="H49" s="28">
        <v>551</v>
      </c>
      <c r="I49" s="28">
        <v>0</v>
      </c>
      <c r="J49" s="28">
        <v>0</v>
      </c>
      <c r="K49" s="28">
        <v>22</v>
      </c>
    </row>
    <row r="50" spans="1:11" ht="16">
      <c r="A50" s="182" t="s">
        <v>51</v>
      </c>
      <c r="B50" s="28">
        <v>2999</v>
      </c>
      <c r="C50" s="28">
        <v>806</v>
      </c>
      <c r="D50" s="28">
        <v>0</v>
      </c>
      <c r="E50" s="28">
        <v>1543</v>
      </c>
      <c r="F50" s="28">
        <v>493</v>
      </c>
      <c r="G50" s="28">
        <v>255</v>
      </c>
      <c r="H50" s="28">
        <v>0</v>
      </c>
      <c r="I50" s="28">
        <v>0</v>
      </c>
      <c r="J50" s="28">
        <v>0</v>
      </c>
      <c r="K50" s="28">
        <v>394</v>
      </c>
    </row>
    <row r="51" spans="1:11" ht="16">
      <c r="A51" s="182" t="s">
        <v>52</v>
      </c>
      <c r="B51" s="28">
        <v>85005</v>
      </c>
      <c r="C51" s="28">
        <v>37963</v>
      </c>
      <c r="D51" s="28">
        <v>0</v>
      </c>
      <c r="E51" s="28">
        <v>43579</v>
      </c>
      <c r="F51" s="28">
        <v>23163</v>
      </c>
      <c r="G51" s="28">
        <v>2959</v>
      </c>
      <c r="H51" s="28">
        <v>352</v>
      </c>
      <c r="I51" s="28">
        <v>0</v>
      </c>
      <c r="J51" s="28">
        <v>151</v>
      </c>
      <c r="K51" s="28">
        <v>0</v>
      </c>
    </row>
    <row r="52" spans="1:11" ht="16">
      <c r="A52" s="182" t="s">
        <v>53</v>
      </c>
      <c r="B52" s="28">
        <v>14053</v>
      </c>
      <c r="C52" s="28">
        <v>6367</v>
      </c>
      <c r="D52" s="28">
        <v>0</v>
      </c>
      <c r="E52" s="28">
        <v>7189</v>
      </c>
      <c r="F52" s="28">
        <v>1337</v>
      </c>
      <c r="G52" s="28">
        <v>496</v>
      </c>
      <c r="H52" s="28">
        <v>0</v>
      </c>
      <c r="I52" s="28">
        <v>0</v>
      </c>
      <c r="J52" s="28">
        <v>0</v>
      </c>
      <c r="K52" s="28">
        <v>0</v>
      </c>
    </row>
    <row r="53" spans="1:11" ht="16">
      <c r="A53" s="182" t="s">
        <v>54</v>
      </c>
      <c r="B53" s="28">
        <v>16270</v>
      </c>
      <c r="C53" s="28">
        <v>7258</v>
      </c>
      <c r="D53" s="28">
        <v>0</v>
      </c>
      <c r="E53" s="28">
        <v>9012</v>
      </c>
      <c r="F53" s="28">
        <v>6481</v>
      </c>
      <c r="G53" s="28">
        <v>0</v>
      </c>
      <c r="H53" s="28">
        <v>0</v>
      </c>
      <c r="I53" s="28">
        <v>0</v>
      </c>
      <c r="J53" s="28">
        <v>0</v>
      </c>
      <c r="K53" s="28">
        <v>0</v>
      </c>
    </row>
    <row r="54" spans="1:11" ht="16">
      <c r="A54" s="182" t="s">
        <v>55</v>
      </c>
      <c r="B54" s="28">
        <v>87563</v>
      </c>
      <c r="C54" s="28">
        <v>27422</v>
      </c>
      <c r="D54" s="28">
        <v>5960</v>
      </c>
      <c r="E54" s="28">
        <v>49869</v>
      </c>
      <c r="F54" s="28">
        <v>5368</v>
      </c>
      <c r="G54" s="28">
        <v>4312</v>
      </c>
      <c r="H54" s="28">
        <v>0</v>
      </c>
      <c r="I54" s="28">
        <v>0</v>
      </c>
      <c r="J54" s="28">
        <v>0</v>
      </c>
      <c r="K54" s="28">
        <v>0</v>
      </c>
    </row>
    <row r="55" spans="1:11" ht="16">
      <c r="A55" s="182"/>
      <c r="B55" s="28"/>
      <c r="C55" s="28"/>
      <c r="D55" s="28"/>
      <c r="E55" s="28"/>
      <c r="F55" s="28"/>
      <c r="G55" s="28"/>
      <c r="H55" s="28"/>
      <c r="I55" s="28"/>
      <c r="J55" s="28"/>
      <c r="K55" s="28"/>
    </row>
    <row r="56" spans="1:11" ht="16">
      <c r="A56" s="182" t="s">
        <v>56</v>
      </c>
      <c r="B56" s="28">
        <v>26118</v>
      </c>
      <c r="C56" s="28">
        <v>2234</v>
      </c>
      <c r="D56" s="28">
        <v>477</v>
      </c>
      <c r="E56" s="28">
        <v>22593</v>
      </c>
      <c r="F56" s="28">
        <v>1507</v>
      </c>
      <c r="G56" s="28">
        <v>784</v>
      </c>
      <c r="H56" s="28">
        <v>30</v>
      </c>
      <c r="I56" s="28">
        <v>0</v>
      </c>
      <c r="J56" s="28">
        <v>0</v>
      </c>
      <c r="K56" s="28">
        <v>0</v>
      </c>
    </row>
    <row r="57" spans="1:11" ht="16">
      <c r="A57" s="182" t="s">
        <v>57</v>
      </c>
      <c r="B57" s="28">
        <v>15228</v>
      </c>
      <c r="C57" s="28">
        <v>2790</v>
      </c>
      <c r="D57" s="28">
        <v>0</v>
      </c>
      <c r="E57" s="28">
        <v>10903</v>
      </c>
      <c r="F57" s="28">
        <v>2763</v>
      </c>
      <c r="G57" s="28">
        <v>1409</v>
      </c>
      <c r="H57" s="28">
        <v>126</v>
      </c>
      <c r="I57" s="28">
        <v>0</v>
      </c>
      <c r="J57" s="28">
        <v>0</v>
      </c>
      <c r="K57" s="28">
        <v>0</v>
      </c>
    </row>
    <row r="58" spans="1:11" ht="16">
      <c r="A58" s="182" t="s">
        <v>58</v>
      </c>
      <c r="B58" s="28">
        <v>16938</v>
      </c>
      <c r="C58" s="28">
        <v>7805</v>
      </c>
      <c r="D58" s="28">
        <v>61</v>
      </c>
      <c r="E58" s="28">
        <v>4892</v>
      </c>
      <c r="F58" s="28">
        <v>2852</v>
      </c>
      <c r="G58" s="28">
        <v>1243</v>
      </c>
      <c r="H58" s="28">
        <v>251</v>
      </c>
      <c r="I58" s="28">
        <v>0</v>
      </c>
      <c r="J58" s="28">
        <v>2686</v>
      </c>
      <c r="K58" s="28">
        <v>0</v>
      </c>
    </row>
    <row r="59" spans="1:11" ht="16">
      <c r="A59" s="182" t="s">
        <v>59</v>
      </c>
      <c r="B59" s="28">
        <v>2713</v>
      </c>
      <c r="C59" s="28">
        <v>1505</v>
      </c>
      <c r="D59" s="28">
        <v>0</v>
      </c>
      <c r="E59" s="28">
        <v>962</v>
      </c>
      <c r="F59" s="28">
        <v>413</v>
      </c>
      <c r="G59" s="28">
        <v>231</v>
      </c>
      <c r="H59" s="28">
        <v>16</v>
      </c>
      <c r="I59" s="28">
        <v>0</v>
      </c>
      <c r="J59" s="28">
        <v>0</v>
      </c>
      <c r="K59" s="28">
        <v>0</v>
      </c>
    </row>
    <row r="60" spans="1:11" ht="16">
      <c r="A60" s="182" t="s">
        <v>60</v>
      </c>
      <c r="B60" s="28">
        <v>59409</v>
      </c>
      <c r="C60" s="28">
        <v>17109</v>
      </c>
      <c r="D60" s="28">
        <v>0</v>
      </c>
      <c r="E60" s="28">
        <v>42139</v>
      </c>
      <c r="F60" s="28">
        <v>13624</v>
      </c>
      <c r="G60" s="28">
        <v>6</v>
      </c>
      <c r="H60" s="28">
        <v>0</v>
      </c>
      <c r="I60" s="28">
        <v>0</v>
      </c>
      <c r="J60" s="28">
        <v>155</v>
      </c>
      <c r="K60" s="28">
        <v>0</v>
      </c>
    </row>
    <row r="61" spans="1:11" ht="16">
      <c r="A61" s="182" t="s">
        <v>61</v>
      </c>
      <c r="B61" s="28">
        <v>133997</v>
      </c>
      <c r="C61" s="28">
        <v>44758</v>
      </c>
      <c r="D61" s="28">
        <v>2737</v>
      </c>
      <c r="E61" s="28">
        <v>37799</v>
      </c>
      <c r="F61" s="28">
        <v>15906</v>
      </c>
      <c r="G61" s="28">
        <v>0</v>
      </c>
      <c r="H61" s="28">
        <v>10384</v>
      </c>
      <c r="I61" s="28">
        <v>0</v>
      </c>
      <c r="J61" s="28">
        <v>38319</v>
      </c>
      <c r="K61" s="28">
        <v>0</v>
      </c>
    </row>
    <row r="62" spans="1:11" ht="16">
      <c r="A62" s="182" t="s">
        <v>62</v>
      </c>
      <c r="B62" s="28">
        <v>7487</v>
      </c>
      <c r="C62" s="28">
        <v>2474</v>
      </c>
      <c r="D62" s="28">
        <v>0</v>
      </c>
      <c r="E62" s="28">
        <v>4847</v>
      </c>
      <c r="F62" s="28">
        <v>1255</v>
      </c>
      <c r="G62" s="28">
        <v>0</v>
      </c>
      <c r="H62" s="28">
        <v>167</v>
      </c>
      <c r="I62" s="28">
        <v>0</v>
      </c>
      <c r="J62" s="28">
        <v>0</v>
      </c>
      <c r="K62" s="28">
        <v>0</v>
      </c>
    </row>
    <row r="63" spans="1:11" ht="16">
      <c r="A63" s="182" t="s">
        <v>63</v>
      </c>
      <c r="B63" s="28">
        <v>5524</v>
      </c>
      <c r="C63" s="28">
        <v>892</v>
      </c>
      <c r="D63" s="28">
        <v>0</v>
      </c>
      <c r="E63" s="28">
        <v>4393</v>
      </c>
      <c r="F63" s="28">
        <v>555</v>
      </c>
      <c r="G63" s="28">
        <v>119</v>
      </c>
      <c r="H63" s="28">
        <v>119</v>
      </c>
      <c r="I63" s="28">
        <v>0</v>
      </c>
      <c r="J63" s="28">
        <v>0</v>
      </c>
      <c r="K63" s="28">
        <v>0</v>
      </c>
    </row>
    <row r="64" spans="1:11" ht="16">
      <c r="A64" s="182" t="s">
        <v>64</v>
      </c>
      <c r="B64" s="28">
        <v>748</v>
      </c>
      <c r="C64" s="28">
        <v>78</v>
      </c>
      <c r="D64" s="28">
        <v>0</v>
      </c>
      <c r="E64" s="28">
        <v>670</v>
      </c>
      <c r="F64" s="28">
        <v>45</v>
      </c>
      <c r="G64" s="28">
        <v>0</v>
      </c>
      <c r="H64" s="28">
        <v>0</v>
      </c>
      <c r="I64" s="28">
        <v>0</v>
      </c>
      <c r="J64" s="28">
        <v>0</v>
      </c>
      <c r="K64" s="28">
        <v>0</v>
      </c>
    </row>
    <row r="65" spans="1:11" ht="16">
      <c r="A65" s="182" t="s">
        <v>65</v>
      </c>
      <c r="B65" s="28">
        <v>29271</v>
      </c>
      <c r="C65" s="28">
        <v>12427</v>
      </c>
      <c r="D65" s="28">
        <v>0</v>
      </c>
      <c r="E65" s="28">
        <v>8775</v>
      </c>
      <c r="F65" s="28">
        <v>3890</v>
      </c>
      <c r="G65" s="28">
        <v>0</v>
      </c>
      <c r="H65" s="28">
        <v>0</v>
      </c>
      <c r="I65" s="28">
        <v>0</v>
      </c>
      <c r="J65" s="28">
        <v>8069</v>
      </c>
      <c r="K65" s="28">
        <v>0</v>
      </c>
    </row>
    <row r="66" spans="1:11" ht="16">
      <c r="A66" s="182"/>
      <c r="B66" s="28"/>
      <c r="C66" s="28"/>
      <c r="D66" s="28"/>
      <c r="E66" s="28"/>
      <c r="F66" s="28"/>
      <c r="G66" s="28"/>
      <c r="H66" s="28"/>
      <c r="I66" s="28"/>
      <c r="J66" s="28"/>
      <c r="K66" s="28"/>
    </row>
    <row r="67" spans="1:11" ht="16">
      <c r="A67" s="182" t="s">
        <v>66</v>
      </c>
      <c r="B67" s="28">
        <v>54160</v>
      </c>
      <c r="C67" s="28">
        <v>16801</v>
      </c>
      <c r="D67" s="28">
        <v>0</v>
      </c>
      <c r="E67" s="28">
        <v>34326</v>
      </c>
      <c r="F67" s="28">
        <v>17313</v>
      </c>
      <c r="G67" s="28">
        <v>1791</v>
      </c>
      <c r="H67" s="28">
        <v>1242</v>
      </c>
      <c r="I67" s="28">
        <v>0</v>
      </c>
      <c r="J67" s="28">
        <v>0</v>
      </c>
      <c r="K67" s="28">
        <v>0</v>
      </c>
    </row>
    <row r="68" spans="1:11" ht="16">
      <c r="A68" s="182" t="s">
        <v>67</v>
      </c>
      <c r="B68" s="28">
        <v>14732</v>
      </c>
      <c r="C68" s="28">
        <v>4335</v>
      </c>
      <c r="D68" s="28">
        <v>0</v>
      </c>
      <c r="E68" s="28">
        <v>9348</v>
      </c>
      <c r="F68" s="28">
        <v>2016</v>
      </c>
      <c r="G68" s="28">
        <v>687</v>
      </c>
      <c r="H68" s="28">
        <v>362</v>
      </c>
      <c r="I68" s="28">
        <v>0</v>
      </c>
      <c r="J68" s="28">
        <v>0</v>
      </c>
      <c r="K68" s="28">
        <v>0</v>
      </c>
    </row>
    <row r="69" spans="1:11" ht="16">
      <c r="A69" s="182" t="s">
        <v>68</v>
      </c>
      <c r="B69" s="28">
        <v>17680</v>
      </c>
      <c r="C69" s="28">
        <v>11661</v>
      </c>
      <c r="D69" s="28">
        <v>0</v>
      </c>
      <c r="E69" s="28">
        <v>4976</v>
      </c>
      <c r="F69" s="28">
        <v>3724</v>
      </c>
      <c r="G69" s="28">
        <v>407</v>
      </c>
      <c r="H69" s="28">
        <v>635</v>
      </c>
      <c r="I69" s="28">
        <v>0</v>
      </c>
      <c r="J69" s="28">
        <v>0</v>
      </c>
      <c r="K69" s="28">
        <v>0</v>
      </c>
    </row>
    <row r="70" spans="1:11" ht="17" thickBot="1">
      <c r="A70" s="175" t="s">
        <v>69</v>
      </c>
      <c r="B70" s="74">
        <v>524</v>
      </c>
      <c r="C70" s="74">
        <v>365</v>
      </c>
      <c r="D70" s="74">
        <v>0</v>
      </c>
      <c r="E70" s="74">
        <v>109</v>
      </c>
      <c r="F70" s="74">
        <v>78</v>
      </c>
      <c r="G70" s="74">
        <v>19</v>
      </c>
      <c r="H70" s="74">
        <v>22</v>
      </c>
      <c r="I70" s="74">
        <v>0</v>
      </c>
      <c r="J70" s="74">
        <v>0</v>
      </c>
      <c r="K70" s="74">
        <v>10</v>
      </c>
    </row>
    <row r="72" spans="1:11">
      <c r="A72" t="s">
        <v>281</v>
      </c>
    </row>
  </sheetData>
  <mergeCells count="5">
    <mergeCell ref="G8:K8"/>
    <mergeCell ref="A2:K2"/>
    <mergeCell ref="A3:K3"/>
    <mergeCell ref="A4:K4"/>
    <mergeCell ref="B7:K7"/>
  </mergeCells>
  <pageMargins left="0.25" right="0.25" top="1" bottom="1" header="0.5" footer="0.5"/>
  <pageSetup scale="5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72"/>
  <sheetViews>
    <sheetView zoomScale="75" workbookViewId="0"/>
  </sheetViews>
  <sheetFormatPr baseColWidth="10" defaultColWidth="8.83203125" defaultRowHeight="13"/>
  <cols>
    <col min="1" max="1" width="23.1640625" customWidth="1"/>
    <col min="2" max="2" width="11.5" customWidth="1"/>
    <col min="3" max="3" width="12.1640625" customWidth="1"/>
    <col min="4" max="4" width="14.5" customWidth="1"/>
    <col min="5" max="5" width="12.5" customWidth="1"/>
    <col min="6" max="6" width="18.6640625" customWidth="1"/>
    <col min="7" max="8" width="15.5" customWidth="1"/>
    <col min="9" max="9" width="19.6640625" customWidth="1"/>
    <col min="10" max="10" width="17.83203125" customWidth="1"/>
  </cols>
  <sheetData>
    <row r="1" spans="1:10">
      <c r="J1" s="187" t="s">
        <v>167</v>
      </c>
    </row>
    <row r="2" spans="1:10" ht="16">
      <c r="A2" s="209" t="s">
        <v>0</v>
      </c>
      <c r="B2" s="209"/>
      <c r="C2" s="209"/>
      <c r="D2" s="209"/>
      <c r="E2" s="209"/>
      <c r="F2" s="209"/>
      <c r="G2" s="209"/>
      <c r="H2" s="209"/>
      <c r="I2" s="209"/>
      <c r="J2" s="209"/>
    </row>
    <row r="3" spans="1:10" ht="16">
      <c r="A3" s="209" t="s">
        <v>237</v>
      </c>
      <c r="B3" s="209"/>
      <c r="C3" s="209"/>
      <c r="D3" s="209"/>
      <c r="E3" s="209"/>
      <c r="F3" s="209"/>
      <c r="G3" s="209"/>
      <c r="H3" s="209"/>
      <c r="I3" s="209"/>
      <c r="J3" s="209"/>
    </row>
    <row r="4" spans="1:10" ht="16">
      <c r="A4" s="209" t="s">
        <v>260</v>
      </c>
      <c r="B4" s="209"/>
      <c r="C4" s="209"/>
      <c r="D4" s="209"/>
      <c r="E4" s="209"/>
      <c r="F4" s="209"/>
      <c r="G4" s="209"/>
      <c r="H4" s="209"/>
      <c r="I4" s="209"/>
      <c r="J4" s="209"/>
    </row>
    <row r="5" spans="1:10" ht="14" thickBot="1">
      <c r="B5" s="5"/>
    </row>
    <row r="6" spans="1:10" ht="17" thickBot="1">
      <c r="A6" s="7"/>
      <c r="B6" s="210" t="s">
        <v>238</v>
      </c>
      <c r="C6" s="211"/>
      <c r="D6" s="211"/>
      <c r="E6" s="211"/>
      <c r="F6" s="211"/>
      <c r="G6" s="211"/>
      <c r="H6" s="211"/>
      <c r="I6" s="211"/>
      <c r="J6" s="212"/>
    </row>
    <row r="7" spans="1:10" ht="17" thickBot="1">
      <c r="A7" s="10"/>
      <c r="B7" s="3"/>
      <c r="C7" s="3"/>
      <c r="D7" s="7"/>
      <c r="E7" s="7"/>
      <c r="F7" s="13"/>
      <c r="G7" s="223" t="s">
        <v>239</v>
      </c>
      <c r="H7" s="224"/>
      <c r="I7" s="224"/>
      <c r="J7" s="225"/>
    </row>
    <row r="8" spans="1:10" ht="171.75" customHeight="1" thickBot="1">
      <c r="A8" s="175" t="s">
        <v>5</v>
      </c>
      <c r="B8" s="183" t="s">
        <v>240</v>
      </c>
      <c r="C8" s="179" t="s">
        <v>371</v>
      </c>
      <c r="D8" s="178" t="s">
        <v>241</v>
      </c>
      <c r="E8" s="178" t="s">
        <v>242</v>
      </c>
      <c r="F8" s="178" t="s">
        <v>243</v>
      </c>
      <c r="G8" s="180" t="s">
        <v>233</v>
      </c>
      <c r="H8" s="180" t="s">
        <v>244</v>
      </c>
      <c r="I8" s="180" t="s">
        <v>245</v>
      </c>
      <c r="J8" s="180" t="s">
        <v>235</v>
      </c>
    </row>
    <row r="9" spans="1:10" ht="16">
      <c r="A9" s="184" t="s">
        <v>9</v>
      </c>
      <c r="B9" s="181">
        <f t="shared" ref="B9:J9" si="0">SUM(B11:B69)</f>
        <v>50006</v>
      </c>
      <c r="C9" s="181">
        <f t="shared" si="0"/>
        <v>6472</v>
      </c>
      <c r="D9" s="181">
        <f t="shared" si="0"/>
        <v>0</v>
      </c>
      <c r="E9" s="181">
        <f t="shared" si="0"/>
        <v>36762</v>
      </c>
      <c r="F9" s="181">
        <f t="shared" si="0"/>
        <v>18802</v>
      </c>
      <c r="G9" s="181">
        <f t="shared" si="0"/>
        <v>1941</v>
      </c>
      <c r="H9" s="181">
        <f t="shared" si="0"/>
        <v>0</v>
      </c>
      <c r="I9" s="181">
        <f t="shared" si="0"/>
        <v>4418</v>
      </c>
      <c r="J9" s="181">
        <f t="shared" si="0"/>
        <v>409</v>
      </c>
    </row>
    <row r="10" spans="1:10" ht="16">
      <c r="A10" s="185"/>
      <c r="B10" s="10"/>
      <c r="C10" s="10"/>
      <c r="D10" s="10"/>
      <c r="E10" s="10"/>
      <c r="F10" s="10"/>
      <c r="G10" s="10"/>
      <c r="H10" s="10"/>
      <c r="I10" s="28" t="s">
        <v>105</v>
      </c>
      <c r="J10" s="10"/>
    </row>
    <row r="11" spans="1:10" ht="16">
      <c r="A11" s="185" t="s">
        <v>10</v>
      </c>
      <c r="B11" s="28">
        <v>42</v>
      </c>
      <c r="C11" s="28">
        <v>42</v>
      </c>
      <c r="D11" s="28">
        <v>0</v>
      </c>
      <c r="E11" s="28">
        <v>0</v>
      </c>
      <c r="F11" s="28">
        <v>0</v>
      </c>
      <c r="G11" s="28">
        <v>0</v>
      </c>
      <c r="H11" s="28">
        <v>0</v>
      </c>
      <c r="I11" s="28">
        <v>0</v>
      </c>
      <c r="J11" s="28">
        <v>0</v>
      </c>
    </row>
    <row r="12" spans="1:10" ht="16">
      <c r="A12" s="185" t="s">
        <v>11</v>
      </c>
      <c r="B12" s="28">
        <v>718</v>
      </c>
      <c r="C12" s="28">
        <v>127</v>
      </c>
      <c r="D12" s="28">
        <v>0</v>
      </c>
      <c r="E12" s="28">
        <v>509</v>
      </c>
      <c r="F12" s="28">
        <v>259</v>
      </c>
      <c r="G12" s="28">
        <v>2</v>
      </c>
      <c r="H12" s="28">
        <v>0</v>
      </c>
      <c r="I12" s="28">
        <v>0</v>
      </c>
      <c r="J12" s="28">
        <v>80</v>
      </c>
    </row>
    <row r="13" spans="1:10" ht="16">
      <c r="A13" s="185" t="s">
        <v>14</v>
      </c>
      <c r="B13" s="28">
        <v>393</v>
      </c>
      <c r="C13" s="28">
        <v>13</v>
      </c>
      <c r="D13" s="28">
        <v>0</v>
      </c>
      <c r="E13" s="28">
        <v>344</v>
      </c>
      <c r="F13" s="28">
        <v>207</v>
      </c>
      <c r="G13" s="28">
        <v>4</v>
      </c>
      <c r="H13" s="28">
        <v>0</v>
      </c>
      <c r="I13" s="28">
        <v>0</v>
      </c>
      <c r="J13" s="28">
        <v>32</v>
      </c>
    </row>
    <row r="14" spans="1:10" ht="16">
      <c r="A14" s="185" t="s">
        <v>16</v>
      </c>
      <c r="B14" s="28">
        <v>188</v>
      </c>
      <c r="C14" s="28">
        <v>27</v>
      </c>
      <c r="D14" s="28">
        <v>0</v>
      </c>
      <c r="E14" s="28">
        <v>156</v>
      </c>
      <c r="F14" s="28">
        <v>37</v>
      </c>
      <c r="G14" s="28">
        <v>6</v>
      </c>
      <c r="H14" s="28">
        <v>0</v>
      </c>
      <c r="I14" s="28">
        <v>0</v>
      </c>
      <c r="J14" s="28">
        <v>0</v>
      </c>
    </row>
    <row r="15" spans="1:10" ht="16">
      <c r="A15" s="185" t="s">
        <v>17</v>
      </c>
      <c r="B15" s="28">
        <v>173</v>
      </c>
      <c r="C15" s="28">
        <v>0</v>
      </c>
      <c r="D15" s="28">
        <v>0</v>
      </c>
      <c r="E15" s="28">
        <v>173</v>
      </c>
      <c r="F15" s="28">
        <v>0</v>
      </c>
      <c r="G15" s="28">
        <v>0</v>
      </c>
      <c r="H15" s="28">
        <v>0</v>
      </c>
      <c r="I15" s="28">
        <v>0</v>
      </c>
      <c r="J15" s="28">
        <v>0</v>
      </c>
    </row>
    <row r="16" spans="1:10" ht="16">
      <c r="A16" s="185" t="s">
        <v>20</v>
      </c>
      <c r="B16" s="28">
        <v>398</v>
      </c>
      <c r="C16" s="28">
        <v>106</v>
      </c>
      <c r="D16" s="28">
        <v>0</v>
      </c>
      <c r="E16" s="28">
        <v>288</v>
      </c>
      <c r="F16" s="28">
        <v>129</v>
      </c>
      <c r="G16" s="28">
        <v>5</v>
      </c>
      <c r="H16" s="28">
        <v>0</v>
      </c>
      <c r="I16" s="28">
        <v>0</v>
      </c>
      <c r="J16" s="28">
        <v>0</v>
      </c>
    </row>
    <row r="17" spans="1:10" ht="16">
      <c r="A17" s="185" t="s">
        <v>21</v>
      </c>
      <c r="B17" s="28">
        <v>0</v>
      </c>
      <c r="C17" s="28">
        <v>0</v>
      </c>
      <c r="D17" s="28">
        <v>0</v>
      </c>
      <c r="E17" s="28">
        <v>0</v>
      </c>
      <c r="F17" s="28">
        <v>0</v>
      </c>
      <c r="G17" s="28">
        <v>0</v>
      </c>
      <c r="H17" s="28">
        <v>0</v>
      </c>
      <c r="I17" s="28">
        <v>0</v>
      </c>
      <c r="J17" s="28">
        <v>0</v>
      </c>
    </row>
    <row r="18" spans="1:10" ht="16">
      <c r="A18" s="185" t="s">
        <v>22</v>
      </c>
      <c r="B18" s="28">
        <v>0</v>
      </c>
      <c r="C18" s="28">
        <v>0</v>
      </c>
      <c r="D18" s="28">
        <v>0</v>
      </c>
      <c r="E18" s="28">
        <v>0</v>
      </c>
      <c r="F18" s="28">
        <v>0</v>
      </c>
      <c r="G18" s="28">
        <v>0</v>
      </c>
      <c r="H18" s="28">
        <v>0</v>
      </c>
      <c r="I18" s="28">
        <v>0</v>
      </c>
      <c r="J18" s="28">
        <v>0</v>
      </c>
    </row>
    <row r="19" spans="1:10" ht="16">
      <c r="A19" s="185" t="s">
        <v>23</v>
      </c>
      <c r="B19" s="28">
        <v>86</v>
      </c>
      <c r="C19" s="28">
        <v>3</v>
      </c>
      <c r="D19" s="28">
        <v>0</v>
      </c>
      <c r="E19" s="28">
        <v>84</v>
      </c>
      <c r="F19" s="28">
        <v>29</v>
      </c>
      <c r="G19" s="28">
        <v>0</v>
      </c>
      <c r="H19" s="28">
        <v>0</v>
      </c>
      <c r="I19" s="28">
        <v>0</v>
      </c>
      <c r="J19" s="28">
        <v>0</v>
      </c>
    </row>
    <row r="20" spans="1:10" ht="16">
      <c r="A20" s="185" t="s">
        <v>24</v>
      </c>
      <c r="B20" s="28">
        <v>0</v>
      </c>
      <c r="C20" s="28">
        <v>0</v>
      </c>
      <c r="D20" s="28">
        <v>0</v>
      </c>
      <c r="E20" s="28">
        <v>0</v>
      </c>
      <c r="F20" s="28">
        <v>0</v>
      </c>
      <c r="G20" s="28">
        <v>0</v>
      </c>
      <c r="H20" s="28">
        <v>0</v>
      </c>
      <c r="I20" s="28">
        <v>0</v>
      </c>
      <c r="J20" s="28">
        <v>0</v>
      </c>
    </row>
    <row r="21" spans="1:10" ht="16">
      <c r="A21" s="185"/>
      <c r="B21" s="28"/>
      <c r="C21" s="28"/>
      <c r="D21" s="28"/>
      <c r="E21" s="28"/>
      <c r="F21" s="28"/>
      <c r="G21" s="28"/>
      <c r="H21" s="28"/>
      <c r="I21" s="28"/>
      <c r="J21" s="28"/>
    </row>
    <row r="22" spans="1:10" ht="16">
      <c r="A22" s="185" t="s">
        <v>26</v>
      </c>
      <c r="B22" s="28">
        <v>0</v>
      </c>
      <c r="C22" s="28">
        <v>0</v>
      </c>
      <c r="D22" s="28">
        <v>0</v>
      </c>
      <c r="E22" s="28">
        <v>0</v>
      </c>
      <c r="F22" s="28">
        <v>0</v>
      </c>
      <c r="G22" s="28">
        <v>0</v>
      </c>
      <c r="H22" s="28">
        <v>0</v>
      </c>
      <c r="I22" s="28">
        <v>0</v>
      </c>
      <c r="J22" s="28">
        <v>0</v>
      </c>
    </row>
    <row r="23" spans="1:10" ht="16">
      <c r="A23" s="185" t="s">
        <v>27</v>
      </c>
      <c r="B23" s="28" t="s">
        <v>280</v>
      </c>
      <c r="C23" s="28" t="s">
        <v>280</v>
      </c>
      <c r="D23" s="28" t="s">
        <v>280</v>
      </c>
      <c r="E23" s="28" t="s">
        <v>280</v>
      </c>
      <c r="F23" s="28" t="s">
        <v>280</v>
      </c>
      <c r="G23" s="28" t="s">
        <v>280</v>
      </c>
      <c r="H23" s="28" t="s">
        <v>280</v>
      </c>
      <c r="I23" s="28" t="s">
        <v>280</v>
      </c>
      <c r="J23" s="28" t="s">
        <v>280</v>
      </c>
    </row>
    <row r="24" spans="1:10" ht="16">
      <c r="A24" s="185" t="s">
        <v>28</v>
      </c>
      <c r="B24" s="28">
        <v>0</v>
      </c>
      <c r="C24" s="28">
        <v>0</v>
      </c>
      <c r="D24" s="28">
        <v>0</v>
      </c>
      <c r="E24" s="28">
        <v>0</v>
      </c>
      <c r="F24" s="28">
        <v>0</v>
      </c>
      <c r="G24" s="28">
        <v>0</v>
      </c>
      <c r="H24" s="28">
        <v>0</v>
      </c>
      <c r="I24" s="28">
        <v>0</v>
      </c>
      <c r="J24" s="28">
        <v>0</v>
      </c>
    </row>
    <row r="25" spans="1:10" ht="16">
      <c r="A25" s="185" t="s">
        <v>29</v>
      </c>
      <c r="B25" s="28">
        <v>21</v>
      </c>
      <c r="C25" s="28">
        <v>1</v>
      </c>
      <c r="D25" s="28">
        <v>0</v>
      </c>
      <c r="E25" s="28">
        <v>20</v>
      </c>
      <c r="F25" s="28">
        <v>9</v>
      </c>
      <c r="G25" s="28">
        <v>0</v>
      </c>
      <c r="H25" s="28">
        <v>0</v>
      </c>
      <c r="I25" s="28">
        <v>0</v>
      </c>
      <c r="J25" s="28">
        <v>0</v>
      </c>
    </row>
    <row r="26" spans="1:10" ht="16">
      <c r="A26" s="185" t="s">
        <v>30</v>
      </c>
      <c r="B26" s="28">
        <v>24</v>
      </c>
      <c r="C26" s="28">
        <v>0</v>
      </c>
      <c r="D26" s="28">
        <v>0</v>
      </c>
      <c r="E26" s="28">
        <v>23</v>
      </c>
      <c r="F26" s="28">
        <v>21</v>
      </c>
      <c r="G26" s="28">
        <v>0</v>
      </c>
      <c r="H26" s="28">
        <v>0</v>
      </c>
      <c r="I26" s="28">
        <v>0</v>
      </c>
      <c r="J26" s="28">
        <v>0</v>
      </c>
    </row>
    <row r="27" spans="1:10" ht="16">
      <c r="A27" s="185" t="s">
        <v>31</v>
      </c>
      <c r="B27" s="28">
        <v>0</v>
      </c>
      <c r="C27" s="28">
        <v>0</v>
      </c>
      <c r="D27" s="28">
        <v>0</v>
      </c>
      <c r="E27" s="28">
        <v>0</v>
      </c>
      <c r="F27" s="28">
        <v>0</v>
      </c>
      <c r="G27" s="28">
        <v>0</v>
      </c>
      <c r="H27" s="28">
        <v>0</v>
      </c>
      <c r="I27" s="28">
        <v>0</v>
      </c>
      <c r="J27" s="28">
        <v>0</v>
      </c>
    </row>
    <row r="28" spans="1:10" ht="16">
      <c r="A28" s="185" t="s">
        <v>32</v>
      </c>
      <c r="B28" s="28">
        <v>1499</v>
      </c>
      <c r="C28" s="28">
        <v>0</v>
      </c>
      <c r="D28" s="28">
        <v>0</v>
      </c>
      <c r="E28" s="28">
        <v>1494</v>
      </c>
      <c r="F28" s="28">
        <v>753</v>
      </c>
      <c r="G28" s="28">
        <v>4</v>
      </c>
      <c r="H28" s="28">
        <v>0</v>
      </c>
      <c r="I28" s="28">
        <v>0</v>
      </c>
      <c r="J28" s="28">
        <v>0</v>
      </c>
    </row>
    <row r="29" spans="1:10" ht="16">
      <c r="A29" s="185" t="s">
        <v>33</v>
      </c>
      <c r="B29" s="28">
        <v>577</v>
      </c>
      <c r="C29" s="28">
        <v>4</v>
      </c>
      <c r="D29" s="28">
        <v>0</v>
      </c>
      <c r="E29" s="28">
        <v>573</v>
      </c>
      <c r="F29" s="28">
        <v>463</v>
      </c>
      <c r="G29" s="28">
        <v>0</v>
      </c>
      <c r="H29" s="28">
        <v>0</v>
      </c>
      <c r="I29" s="28">
        <v>0</v>
      </c>
      <c r="J29" s="28">
        <v>0</v>
      </c>
    </row>
    <row r="30" spans="1:10" ht="16">
      <c r="A30" s="185" t="s">
        <v>34</v>
      </c>
      <c r="B30" s="28">
        <v>708</v>
      </c>
      <c r="C30" s="28">
        <v>6</v>
      </c>
      <c r="D30" s="28">
        <v>0</v>
      </c>
      <c r="E30" s="28">
        <v>687</v>
      </c>
      <c r="F30" s="28">
        <v>337</v>
      </c>
      <c r="G30" s="28">
        <v>16</v>
      </c>
      <c r="H30" s="28">
        <v>0</v>
      </c>
      <c r="I30" s="28">
        <v>0</v>
      </c>
      <c r="J30" s="28">
        <v>0</v>
      </c>
    </row>
    <row r="31" spans="1:10" ht="16">
      <c r="A31" s="185" t="s">
        <v>35</v>
      </c>
      <c r="B31" s="28">
        <v>164</v>
      </c>
      <c r="C31" s="28">
        <v>45</v>
      </c>
      <c r="D31" s="28">
        <v>0</v>
      </c>
      <c r="E31" s="28">
        <v>119</v>
      </c>
      <c r="F31" s="28">
        <v>70</v>
      </c>
      <c r="G31" s="28">
        <v>0</v>
      </c>
      <c r="H31" s="28">
        <v>0</v>
      </c>
      <c r="I31" s="28">
        <v>0</v>
      </c>
      <c r="J31" s="28">
        <v>0</v>
      </c>
    </row>
    <row r="32" spans="1:10" ht="16">
      <c r="A32" s="185"/>
      <c r="B32" s="28"/>
      <c r="C32" s="28"/>
      <c r="D32" s="28"/>
      <c r="E32" s="28"/>
      <c r="F32" s="28"/>
      <c r="G32" s="28"/>
      <c r="H32" s="28"/>
      <c r="I32" s="28"/>
      <c r="J32" s="28"/>
    </row>
    <row r="33" spans="1:10" ht="16">
      <c r="A33" s="185" t="s">
        <v>36</v>
      </c>
      <c r="B33" s="28">
        <v>262</v>
      </c>
      <c r="C33" s="28">
        <v>20</v>
      </c>
      <c r="D33" s="28">
        <v>0</v>
      </c>
      <c r="E33" s="28">
        <v>242</v>
      </c>
      <c r="F33" s="28">
        <v>145</v>
      </c>
      <c r="G33" s="28">
        <v>0</v>
      </c>
      <c r="H33" s="28">
        <v>0</v>
      </c>
      <c r="I33" s="28">
        <v>0</v>
      </c>
      <c r="J33" s="28">
        <v>0</v>
      </c>
    </row>
    <row r="34" spans="1:10" ht="16">
      <c r="A34" s="185" t="s">
        <v>37</v>
      </c>
      <c r="B34" s="28">
        <v>0</v>
      </c>
      <c r="C34" s="28">
        <v>0</v>
      </c>
      <c r="D34" s="28">
        <v>0</v>
      </c>
      <c r="E34" s="28">
        <v>0</v>
      </c>
      <c r="F34" s="28">
        <v>0</v>
      </c>
      <c r="G34" s="28">
        <v>0</v>
      </c>
      <c r="H34" s="28">
        <v>0</v>
      </c>
      <c r="I34" s="28">
        <v>0</v>
      </c>
      <c r="J34" s="28">
        <v>0</v>
      </c>
    </row>
    <row r="35" spans="1:10" ht="16">
      <c r="A35" s="185" t="s">
        <v>38</v>
      </c>
      <c r="B35" s="28">
        <v>1235</v>
      </c>
      <c r="C35" s="28">
        <v>0</v>
      </c>
      <c r="D35" s="28">
        <v>0</v>
      </c>
      <c r="E35" s="28">
        <v>202</v>
      </c>
      <c r="F35" s="28">
        <v>144</v>
      </c>
      <c r="G35" s="28">
        <v>0</v>
      </c>
      <c r="H35" s="28">
        <v>0</v>
      </c>
      <c r="I35" s="28">
        <v>1032</v>
      </c>
      <c r="J35" s="28">
        <v>0</v>
      </c>
    </row>
    <row r="36" spans="1:10" ht="16">
      <c r="A36" s="185" t="s">
        <v>39</v>
      </c>
      <c r="B36" s="28">
        <v>1986</v>
      </c>
      <c r="C36" s="28">
        <v>0</v>
      </c>
      <c r="D36" s="28">
        <v>0</v>
      </c>
      <c r="E36" s="28">
        <v>1977</v>
      </c>
      <c r="F36" s="28">
        <v>1051</v>
      </c>
      <c r="G36" s="28">
        <v>9</v>
      </c>
      <c r="H36" s="28">
        <v>0</v>
      </c>
      <c r="I36" s="28">
        <v>0</v>
      </c>
      <c r="J36" s="28">
        <v>0</v>
      </c>
    </row>
    <row r="37" spans="1:10" ht="16">
      <c r="A37" s="185" t="s">
        <v>40</v>
      </c>
      <c r="B37" s="28">
        <v>4316</v>
      </c>
      <c r="C37" s="28">
        <v>110</v>
      </c>
      <c r="D37" s="28">
        <v>0</v>
      </c>
      <c r="E37" s="28">
        <v>3049</v>
      </c>
      <c r="F37" s="28">
        <v>1318</v>
      </c>
      <c r="G37" s="28">
        <v>193</v>
      </c>
      <c r="H37" s="28">
        <v>0</v>
      </c>
      <c r="I37" s="28">
        <v>672</v>
      </c>
      <c r="J37" s="28">
        <v>291</v>
      </c>
    </row>
    <row r="38" spans="1:10" ht="16">
      <c r="A38" s="185" t="s">
        <v>41</v>
      </c>
      <c r="B38" s="28">
        <v>7</v>
      </c>
      <c r="C38" s="28">
        <v>1</v>
      </c>
      <c r="D38" s="28">
        <v>0</v>
      </c>
      <c r="E38" s="28">
        <v>6</v>
      </c>
      <c r="F38" s="28">
        <v>1</v>
      </c>
      <c r="G38" s="28">
        <v>0</v>
      </c>
      <c r="H38" s="28">
        <v>0</v>
      </c>
      <c r="I38" s="28">
        <v>0</v>
      </c>
      <c r="J38" s="28">
        <v>0</v>
      </c>
    </row>
    <row r="39" spans="1:10" ht="16">
      <c r="A39" s="185" t="s">
        <v>42</v>
      </c>
      <c r="B39" s="28">
        <v>1398</v>
      </c>
      <c r="C39" s="28">
        <v>154</v>
      </c>
      <c r="D39" s="28">
        <v>0</v>
      </c>
      <c r="E39" s="28">
        <v>1201</v>
      </c>
      <c r="F39" s="28">
        <v>340</v>
      </c>
      <c r="G39" s="28">
        <v>43</v>
      </c>
      <c r="H39" s="28">
        <v>0</v>
      </c>
      <c r="I39" s="28">
        <v>0</v>
      </c>
      <c r="J39" s="28">
        <v>0</v>
      </c>
    </row>
    <row r="40" spans="1:10" ht="16">
      <c r="A40" s="185" t="s">
        <v>43</v>
      </c>
      <c r="B40" s="28">
        <v>641</v>
      </c>
      <c r="C40" s="28">
        <v>12</v>
      </c>
      <c r="D40" s="28">
        <v>0</v>
      </c>
      <c r="E40" s="28">
        <v>606</v>
      </c>
      <c r="F40" s="28">
        <v>529</v>
      </c>
      <c r="G40" s="28">
        <v>18</v>
      </c>
      <c r="H40" s="28">
        <v>0</v>
      </c>
      <c r="I40" s="28">
        <v>0</v>
      </c>
      <c r="J40" s="28">
        <v>4</v>
      </c>
    </row>
    <row r="41" spans="1:10" ht="16">
      <c r="A41" s="185" t="s">
        <v>44</v>
      </c>
      <c r="B41" s="28">
        <v>0</v>
      </c>
      <c r="C41" s="28">
        <v>0</v>
      </c>
      <c r="D41" s="28">
        <v>0</v>
      </c>
      <c r="E41" s="28">
        <v>0</v>
      </c>
      <c r="F41" s="28">
        <v>0</v>
      </c>
      <c r="G41" s="28">
        <v>0</v>
      </c>
      <c r="H41" s="28">
        <v>0</v>
      </c>
      <c r="I41" s="28">
        <v>0</v>
      </c>
      <c r="J41" s="28">
        <v>0</v>
      </c>
    </row>
    <row r="42" spans="1:10" ht="16">
      <c r="A42" s="185" t="s">
        <v>45</v>
      </c>
      <c r="B42" s="28">
        <v>230</v>
      </c>
      <c r="C42" s="28">
        <v>0</v>
      </c>
      <c r="D42" s="28">
        <v>0</v>
      </c>
      <c r="E42" s="28">
        <v>230</v>
      </c>
      <c r="F42" s="28">
        <v>156</v>
      </c>
      <c r="G42" s="28">
        <v>0</v>
      </c>
      <c r="H42" s="28">
        <v>0</v>
      </c>
      <c r="I42" s="28">
        <v>0</v>
      </c>
      <c r="J42" s="28">
        <v>0</v>
      </c>
    </row>
    <row r="43" spans="1:10" ht="16">
      <c r="A43" s="185"/>
      <c r="B43" s="28"/>
      <c r="C43" s="28"/>
      <c r="D43" s="28"/>
      <c r="E43" s="28"/>
      <c r="F43" s="28"/>
      <c r="G43" s="28"/>
      <c r="H43" s="28"/>
      <c r="I43" s="28"/>
      <c r="J43" s="28"/>
    </row>
    <row r="44" spans="1:10" ht="16">
      <c r="A44" s="185" t="s">
        <v>46</v>
      </c>
      <c r="B44" s="28">
        <v>78</v>
      </c>
      <c r="C44" s="28">
        <v>0</v>
      </c>
      <c r="D44" s="28">
        <v>0</v>
      </c>
      <c r="E44" s="28">
        <v>77</v>
      </c>
      <c r="F44" s="28">
        <v>25</v>
      </c>
      <c r="G44" s="28">
        <v>0</v>
      </c>
      <c r="H44" s="28">
        <v>0</v>
      </c>
      <c r="I44" s="28">
        <v>0</v>
      </c>
      <c r="J44" s="28">
        <v>0</v>
      </c>
    </row>
    <row r="45" spans="1:10" ht="16">
      <c r="A45" s="185" t="s">
        <v>47</v>
      </c>
      <c r="B45" s="28">
        <v>0</v>
      </c>
      <c r="C45" s="28">
        <v>0</v>
      </c>
      <c r="D45" s="28">
        <v>0</v>
      </c>
      <c r="E45" s="28">
        <v>0</v>
      </c>
      <c r="F45" s="28">
        <v>0</v>
      </c>
      <c r="G45" s="28">
        <v>0</v>
      </c>
      <c r="H45" s="28">
        <v>0</v>
      </c>
      <c r="I45" s="28">
        <v>0</v>
      </c>
      <c r="J45" s="28">
        <v>0</v>
      </c>
    </row>
    <row r="46" spans="1:10" ht="16">
      <c r="A46" s="185" t="s">
        <v>48</v>
      </c>
      <c r="B46" s="28">
        <v>1295</v>
      </c>
      <c r="C46" s="28">
        <v>0</v>
      </c>
      <c r="D46" s="28">
        <v>0</v>
      </c>
      <c r="E46" s="28">
        <v>1196</v>
      </c>
      <c r="F46" s="28">
        <v>757</v>
      </c>
      <c r="G46" s="28">
        <v>99</v>
      </c>
      <c r="H46" s="28">
        <v>0</v>
      </c>
      <c r="I46" s="28">
        <v>0</v>
      </c>
      <c r="J46" s="28">
        <v>0</v>
      </c>
    </row>
    <row r="47" spans="1:10" ht="16">
      <c r="A47" s="185" t="s">
        <v>49</v>
      </c>
      <c r="B47" s="28">
        <v>11204</v>
      </c>
      <c r="C47" s="28">
        <v>2645</v>
      </c>
      <c r="D47" s="28">
        <v>0</v>
      </c>
      <c r="E47" s="28">
        <v>7752</v>
      </c>
      <c r="F47" s="28">
        <v>4154</v>
      </c>
      <c r="G47" s="28">
        <v>807</v>
      </c>
      <c r="H47" s="28">
        <v>0</v>
      </c>
      <c r="I47" s="28">
        <v>0</v>
      </c>
      <c r="J47" s="28">
        <v>0</v>
      </c>
    </row>
    <row r="48" spans="1:10" ht="16">
      <c r="A48" s="185" t="s">
        <v>50</v>
      </c>
      <c r="B48" s="28">
        <v>480</v>
      </c>
      <c r="C48" s="28">
        <v>227</v>
      </c>
      <c r="D48" s="28">
        <v>0</v>
      </c>
      <c r="E48" s="28">
        <v>246</v>
      </c>
      <c r="F48" s="28">
        <v>115</v>
      </c>
      <c r="G48" s="28">
        <v>5</v>
      </c>
      <c r="H48" s="28">
        <v>0</v>
      </c>
      <c r="I48" s="28">
        <v>0</v>
      </c>
      <c r="J48" s="28">
        <v>2</v>
      </c>
    </row>
    <row r="49" spans="1:10" ht="16">
      <c r="A49" s="185" t="s">
        <v>51</v>
      </c>
      <c r="B49" s="28">
        <v>0</v>
      </c>
      <c r="C49" s="28">
        <v>0</v>
      </c>
      <c r="D49" s="28">
        <v>0</v>
      </c>
      <c r="E49" s="28">
        <v>0</v>
      </c>
      <c r="F49" s="28">
        <v>0</v>
      </c>
      <c r="G49" s="28">
        <v>0</v>
      </c>
      <c r="H49" s="28">
        <v>0</v>
      </c>
      <c r="I49" s="28">
        <v>0</v>
      </c>
      <c r="J49" s="28">
        <v>0</v>
      </c>
    </row>
    <row r="50" spans="1:10" ht="16">
      <c r="A50" s="185" t="s">
        <v>52</v>
      </c>
      <c r="B50" s="28">
        <v>2934</v>
      </c>
      <c r="C50" s="28">
        <v>0</v>
      </c>
      <c r="D50" s="28">
        <v>0</v>
      </c>
      <c r="E50" s="28">
        <v>2934</v>
      </c>
      <c r="F50" s="28">
        <v>1716</v>
      </c>
      <c r="G50" s="28">
        <v>0</v>
      </c>
      <c r="H50" s="28">
        <v>0</v>
      </c>
      <c r="I50" s="28">
        <v>0</v>
      </c>
      <c r="J50" s="28">
        <v>0</v>
      </c>
    </row>
    <row r="51" spans="1:10" ht="16">
      <c r="A51" s="185" t="s">
        <v>53</v>
      </c>
      <c r="B51" s="28">
        <v>102</v>
      </c>
      <c r="C51" s="28">
        <v>0</v>
      </c>
      <c r="D51" s="28">
        <v>0</v>
      </c>
      <c r="E51" s="28">
        <v>102</v>
      </c>
      <c r="F51" s="28">
        <v>0</v>
      </c>
      <c r="G51" s="28">
        <v>0</v>
      </c>
      <c r="H51" s="28">
        <v>0</v>
      </c>
      <c r="I51" s="28">
        <v>0</v>
      </c>
      <c r="J51" s="28">
        <v>0</v>
      </c>
    </row>
    <row r="52" spans="1:10" ht="16">
      <c r="A52" s="185" t="s">
        <v>54</v>
      </c>
      <c r="B52" s="28">
        <v>579</v>
      </c>
      <c r="C52" s="28">
        <v>0</v>
      </c>
      <c r="D52" s="28">
        <v>0</v>
      </c>
      <c r="E52" s="28">
        <v>579</v>
      </c>
      <c r="F52" s="28">
        <v>368</v>
      </c>
      <c r="G52" s="28">
        <v>0</v>
      </c>
      <c r="H52" s="28">
        <v>0</v>
      </c>
      <c r="I52" s="28">
        <v>0</v>
      </c>
      <c r="J52" s="28">
        <v>0</v>
      </c>
    </row>
    <row r="53" spans="1:10" ht="16">
      <c r="A53" s="185" t="s">
        <v>55</v>
      </c>
      <c r="B53" s="28">
        <v>2643</v>
      </c>
      <c r="C53" s="28">
        <v>1525</v>
      </c>
      <c r="D53" s="28">
        <v>0</v>
      </c>
      <c r="E53" s="28">
        <v>1119</v>
      </c>
      <c r="F53" s="28">
        <v>127</v>
      </c>
      <c r="G53" s="28">
        <v>0</v>
      </c>
      <c r="H53" s="28">
        <v>0</v>
      </c>
      <c r="I53" s="28">
        <v>0</v>
      </c>
      <c r="J53" s="28">
        <v>0</v>
      </c>
    </row>
    <row r="54" spans="1:10" ht="16">
      <c r="A54" s="185"/>
      <c r="B54" s="28"/>
      <c r="C54" s="28"/>
      <c r="D54" s="28"/>
      <c r="E54" s="28"/>
      <c r="F54" s="28"/>
      <c r="G54" s="28"/>
      <c r="H54" s="28"/>
      <c r="I54" s="28"/>
      <c r="J54" s="28"/>
    </row>
    <row r="55" spans="1:10" ht="16">
      <c r="A55" s="185" t="s">
        <v>56</v>
      </c>
      <c r="B55" s="28">
        <v>133</v>
      </c>
      <c r="C55" s="28">
        <v>0</v>
      </c>
      <c r="D55" s="28">
        <v>0</v>
      </c>
      <c r="E55" s="28">
        <v>133</v>
      </c>
      <c r="F55" s="28">
        <v>0</v>
      </c>
      <c r="G55" s="28">
        <v>0</v>
      </c>
      <c r="H55" s="28">
        <v>0</v>
      </c>
      <c r="I55" s="28">
        <v>0</v>
      </c>
      <c r="J55" s="28">
        <v>0</v>
      </c>
    </row>
    <row r="56" spans="1:10" ht="16">
      <c r="A56" s="185" t="s">
        <v>57</v>
      </c>
      <c r="B56" s="28">
        <v>347</v>
      </c>
      <c r="C56" s="28">
        <v>125</v>
      </c>
      <c r="D56" s="28">
        <v>0</v>
      </c>
      <c r="E56" s="28">
        <v>222</v>
      </c>
      <c r="F56" s="28">
        <v>210</v>
      </c>
      <c r="G56" s="28">
        <v>1</v>
      </c>
      <c r="H56" s="28">
        <v>0</v>
      </c>
      <c r="I56" s="28">
        <v>0</v>
      </c>
      <c r="J56" s="28">
        <v>0</v>
      </c>
    </row>
    <row r="57" spans="1:10" ht="16">
      <c r="A57" s="185" t="s">
        <v>58</v>
      </c>
      <c r="B57" s="28">
        <v>510</v>
      </c>
      <c r="C57" s="28">
        <v>9</v>
      </c>
      <c r="D57" s="28">
        <v>0</v>
      </c>
      <c r="E57" s="28">
        <v>240</v>
      </c>
      <c r="F57" s="28">
        <v>183</v>
      </c>
      <c r="G57" s="28">
        <v>13</v>
      </c>
      <c r="H57" s="28">
        <v>0</v>
      </c>
      <c r="I57" s="28">
        <v>247</v>
      </c>
      <c r="J57" s="28">
        <v>0</v>
      </c>
    </row>
    <row r="58" spans="1:10" ht="16">
      <c r="A58" s="185" t="s">
        <v>59</v>
      </c>
      <c r="B58" s="28">
        <v>0</v>
      </c>
      <c r="C58" s="28">
        <v>0</v>
      </c>
      <c r="D58" s="28">
        <v>0</v>
      </c>
      <c r="E58" s="28">
        <v>0</v>
      </c>
      <c r="F58" s="28">
        <v>0</v>
      </c>
      <c r="G58" s="28">
        <v>0</v>
      </c>
      <c r="H58" s="28">
        <v>0</v>
      </c>
      <c r="I58" s="28">
        <v>0</v>
      </c>
      <c r="J58" s="28">
        <v>0</v>
      </c>
    </row>
    <row r="59" spans="1:10" ht="16">
      <c r="A59" s="185" t="s">
        <v>60</v>
      </c>
      <c r="B59" s="28">
        <v>0</v>
      </c>
      <c r="C59" s="28">
        <v>0</v>
      </c>
      <c r="D59" s="28">
        <v>0</v>
      </c>
      <c r="E59" s="28">
        <v>0</v>
      </c>
      <c r="F59" s="28">
        <v>0</v>
      </c>
      <c r="G59" s="28">
        <v>0</v>
      </c>
      <c r="H59" s="28">
        <v>0</v>
      </c>
      <c r="I59" s="28">
        <v>0</v>
      </c>
      <c r="J59" s="28">
        <v>0</v>
      </c>
    </row>
    <row r="60" spans="1:10" ht="16">
      <c r="A60" s="185" t="s">
        <v>61</v>
      </c>
      <c r="B60" s="28">
        <v>6148</v>
      </c>
      <c r="C60" s="28">
        <v>1235</v>
      </c>
      <c r="D60" s="28">
        <v>0</v>
      </c>
      <c r="E60" s="28">
        <v>2095</v>
      </c>
      <c r="F60" s="28">
        <v>1317</v>
      </c>
      <c r="G60" s="28">
        <v>350</v>
      </c>
      <c r="H60" s="28">
        <v>0</v>
      </c>
      <c r="I60" s="28">
        <v>2467</v>
      </c>
      <c r="J60" s="28">
        <v>0</v>
      </c>
    </row>
    <row r="61" spans="1:10" ht="16">
      <c r="A61" s="185" t="s">
        <v>62</v>
      </c>
      <c r="B61" s="28">
        <v>0</v>
      </c>
      <c r="C61" s="28">
        <v>0</v>
      </c>
      <c r="D61" s="28">
        <v>0</v>
      </c>
      <c r="E61" s="28">
        <v>0</v>
      </c>
      <c r="F61" s="28">
        <v>0</v>
      </c>
      <c r="G61" s="28">
        <v>0</v>
      </c>
      <c r="H61" s="28">
        <v>0</v>
      </c>
      <c r="I61" s="28">
        <v>0</v>
      </c>
      <c r="J61" s="28">
        <v>0</v>
      </c>
    </row>
    <row r="62" spans="1:10" ht="16">
      <c r="A62" s="185" t="s">
        <v>63</v>
      </c>
      <c r="B62" s="28">
        <v>478</v>
      </c>
      <c r="C62" s="28">
        <v>31</v>
      </c>
      <c r="D62" s="28">
        <v>0</v>
      </c>
      <c r="E62" s="28">
        <v>438</v>
      </c>
      <c r="F62" s="28">
        <v>123</v>
      </c>
      <c r="G62" s="28">
        <v>9</v>
      </c>
      <c r="H62" s="28">
        <v>0</v>
      </c>
      <c r="I62" s="28">
        <v>0</v>
      </c>
      <c r="J62" s="28">
        <v>0</v>
      </c>
    </row>
    <row r="63" spans="1:10" ht="16">
      <c r="A63" s="185" t="s">
        <v>64</v>
      </c>
      <c r="B63" s="28">
        <v>0</v>
      </c>
      <c r="C63" s="28">
        <v>0</v>
      </c>
      <c r="D63" s="28">
        <v>0</v>
      </c>
      <c r="E63" s="28">
        <v>0</v>
      </c>
      <c r="F63" s="28">
        <v>0</v>
      </c>
      <c r="G63" s="28">
        <v>0</v>
      </c>
      <c r="H63" s="28">
        <v>0</v>
      </c>
      <c r="I63" s="28">
        <v>0</v>
      </c>
      <c r="J63" s="28">
        <v>0</v>
      </c>
    </row>
    <row r="64" spans="1:10" ht="16">
      <c r="A64" s="185" t="s">
        <v>65</v>
      </c>
      <c r="B64" s="28">
        <v>0</v>
      </c>
      <c r="C64" s="28">
        <v>0</v>
      </c>
      <c r="D64" s="28">
        <v>0</v>
      </c>
      <c r="E64" s="28">
        <v>0</v>
      </c>
      <c r="F64" s="28">
        <v>0</v>
      </c>
      <c r="G64" s="28">
        <v>0</v>
      </c>
      <c r="H64" s="28">
        <v>0</v>
      </c>
      <c r="I64" s="28">
        <v>0</v>
      </c>
      <c r="J64" s="28">
        <v>0</v>
      </c>
    </row>
    <row r="65" spans="1:10" ht="16">
      <c r="A65" s="185"/>
      <c r="B65" s="28"/>
      <c r="C65" s="28"/>
      <c r="D65" s="28"/>
      <c r="E65" s="28"/>
      <c r="F65" s="28"/>
      <c r="G65" s="28"/>
      <c r="H65" s="28"/>
      <c r="I65" s="28"/>
      <c r="J65" s="28"/>
    </row>
    <row r="66" spans="1:10" ht="16">
      <c r="A66" s="185" t="s">
        <v>66</v>
      </c>
      <c r="B66" s="28">
        <v>6277</v>
      </c>
      <c r="C66" s="28">
        <v>0</v>
      </c>
      <c r="D66" s="28">
        <v>0</v>
      </c>
      <c r="E66" s="28">
        <v>6008</v>
      </c>
      <c r="F66" s="28">
        <v>3163</v>
      </c>
      <c r="G66" s="28">
        <v>269</v>
      </c>
      <c r="H66" s="28">
        <v>0</v>
      </c>
      <c r="I66" s="28">
        <v>0</v>
      </c>
      <c r="J66" s="28">
        <v>0</v>
      </c>
    </row>
    <row r="67" spans="1:10" ht="16">
      <c r="A67" s="185" t="s">
        <v>67</v>
      </c>
      <c r="B67" s="28">
        <v>1530</v>
      </c>
      <c r="C67" s="28">
        <v>0</v>
      </c>
      <c r="D67" s="28">
        <v>0</v>
      </c>
      <c r="E67" s="28">
        <v>1467</v>
      </c>
      <c r="F67" s="28">
        <v>475</v>
      </c>
      <c r="G67" s="28">
        <v>62</v>
      </c>
      <c r="H67" s="28">
        <v>0</v>
      </c>
      <c r="I67" s="28">
        <v>0</v>
      </c>
      <c r="J67" s="28">
        <v>0</v>
      </c>
    </row>
    <row r="68" spans="1:10" ht="16">
      <c r="A68" s="185" t="s">
        <v>68</v>
      </c>
      <c r="B68" s="28">
        <v>195</v>
      </c>
      <c r="C68" s="28">
        <v>4</v>
      </c>
      <c r="D68" s="28">
        <v>0</v>
      </c>
      <c r="E68" s="28">
        <v>165</v>
      </c>
      <c r="F68" s="28">
        <v>66</v>
      </c>
      <c r="G68" s="28">
        <v>25</v>
      </c>
      <c r="H68" s="28">
        <v>0</v>
      </c>
      <c r="I68" s="28">
        <v>0</v>
      </c>
      <c r="J68" s="28">
        <v>0</v>
      </c>
    </row>
    <row r="69" spans="1:10" ht="17" thickBot="1">
      <c r="A69" s="176" t="s">
        <v>69</v>
      </c>
      <c r="B69" s="74">
        <v>7</v>
      </c>
      <c r="C69" s="74">
        <v>0</v>
      </c>
      <c r="D69" s="74">
        <v>0</v>
      </c>
      <c r="E69" s="74">
        <v>6</v>
      </c>
      <c r="F69" s="74">
        <v>5</v>
      </c>
      <c r="G69" s="74">
        <v>1</v>
      </c>
      <c r="H69" s="74">
        <v>0</v>
      </c>
      <c r="I69" s="74">
        <v>0</v>
      </c>
      <c r="J69" s="74">
        <v>0</v>
      </c>
    </row>
    <row r="70" spans="1:10">
      <c r="A70" t="s">
        <v>246</v>
      </c>
    </row>
    <row r="72" spans="1:10">
      <c r="A72" t="s">
        <v>281</v>
      </c>
    </row>
  </sheetData>
  <mergeCells count="5">
    <mergeCell ref="G7:J7"/>
    <mergeCell ref="A2:J2"/>
    <mergeCell ref="A3:J3"/>
    <mergeCell ref="A4:J4"/>
    <mergeCell ref="B6:J6"/>
  </mergeCells>
  <pageMargins left="1" right="0.25" top="1" bottom="1" header="0.5" footer="0.5"/>
  <pageSetup scale="4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R79"/>
  <sheetViews>
    <sheetView workbookViewId="0"/>
  </sheetViews>
  <sheetFormatPr baseColWidth="10" defaultColWidth="8.83203125" defaultRowHeight="13"/>
  <cols>
    <col min="1" max="1" width="18.1640625" customWidth="1"/>
    <col min="2" max="2" width="10.6640625" customWidth="1"/>
    <col min="3" max="3" width="12.6640625" customWidth="1"/>
    <col min="4" max="4" width="12.1640625" customWidth="1"/>
    <col min="5" max="5" width="12.5" customWidth="1"/>
    <col min="6" max="6" width="11" customWidth="1"/>
    <col min="7" max="7" width="11.5" customWidth="1"/>
    <col min="8" max="8" width="10.33203125" customWidth="1"/>
    <col min="9" max="9" width="10" customWidth="1"/>
    <col min="10" max="10" width="9.33203125" customWidth="1"/>
    <col min="11" max="11" width="9.83203125" customWidth="1"/>
    <col min="12" max="12" width="10.6640625" customWidth="1"/>
    <col min="13" max="13" width="9.33203125" customWidth="1"/>
    <col min="14" max="14" width="12.6640625" customWidth="1"/>
    <col min="15" max="15" width="13.6640625" customWidth="1"/>
    <col min="16" max="16" width="14.33203125" customWidth="1"/>
    <col min="17" max="17" width="12.6640625" customWidth="1"/>
    <col min="18" max="18" width="8.1640625" customWidth="1"/>
  </cols>
  <sheetData>
    <row r="1" spans="1:18">
      <c r="P1" s="33" t="s">
        <v>253</v>
      </c>
    </row>
    <row r="2" spans="1:18">
      <c r="A2" s="208" t="s">
        <v>0</v>
      </c>
      <c r="B2" s="208"/>
      <c r="C2" s="208"/>
      <c r="D2" s="208"/>
      <c r="E2" s="208"/>
      <c r="F2" s="208"/>
      <c r="G2" s="208"/>
      <c r="H2" s="208"/>
      <c r="I2" s="208"/>
      <c r="J2" s="208"/>
      <c r="K2" s="208"/>
      <c r="L2" s="208"/>
      <c r="M2" s="208"/>
      <c r="N2" s="208"/>
      <c r="O2" s="208"/>
      <c r="P2" s="208"/>
    </row>
    <row r="3" spans="1:18">
      <c r="A3" s="208" t="s">
        <v>251</v>
      </c>
      <c r="B3" s="208"/>
      <c r="C3" s="208"/>
      <c r="D3" s="208"/>
      <c r="E3" s="208"/>
      <c r="F3" s="208"/>
      <c r="G3" s="208"/>
      <c r="H3" s="208"/>
      <c r="I3" s="208"/>
      <c r="J3" s="208"/>
      <c r="K3" s="208"/>
      <c r="L3" s="208"/>
      <c r="M3" s="208"/>
      <c r="N3" s="208"/>
      <c r="O3" s="208"/>
      <c r="P3" s="208"/>
    </row>
    <row r="4" spans="1:18">
      <c r="A4" s="208" t="s">
        <v>260</v>
      </c>
      <c r="B4" s="208"/>
      <c r="C4" s="208"/>
      <c r="D4" s="208"/>
      <c r="E4" s="208"/>
      <c r="F4" s="208"/>
      <c r="G4" s="208"/>
      <c r="H4" s="208"/>
      <c r="I4" s="208"/>
      <c r="J4" s="208"/>
      <c r="K4" s="208"/>
      <c r="L4" s="208"/>
      <c r="M4" s="208"/>
      <c r="N4" s="208"/>
      <c r="O4" s="208"/>
      <c r="P4" s="208"/>
    </row>
    <row r="6" spans="1:18" ht="14" thickBot="1"/>
    <row r="7" spans="1:18" ht="14" thickBot="1">
      <c r="A7" s="7"/>
      <c r="B7" s="12"/>
      <c r="C7" s="22"/>
      <c r="D7" s="22"/>
      <c r="E7" s="222" t="s">
        <v>249</v>
      </c>
      <c r="F7" s="214"/>
      <c r="G7" s="214"/>
      <c r="H7" s="214"/>
      <c r="I7" s="214"/>
      <c r="J7" s="214"/>
      <c r="K7" s="214"/>
      <c r="L7" s="214"/>
      <c r="M7" s="214"/>
      <c r="N7" s="214"/>
      <c r="O7" s="214"/>
      <c r="P7" s="214"/>
      <c r="Q7" s="214"/>
      <c r="R7" s="215"/>
    </row>
    <row r="8" spans="1:18">
      <c r="A8" s="10"/>
      <c r="B8" s="23" t="s">
        <v>71</v>
      </c>
      <c r="C8" s="23" t="s">
        <v>72</v>
      </c>
      <c r="D8" s="23" t="s">
        <v>72</v>
      </c>
      <c r="E8" s="10"/>
      <c r="F8" s="24" t="s">
        <v>101</v>
      </c>
      <c r="G8" s="24" t="s">
        <v>101</v>
      </c>
      <c r="H8" s="10"/>
      <c r="I8" s="14"/>
      <c r="J8" s="10"/>
      <c r="K8" s="4"/>
      <c r="L8" s="10"/>
      <c r="M8" s="10"/>
      <c r="N8" s="24" t="s">
        <v>75</v>
      </c>
      <c r="O8" s="24" t="s">
        <v>76</v>
      </c>
      <c r="P8" s="10"/>
      <c r="Q8" s="7" t="s">
        <v>197</v>
      </c>
      <c r="R8" s="7"/>
    </row>
    <row r="9" spans="1:18">
      <c r="A9" s="10"/>
      <c r="B9" s="24" t="s">
        <v>72</v>
      </c>
      <c r="C9" s="24" t="s">
        <v>77</v>
      </c>
      <c r="D9" s="24" t="s">
        <v>78</v>
      </c>
      <c r="E9" s="24" t="s">
        <v>79</v>
      </c>
      <c r="F9" s="24" t="s">
        <v>73</v>
      </c>
      <c r="G9" s="24" t="s">
        <v>74</v>
      </c>
      <c r="H9" s="24" t="s">
        <v>80</v>
      </c>
      <c r="I9" s="31" t="s">
        <v>81</v>
      </c>
      <c r="J9" s="24" t="s">
        <v>82</v>
      </c>
      <c r="K9" s="32" t="s">
        <v>83</v>
      </c>
      <c r="L9" s="24" t="s">
        <v>84</v>
      </c>
      <c r="M9" s="24" t="s">
        <v>85</v>
      </c>
      <c r="N9" s="24" t="s">
        <v>86</v>
      </c>
      <c r="O9" s="24" t="s">
        <v>87</v>
      </c>
      <c r="P9" s="10" t="s">
        <v>88</v>
      </c>
      <c r="Q9" s="10" t="s">
        <v>104</v>
      </c>
      <c r="R9" s="10"/>
    </row>
    <row r="10" spans="1:18" ht="14" thickBot="1">
      <c r="A10" s="11" t="s">
        <v>5</v>
      </c>
      <c r="B10" s="25" t="s">
        <v>89</v>
      </c>
      <c r="C10" s="25" t="s">
        <v>90</v>
      </c>
      <c r="D10" s="25" t="s">
        <v>89</v>
      </c>
      <c r="E10" s="25" t="s">
        <v>91</v>
      </c>
      <c r="F10" s="25" t="s">
        <v>91</v>
      </c>
      <c r="G10" s="25" t="s">
        <v>91</v>
      </c>
      <c r="H10" s="25" t="s">
        <v>92</v>
      </c>
      <c r="I10" s="29" t="s">
        <v>93</v>
      </c>
      <c r="J10" s="25" t="s">
        <v>94</v>
      </c>
      <c r="K10" s="30" t="s">
        <v>95</v>
      </c>
      <c r="L10" s="25" t="s">
        <v>75</v>
      </c>
      <c r="M10" s="25" t="s">
        <v>93</v>
      </c>
      <c r="N10" s="25" t="s">
        <v>91</v>
      </c>
      <c r="O10" s="25" t="s">
        <v>96</v>
      </c>
      <c r="P10" s="25" t="s">
        <v>97</v>
      </c>
      <c r="Q10" s="11" t="s">
        <v>190</v>
      </c>
      <c r="R10" s="11" t="s">
        <v>198</v>
      </c>
    </row>
    <row r="11" spans="1:18">
      <c r="A11" s="13" t="s">
        <v>9</v>
      </c>
      <c r="B11" s="26">
        <f t="shared" ref="B11:R11" si="0">SUM(B13:B76)</f>
        <v>2120841</v>
      </c>
      <c r="C11" s="26">
        <f t="shared" si="0"/>
        <v>1112577</v>
      </c>
      <c r="D11" s="26">
        <f t="shared" si="0"/>
        <v>382853</v>
      </c>
      <c r="E11" s="26">
        <f t="shared" si="0"/>
        <v>248149</v>
      </c>
      <c r="F11" s="26">
        <f t="shared" si="0"/>
        <v>2732</v>
      </c>
      <c r="G11" s="26">
        <f t="shared" si="0"/>
        <v>2152</v>
      </c>
      <c r="H11" s="26">
        <f t="shared" si="0"/>
        <v>35875</v>
      </c>
      <c r="I11" s="26">
        <f t="shared" si="0"/>
        <v>699</v>
      </c>
      <c r="J11" s="75">
        <f t="shared" si="0"/>
        <v>51832</v>
      </c>
      <c r="K11" s="26">
        <f t="shared" si="0"/>
        <v>22580</v>
      </c>
      <c r="L11" s="26">
        <f t="shared" si="0"/>
        <v>41762</v>
      </c>
      <c r="M11" s="26">
        <f t="shared" si="0"/>
        <v>7513</v>
      </c>
      <c r="N11" s="26">
        <f t="shared" si="0"/>
        <v>8900</v>
      </c>
      <c r="O11" s="26">
        <f t="shared" si="0"/>
        <v>14622</v>
      </c>
      <c r="P11" s="26">
        <f t="shared" si="0"/>
        <v>109</v>
      </c>
      <c r="Q11" s="26">
        <f t="shared" si="0"/>
        <v>28098</v>
      </c>
      <c r="R11" s="26">
        <f t="shared" si="0"/>
        <v>6855</v>
      </c>
    </row>
    <row r="12" spans="1:18">
      <c r="A12" s="14"/>
      <c r="B12" s="27"/>
      <c r="C12" s="27"/>
      <c r="D12" s="27"/>
      <c r="E12" s="27"/>
      <c r="F12" s="27"/>
      <c r="G12" s="27"/>
      <c r="H12" s="27"/>
      <c r="I12" s="27"/>
      <c r="J12" s="27"/>
      <c r="K12" s="27"/>
      <c r="L12" s="27"/>
      <c r="M12" s="27"/>
      <c r="N12" s="27"/>
      <c r="O12" s="27"/>
      <c r="P12" s="27"/>
      <c r="Q12" s="28"/>
      <c r="R12" s="28"/>
    </row>
    <row r="13" spans="1:18">
      <c r="A13" s="14" t="s">
        <v>10</v>
      </c>
      <c r="B13" s="28">
        <v>18368</v>
      </c>
      <c r="C13" s="28">
        <v>6900</v>
      </c>
      <c r="D13" s="28">
        <v>2683</v>
      </c>
      <c r="E13" s="28">
        <v>1786</v>
      </c>
      <c r="F13" s="28">
        <v>36</v>
      </c>
      <c r="G13" s="28">
        <v>125</v>
      </c>
      <c r="H13" s="28">
        <v>154</v>
      </c>
      <c r="I13" s="28">
        <v>3</v>
      </c>
      <c r="J13" s="28">
        <v>614</v>
      </c>
      <c r="K13" s="28">
        <v>20</v>
      </c>
      <c r="L13" s="28">
        <v>347</v>
      </c>
      <c r="M13" s="28">
        <v>0</v>
      </c>
      <c r="N13" s="28">
        <v>0</v>
      </c>
      <c r="O13" s="28">
        <v>160</v>
      </c>
      <c r="P13" s="28">
        <v>0</v>
      </c>
      <c r="Q13" s="28">
        <v>0</v>
      </c>
      <c r="R13" s="28">
        <v>25</v>
      </c>
    </row>
    <row r="14" spans="1:18">
      <c r="A14" s="14" t="s">
        <v>11</v>
      </c>
      <c r="B14" s="28">
        <v>5847</v>
      </c>
      <c r="C14" s="28">
        <v>3958</v>
      </c>
      <c r="D14" s="28">
        <v>1720</v>
      </c>
      <c r="E14" s="28">
        <v>1330</v>
      </c>
      <c r="F14" s="28">
        <v>0</v>
      </c>
      <c r="G14" s="28">
        <v>0</v>
      </c>
      <c r="H14" s="28">
        <v>29</v>
      </c>
      <c r="I14" s="28">
        <v>9</v>
      </c>
      <c r="J14" s="28">
        <v>262</v>
      </c>
      <c r="K14" s="28">
        <v>83</v>
      </c>
      <c r="L14" s="28">
        <v>333</v>
      </c>
      <c r="M14" s="28">
        <v>0</v>
      </c>
      <c r="N14" s="28">
        <v>0</v>
      </c>
      <c r="O14" s="28">
        <v>45</v>
      </c>
      <c r="P14" s="28">
        <v>0</v>
      </c>
      <c r="Q14" s="28">
        <v>0</v>
      </c>
      <c r="R14" s="28">
        <v>134</v>
      </c>
    </row>
    <row r="15" spans="1:18">
      <c r="A15" s="14" t="s">
        <v>14</v>
      </c>
      <c r="B15" s="28">
        <v>33478</v>
      </c>
      <c r="C15" s="28">
        <v>14824</v>
      </c>
      <c r="D15" s="28">
        <v>4851</v>
      </c>
      <c r="E15" s="28">
        <v>3935</v>
      </c>
      <c r="F15" s="28">
        <v>0</v>
      </c>
      <c r="G15" s="28">
        <v>0</v>
      </c>
      <c r="H15" s="28">
        <v>832</v>
      </c>
      <c r="I15" s="28">
        <v>24</v>
      </c>
      <c r="J15" s="28">
        <v>952</v>
      </c>
      <c r="K15" s="28">
        <v>52</v>
      </c>
      <c r="L15" s="28">
        <v>417</v>
      </c>
      <c r="M15" s="28">
        <v>23</v>
      </c>
      <c r="N15" s="28">
        <v>13</v>
      </c>
      <c r="O15" s="28">
        <v>168</v>
      </c>
      <c r="P15" s="28">
        <v>0</v>
      </c>
      <c r="Q15" s="28">
        <v>0</v>
      </c>
      <c r="R15" s="28">
        <v>0</v>
      </c>
    </row>
    <row r="16" spans="1:18">
      <c r="A16" s="14" t="s">
        <v>16</v>
      </c>
      <c r="B16" s="28">
        <v>11607</v>
      </c>
      <c r="C16" s="28">
        <v>6013</v>
      </c>
      <c r="D16" s="28">
        <v>1466</v>
      </c>
      <c r="E16" s="28">
        <v>655</v>
      </c>
      <c r="F16" s="28">
        <v>14</v>
      </c>
      <c r="G16" s="28">
        <v>28</v>
      </c>
      <c r="H16" s="28">
        <v>81</v>
      </c>
      <c r="I16" s="28">
        <v>12</v>
      </c>
      <c r="J16" s="28">
        <v>267</v>
      </c>
      <c r="K16" s="28">
        <v>0</v>
      </c>
      <c r="L16" s="28">
        <v>494</v>
      </c>
      <c r="M16" s="28">
        <v>6</v>
      </c>
      <c r="N16" s="28">
        <v>0</v>
      </c>
      <c r="O16" s="28">
        <v>5</v>
      </c>
      <c r="P16" s="28">
        <v>0</v>
      </c>
      <c r="Q16" s="28">
        <v>0</v>
      </c>
      <c r="R16" s="28">
        <v>6</v>
      </c>
    </row>
    <row r="17" spans="1:18">
      <c r="A17" s="14" t="s">
        <v>17</v>
      </c>
      <c r="B17" s="28">
        <v>468747</v>
      </c>
      <c r="C17" s="28">
        <v>273228</v>
      </c>
      <c r="D17" s="28">
        <v>70989</v>
      </c>
      <c r="E17" s="28">
        <v>51435</v>
      </c>
      <c r="F17" s="28">
        <v>612</v>
      </c>
      <c r="G17" s="28">
        <v>173</v>
      </c>
      <c r="H17" s="28">
        <v>1686</v>
      </c>
      <c r="I17" s="28">
        <v>0</v>
      </c>
      <c r="J17" s="28">
        <v>14295</v>
      </c>
      <c r="K17" s="28">
        <v>564</v>
      </c>
      <c r="L17" s="28">
        <v>5303</v>
      </c>
      <c r="M17" s="28">
        <v>0</v>
      </c>
      <c r="N17" s="28">
        <v>760</v>
      </c>
      <c r="O17" s="28">
        <v>1305</v>
      </c>
      <c r="P17" s="28">
        <v>0</v>
      </c>
      <c r="Q17" s="28">
        <v>0</v>
      </c>
      <c r="R17" s="28">
        <v>23</v>
      </c>
    </row>
    <row r="18" spans="1:18">
      <c r="A18" s="14"/>
      <c r="B18" s="28"/>
      <c r="C18" s="28"/>
      <c r="D18" s="28"/>
      <c r="E18" s="28"/>
      <c r="F18" s="28"/>
      <c r="G18" s="28"/>
      <c r="H18" s="28"/>
      <c r="I18" s="28"/>
      <c r="J18" s="28"/>
      <c r="K18" s="28"/>
      <c r="L18" s="28"/>
      <c r="M18" s="28"/>
      <c r="N18" s="28"/>
      <c r="O18" s="28"/>
      <c r="P18" s="28"/>
      <c r="Q18" s="28"/>
      <c r="R18" s="28"/>
    </row>
    <row r="19" spans="1:18">
      <c r="A19" s="14" t="s">
        <v>20</v>
      </c>
      <c r="B19" s="28">
        <v>10639</v>
      </c>
      <c r="C19" s="28">
        <v>5306</v>
      </c>
      <c r="D19" s="28">
        <v>2021</v>
      </c>
      <c r="E19" s="28">
        <v>1063</v>
      </c>
      <c r="F19" s="28">
        <v>0</v>
      </c>
      <c r="G19" s="28">
        <v>106</v>
      </c>
      <c r="H19" s="28">
        <v>258</v>
      </c>
      <c r="I19" s="28">
        <v>4</v>
      </c>
      <c r="J19" s="28">
        <v>155</v>
      </c>
      <c r="K19" s="28">
        <v>362</v>
      </c>
      <c r="L19" s="28">
        <v>479</v>
      </c>
      <c r="M19" s="28">
        <v>0</v>
      </c>
      <c r="N19" s="28">
        <v>35</v>
      </c>
      <c r="O19" s="28">
        <v>183</v>
      </c>
      <c r="P19" s="28">
        <v>0</v>
      </c>
      <c r="Q19" s="28">
        <v>0</v>
      </c>
      <c r="R19" s="28">
        <v>0</v>
      </c>
    </row>
    <row r="20" spans="1:18">
      <c r="A20" s="14" t="s">
        <v>21</v>
      </c>
      <c r="B20" s="28">
        <v>25941</v>
      </c>
      <c r="C20" s="28">
        <v>11733</v>
      </c>
      <c r="D20" s="28">
        <v>4738</v>
      </c>
      <c r="E20" s="28">
        <v>3248</v>
      </c>
      <c r="F20" s="28">
        <v>139</v>
      </c>
      <c r="G20" s="28">
        <v>3</v>
      </c>
      <c r="H20" s="28">
        <v>40</v>
      </c>
      <c r="I20" s="28">
        <v>22</v>
      </c>
      <c r="J20" s="28">
        <v>878</v>
      </c>
      <c r="K20" s="28">
        <v>22</v>
      </c>
      <c r="L20" s="28">
        <v>497</v>
      </c>
      <c r="M20" s="28">
        <v>31</v>
      </c>
      <c r="N20" s="28">
        <v>367</v>
      </c>
      <c r="O20" s="28">
        <v>34</v>
      </c>
      <c r="P20" s="28">
        <v>0</v>
      </c>
      <c r="Q20" s="28">
        <v>791</v>
      </c>
      <c r="R20" s="28">
        <v>74</v>
      </c>
    </row>
    <row r="21" spans="1:18">
      <c r="A21" s="14" t="s">
        <v>22</v>
      </c>
      <c r="B21" s="28">
        <v>5468</v>
      </c>
      <c r="C21" s="28">
        <v>2259</v>
      </c>
      <c r="D21" s="28">
        <v>556</v>
      </c>
      <c r="E21" s="28">
        <v>368</v>
      </c>
      <c r="F21" s="28">
        <v>0</v>
      </c>
      <c r="G21" s="28">
        <v>0</v>
      </c>
      <c r="H21" s="28">
        <v>160</v>
      </c>
      <c r="I21" s="28">
        <v>0</v>
      </c>
      <c r="J21" s="28">
        <v>0</v>
      </c>
      <c r="K21" s="28">
        <v>0</v>
      </c>
      <c r="L21" s="28">
        <v>0</v>
      </c>
      <c r="M21" s="28">
        <v>0</v>
      </c>
      <c r="N21" s="28">
        <v>2</v>
      </c>
      <c r="O21" s="28">
        <v>26</v>
      </c>
      <c r="P21" s="28">
        <v>0</v>
      </c>
      <c r="Q21" s="28">
        <v>86</v>
      </c>
      <c r="R21" s="28">
        <v>0</v>
      </c>
    </row>
    <row r="22" spans="1:18">
      <c r="A22" s="14" t="s">
        <v>23</v>
      </c>
      <c r="B22" s="28">
        <v>16336</v>
      </c>
      <c r="C22" s="28">
        <v>10260</v>
      </c>
      <c r="D22" s="28">
        <v>2088</v>
      </c>
      <c r="E22" s="28">
        <v>1872</v>
      </c>
      <c r="F22" s="28">
        <v>0</v>
      </c>
      <c r="G22" s="28">
        <v>0</v>
      </c>
      <c r="H22" s="28">
        <v>68</v>
      </c>
      <c r="I22" s="28">
        <v>0</v>
      </c>
      <c r="J22" s="28">
        <v>144</v>
      </c>
      <c r="K22" s="28">
        <v>0</v>
      </c>
      <c r="L22" s="28">
        <v>78</v>
      </c>
      <c r="M22" s="28">
        <v>10</v>
      </c>
      <c r="N22" s="28">
        <v>1</v>
      </c>
      <c r="O22" s="28">
        <v>0</v>
      </c>
      <c r="P22" s="28">
        <v>0</v>
      </c>
      <c r="Q22" s="28">
        <v>0</v>
      </c>
      <c r="R22" s="28">
        <v>10</v>
      </c>
    </row>
    <row r="23" spans="1:18">
      <c r="A23" s="14" t="s">
        <v>24</v>
      </c>
      <c r="B23" s="28">
        <v>58849</v>
      </c>
      <c r="C23" s="28">
        <v>17843</v>
      </c>
      <c r="D23" s="28">
        <v>5516</v>
      </c>
      <c r="E23" s="28">
        <v>2948</v>
      </c>
      <c r="F23" s="28">
        <v>34</v>
      </c>
      <c r="G23" s="28">
        <v>36</v>
      </c>
      <c r="H23" s="28">
        <v>505</v>
      </c>
      <c r="I23" s="28">
        <v>0</v>
      </c>
      <c r="J23" s="28">
        <v>734</v>
      </c>
      <c r="K23" s="28">
        <v>362</v>
      </c>
      <c r="L23" s="28">
        <v>1169</v>
      </c>
      <c r="M23" s="28">
        <v>18</v>
      </c>
      <c r="N23" s="28">
        <v>125</v>
      </c>
      <c r="O23" s="28">
        <v>745</v>
      </c>
      <c r="P23" s="28">
        <v>35</v>
      </c>
      <c r="Q23" s="28">
        <v>0</v>
      </c>
      <c r="R23" s="28">
        <v>0</v>
      </c>
    </row>
    <row r="24" spans="1:18">
      <c r="A24" s="14"/>
      <c r="B24" s="28"/>
      <c r="C24" s="28"/>
      <c r="D24" s="28"/>
      <c r="E24" s="28"/>
      <c r="F24" s="28"/>
      <c r="G24" s="28"/>
      <c r="H24" s="28"/>
      <c r="I24" s="28"/>
      <c r="J24" s="28"/>
      <c r="K24" s="28"/>
      <c r="L24" s="28"/>
      <c r="M24" s="28"/>
      <c r="N24" s="28"/>
      <c r="O24" s="28"/>
      <c r="P24" s="28"/>
      <c r="Q24" s="28"/>
      <c r="R24" s="28"/>
    </row>
    <row r="25" spans="1:18">
      <c r="A25" s="14" t="s">
        <v>26</v>
      </c>
      <c r="B25" s="28">
        <v>50613</v>
      </c>
      <c r="C25" s="28">
        <v>23001</v>
      </c>
      <c r="D25" s="28">
        <v>2005</v>
      </c>
      <c r="E25" s="28">
        <v>1025</v>
      </c>
      <c r="F25" s="28">
        <v>5</v>
      </c>
      <c r="G25" s="28">
        <v>7</v>
      </c>
      <c r="H25" s="28">
        <v>105</v>
      </c>
      <c r="I25" s="28">
        <v>40</v>
      </c>
      <c r="J25" s="28">
        <v>90</v>
      </c>
      <c r="K25" s="28">
        <v>151</v>
      </c>
      <c r="L25" s="28">
        <v>686</v>
      </c>
      <c r="M25" s="28">
        <v>1</v>
      </c>
      <c r="N25" s="28">
        <v>2</v>
      </c>
      <c r="O25" s="28">
        <v>89</v>
      </c>
      <c r="P25" s="28">
        <v>2</v>
      </c>
      <c r="Q25" s="28">
        <v>0</v>
      </c>
      <c r="R25" s="28">
        <v>33</v>
      </c>
    </row>
    <row r="26" spans="1:18">
      <c r="A26" s="14" t="s">
        <v>27</v>
      </c>
      <c r="B26" s="28" t="s">
        <v>280</v>
      </c>
      <c r="C26" s="28" t="s">
        <v>280</v>
      </c>
      <c r="D26" s="28" t="s">
        <v>280</v>
      </c>
      <c r="E26" s="28" t="s">
        <v>280</v>
      </c>
      <c r="F26" s="28" t="s">
        <v>280</v>
      </c>
      <c r="G26" s="28" t="s">
        <v>280</v>
      </c>
      <c r="H26" s="28" t="s">
        <v>280</v>
      </c>
      <c r="I26" s="28" t="s">
        <v>280</v>
      </c>
      <c r="J26" s="28" t="s">
        <v>280</v>
      </c>
      <c r="K26" s="28" t="s">
        <v>280</v>
      </c>
      <c r="L26" s="28" t="s">
        <v>280</v>
      </c>
      <c r="M26" s="28" t="s">
        <v>280</v>
      </c>
      <c r="N26" s="28" t="s">
        <v>280</v>
      </c>
      <c r="O26" s="28" t="s">
        <v>280</v>
      </c>
      <c r="P26" s="28" t="s">
        <v>280</v>
      </c>
      <c r="Q26" s="28" t="s">
        <v>280</v>
      </c>
      <c r="R26" s="28" t="s">
        <v>280</v>
      </c>
    </row>
    <row r="27" spans="1:18">
      <c r="A27" s="14" t="s">
        <v>28</v>
      </c>
      <c r="B27" s="28">
        <v>12852</v>
      </c>
      <c r="C27" s="28">
        <v>7578</v>
      </c>
      <c r="D27" s="28">
        <v>2649</v>
      </c>
      <c r="E27" s="28">
        <v>1776</v>
      </c>
      <c r="F27" s="28">
        <v>0</v>
      </c>
      <c r="G27" s="28">
        <v>0</v>
      </c>
      <c r="H27" s="28">
        <v>769</v>
      </c>
      <c r="I27" s="28">
        <v>21</v>
      </c>
      <c r="J27" s="28">
        <v>760</v>
      </c>
      <c r="K27" s="28">
        <v>5</v>
      </c>
      <c r="L27" s="28">
        <v>394</v>
      </c>
      <c r="M27" s="28">
        <v>49</v>
      </c>
      <c r="N27" s="28">
        <v>0</v>
      </c>
      <c r="O27" s="28">
        <v>26</v>
      </c>
      <c r="P27" s="28">
        <v>0</v>
      </c>
      <c r="Q27" s="28">
        <v>15</v>
      </c>
      <c r="R27" s="28">
        <v>0</v>
      </c>
    </row>
    <row r="28" spans="1:18">
      <c r="A28" s="14" t="s">
        <v>29</v>
      </c>
      <c r="B28" s="28">
        <v>1290</v>
      </c>
      <c r="C28" s="28">
        <v>314</v>
      </c>
      <c r="D28" s="28">
        <v>153</v>
      </c>
      <c r="E28" s="28">
        <v>73</v>
      </c>
      <c r="F28" s="28">
        <v>1</v>
      </c>
      <c r="G28" s="28">
        <v>1</v>
      </c>
      <c r="H28" s="28">
        <v>7</v>
      </c>
      <c r="I28" s="28">
        <v>0</v>
      </c>
      <c r="J28" s="28">
        <v>64</v>
      </c>
      <c r="K28" s="28">
        <v>9</v>
      </c>
      <c r="L28" s="28">
        <v>58</v>
      </c>
      <c r="M28" s="28">
        <v>0</v>
      </c>
      <c r="N28" s="28">
        <v>1</v>
      </c>
      <c r="O28" s="28">
        <v>2</v>
      </c>
      <c r="P28" s="28">
        <v>0</v>
      </c>
      <c r="Q28" s="28">
        <v>0</v>
      </c>
      <c r="R28" s="28">
        <v>15</v>
      </c>
    </row>
    <row r="29" spans="1:18">
      <c r="A29" s="14" t="s">
        <v>30</v>
      </c>
      <c r="B29" s="28">
        <v>62031</v>
      </c>
      <c r="C29" s="28">
        <v>29878</v>
      </c>
      <c r="D29" s="28">
        <v>19848</v>
      </c>
      <c r="E29" s="28">
        <v>13918</v>
      </c>
      <c r="F29" s="28">
        <v>0</v>
      </c>
      <c r="G29" s="28">
        <v>0</v>
      </c>
      <c r="H29" s="28">
        <v>2440</v>
      </c>
      <c r="I29" s="28">
        <v>0</v>
      </c>
      <c r="J29" s="28">
        <v>334</v>
      </c>
      <c r="K29" s="28">
        <v>342</v>
      </c>
      <c r="L29" s="28">
        <v>4081</v>
      </c>
      <c r="M29" s="28">
        <v>218</v>
      </c>
      <c r="N29" s="28">
        <v>436</v>
      </c>
      <c r="O29" s="28">
        <v>62</v>
      </c>
      <c r="P29" s="28">
        <v>0</v>
      </c>
      <c r="Q29" s="28">
        <v>0</v>
      </c>
      <c r="R29" s="28">
        <v>587</v>
      </c>
    </row>
    <row r="30" spans="1:18">
      <c r="A30" s="14"/>
      <c r="B30" s="28"/>
      <c r="C30" s="28"/>
      <c r="D30" s="28"/>
      <c r="E30" s="28"/>
      <c r="F30" s="28"/>
      <c r="G30" s="28"/>
      <c r="H30" s="28"/>
      <c r="I30" s="28"/>
      <c r="J30" s="28"/>
      <c r="K30" s="28"/>
      <c r="L30" s="28"/>
      <c r="M30" s="28"/>
      <c r="N30" s="28"/>
      <c r="O30" s="28"/>
      <c r="P30" s="28"/>
      <c r="Q30" s="28"/>
      <c r="R30" s="28"/>
    </row>
    <row r="31" spans="1:18">
      <c r="A31" s="14" t="s">
        <v>31</v>
      </c>
      <c r="B31" s="28">
        <v>41299</v>
      </c>
      <c r="C31" s="28">
        <v>19265</v>
      </c>
      <c r="D31" s="28">
        <v>14657</v>
      </c>
      <c r="E31" s="28">
        <v>12639</v>
      </c>
      <c r="F31" s="28">
        <v>69</v>
      </c>
      <c r="G31" s="28">
        <v>0</v>
      </c>
      <c r="H31" s="28">
        <v>112</v>
      </c>
      <c r="I31" s="28">
        <v>12</v>
      </c>
      <c r="J31" s="28">
        <v>581</v>
      </c>
      <c r="K31" s="28">
        <v>0</v>
      </c>
      <c r="L31" s="28">
        <v>317</v>
      </c>
      <c r="M31" s="28">
        <v>134</v>
      </c>
      <c r="N31" s="28">
        <v>743</v>
      </c>
      <c r="O31" s="28">
        <v>322</v>
      </c>
      <c r="P31" s="28">
        <v>0</v>
      </c>
      <c r="Q31" s="28">
        <v>2645</v>
      </c>
      <c r="R31" s="28">
        <v>0</v>
      </c>
    </row>
    <row r="32" spans="1:18">
      <c r="A32" s="14" t="s">
        <v>32</v>
      </c>
      <c r="B32" s="28">
        <v>20195</v>
      </c>
      <c r="C32" s="28">
        <v>15216</v>
      </c>
      <c r="D32" s="28">
        <v>6272</v>
      </c>
      <c r="E32" s="28">
        <v>5875</v>
      </c>
      <c r="F32" s="28">
        <v>80</v>
      </c>
      <c r="G32" s="28">
        <v>0</v>
      </c>
      <c r="H32" s="28">
        <v>29</v>
      </c>
      <c r="I32" s="28">
        <v>0</v>
      </c>
      <c r="J32" s="28">
        <v>90</v>
      </c>
      <c r="K32" s="28">
        <v>8</v>
      </c>
      <c r="L32" s="28">
        <v>672</v>
      </c>
      <c r="M32" s="28">
        <v>0</v>
      </c>
      <c r="N32" s="28">
        <v>0</v>
      </c>
      <c r="O32" s="28">
        <v>229</v>
      </c>
      <c r="P32" s="28">
        <v>0</v>
      </c>
      <c r="Q32" s="28">
        <v>0</v>
      </c>
      <c r="R32" s="28">
        <v>339</v>
      </c>
    </row>
    <row r="33" spans="1:18">
      <c r="A33" s="14" t="s">
        <v>33</v>
      </c>
      <c r="B33" s="28">
        <v>13035</v>
      </c>
      <c r="C33" s="28">
        <v>7158</v>
      </c>
      <c r="D33" s="28">
        <v>5779</v>
      </c>
      <c r="E33" s="28">
        <v>2593</v>
      </c>
      <c r="F33" s="28">
        <v>0</v>
      </c>
      <c r="G33" s="28">
        <v>0</v>
      </c>
      <c r="H33" s="28">
        <v>704</v>
      </c>
      <c r="I33" s="28">
        <v>4</v>
      </c>
      <c r="J33" s="28">
        <v>0</v>
      </c>
      <c r="K33" s="28">
        <v>15</v>
      </c>
      <c r="L33" s="28">
        <v>102</v>
      </c>
      <c r="M33" s="28">
        <v>19</v>
      </c>
      <c r="N33" s="28">
        <v>29</v>
      </c>
      <c r="O33" s="28">
        <v>303</v>
      </c>
      <c r="P33" s="28">
        <v>0</v>
      </c>
      <c r="Q33" s="28">
        <v>3543</v>
      </c>
      <c r="R33" s="28">
        <v>0</v>
      </c>
    </row>
    <row r="34" spans="1:18">
      <c r="A34" s="14" t="s">
        <v>34</v>
      </c>
      <c r="B34" s="28">
        <v>36127</v>
      </c>
      <c r="C34" s="28">
        <v>17534</v>
      </c>
      <c r="D34" s="28">
        <v>5939</v>
      </c>
      <c r="E34" s="28">
        <v>2633</v>
      </c>
      <c r="F34" s="28">
        <v>123</v>
      </c>
      <c r="G34" s="28">
        <v>0</v>
      </c>
      <c r="H34" s="28">
        <v>357</v>
      </c>
      <c r="I34" s="28">
        <v>21</v>
      </c>
      <c r="J34" s="28">
        <v>250</v>
      </c>
      <c r="K34" s="28">
        <v>1316</v>
      </c>
      <c r="L34" s="28">
        <v>1843</v>
      </c>
      <c r="M34" s="28">
        <v>92</v>
      </c>
      <c r="N34" s="28">
        <v>77</v>
      </c>
      <c r="O34" s="28">
        <v>0</v>
      </c>
      <c r="P34" s="28">
        <v>0</v>
      </c>
      <c r="Q34" s="28">
        <v>0</v>
      </c>
      <c r="R34" s="28">
        <v>49</v>
      </c>
    </row>
    <row r="35" spans="1:18">
      <c r="A35" s="14" t="s">
        <v>35</v>
      </c>
      <c r="B35" s="28">
        <v>25176</v>
      </c>
      <c r="C35" s="28">
        <v>10319</v>
      </c>
      <c r="D35" s="28">
        <v>3852</v>
      </c>
      <c r="E35" s="28">
        <v>2652</v>
      </c>
      <c r="F35" s="28">
        <v>1</v>
      </c>
      <c r="G35" s="28">
        <v>21</v>
      </c>
      <c r="H35" s="28">
        <v>601</v>
      </c>
      <c r="I35" s="28">
        <v>7</v>
      </c>
      <c r="J35" s="28">
        <v>193</v>
      </c>
      <c r="K35" s="28">
        <v>0</v>
      </c>
      <c r="L35" s="28">
        <v>655</v>
      </c>
      <c r="M35" s="28">
        <v>0</v>
      </c>
      <c r="N35" s="28">
        <v>15</v>
      </c>
      <c r="O35" s="28">
        <v>194</v>
      </c>
      <c r="P35" s="28">
        <v>0</v>
      </c>
      <c r="Q35" s="28">
        <v>0</v>
      </c>
      <c r="R35" s="28">
        <v>0</v>
      </c>
    </row>
    <row r="36" spans="1:18">
      <c r="A36" s="14"/>
      <c r="B36" s="28"/>
      <c r="C36" s="28"/>
      <c r="D36" s="28"/>
      <c r="E36" s="28"/>
      <c r="F36" s="28"/>
      <c r="G36" s="28"/>
      <c r="H36" s="28"/>
      <c r="I36" s="28"/>
      <c r="J36" s="28"/>
      <c r="K36" s="28"/>
      <c r="L36" s="28"/>
      <c r="M36" s="28"/>
      <c r="N36" s="28"/>
      <c r="O36" s="28"/>
      <c r="P36" s="28"/>
      <c r="Q36" s="28"/>
      <c r="R36" s="28"/>
    </row>
    <row r="37" spans="1:18">
      <c r="A37" s="14" t="s">
        <v>36</v>
      </c>
      <c r="B37" s="28">
        <v>9661</v>
      </c>
      <c r="C37" s="28">
        <v>6940</v>
      </c>
      <c r="D37" s="28">
        <v>3184</v>
      </c>
      <c r="E37" s="28">
        <v>2213</v>
      </c>
      <c r="F37" s="28">
        <v>0</v>
      </c>
      <c r="G37" s="28">
        <v>0</v>
      </c>
      <c r="H37" s="28">
        <v>197</v>
      </c>
      <c r="I37" s="28">
        <v>7</v>
      </c>
      <c r="J37" s="28">
        <v>1111</v>
      </c>
      <c r="K37" s="28">
        <v>271</v>
      </c>
      <c r="L37" s="28">
        <v>130</v>
      </c>
      <c r="M37" s="28">
        <v>142</v>
      </c>
      <c r="N37" s="28">
        <v>10</v>
      </c>
      <c r="O37" s="28">
        <v>178</v>
      </c>
      <c r="P37" s="28">
        <v>0</v>
      </c>
      <c r="Q37" s="28">
        <v>0</v>
      </c>
      <c r="R37" s="28">
        <v>0</v>
      </c>
    </row>
    <row r="38" spans="1:18">
      <c r="A38" s="14" t="s">
        <v>37</v>
      </c>
      <c r="B38" s="28">
        <v>27956</v>
      </c>
      <c r="C38" s="28">
        <v>16653</v>
      </c>
      <c r="D38" s="28">
        <v>1106</v>
      </c>
      <c r="E38" s="28">
        <v>702</v>
      </c>
      <c r="F38" s="28">
        <v>41</v>
      </c>
      <c r="G38" s="28">
        <v>41</v>
      </c>
      <c r="H38" s="28">
        <v>11</v>
      </c>
      <c r="I38" s="28">
        <v>21</v>
      </c>
      <c r="J38" s="28">
        <v>236</v>
      </c>
      <c r="K38" s="28">
        <v>0</v>
      </c>
      <c r="L38" s="28">
        <v>187</v>
      </c>
      <c r="M38" s="28">
        <v>0</v>
      </c>
      <c r="N38" s="28">
        <v>0</v>
      </c>
      <c r="O38" s="28">
        <v>10</v>
      </c>
      <c r="P38" s="28">
        <v>0</v>
      </c>
      <c r="Q38" s="28">
        <v>0</v>
      </c>
      <c r="R38" s="28">
        <v>0</v>
      </c>
    </row>
    <row r="39" spans="1:18">
      <c r="A39" s="14" t="s">
        <v>38</v>
      </c>
      <c r="B39" s="28">
        <v>42366</v>
      </c>
      <c r="C39" s="28">
        <v>6220</v>
      </c>
      <c r="D39" s="28">
        <v>4767</v>
      </c>
      <c r="E39" s="28">
        <v>2778</v>
      </c>
      <c r="F39" s="28">
        <v>126</v>
      </c>
      <c r="G39" s="28">
        <v>41</v>
      </c>
      <c r="H39" s="28">
        <v>0</v>
      </c>
      <c r="I39" s="28">
        <v>0</v>
      </c>
      <c r="J39" s="28">
        <v>495</v>
      </c>
      <c r="K39" s="28">
        <v>157</v>
      </c>
      <c r="L39" s="28">
        <v>149</v>
      </c>
      <c r="M39" s="28">
        <v>561</v>
      </c>
      <c r="N39" s="28">
        <v>78</v>
      </c>
      <c r="O39" s="28">
        <v>693</v>
      </c>
      <c r="P39" s="28">
        <v>6</v>
      </c>
      <c r="Q39" s="28">
        <v>0</v>
      </c>
      <c r="R39" s="28">
        <v>0</v>
      </c>
    </row>
    <row r="40" spans="1:18">
      <c r="A40" s="14" t="s">
        <v>39</v>
      </c>
      <c r="B40" s="28">
        <v>70718</v>
      </c>
      <c r="C40" s="28">
        <v>37924</v>
      </c>
      <c r="D40" s="28">
        <v>12820</v>
      </c>
      <c r="E40" s="28">
        <v>11881</v>
      </c>
      <c r="F40" s="28">
        <v>1</v>
      </c>
      <c r="G40" s="28">
        <v>0</v>
      </c>
      <c r="H40" s="28">
        <v>3</v>
      </c>
      <c r="I40" s="28">
        <v>8</v>
      </c>
      <c r="J40" s="28">
        <v>1200</v>
      </c>
      <c r="K40" s="28">
        <v>1</v>
      </c>
      <c r="L40" s="28">
        <v>164</v>
      </c>
      <c r="M40" s="28">
        <v>13</v>
      </c>
      <c r="N40" s="28">
        <v>15</v>
      </c>
      <c r="O40" s="28">
        <v>354</v>
      </c>
      <c r="P40" s="28">
        <v>0</v>
      </c>
      <c r="Q40" s="28">
        <v>0</v>
      </c>
      <c r="R40" s="28">
        <v>0</v>
      </c>
    </row>
    <row r="41" spans="1:18">
      <c r="A41" s="14" t="s">
        <v>40</v>
      </c>
      <c r="B41" s="28">
        <v>38558</v>
      </c>
      <c r="C41" s="28">
        <v>23909</v>
      </c>
      <c r="D41" s="28">
        <v>8403</v>
      </c>
      <c r="E41" s="28">
        <v>5026</v>
      </c>
      <c r="F41" s="28">
        <v>0</v>
      </c>
      <c r="G41" s="28">
        <v>0</v>
      </c>
      <c r="H41" s="28">
        <v>9</v>
      </c>
      <c r="I41" s="28">
        <v>0</v>
      </c>
      <c r="J41" s="28">
        <v>2361</v>
      </c>
      <c r="K41" s="28">
        <v>24</v>
      </c>
      <c r="L41" s="28">
        <v>658</v>
      </c>
      <c r="M41" s="28">
        <v>10</v>
      </c>
      <c r="N41" s="28">
        <v>326</v>
      </c>
      <c r="O41" s="28">
        <v>1760</v>
      </c>
      <c r="P41" s="28">
        <v>1</v>
      </c>
      <c r="Q41" s="28">
        <v>1001</v>
      </c>
      <c r="R41" s="28">
        <v>0</v>
      </c>
    </row>
    <row r="42" spans="1:18">
      <c r="A42" s="14"/>
      <c r="B42" s="28"/>
      <c r="C42" s="28"/>
      <c r="D42" s="28"/>
      <c r="E42" s="28"/>
      <c r="F42" s="28"/>
      <c r="G42" s="28"/>
      <c r="H42" s="28"/>
      <c r="I42" s="28"/>
      <c r="J42" s="28"/>
      <c r="K42" s="28"/>
      <c r="L42" s="28"/>
      <c r="M42" s="28"/>
      <c r="N42" s="28"/>
      <c r="O42" s="28"/>
      <c r="P42" s="28"/>
      <c r="Q42" s="28"/>
      <c r="R42" s="28"/>
    </row>
    <row r="43" spans="1:18">
      <c r="A43" s="14" t="s">
        <v>41</v>
      </c>
      <c r="B43" s="28">
        <v>15657</v>
      </c>
      <c r="C43" s="28">
        <v>5688</v>
      </c>
      <c r="D43" s="28">
        <v>1174</v>
      </c>
      <c r="E43" s="28">
        <v>792</v>
      </c>
      <c r="F43" s="28">
        <v>0</v>
      </c>
      <c r="G43" s="28">
        <v>0</v>
      </c>
      <c r="H43" s="28">
        <v>129</v>
      </c>
      <c r="I43" s="28">
        <v>0</v>
      </c>
      <c r="J43" s="28">
        <v>123</v>
      </c>
      <c r="K43" s="28">
        <v>102</v>
      </c>
      <c r="L43" s="28">
        <v>117</v>
      </c>
      <c r="M43" s="28">
        <v>0</v>
      </c>
      <c r="N43" s="28">
        <v>6</v>
      </c>
      <c r="O43" s="28">
        <v>36</v>
      </c>
      <c r="P43" s="28">
        <v>0</v>
      </c>
      <c r="Q43" s="28">
        <v>0</v>
      </c>
      <c r="R43" s="28">
        <v>0</v>
      </c>
    </row>
    <row r="44" spans="1:18">
      <c r="A44" s="14" t="s">
        <v>42</v>
      </c>
      <c r="B44" s="28">
        <v>45556</v>
      </c>
      <c r="C44" s="28">
        <v>28128</v>
      </c>
      <c r="D44" s="28">
        <v>9338</v>
      </c>
      <c r="E44" s="28">
        <v>5862</v>
      </c>
      <c r="F44" s="28">
        <v>0</v>
      </c>
      <c r="G44" s="28">
        <v>0</v>
      </c>
      <c r="H44" s="28">
        <v>291</v>
      </c>
      <c r="I44" s="28">
        <v>17</v>
      </c>
      <c r="J44" s="28">
        <v>528</v>
      </c>
      <c r="K44" s="28">
        <v>0</v>
      </c>
      <c r="L44" s="28">
        <v>2644</v>
      </c>
      <c r="M44" s="28">
        <v>0</v>
      </c>
      <c r="N44" s="28">
        <v>599</v>
      </c>
      <c r="O44" s="28">
        <v>208</v>
      </c>
      <c r="P44" s="28">
        <v>0</v>
      </c>
      <c r="Q44" s="28">
        <v>0</v>
      </c>
      <c r="R44" s="28">
        <v>483</v>
      </c>
    </row>
    <row r="45" spans="1:18">
      <c r="A45" s="14" t="s">
        <v>43</v>
      </c>
      <c r="B45" s="28">
        <v>4934</v>
      </c>
      <c r="C45" s="28">
        <v>3650</v>
      </c>
      <c r="D45" s="28">
        <v>1641</v>
      </c>
      <c r="E45" s="28">
        <v>276</v>
      </c>
      <c r="F45" s="28">
        <v>0</v>
      </c>
      <c r="G45" s="28">
        <v>0</v>
      </c>
      <c r="H45" s="28">
        <v>1361</v>
      </c>
      <c r="I45" s="28">
        <v>0</v>
      </c>
      <c r="J45" s="28">
        <v>172</v>
      </c>
      <c r="K45" s="28">
        <v>0</v>
      </c>
      <c r="L45" s="28">
        <v>39</v>
      </c>
      <c r="M45" s="28">
        <v>0</v>
      </c>
      <c r="N45" s="28">
        <v>0</v>
      </c>
      <c r="O45" s="28">
        <v>9</v>
      </c>
      <c r="P45" s="28">
        <v>0</v>
      </c>
      <c r="Q45" s="28">
        <v>1035</v>
      </c>
      <c r="R45" s="28">
        <v>0</v>
      </c>
    </row>
    <row r="46" spans="1:18">
      <c r="A46" s="14" t="s">
        <v>44</v>
      </c>
      <c r="B46" s="28">
        <v>9486</v>
      </c>
      <c r="C46" s="28">
        <v>5069</v>
      </c>
      <c r="D46" s="28">
        <v>920</v>
      </c>
      <c r="E46" s="28">
        <v>341</v>
      </c>
      <c r="F46" s="28">
        <v>0</v>
      </c>
      <c r="G46" s="28">
        <v>0</v>
      </c>
      <c r="H46" s="28">
        <v>6</v>
      </c>
      <c r="I46" s="28">
        <v>3</v>
      </c>
      <c r="J46" s="28">
        <v>159</v>
      </c>
      <c r="K46" s="28">
        <v>0</v>
      </c>
      <c r="L46" s="28">
        <v>145</v>
      </c>
      <c r="M46" s="28">
        <v>0</v>
      </c>
      <c r="N46" s="28">
        <v>0</v>
      </c>
      <c r="O46" s="28">
        <v>225</v>
      </c>
      <c r="P46" s="28">
        <v>0</v>
      </c>
      <c r="Q46" s="28">
        <v>114</v>
      </c>
      <c r="R46" s="28">
        <v>2</v>
      </c>
    </row>
    <row r="47" spans="1:18">
      <c r="A47" s="14" t="s">
        <v>45</v>
      </c>
      <c r="B47" s="28">
        <v>7439</v>
      </c>
      <c r="C47" s="28">
        <v>3376</v>
      </c>
      <c r="D47" s="28">
        <v>1180</v>
      </c>
      <c r="E47" s="28">
        <v>957</v>
      </c>
      <c r="F47" s="28">
        <v>0</v>
      </c>
      <c r="G47" s="28">
        <v>0</v>
      </c>
      <c r="H47" s="28">
        <v>0</v>
      </c>
      <c r="I47" s="28">
        <v>0</v>
      </c>
      <c r="J47" s="28">
        <v>298</v>
      </c>
      <c r="K47" s="28">
        <v>49</v>
      </c>
      <c r="L47" s="28">
        <v>139</v>
      </c>
      <c r="M47" s="28">
        <v>13</v>
      </c>
      <c r="N47" s="28">
        <v>0</v>
      </c>
      <c r="O47" s="28">
        <v>20</v>
      </c>
      <c r="P47" s="28">
        <v>0</v>
      </c>
      <c r="Q47" s="28">
        <v>0</v>
      </c>
      <c r="R47" s="28">
        <v>41</v>
      </c>
    </row>
    <row r="48" spans="1:18">
      <c r="A48" s="14"/>
      <c r="B48" s="28"/>
      <c r="C48" s="28"/>
      <c r="D48" s="28"/>
      <c r="E48" s="28"/>
      <c r="F48" s="28"/>
      <c r="G48" s="28"/>
      <c r="H48" s="28"/>
      <c r="I48" s="28"/>
      <c r="J48" s="28"/>
      <c r="K48" s="28"/>
      <c r="L48" s="28"/>
      <c r="M48" s="28"/>
      <c r="N48" s="28"/>
      <c r="O48" s="28"/>
      <c r="P48" s="28"/>
      <c r="Q48" s="28"/>
      <c r="R48" s="28"/>
    </row>
    <row r="49" spans="1:18">
      <c r="A49" s="14" t="s">
        <v>46</v>
      </c>
      <c r="B49" s="28">
        <v>5659</v>
      </c>
      <c r="C49" s="28">
        <v>2069</v>
      </c>
      <c r="D49" s="28">
        <v>1039</v>
      </c>
      <c r="E49" s="28">
        <v>567</v>
      </c>
      <c r="F49" s="28">
        <v>0</v>
      </c>
      <c r="G49" s="28">
        <v>0</v>
      </c>
      <c r="H49" s="28">
        <v>35</v>
      </c>
      <c r="I49" s="28">
        <v>3</v>
      </c>
      <c r="J49" s="28">
        <v>471</v>
      </c>
      <c r="K49" s="28">
        <v>0</v>
      </c>
      <c r="L49" s="28">
        <v>62</v>
      </c>
      <c r="M49" s="28">
        <v>147</v>
      </c>
      <c r="N49" s="28">
        <v>0</v>
      </c>
      <c r="O49" s="28">
        <v>124</v>
      </c>
      <c r="P49" s="28">
        <v>0</v>
      </c>
      <c r="Q49" s="28">
        <v>169</v>
      </c>
      <c r="R49" s="28">
        <v>0</v>
      </c>
    </row>
    <row r="50" spans="1:18">
      <c r="A50" s="14" t="s">
        <v>47</v>
      </c>
      <c r="B50" s="28">
        <v>45325</v>
      </c>
      <c r="C50" s="28">
        <v>25742</v>
      </c>
      <c r="D50" s="28">
        <v>10037</v>
      </c>
      <c r="E50" s="28">
        <v>4359</v>
      </c>
      <c r="F50" s="28">
        <v>0</v>
      </c>
      <c r="G50" s="28">
        <v>0</v>
      </c>
      <c r="H50" s="28">
        <v>4194</v>
      </c>
      <c r="I50" s="28">
        <v>17</v>
      </c>
      <c r="J50" s="28">
        <v>1313</v>
      </c>
      <c r="K50" s="28">
        <v>19</v>
      </c>
      <c r="L50" s="28">
        <v>2459</v>
      </c>
      <c r="M50" s="28">
        <v>421</v>
      </c>
      <c r="N50" s="28">
        <v>1508</v>
      </c>
      <c r="O50" s="28">
        <v>173</v>
      </c>
      <c r="P50" s="28">
        <v>5</v>
      </c>
      <c r="Q50" s="28">
        <v>0</v>
      </c>
      <c r="R50" s="28">
        <v>0</v>
      </c>
    </row>
    <row r="51" spans="1:18">
      <c r="A51" s="14" t="s">
        <v>48</v>
      </c>
      <c r="B51" s="28">
        <v>19322</v>
      </c>
      <c r="C51" s="28">
        <v>12610</v>
      </c>
      <c r="D51" s="28">
        <v>5870</v>
      </c>
      <c r="E51" s="28">
        <v>4613</v>
      </c>
      <c r="F51" s="28">
        <v>13</v>
      </c>
      <c r="G51" s="28">
        <v>68</v>
      </c>
      <c r="H51" s="28">
        <v>235</v>
      </c>
      <c r="I51" s="28">
        <v>61</v>
      </c>
      <c r="J51" s="28">
        <v>345</v>
      </c>
      <c r="K51" s="28">
        <v>461</v>
      </c>
      <c r="L51" s="28">
        <v>702</v>
      </c>
      <c r="M51" s="28">
        <v>190</v>
      </c>
      <c r="N51" s="28">
        <v>221</v>
      </c>
      <c r="O51" s="28">
        <v>52</v>
      </c>
      <c r="P51" s="28">
        <v>40</v>
      </c>
      <c r="Q51" s="28">
        <v>11</v>
      </c>
      <c r="R51" s="28">
        <v>0</v>
      </c>
    </row>
    <row r="52" spans="1:18">
      <c r="A52" s="14" t="s">
        <v>49</v>
      </c>
      <c r="B52" s="28">
        <v>226389</v>
      </c>
      <c r="C52" s="28">
        <v>137200</v>
      </c>
      <c r="D52" s="28">
        <v>56678</v>
      </c>
      <c r="E52" s="28">
        <v>40194</v>
      </c>
      <c r="F52" s="28">
        <v>271</v>
      </c>
      <c r="G52" s="28">
        <v>0</v>
      </c>
      <c r="H52" s="28">
        <v>4856</v>
      </c>
      <c r="I52" s="28">
        <v>0</v>
      </c>
      <c r="J52" s="28">
        <v>1515</v>
      </c>
      <c r="K52" s="28">
        <v>9000</v>
      </c>
      <c r="L52" s="28">
        <v>3310</v>
      </c>
      <c r="M52" s="28">
        <v>120</v>
      </c>
      <c r="N52" s="28">
        <v>0</v>
      </c>
      <c r="O52" s="28">
        <v>116</v>
      </c>
      <c r="P52" s="28">
        <v>0</v>
      </c>
      <c r="Q52" s="28">
        <v>0</v>
      </c>
      <c r="R52" s="28">
        <v>12</v>
      </c>
    </row>
    <row r="53" spans="1:18">
      <c r="A53" s="14" t="s">
        <v>50</v>
      </c>
      <c r="B53" s="28">
        <v>43498</v>
      </c>
      <c r="C53" s="28">
        <v>16888</v>
      </c>
      <c r="D53" s="28">
        <v>4131</v>
      </c>
      <c r="E53" s="28">
        <v>2898</v>
      </c>
      <c r="F53" s="28">
        <v>18</v>
      </c>
      <c r="G53" s="28">
        <v>63</v>
      </c>
      <c r="H53" s="28">
        <v>216</v>
      </c>
      <c r="I53" s="28">
        <v>0</v>
      </c>
      <c r="J53" s="28">
        <v>608</v>
      </c>
      <c r="K53" s="28">
        <v>16</v>
      </c>
      <c r="L53" s="28">
        <v>957</v>
      </c>
      <c r="M53" s="28">
        <v>17</v>
      </c>
      <c r="N53" s="28">
        <v>53</v>
      </c>
      <c r="O53" s="28">
        <v>162</v>
      </c>
      <c r="P53" s="28">
        <v>0</v>
      </c>
      <c r="Q53" s="28">
        <v>0</v>
      </c>
      <c r="R53" s="28">
        <v>0</v>
      </c>
    </row>
    <row r="54" spans="1:18">
      <c r="A54" s="14"/>
      <c r="B54" s="28"/>
      <c r="C54" s="28"/>
      <c r="D54" s="28"/>
      <c r="E54" s="28"/>
      <c r="F54" s="28"/>
      <c r="G54" s="28"/>
      <c r="H54" s="28"/>
      <c r="I54" s="28"/>
      <c r="J54" s="28"/>
      <c r="K54" s="28"/>
      <c r="L54" s="28"/>
      <c r="M54" s="28"/>
      <c r="N54" s="28"/>
      <c r="O54" s="28"/>
      <c r="P54" s="28"/>
      <c r="Q54" s="28"/>
      <c r="R54" s="28"/>
    </row>
    <row r="55" spans="1:18">
      <c r="A55" s="14" t="s">
        <v>51</v>
      </c>
      <c r="B55" s="28">
        <v>2999</v>
      </c>
      <c r="C55" s="28">
        <v>1543</v>
      </c>
      <c r="D55" s="28">
        <v>493</v>
      </c>
      <c r="E55" s="28">
        <v>288</v>
      </c>
      <c r="F55" s="28">
        <v>0</v>
      </c>
      <c r="G55" s="28">
        <v>0</v>
      </c>
      <c r="H55" s="28">
        <v>71</v>
      </c>
      <c r="I55" s="28">
        <v>0</v>
      </c>
      <c r="J55" s="28">
        <v>70</v>
      </c>
      <c r="K55" s="28">
        <v>4</v>
      </c>
      <c r="L55" s="28">
        <v>118</v>
      </c>
      <c r="M55" s="28">
        <v>1</v>
      </c>
      <c r="N55" s="28">
        <v>23</v>
      </c>
      <c r="O55" s="28">
        <v>20</v>
      </c>
      <c r="P55" s="28">
        <v>0</v>
      </c>
      <c r="Q55" s="28">
        <v>0</v>
      </c>
      <c r="R55" s="28">
        <v>0</v>
      </c>
    </row>
    <row r="56" spans="1:18">
      <c r="A56" s="14" t="s">
        <v>52</v>
      </c>
      <c r="B56" s="28">
        <v>85005</v>
      </c>
      <c r="C56" s="28">
        <v>43579</v>
      </c>
      <c r="D56" s="28">
        <v>23163</v>
      </c>
      <c r="E56" s="28">
        <v>10758</v>
      </c>
      <c r="F56" s="28">
        <v>3</v>
      </c>
      <c r="G56" s="28">
        <v>3</v>
      </c>
      <c r="H56" s="28">
        <v>9408</v>
      </c>
      <c r="I56" s="28">
        <v>0</v>
      </c>
      <c r="J56" s="28">
        <v>1584</v>
      </c>
      <c r="K56" s="28">
        <v>0</v>
      </c>
      <c r="L56" s="28">
        <v>5338</v>
      </c>
      <c r="M56" s="28">
        <v>206</v>
      </c>
      <c r="N56" s="28">
        <v>22</v>
      </c>
      <c r="O56" s="28">
        <v>1782</v>
      </c>
      <c r="P56" s="28">
        <v>0</v>
      </c>
      <c r="Q56" s="28">
        <v>0</v>
      </c>
      <c r="R56" s="28">
        <v>1480</v>
      </c>
    </row>
    <row r="57" spans="1:18">
      <c r="A57" s="14" t="s">
        <v>53</v>
      </c>
      <c r="B57" s="28">
        <v>14053</v>
      </c>
      <c r="C57" s="28">
        <v>7189</v>
      </c>
      <c r="D57" s="28">
        <v>1337</v>
      </c>
      <c r="E57" s="28">
        <v>780</v>
      </c>
      <c r="F57" s="28">
        <v>4</v>
      </c>
      <c r="G57" s="28">
        <v>0</v>
      </c>
      <c r="H57" s="28">
        <v>27</v>
      </c>
      <c r="I57" s="28">
        <v>32</v>
      </c>
      <c r="J57" s="28">
        <v>351</v>
      </c>
      <c r="K57" s="28">
        <v>0</v>
      </c>
      <c r="L57" s="28">
        <v>143</v>
      </c>
      <c r="M57" s="28">
        <v>33</v>
      </c>
      <c r="N57" s="28">
        <v>109</v>
      </c>
      <c r="O57" s="28">
        <v>68</v>
      </c>
      <c r="P57" s="28">
        <v>0</v>
      </c>
      <c r="Q57" s="28">
        <v>0</v>
      </c>
      <c r="R57" s="28">
        <v>0</v>
      </c>
    </row>
    <row r="58" spans="1:18">
      <c r="A58" s="14" t="s">
        <v>54</v>
      </c>
      <c r="B58" s="28">
        <v>16270</v>
      </c>
      <c r="C58" s="28">
        <v>9012</v>
      </c>
      <c r="D58" s="28">
        <v>6481</v>
      </c>
      <c r="E58" s="28">
        <v>944</v>
      </c>
      <c r="F58" s="28">
        <v>155</v>
      </c>
      <c r="G58" s="28">
        <v>30</v>
      </c>
      <c r="H58" s="28">
        <v>490</v>
      </c>
      <c r="I58" s="28">
        <v>9</v>
      </c>
      <c r="J58" s="28">
        <v>2442</v>
      </c>
      <c r="K58" s="28">
        <v>64</v>
      </c>
      <c r="L58" s="28">
        <v>0</v>
      </c>
      <c r="M58" s="28">
        <v>501</v>
      </c>
      <c r="N58" s="28">
        <v>456</v>
      </c>
      <c r="O58" s="28">
        <v>223</v>
      </c>
      <c r="P58" s="28">
        <v>0</v>
      </c>
      <c r="Q58" s="28">
        <v>6114</v>
      </c>
      <c r="R58" s="28">
        <v>622</v>
      </c>
    </row>
    <row r="59" spans="1:18">
      <c r="A59" s="14" t="s">
        <v>55</v>
      </c>
      <c r="B59" s="28">
        <v>87563</v>
      </c>
      <c r="C59" s="28">
        <v>49869</v>
      </c>
      <c r="D59" s="28">
        <v>5368</v>
      </c>
      <c r="E59" s="28">
        <v>4910</v>
      </c>
      <c r="F59" s="28">
        <v>0</v>
      </c>
      <c r="G59" s="28">
        <v>0</v>
      </c>
      <c r="H59" s="28">
        <v>709</v>
      </c>
      <c r="I59" s="28">
        <v>1</v>
      </c>
      <c r="J59" s="28">
        <v>382</v>
      </c>
      <c r="K59" s="28">
        <v>26</v>
      </c>
      <c r="L59" s="28">
        <v>36</v>
      </c>
      <c r="M59" s="28">
        <v>210</v>
      </c>
      <c r="N59" s="28">
        <v>107</v>
      </c>
      <c r="O59" s="28">
        <v>0</v>
      </c>
      <c r="P59" s="28">
        <v>0</v>
      </c>
      <c r="Q59" s="28">
        <v>0</v>
      </c>
      <c r="R59" s="28">
        <v>1</v>
      </c>
    </row>
    <row r="60" spans="1:18">
      <c r="A60" s="14"/>
      <c r="B60" s="28"/>
      <c r="C60" s="28"/>
      <c r="D60" s="28"/>
      <c r="E60" s="28"/>
      <c r="F60" s="28"/>
      <c r="G60" s="28"/>
      <c r="H60" s="28"/>
      <c r="I60" s="28"/>
      <c r="J60" s="28"/>
      <c r="K60" s="28"/>
      <c r="L60" s="28"/>
      <c r="M60" s="28"/>
      <c r="N60" s="28"/>
      <c r="O60" s="28"/>
      <c r="P60" s="28"/>
      <c r="Q60" s="28"/>
      <c r="R60" s="28"/>
    </row>
    <row r="61" spans="1:18">
      <c r="A61" s="14" t="s">
        <v>56</v>
      </c>
      <c r="B61" s="28">
        <v>26118</v>
      </c>
      <c r="C61" s="28">
        <v>22593</v>
      </c>
      <c r="D61" s="28">
        <v>1507</v>
      </c>
      <c r="E61" s="28">
        <v>216</v>
      </c>
      <c r="F61" s="28">
        <v>146</v>
      </c>
      <c r="G61" s="28">
        <v>88</v>
      </c>
      <c r="H61" s="28">
        <v>93</v>
      </c>
      <c r="I61" s="28">
        <v>19</v>
      </c>
      <c r="J61" s="28">
        <v>360</v>
      </c>
      <c r="K61" s="28">
        <v>342</v>
      </c>
      <c r="L61" s="28">
        <v>278</v>
      </c>
      <c r="M61" s="28">
        <v>11</v>
      </c>
      <c r="N61" s="28">
        <v>0</v>
      </c>
      <c r="O61" s="28">
        <v>12</v>
      </c>
      <c r="P61" s="28">
        <v>7</v>
      </c>
      <c r="Q61" s="28">
        <v>0</v>
      </c>
      <c r="R61" s="28">
        <v>0</v>
      </c>
    </row>
    <row r="62" spans="1:18">
      <c r="A62" s="14" t="s">
        <v>57</v>
      </c>
      <c r="B62" s="28">
        <v>15228</v>
      </c>
      <c r="C62" s="28">
        <v>10903</v>
      </c>
      <c r="D62" s="28">
        <v>2763</v>
      </c>
      <c r="E62" s="28">
        <v>2082</v>
      </c>
      <c r="F62" s="28">
        <v>36</v>
      </c>
      <c r="G62" s="28">
        <v>0</v>
      </c>
      <c r="H62" s="28">
        <v>111</v>
      </c>
      <c r="I62" s="28">
        <v>2</v>
      </c>
      <c r="J62" s="28">
        <v>143</v>
      </c>
      <c r="K62" s="28">
        <v>0</v>
      </c>
      <c r="L62" s="28">
        <v>382</v>
      </c>
      <c r="M62" s="28">
        <v>0</v>
      </c>
      <c r="N62" s="28">
        <v>182</v>
      </c>
      <c r="O62" s="28">
        <v>114</v>
      </c>
      <c r="P62" s="28">
        <v>0</v>
      </c>
      <c r="Q62" s="28">
        <v>0</v>
      </c>
      <c r="R62" s="28">
        <v>51</v>
      </c>
    </row>
    <row r="63" spans="1:18">
      <c r="A63" s="14" t="s">
        <v>58</v>
      </c>
      <c r="B63" s="28">
        <v>16938</v>
      </c>
      <c r="C63" s="28">
        <v>4892</v>
      </c>
      <c r="D63" s="28">
        <v>2852</v>
      </c>
      <c r="E63" s="28">
        <v>1881</v>
      </c>
      <c r="F63" s="28">
        <v>0</v>
      </c>
      <c r="G63" s="28">
        <v>0</v>
      </c>
      <c r="H63" s="28">
        <v>45</v>
      </c>
      <c r="I63" s="28">
        <v>10</v>
      </c>
      <c r="J63" s="28">
        <v>274</v>
      </c>
      <c r="K63" s="28">
        <v>0</v>
      </c>
      <c r="L63" s="28">
        <v>447</v>
      </c>
      <c r="M63" s="28">
        <v>36</v>
      </c>
      <c r="N63" s="28">
        <v>0</v>
      </c>
      <c r="O63" s="28">
        <v>247</v>
      </c>
      <c r="P63" s="28">
        <v>0</v>
      </c>
      <c r="Q63" s="28">
        <v>500</v>
      </c>
      <c r="R63" s="28">
        <v>0</v>
      </c>
    </row>
    <row r="64" spans="1:18">
      <c r="A64" s="14" t="s">
        <v>59</v>
      </c>
      <c r="B64" s="28">
        <v>2713</v>
      </c>
      <c r="C64" s="28">
        <v>962</v>
      </c>
      <c r="D64" s="28">
        <v>413</v>
      </c>
      <c r="E64" s="28">
        <v>120</v>
      </c>
      <c r="F64" s="28">
        <v>0</v>
      </c>
      <c r="G64" s="28">
        <v>0</v>
      </c>
      <c r="H64" s="28">
        <v>0</v>
      </c>
      <c r="I64" s="28">
        <v>20</v>
      </c>
      <c r="J64" s="28">
        <v>37</v>
      </c>
      <c r="K64" s="28">
        <v>231</v>
      </c>
      <c r="L64" s="28">
        <v>45</v>
      </c>
      <c r="M64" s="28">
        <v>0</v>
      </c>
      <c r="N64" s="28">
        <v>31</v>
      </c>
      <c r="O64" s="28">
        <v>15</v>
      </c>
      <c r="P64" s="28">
        <v>6</v>
      </c>
      <c r="Q64" s="28">
        <v>0</v>
      </c>
      <c r="R64" s="28">
        <v>0</v>
      </c>
    </row>
    <row r="65" spans="1:18">
      <c r="A65" s="14" t="s">
        <v>60</v>
      </c>
      <c r="B65" s="28">
        <v>59409</v>
      </c>
      <c r="C65" s="28">
        <v>42139</v>
      </c>
      <c r="D65" s="28">
        <v>13624</v>
      </c>
      <c r="E65" s="28">
        <v>6998</v>
      </c>
      <c r="F65" s="28">
        <v>0</v>
      </c>
      <c r="G65" s="28">
        <v>4</v>
      </c>
      <c r="H65" s="28">
        <v>179</v>
      </c>
      <c r="I65" s="28">
        <v>6</v>
      </c>
      <c r="J65" s="28">
        <v>5545</v>
      </c>
      <c r="K65" s="28">
        <v>81</v>
      </c>
      <c r="L65" s="28">
        <v>2031</v>
      </c>
      <c r="M65" s="28">
        <v>851</v>
      </c>
      <c r="N65" s="28">
        <v>0</v>
      </c>
      <c r="O65" s="28">
        <v>1066</v>
      </c>
      <c r="P65" s="28">
        <v>0</v>
      </c>
      <c r="Q65" s="28">
        <v>6944</v>
      </c>
      <c r="R65" s="28">
        <v>507</v>
      </c>
    </row>
    <row r="66" spans="1:18">
      <c r="A66" s="14"/>
      <c r="B66" s="28"/>
      <c r="C66" s="28"/>
      <c r="D66" s="28"/>
      <c r="E66" s="28"/>
      <c r="F66" s="28"/>
      <c r="G66" s="28"/>
      <c r="H66" s="28"/>
      <c r="I66" s="28"/>
      <c r="J66" s="28"/>
      <c r="K66" s="28"/>
      <c r="L66" s="28"/>
      <c r="M66" s="28"/>
      <c r="N66" s="28"/>
      <c r="O66" s="28"/>
      <c r="P66" s="28"/>
      <c r="Q66" s="28"/>
      <c r="R66" s="28"/>
    </row>
    <row r="67" spans="1:18">
      <c r="A67" s="14" t="s">
        <v>61</v>
      </c>
      <c r="B67" s="28">
        <v>133997</v>
      </c>
      <c r="C67" s="28">
        <v>37799</v>
      </c>
      <c r="D67" s="28">
        <v>15906</v>
      </c>
      <c r="E67" s="28">
        <v>9329</v>
      </c>
      <c r="F67" s="28">
        <v>208</v>
      </c>
      <c r="G67" s="28">
        <v>56</v>
      </c>
      <c r="H67" s="28">
        <v>405</v>
      </c>
      <c r="I67" s="28">
        <v>104</v>
      </c>
      <c r="J67" s="28">
        <v>3933</v>
      </c>
      <c r="K67" s="28">
        <v>135</v>
      </c>
      <c r="L67" s="28">
        <v>1631</v>
      </c>
      <c r="M67" s="28">
        <v>79</v>
      </c>
      <c r="N67" s="28">
        <v>860</v>
      </c>
      <c r="O67" s="28">
        <v>323</v>
      </c>
      <c r="P67" s="28">
        <v>0</v>
      </c>
      <c r="Q67" s="28">
        <v>5130</v>
      </c>
      <c r="R67" s="28">
        <v>0</v>
      </c>
    </row>
    <row r="68" spans="1:18">
      <c r="A68" s="14" t="s">
        <v>62</v>
      </c>
      <c r="B68" s="28">
        <v>7487</v>
      </c>
      <c r="C68" s="28">
        <v>4847</v>
      </c>
      <c r="D68" s="28">
        <v>1255</v>
      </c>
      <c r="E68" s="28">
        <v>763</v>
      </c>
      <c r="F68" s="28">
        <v>0</v>
      </c>
      <c r="G68" s="28">
        <v>0</v>
      </c>
      <c r="H68" s="28">
        <v>53</v>
      </c>
      <c r="I68" s="28">
        <v>13</v>
      </c>
      <c r="J68" s="28">
        <v>322</v>
      </c>
      <c r="K68" s="28">
        <v>0</v>
      </c>
      <c r="L68" s="28">
        <v>211</v>
      </c>
      <c r="M68" s="28">
        <v>198</v>
      </c>
      <c r="N68" s="28">
        <v>54</v>
      </c>
      <c r="O68" s="28">
        <v>93</v>
      </c>
      <c r="P68" s="28">
        <v>0</v>
      </c>
      <c r="Q68" s="28">
        <v>0</v>
      </c>
      <c r="R68" s="28">
        <v>727</v>
      </c>
    </row>
    <row r="69" spans="1:18">
      <c r="A69" s="14" t="s">
        <v>63</v>
      </c>
      <c r="B69" s="28">
        <v>5524</v>
      </c>
      <c r="C69" s="28">
        <v>4393</v>
      </c>
      <c r="D69" s="28">
        <v>555</v>
      </c>
      <c r="E69" s="28">
        <v>363</v>
      </c>
      <c r="F69" s="28">
        <v>0</v>
      </c>
      <c r="G69" s="28">
        <v>9</v>
      </c>
      <c r="H69" s="28">
        <v>49</v>
      </c>
      <c r="I69" s="28">
        <v>5</v>
      </c>
      <c r="J69" s="28">
        <v>170</v>
      </c>
      <c r="K69" s="28">
        <v>0</v>
      </c>
      <c r="L69" s="28">
        <v>109</v>
      </c>
      <c r="M69" s="28">
        <v>54</v>
      </c>
      <c r="N69" s="28">
        <v>0</v>
      </c>
      <c r="O69" s="28">
        <v>67</v>
      </c>
      <c r="P69" s="28">
        <v>0</v>
      </c>
      <c r="Q69" s="28">
        <v>0</v>
      </c>
      <c r="R69" s="28">
        <v>84</v>
      </c>
    </row>
    <row r="70" spans="1:18">
      <c r="A70" s="14" t="s">
        <v>64</v>
      </c>
      <c r="B70" s="28">
        <v>748</v>
      </c>
      <c r="C70" s="28">
        <v>670</v>
      </c>
      <c r="D70" s="28">
        <v>45</v>
      </c>
      <c r="E70" s="28">
        <v>15</v>
      </c>
      <c r="F70" s="28">
        <v>0</v>
      </c>
      <c r="G70" s="28">
        <v>0</v>
      </c>
      <c r="H70" s="28">
        <v>0</v>
      </c>
      <c r="I70" s="28">
        <v>8</v>
      </c>
      <c r="J70" s="28">
        <v>5</v>
      </c>
      <c r="K70" s="28">
        <v>16</v>
      </c>
      <c r="L70" s="28">
        <v>1</v>
      </c>
      <c r="M70" s="28">
        <v>3</v>
      </c>
      <c r="N70" s="28">
        <v>0</v>
      </c>
      <c r="O70" s="28">
        <v>0</v>
      </c>
      <c r="P70" s="28">
        <v>7</v>
      </c>
      <c r="Q70" s="28">
        <v>0</v>
      </c>
      <c r="R70" s="28">
        <v>0</v>
      </c>
    </row>
    <row r="71" spans="1:18">
      <c r="A71" s="14" t="s">
        <v>65</v>
      </c>
      <c r="B71" s="28">
        <v>29271</v>
      </c>
      <c r="C71" s="28">
        <v>8775</v>
      </c>
      <c r="D71" s="28">
        <v>3890</v>
      </c>
      <c r="E71" s="28">
        <v>3345</v>
      </c>
      <c r="F71" s="28">
        <v>20</v>
      </c>
      <c r="G71" s="28">
        <v>0</v>
      </c>
      <c r="H71" s="28">
        <v>95</v>
      </c>
      <c r="I71" s="28">
        <v>67</v>
      </c>
      <c r="J71" s="28">
        <v>1007</v>
      </c>
      <c r="K71" s="28">
        <v>0</v>
      </c>
      <c r="L71" s="28">
        <v>17</v>
      </c>
      <c r="M71" s="28">
        <v>150</v>
      </c>
      <c r="N71" s="28">
        <v>36</v>
      </c>
      <c r="O71" s="28">
        <v>4</v>
      </c>
      <c r="P71" s="28">
        <v>0</v>
      </c>
      <c r="Q71" s="28">
        <v>0</v>
      </c>
      <c r="R71" s="28">
        <v>0</v>
      </c>
    </row>
    <row r="72" spans="1:18">
      <c r="A72" s="14"/>
      <c r="B72" s="28"/>
      <c r="C72" s="28"/>
      <c r="D72" s="28"/>
      <c r="E72" s="28"/>
      <c r="F72" s="28"/>
      <c r="G72" s="28"/>
      <c r="H72" s="28"/>
      <c r="I72" s="28"/>
      <c r="J72" s="28"/>
      <c r="K72" s="28"/>
      <c r="L72" s="28"/>
      <c r="M72" s="28"/>
      <c r="N72" s="28"/>
      <c r="O72" s="28"/>
      <c r="P72" s="28"/>
      <c r="Q72" s="28"/>
      <c r="R72" s="28"/>
    </row>
    <row r="73" spans="1:18">
      <c r="A73" s="14" t="s">
        <v>66</v>
      </c>
      <c r="B73" s="28">
        <v>54160</v>
      </c>
      <c r="C73" s="28">
        <v>34326</v>
      </c>
      <c r="D73" s="28">
        <v>17313</v>
      </c>
      <c r="E73" s="28">
        <v>8798</v>
      </c>
      <c r="F73" s="28">
        <v>568</v>
      </c>
      <c r="G73" s="28">
        <v>1240</v>
      </c>
      <c r="H73" s="28">
        <v>867</v>
      </c>
      <c r="I73" s="28">
        <v>77</v>
      </c>
      <c r="J73" s="28">
        <v>2467</v>
      </c>
      <c r="K73" s="28">
        <v>7587</v>
      </c>
      <c r="L73" s="28">
        <v>457</v>
      </c>
      <c r="M73" s="28">
        <v>1668</v>
      </c>
      <c r="N73" s="28">
        <v>508</v>
      </c>
      <c r="O73" s="28">
        <v>1633</v>
      </c>
      <c r="P73" s="28">
        <v>0</v>
      </c>
      <c r="Q73" s="28">
        <v>0</v>
      </c>
      <c r="R73" s="28">
        <v>1550</v>
      </c>
    </row>
    <row r="74" spans="1:18">
      <c r="A74" s="14" t="s">
        <v>67</v>
      </c>
      <c r="B74" s="28">
        <v>14732</v>
      </c>
      <c r="C74" s="28">
        <v>9348</v>
      </c>
      <c r="D74" s="28">
        <v>2016</v>
      </c>
      <c r="E74" s="28">
        <v>853</v>
      </c>
      <c r="F74" s="28">
        <v>5</v>
      </c>
      <c r="G74" s="28">
        <v>9</v>
      </c>
      <c r="H74" s="28">
        <v>485</v>
      </c>
      <c r="I74" s="28">
        <v>7</v>
      </c>
      <c r="J74" s="28">
        <v>161</v>
      </c>
      <c r="K74" s="28">
        <v>340</v>
      </c>
      <c r="L74" s="28">
        <v>383</v>
      </c>
      <c r="M74" s="28">
        <v>0</v>
      </c>
      <c r="N74" s="28">
        <v>59</v>
      </c>
      <c r="O74" s="28">
        <v>3</v>
      </c>
      <c r="P74" s="28">
        <v>0</v>
      </c>
      <c r="Q74" s="28">
        <v>0</v>
      </c>
      <c r="R74" s="28">
        <v>0</v>
      </c>
    </row>
    <row r="75" spans="1:18">
      <c r="A75" s="14" t="s">
        <v>68</v>
      </c>
      <c r="B75" s="28">
        <v>17680</v>
      </c>
      <c r="C75" s="28">
        <v>4976</v>
      </c>
      <c r="D75" s="28">
        <v>3724</v>
      </c>
      <c r="E75" s="28">
        <v>403</v>
      </c>
      <c r="F75" s="28">
        <v>2</v>
      </c>
      <c r="G75" s="28">
        <v>0</v>
      </c>
      <c r="H75" s="28">
        <v>2260</v>
      </c>
      <c r="I75" s="28">
        <v>1</v>
      </c>
      <c r="J75" s="28">
        <v>962</v>
      </c>
      <c r="K75" s="28">
        <v>343</v>
      </c>
      <c r="L75" s="28">
        <v>343</v>
      </c>
      <c r="M75" s="28">
        <v>1277</v>
      </c>
      <c r="N75" s="28">
        <v>1031</v>
      </c>
      <c r="O75" s="28">
        <v>928</v>
      </c>
      <c r="P75" s="28">
        <v>0</v>
      </c>
      <c r="Q75" s="28">
        <v>0</v>
      </c>
      <c r="R75" s="28">
        <v>0</v>
      </c>
    </row>
    <row r="76" spans="1:18" ht="14" thickBot="1">
      <c r="A76" s="15" t="s">
        <v>69</v>
      </c>
      <c r="B76" s="74">
        <v>524</v>
      </c>
      <c r="C76" s="74">
        <v>109</v>
      </c>
      <c r="D76" s="74">
        <v>78</v>
      </c>
      <c r="E76" s="74">
        <v>20</v>
      </c>
      <c r="F76" s="74">
        <v>1</v>
      </c>
      <c r="G76" s="74">
        <v>0</v>
      </c>
      <c r="H76" s="74">
        <v>48</v>
      </c>
      <c r="I76" s="74">
        <v>2</v>
      </c>
      <c r="J76" s="74">
        <v>19</v>
      </c>
      <c r="K76" s="74">
        <v>0</v>
      </c>
      <c r="L76" s="74">
        <v>5</v>
      </c>
      <c r="M76" s="74">
        <v>0</v>
      </c>
      <c r="N76" s="74">
        <v>0</v>
      </c>
      <c r="O76" s="74">
        <v>6</v>
      </c>
      <c r="P76" s="74">
        <v>0</v>
      </c>
      <c r="Q76" s="74">
        <v>0</v>
      </c>
      <c r="R76" s="74">
        <v>0</v>
      </c>
    </row>
    <row r="77" spans="1:18">
      <c r="A77" s="5" t="s">
        <v>105</v>
      </c>
      <c r="B77" s="78"/>
      <c r="C77" s="78"/>
      <c r="D77" s="78"/>
      <c r="E77" s="78"/>
      <c r="F77" s="78"/>
      <c r="G77" s="78"/>
      <c r="H77" s="78"/>
      <c r="I77" s="78"/>
      <c r="J77" s="78"/>
      <c r="K77" s="78"/>
      <c r="L77" s="78"/>
      <c r="M77" s="78"/>
      <c r="N77" s="78"/>
      <c r="O77" s="78"/>
      <c r="P77" s="78"/>
    </row>
    <row r="78" spans="1:18">
      <c r="A78" t="s">
        <v>283</v>
      </c>
    </row>
    <row r="79" spans="1:18">
      <c r="A79" t="s">
        <v>105</v>
      </c>
    </row>
  </sheetData>
  <mergeCells count="4">
    <mergeCell ref="A2:P2"/>
    <mergeCell ref="A3:P3"/>
    <mergeCell ref="A4:P4"/>
    <mergeCell ref="E7:R7"/>
  </mergeCells>
  <printOptions horizontalCentered="1" verticalCentered="1"/>
  <pageMargins left="0.75" right="0" top="0.25" bottom="0.25" header="0.25" footer="0"/>
  <pageSetup scale="5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R78"/>
  <sheetViews>
    <sheetView workbookViewId="0"/>
  </sheetViews>
  <sheetFormatPr baseColWidth="10" defaultColWidth="8.83203125" defaultRowHeight="13"/>
  <cols>
    <col min="1" max="1" width="17.6640625" customWidth="1"/>
    <col min="2" max="2" width="10.5" customWidth="1"/>
    <col min="3" max="3" width="12.83203125" customWidth="1"/>
    <col min="4" max="4" width="13" customWidth="1"/>
    <col min="5" max="5" width="12.5" customWidth="1"/>
    <col min="6" max="6" width="12" customWidth="1"/>
    <col min="7" max="7" width="11.6640625" customWidth="1"/>
    <col min="8" max="8" width="11" customWidth="1"/>
    <col min="9" max="9" width="11.6640625" customWidth="1"/>
    <col min="10" max="10" width="10.5" customWidth="1"/>
    <col min="11" max="11" width="10.33203125" customWidth="1"/>
    <col min="12" max="12" width="10.83203125" customWidth="1"/>
    <col min="13" max="13" width="10.5" customWidth="1"/>
    <col min="14" max="14" width="11.33203125" customWidth="1"/>
    <col min="15" max="16" width="12.6640625" customWidth="1"/>
    <col min="17" max="17" width="11.83203125" customWidth="1"/>
  </cols>
  <sheetData>
    <row r="1" spans="1:18">
      <c r="P1" s="33" t="s">
        <v>171</v>
      </c>
    </row>
    <row r="2" spans="1:18">
      <c r="A2" s="208" t="s">
        <v>0</v>
      </c>
      <c r="B2" s="208"/>
      <c r="C2" s="208"/>
      <c r="D2" s="208"/>
      <c r="E2" s="208"/>
      <c r="F2" s="208"/>
      <c r="G2" s="208"/>
      <c r="H2" s="208"/>
      <c r="I2" s="208"/>
      <c r="J2" s="208"/>
      <c r="K2" s="208"/>
      <c r="L2" s="208"/>
      <c r="M2" s="208"/>
      <c r="N2" s="208"/>
      <c r="O2" s="208"/>
      <c r="P2" s="208"/>
    </row>
    <row r="3" spans="1:18">
      <c r="A3" s="208" t="s">
        <v>250</v>
      </c>
      <c r="B3" s="208"/>
      <c r="C3" s="208"/>
      <c r="D3" s="208"/>
      <c r="E3" s="208"/>
      <c r="F3" s="208"/>
      <c r="G3" s="208"/>
      <c r="H3" s="208"/>
      <c r="I3" s="208"/>
      <c r="J3" s="208"/>
      <c r="K3" s="208"/>
      <c r="L3" s="208"/>
      <c r="M3" s="208"/>
      <c r="N3" s="208"/>
      <c r="O3" s="208"/>
      <c r="P3" s="208"/>
    </row>
    <row r="4" spans="1:18">
      <c r="A4" s="208" t="s">
        <v>260</v>
      </c>
      <c r="B4" s="208"/>
      <c r="C4" s="208"/>
      <c r="D4" s="208"/>
      <c r="E4" s="208"/>
      <c r="F4" s="208"/>
      <c r="G4" s="208"/>
      <c r="H4" s="208"/>
      <c r="I4" s="208"/>
      <c r="J4" s="208"/>
      <c r="K4" s="208"/>
      <c r="L4" s="208"/>
      <c r="M4" s="208"/>
      <c r="N4" s="208"/>
      <c r="O4" s="208"/>
      <c r="P4" s="208"/>
    </row>
    <row r="6" spans="1:18" ht="14" thickBot="1"/>
    <row r="7" spans="1:18" ht="14" thickBot="1">
      <c r="A7" s="7"/>
      <c r="B7" s="12"/>
      <c r="C7" s="22"/>
      <c r="D7" s="22"/>
      <c r="E7" s="226" t="s">
        <v>372</v>
      </c>
      <c r="F7" s="227"/>
      <c r="G7" s="227"/>
      <c r="H7" s="227"/>
      <c r="I7" s="227"/>
      <c r="J7" s="227"/>
      <c r="K7" s="227"/>
      <c r="L7" s="227"/>
      <c r="M7" s="227"/>
      <c r="N7" s="227"/>
      <c r="O7" s="227"/>
      <c r="P7" s="227"/>
      <c r="Q7" s="227"/>
      <c r="R7" s="228"/>
    </row>
    <row r="8" spans="1:18">
      <c r="A8" s="10"/>
      <c r="B8" s="23" t="s">
        <v>71</v>
      </c>
      <c r="C8" s="23" t="s">
        <v>72</v>
      </c>
      <c r="D8" s="23" t="s">
        <v>72</v>
      </c>
      <c r="E8" s="10"/>
      <c r="F8" s="24" t="s">
        <v>101</v>
      </c>
      <c r="G8" s="24" t="s">
        <v>101</v>
      </c>
      <c r="H8" s="10"/>
      <c r="I8" s="14"/>
      <c r="J8" s="10"/>
      <c r="K8" s="4"/>
      <c r="L8" s="10"/>
      <c r="M8" s="10"/>
      <c r="N8" s="24" t="s">
        <v>75</v>
      </c>
      <c r="O8" s="24" t="s">
        <v>76</v>
      </c>
      <c r="P8" s="10"/>
      <c r="Q8" s="35" t="s">
        <v>199</v>
      </c>
      <c r="R8" s="10"/>
    </row>
    <row r="9" spans="1:18">
      <c r="A9" s="10"/>
      <c r="B9" s="24" t="s">
        <v>72</v>
      </c>
      <c r="C9" s="24" t="s">
        <v>77</v>
      </c>
      <c r="D9" s="24" t="s">
        <v>78</v>
      </c>
      <c r="E9" s="24" t="s">
        <v>79</v>
      </c>
      <c r="F9" s="24" t="s">
        <v>73</v>
      </c>
      <c r="G9" s="24" t="s">
        <v>74</v>
      </c>
      <c r="H9" s="24" t="s">
        <v>80</v>
      </c>
      <c r="I9" s="31" t="s">
        <v>81</v>
      </c>
      <c r="J9" s="24" t="s">
        <v>82</v>
      </c>
      <c r="K9" s="32" t="s">
        <v>83</v>
      </c>
      <c r="L9" s="24" t="s">
        <v>84</v>
      </c>
      <c r="M9" s="24" t="s">
        <v>85</v>
      </c>
      <c r="N9" s="24" t="s">
        <v>86</v>
      </c>
      <c r="O9" s="24" t="s">
        <v>87</v>
      </c>
      <c r="P9" s="10" t="s">
        <v>88</v>
      </c>
      <c r="Q9" s="35" t="s">
        <v>201</v>
      </c>
      <c r="R9" s="10"/>
    </row>
    <row r="10" spans="1:18" ht="14" thickBot="1">
      <c r="A10" s="11" t="s">
        <v>5</v>
      </c>
      <c r="B10" s="25" t="s">
        <v>89</v>
      </c>
      <c r="C10" s="25" t="s">
        <v>90</v>
      </c>
      <c r="D10" s="25" t="s">
        <v>89</v>
      </c>
      <c r="E10" s="25" t="s">
        <v>91</v>
      </c>
      <c r="F10" s="25" t="s">
        <v>91</v>
      </c>
      <c r="G10" s="25" t="s">
        <v>91</v>
      </c>
      <c r="H10" s="25" t="s">
        <v>92</v>
      </c>
      <c r="I10" s="29" t="s">
        <v>93</v>
      </c>
      <c r="J10" s="25" t="s">
        <v>94</v>
      </c>
      <c r="K10" s="30" t="s">
        <v>95</v>
      </c>
      <c r="L10" s="25" t="s">
        <v>75</v>
      </c>
      <c r="M10" s="25" t="s">
        <v>93</v>
      </c>
      <c r="N10" s="25" t="s">
        <v>91</v>
      </c>
      <c r="O10" s="25" t="s">
        <v>96</v>
      </c>
      <c r="P10" s="25" t="s">
        <v>97</v>
      </c>
      <c r="Q10" s="36" t="s">
        <v>190</v>
      </c>
      <c r="R10" s="36" t="s">
        <v>198</v>
      </c>
    </row>
    <row r="11" spans="1:18">
      <c r="A11" s="13" t="s">
        <v>9</v>
      </c>
      <c r="B11" s="26">
        <f>SUM(B13:B76)</f>
        <v>2120841</v>
      </c>
      <c r="C11" s="26">
        <f>SUM(C13:C76)</f>
        <v>1112577</v>
      </c>
      <c r="D11" s="26">
        <f>SUM(D13:D76)</f>
        <v>382853</v>
      </c>
      <c r="E11" s="83">
        <f>'Table 4A'!E11/$D11</f>
        <v>0.64815738677769275</v>
      </c>
      <c r="F11" s="83">
        <f>'Table 4A'!F11/$D11</f>
        <v>7.1358981123303203E-3</v>
      </c>
      <c r="G11" s="83">
        <f>'Table 4A'!G11/$D11</f>
        <v>5.6209563461694177E-3</v>
      </c>
      <c r="H11" s="83">
        <f>'Table 4A'!H11/$D11</f>
        <v>9.3704372174176515E-2</v>
      </c>
      <c r="I11" s="83">
        <f>'Table 4A'!I11/$D11</f>
        <v>1.8257660250801222E-3</v>
      </c>
      <c r="J11" s="83">
        <f>'Table 4A'!J11/$D11</f>
        <v>0.13538355452353776</v>
      </c>
      <c r="K11" s="83">
        <f>'Table 4A'!K11/$D11</f>
        <v>5.8978250137781345E-2</v>
      </c>
      <c r="L11" s="83">
        <f>'Table 4A'!L11/$D11</f>
        <v>0.10908103110070967</v>
      </c>
      <c r="M11" s="83">
        <f>'Table 4A'!M11/$D11</f>
        <v>1.9623719808908379E-2</v>
      </c>
      <c r="N11" s="83">
        <f>'Table 4A'!N11/$D11</f>
        <v>2.3246520204882815E-2</v>
      </c>
      <c r="O11" s="83">
        <f>'Table 4A'!O11/$D11</f>
        <v>3.8192204318628818E-2</v>
      </c>
      <c r="P11" s="83">
        <f>'Table 4A'!P11/$D11</f>
        <v>2.847045732957558E-4</v>
      </c>
      <c r="Q11" s="83">
        <f>'Table 4A'!Q11/$D11</f>
        <v>7.3391092664808685E-2</v>
      </c>
      <c r="R11" s="83">
        <f>'Table 4A'!R11/$D11</f>
        <v>1.7905044494884458E-2</v>
      </c>
    </row>
    <row r="12" spans="1:18">
      <c r="A12" s="14"/>
      <c r="B12" s="27"/>
      <c r="C12" s="27"/>
      <c r="D12" s="27"/>
      <c r="E12" s="84"/>
      <c r="F12" s="84"/>
      <c r="G12" s="84"/>
      <c r="H12" s="84"/>
      <c r="I12" s="84"/>
      <c r="J12" s="84"/>
      <c r="K12" s="84"/>
      <c r="L12" s="84"/>
      <c r="M12" s="84"/>
      <c r="N12" s="84"/>
      <c r="O12" s="84"/>
      <c r="P12" s="84"/>
      <c r="Q12" s="84"/>
      <c r="R12" s="84"/>
    </row>
    <row r="13" spans="1:18">
      <c r="A13" s="14" t="s">
        <v>10</v>
      </c>
      <c r="B13" s="28">
        <v>18368</v>
      </c>
      <c r="C13" s="28">
        <v>6900</v>
      </c>
      <c r="D13" s="28">
        <v>2683</v>
      </c>
      <c r="E13" s="84">
        <f>'Table 4A'!E13/$D13</f>
        <v>0.66567275437942597</v>
      </c>
      <c r="F13" s="84">
        <f>'Table 4A'!F13/$D13</f>
        <v>1.3417815877748788E-2</v>
      </c>
      <c r="G13" s="84">
        <f>'Table 4A'!G13/$D13</f>
        <v>4.6589638464405517E-2</v>
      </c>
      <c r="H13" s="84">
        <f>'Table 4A'!H13/$D13</f>
        <v>5.7398434588147598E-2</v>
      </c>
      <c r="I13" s="84">
        <f>'Table 4A'!I13/$D13</f>
        <v>1.1181513231457323E-3</v>
      </c>
      <c r="J13" s="84">
        <f>'Table 4A'!J13/$D13</f>
        <v>0.2288483041371599</v>
      </c>
      <c r="K13" s="84">
        <f>'Table 4A'!K13/$D13</f>
        <v>7.4543421543048823E-3</v>
      </c>
      <c r="L13" s="84">
        <f>'Table 4A'!L13/$D13</f>
        <v>0.1293328363771897</v>
      </c>
      <c r="M13" s="84">
        <f>'Table 4A'!M13/$D13</f>
        <v>0</v>
      </c>
      <c r="N13" s="84">
        <f>'Table 4A'!N13/$D13</f>
        <v>0</v>
      </c>
      <c r="O13" s="84">
        <f>'Table 4A'!O13/$D13</f>
        <v>5.9634737234439059E-2</v>
      </c>
      <c r="P13" s="84">
        <f>'Table 4A'!P13/$D13</f>
        <v>0</v>
      </c>
      <c r="Q13" s="84">
        <f>'Table 4A'!Q13/$D13</f>
        <v>0</v>
      </c>
      <c r="R13" s="84">
        <f>'Table 4A'!R13/$D13</f>
        <v>9.3179276928811033E-3</v>
      </c>
    </row>
    <row r="14" spans="1:18">
      <c r="A14" s="14" t="s">
        <v>11</v>
      </c>
      <c r="B14" s="28">
        <v>5847</v>
      </c>
      <c r="C14" s="28">
        <v>3958</v>
      </c>
      <c r="D14" s="28">
        <v>1720</v>
      </c>
      <c r="E14" s="84">
        <f>'Table 4A'!E14/$D14</f>
        <v>0.77325581395348841</v>
      </c>
      <c r="F14" s="84">
        <f>'Table 4A'!F14/$D14</f>
        <v>0</v>
      </c>
      <c r="G14" s="84">
        <f>'Table 4A'!G14/$D14</f>
        <v>0</v>
      </c>
      <c r="H14" s="84">
        <f>'Table 4A'!H14/$D14</f>
        <v>1.6860465116279071E-2</v>
      </c>
      <c r="I14" s="84">
        <f>'Table 4A'!I14/$D14</f>
        <v>5.2325581395348836E-3</v>
      </c>
      <c r="J14" s="84">
        <f>'Table 4A'!J14/$D14</f>
        <v>0.15232558139534882</v>
      </c>
      <c r="K14" s="84">
        <f>'Table 4A'!K14/$D14</f>
        <v>4.8255813953488373E-2</v>
      </c>
      <c r="L14" s="84">
        <f>'Table 4A'!L14/$D14</f>
        <v>0.19360465116279069</v>
      </c>
      <c r="M14" s="84">
        <f>'Table 4A'!M14/$D14</f>
        <v>0</v>
      </c>
      <c r="N14" s="84">
        <f>'Table 4A'!N14/$D14</f>
        <v>0</v>
      </c>
      <c r="O14" s="84">
        <f>'Table 4A'!O14/$D14</f>
        <v>2.616279069767442E-2</v>
      </c>
      <c r="P14" s="84">
        <f>'Table 4A'!P14/$D14</f>
        <v>0</v>
      </c>
      <c r="Q14" s="84">
        <f>'Table 4A'!Q14/$D14</f>
        <v>0</v>
      </c>
      <c r="R14" s="84">
        <f>'Table 4A'!R14/$D14</f>
        <v>7.7906976744186049E-2</v>
      </c>
    </row>
    <row r="15" spans="1:18">
      <c r="A15" s="14" t="s">
        <v>14</v>
      </c>
      <c r="B15" s="28">
        <v>33478</v>
      </c>
      <c r="C15" s="28">
        <v>14824</v>
      </c>
      <c r="D15" s="28">
        <v>4851</v>
      </c>
      <c r="E15" s="84">
        <f>'Table 4A'!E15/$D15</f>
        <v>0.81117295403009693</v>
      </c>
      <c r="F15" s="84">
        <f>'Table 4A'!F15/$D15</f>
        <v>0</v>
      </c>
      <c r="G15" s="84">
        <f>'Table 4A'!G15/$D15</f>
        <v>0</v>
      </c>
      <c r="H15" s="84">
        <f>'Table 4A'!H15/$D15</f>
        <v>0.17151102865388579</v>
      </c>
      <c r="I15" s="84">
        <f>'Table 4A'!I15/$D15</f>
        <v>4.9474335188620907E-3</v>
      </c>
      <c r="J15" s="84">
        <f>'Table 4A'!J15/$D15</f>
        <v>0.19624819624819625</v>
      </c>
      <c r="K15" s="84">
        <f>'Table 4A'!K15/$D15</f>
        <v>1.0719439290867862E-2</v>
      </c>
      <c r="L15" s="84">
        <f>'Table 4A'!L15/$D15</f>
        <v>8.5961657390228818E-2</v>
      </c>
      <c r="M15" s="84">
        <f>'Table 4A'!M15/$D15</f>
        <v>4.7412904555761701E-3</v>
      </c>
      <c r="N15" s="84">
        <f>'Table 4A'!N15/$D15</f>
        <v>2.6798598227169654E-3</v>
      </c>
      <c r="O15" s="84">
        <f>'Table 4A'!O15/$D15</f>
        <v>3.4632034632034632E-2</v>
      </c>
      <c r="P15" s="84">
        <f>'Table 4A'!P15/$D15</f>
        <v>0</v>
      </c>
      <c r="Q15" s="84">
        <f>'Table 4A'!Q15/$D15</f>
        <v>0</v>
      </c>
      <c r="R15" s="84">
        <f>'Table 4A'!R15/$D15</f>
        <v>0</v>
      </c>
    </row>
    <row r="16" spans="1:18">
      <c r="A16" s="14" t="s">
        <v>16</v>
      </c>
      <c r="B16" s="28">
        <v>11607</v>
      </c>
      <c r="C16" s="28">
        <v>6013</v>
      </c>
      <c r="D16" s="28">
        <v>1466</v>
      </c>
      <c r="E16" s="84">
        <f>'Table 4A'!E16/$D16</f>
        <v>0.44679399727148705</v>
      </c>
      <c r="F16" s="84">
        <f>'Table 4A'!F16/$D16</f>
        <v>9.5497953615279671E-3</v>
      </c>
      <c r="G16" s="84">
        <f>'Table 4A'!G16/$D16</f>
        <v>1.9099590723055934E-2</v>
      </c>
      <c r="H16" s="84">
        <f>'Table 4A'!H16/$D16</f>
        <v>5.5252387448840382E-2</v>
      </c>
      <c r="I16" s="84">
        <f>'Table 4A'!I16/$D16</f>
        <v>8.1855388813096858E-3</v>
      </c>
      <c r="J16" s="84">
        <f>'Table 4A'!J16/$D16</f>
        <v>0.18212824010914053</v>
      </c>
      <c r="K16" s="84">
        <f>'Table 4A'!K16/$D16</f>
        <v>0</v>
      </c>
      <c r="L16" s="84">
        <f>'Table 4A'!L16/$D16</f>
        <v>0.33697135061391542</v>
      </c>
      <c r="M16" s="84">
        <f>'Table 4A'!M16/$D16</f>
        <v>4.0927694406548429E-3</v>
      </c>
      <c r="N16" s="84">
        <f>'Table 4A'!N16/$D16</f>
        <v>0</v>
      </c>
      <c r="O16" s="84">
        <f>'Table 4A'!O16/$D16</f>
        <v>3.4106412005457027E-3</v>
      </c>
      <c r="P16" s="84">
        <f>'Table 4A'!P16/$D16</f>
        <v>0</v>
      </c>
      <c r="Q16" s="84">
        <f>'Table 4A'!Q16/$D16</f>
        <v>0</v>
      </c>
      <c r="R16" s="84">
        <f>'Table 4A'!R16/$D16</f>
        <v>4.0927694406548429E-3</v>
      </c>
    </row>
    <row r="17" spans="1:18">
      <c r="A17" s="14" t="s">
        <v>17</v>
      </c>
      <c r="B17" s="28">
        <v>468747</v>
      </c>
      <c r="C17" s="28">
        <v>273228</v>
      </c>
      <c r="D17" s="28">
        <v>70989</v>
      </c>
      <c r="E17" s="84">
        <f>'Table 4A'!E17/$D17</f>
        <v>0.72454887376917554</v>
      </c>
      <c r="F17" s="84">
        <f>'Table 4A'!F17/$D17</f>
        <v>8.621053966107425E-3</v>
      </c>
      <c r="G17" s="84">
        <f>'Table 4A'!G17/$D17</f>
        <v>2.4369972812689289E-3</v>
      </c>
      <c r="H17" s="84">
        <f>'Table 4A'!H17/$D17</f>
        <v>2.375015847525673E-2</v>
      </c>
      <c r="I17" s="84">
        <f>'Table 4A'!I17/$D17</f>
        <v>0</v>
      </c>
      <c r="J17" s="84">
        <f>'Table 4A'!J17/$D17</f>
        <v>0.20136922621814649</v>
      </c>
      <c r="K17" s="84">
        <f>'Table 4A'!K17/$D17</f>
        <v>7.9448928707264513E-3</v>
      </c>
      <c r="L17" s="84">
        <f>'Table 4A'!L17/$D17</f>
        <v>7.4701714350110582E-2</v>
      </c>
      <c r="M17" s="84">
        <f>'Table 4A'!M17/$D17</f>
        <v>0</v>
      </c>
      <c r="N17" s="84">
        <f>'Table 4A'!N17/$D17</f>
        <v>1.0705884010198763E-2</v>
      </c>
      <c r="O17" s="84">
        <f>'Table 4A'!O17/$D17</f>
        <v>1.8383129780670245E-2</v>
      </c>
      <c r="P17" s="84">
        <f>'Table 4A'!P17/$D17</f>
        <v>0</v>
      </c>
      <c r="Q17" s="84">
        <f>'Table 4A'!Q17/$D17</f>
        <v>0</v>
      </c>
      <c r="R17" s="84">
        <f>'Table 4A'!R17/$D17</f>
        <v>3.2399385820338364E-4</v>
      </c>
    </row>
    <row r="18" spans="1:18">
      <c r="A18" s="14"/>
      <c r="B18" s="28"/>
      <c r="C18" s="28"/>
      <c r="D18" s="28"/>
      <c r="E18" s="84"/>
      <c r="F18" s="84"/>
      <c r="G18" s="84"/>
      <c r="H18" s="84"/>
      <c r="I18" s="84"/>
      <c r="J18" s="84"/>
      <c r="K18" s="84"/>
      <c r="L18" s="84"/>
      <c r="M18" s="84"/>
      <c r="N18" s="84"/>
      <c r="O18" s="84"/>
      <c r="P18" s="84"/>
      <c r="Q18" s="84"/>
      <c r="R18" s="84"/>
    </row>
    <row r="19" spans="1:18">
      <c r="A19" s="14" t="s">
        <v>20</v>
      </c>
      <c r="B19" s="28">
        <v>10639</v>
      </c>
      <c r="C19" s="28">
        <v>5306</v>
      </c>
      <c r="D19" s="28">
        <v>2021</v>
      </c>
      <c r="E19" s="84">
        <f>'Table 4A'!E19/$D19</f>
        <v>0.52597723899059867</v>
      </c>
      <c r="F19" s="84">
        <f>'Table 4A'!F19/$D19</f>
        <v>0</v>
      </c>
      <c r="G19" s="84">
        <f>'Table 4A'!G19/$D19</f>
        <v>5.2449282533399311E-2</v>
      </c>
      <c r="H19" s="84">
        <f>'Table 4A'!H19/$D19</f>
        <v>0.1276595744680851</v>
      </c>
      <c r="I19" s="84">
        <f>'Table 4A'!I19/$D19</f>
        <v>1.9792182088075212E-3</v>
      </c>
      <c r="J19" s="84">
        <f>'Table 4A'!J19/$D19</f>
        <v>7.6694705591291434E-2</v>
      </c>
      <c r="K19" s="84">
        <f>'Table 4A'!K19/$D19</f>
        <v>0.17911924789708064</v>
      </c>
      <c r="L19" s="84">
        <f>'Table 4A'!L19/$D19</f>
        <v>0.23701138050470064</v>
      </c>
      <c r="M19" s="84">
        <f>'Table 4A'!M19/$D19</f>
        <v>0</v>
      </c>
      <c r="N19" s="84">
        <f>'Table 4A'!N19/$D19</f>
        <v>1.7318159327065808E-2</v>
      </c>
      <c r="O19" s="84">
        <f>'Table 4A'!O19/$D19</f>
        <v>9.0549233052944086E-2</v>
      </c>
      <c r="P19" s="84">
        <f>'Table 4A'!P19/$D19</f>
        <v>0</v>
      </c>
      <c r="Q19" s="84">
        <f>'Table 4A'!Q19/$D19</f>
        <v>0</v>
      </c>
      <c r="R19" s="84">
        <f>'Table 4A'!R19/$D19</f>
        <v>0</v>
      </c>
    </row>
    <row r="20" spans="1:18">
      <c r="A20" s="14" t="s">
        <v>21</v>
      </c>
      <c r="B20" s="28">
        <v>25941</v>
      </c>
      <c r="C20" s="28">
        <v>11733</v>
      </c>
      <c r="D20" s="28">
        <v>4738</v>
      </c>
      <c r="E20" s="84">
        <f>'Table 4A'!E20/$D20</f>
        <v>0.68552131701139718</v>
      </c>
      <c r="F20" s="84">
        <f>'Table 4A'!F20/$D20</f>
        <v>2.9337273111017307E-2</v>
      </c>
      <c r="G20" s="84">
        <f>'Table 4A'!G20/$D20</f>
        <v>6.3317855635289147E-4</v>
      </c>
      <c r="H20" s="84">
        <f>'Table 4A'!H20/$D20</f>
        <v>8.4423807513718876E-3</v>
      </c>
      <c r="I20" s="84">
        <f>'Table 4A'!I20/$D20</f>
        <v>4.6433094132545382E-3</v>
      </c>
      <c r="J20" s="84">
        <f>'Table 4A'!J20/$D20</f>
        <v>0.18531025749261293</v>
      </c>
      <c r="K20" s="84">
        <f>'Table 4A'!K20/$D20</f>
        <v>4.6433094132545382E-3</v>
      </c>
      <c r="L20" s="84">
        <f>'Table 4A'!L20/$D20</f>
        <v>0.1048965808357957</v>
      </c>
      <c r="M20" s="84">
        <f>'Table 4A'!M20/$D20</f>
        <v>6.5428450823132121E-3</v>
      </c>
      <c r="N20" s="84">
        <f>'Table 4A'!N20/$D20</f>
        <v>7.745884339383706E-2</v>
      </c>
      <c r="O20" s="84">
        <f>'Table 4A'!O20/$D20</f>
        <v>7.1760236386661036E-3</v>
      </c>
      <c r="P20" s="84">
        <f>'Table 4A'!P20/$D20</f>
        <v>0</v>
      </c>
      <c r="Q20" s="84">
        <f>'Table 4A'!Q20/$D20</f>
        <v>0.16694807935837908</v>
      </c>
      <c r="R20" s="84">
        <f>'Table 4A'!R20/$D20</f>
        <v>1.561840439003799E-2</v>
      </c>
    </row>
    <row r="21" spans="1:18">
      <c r="A21" s="14" t="s">
        <v>22</v>
      </c>
      <c r="B21" s="28">
        <v>5468</v>
      </c>
      <c r="C21" s="28">
        <v>2259</v>
      </c>
      <c r="D21" s="28">
        <v>556</v>
      </c>
      <c r="E21" s="84">
        <f>'Table 4A'!E21/$D21</f>
        <v>0.66187050359712229</v>
      </c>
      <c r="F21" s="84">
        <f>'Table 4A'!F21/$D21</f>
        <v>0</v>
      </c>
      <c r="G21" s="84">
        <f>'Table 4A'!G21/$D21</f>
        <v>0</v>
      </c>
      <c r="H21" s="84">
        <f>'Table 4A'!H21/$D21</f>
        <v>0.28776978417266186</v>
      </c>
      <c r="I21" s="84">
        <f>'Table 4A'!I21/$D21</f>
        <v>0</v>
      </c>
      <c r="J21" s="84">
        <f>'Table 4A'!J21/$D21</f>
        <v>0</v>
      </c>
      <c r="K21" s="84">
        <f>'Table 4A'!K21/$D21</f>
        <v>0</v>
      </c>
      <c r="L21" s="84">
        <f>'Table 4A'!L21/$D21</f>
        <v>0</v>
      </c>
      <c r="M21" s="84">
        <f>'Table 4A'!M21/$D21</f>
        <v>0</v>
      </c>
      <c r="N21" s="84">
        <f>'Table 4A'!N21/$D21</f>
        <v>3.5971223021582736E-3</v>
      </c>
      <c r="O21" s="84">
        <f>'Table 4A'!O21/$D21</f>
        <v>4.6762589928057555E-2</v>
      </c>
      <c r="P21" s="84">
        <f>'Table 4A'!P21/$D21</f>
        <v>0</v>
      </c>
      <c r="Q21" s="84">
        <f>'Table 4A'!Q21/$D21</f>
        <v>0.15467625899280577</v>
      </c>
      <c r="R21" s="84">
        <f>'Table 4A'!R21/$D21</f>
        <v>0</v>
      </c>
    </row>
    <row r="22" spans="1:18">
      <c r="A22" s="14" t="s">
        <v>23</v>
      </c>
      <c r="B22" s="28">
        <v>16336</v>
      </c>
      <c r="C22" s="28">
        <v>10260</v>
      </c>
      <c r="D22" s="28">
        <v>2088</v>
      </c>
      <c r="E22" s="84">
        <f>'Table 4A'!E22/$D22</f>
        <v>0.89655172413793105</v>
      </c>
      <c r="F22" s="84">
        <f>'Table 4A'!F22/$D22</f>
        <v>0</v>
      </c>
      <c r="G22" s="84">
        <f>'Table 4A'!G22/$D22</f>
        <v>0</v>
      </c>
      <c r="H22" s="84">
        <f>'Table 4A'!H22/$D22</f>
        <v>3.2567049808429116E-2</v>
      </c>
      <c r="I22" s="84">
        <f>'Table 4A'!I22/$D22</f>
        <v>0</v>
      </c>
      <c r="J22" s="84">
        <f>'Table 4A'!J22/$D22</f>
        <v>6.8965517241379309E-2</v>
      </c>
      <c r="K22" s="84">
        <f>'Table 4A'!K22/$D22</f>
        <v>0</v>
      </c>
      <c r="L22" s="84">
        <f>'Table 4A'!L22/$D22</f>
        <v>3.7356321839080463E-2</v>
      </c>
      <c r="M22" s="84">
        <f>'Table 4A'!M22/$D22</f>
        <v>4.7892720306513406E-3</v>
      </c>
      <c r="N22" s="84">
        <f>'Table 4A'!N22/$D22</f>
        <v>4.7892720306513407E-4</v>
      </c>
      <c r="O22" s="84">
        <f>'Table 4A'!O22/$D22</f>
        <v>0</v>
      </c>
      <c r="P22" s="84">
        <f>'Table 4A'!P22/$D22</f>
        <v>0</v>
      </c>
      <c r="Q22" s="84">
        <f>'Table 4A'!Q22/$D22</f>
        <v>0</v>
      </c>
      <c r="R22" s="84">
        <f>'Table 4A'!R22/$D22</f>
        <v>4.7892720306513406E-3</v>
      </c>
    </row>
    <row r="23" spans="1:18">
      <c r="A23" s="14" t="s">
        <v>24</v>
      </c>
      <c r="B23" s="28">
        <v>58849</v>
      </c>
      <c r="C23" s="28">
        <v>17843</v>
      </c>
      <c r="D23" s="28">
        <v>5516</v>
      </c>
      <c r="E23" s="84">
        <f>'Table 4A'!E23/$D23</f>
        <v>0.53444525018129074</v>
      </c>
      <c r="F23" s="84">
        <f>'Table 4A'!F23/$D23</f>
        <v>6.163886874546773E-3</v>
      </c>
      <c r="G23" s="84">
        <f>'Table 4A'!G23/$D23</f>
        <v>6.5264684554024654E-3</v>
      </c>
      <c r="H23" s="84">
        <f>'Table 4A'!H23/$D23</f>
        <v>9.1551849166062363E-2</v>
      </c>
      <c r="I23" s="84">
        <f>'Table 4A'!I23/$D23</f>
        <v>0</v>
      </c>
      <c r="J23" s="84">
        <f>'Table 4A'!J23/$D23</f>
        <v>0.13306744017403915</v>
      </c>
      <c r="K23" s="84">
        <f>'Table 4A'!K23/$D23</f>
        <v>6.5627266134880347E-2</v>
      </c>
      <c r="L23" s="84">
        <f>'Table 4A'!L23/$D23</f>
        <v>0.21192893401015228</v>
      </c>
      <c r="M23" s="84">
        <f>'Table 4A'!M23/$D23</f>
        <v>3.2632342277012327E-3</v>
      </c>
      <c r="N23" s="84">
        <f>'Table 4A'!N23/$D23</f>
        <v>2.2661348803480783E-2</v>
      </c>
      <c r="O23" s="84">
        <f>'Table 4A'!O23/$D23</f>
        <v>0.13506163886874548</v>
      </c>
      <c r="P23" s="84">
        <f>'Table 4A'!P23/$D23</f>
        <v>6.3451776649746192E-3</v>
      </c>
      <c r="Q23" s="84">
        <f>'Table 4A'!Q23/$D23</f>
        <v>0</v>
      </c>
      <c r="R23" s="84">
        <f>'Table 4A'!R23/$D23</f>
        <v>0</v>
      </c>
    </row>
    <row r="24" spans="1:18">
      <c r="A24" s="14"/>
      <c r="B24" s="28"/>
      <c r="C24" s="28"/>
      <c r="D24" s="28"/>
      <c r="E24" s="84"/>
      <c r="F24" s="84"/>
      <c r="G24" s="84"/>
      <c r="H24" s="84"/>
      <c r="I24" s="84"/>
      <c r="J24" s="84"/>
      <c r="K24" s="84"/>
      <c r="L24" s="84"/>
      <c r="M24" s="84"/>
      <c r="N24" s="84"/>
      <c r="O24" s="84"/>
      <c r="P24" s="84"/>
      <c r="Q24" s="84"/>
      <c r="R24" s="84"/>
    </row>
    <row r="25" spans="1:18">
      <c r="A25" s="14" t="s">
        <v>26</v>
      </c>
      <c r="B25" s="28">
        <v>50613</v>
      </c>
      <c r="C25" s="28">
        <v>23001</v>
      </c>
      <c r="D25" s="28">
        <v>2005</v>
      </c>
      <c r="E25" s="84">
        <f>'Table 4A'!E25/$D25</f>
        <v>0.51122194513715713</v>
      </c>
      <c r="F25" s="84">
        <f>'Table 4A'!F25/$D25</f>
        <v>2.4937655860349127E-3</v>
      </c>
      <c r="G25" s="84">
        <f>'Table 4A'!G25/$D25</f>
        <v>3.4912718204488779E-3</v>
      </c>
      <c r="H25" s="84">
        <f>'Table 4A'!H25/$D25</f>
        <v>5.2369077306733167E-2</v>
      </c>
      <c r="I25" s="84">
        <f>'Table 4A'!I25/$D25</f>
        <v>1.9950124688279301E-2</v>
      </c>
      <c r="J25" s="84">
        <f>'Table 4A'!J25/$D25</f>
        <v>4.488778054862843E-2</v>
      </c>
      <c r="K25" s="84">
        <f>'Table 4A'!K25/$D25</f>
        <v>7.531172069825437E-2</v>
      </c>
      <c r="L25" s="84">
        <f>'Table 4A'!L25/$D25</f>
        <v>0.34214463840399001</v>
      </c>
      <c r="M25" s="84">
        <f>'Table 4A'!M25/$D25</f>
        <v>4.9875311720698251E-4</v>
      </c>
      <c r="N25" s="84">
        <f>'Table 4A'!N25/$D25</f>
        <v>9.9750623441396502E-4</v>
      </c>
      <c r="O25" s="84">
        <f>'Table 4A'!O25/$D25</f>
        <v>4.4389027431421445E-2</v>
      </c>
      <c r="P25" s="84">
        <f>'Table 4A'!P25/$D25</f>
        <v>9.9750623441396502E-4</v>
      </c>
      <c r="Q25" s="84">
        <f>'Table 4A'!Q25/$D25</f>
        <v>0</v>
      </c>
      <c r="R25" s="84">
        <f>'Table 4A'!R25/$D25</f>
        <v>1.6458852867830425E-2</v>
      </c>
    </row>
    <row r="26" spans="1:18">
      <c r="A26" s="14" t="s">
        <v>27</v>
      </c>
      <c r="B26" s="28" t="s">
        <v>280</v>
      </c>
      <c r="C26" s="28" t="s">
        <v>280</v>
      </c>
      <c r="D26" s="28" t="s">
        <v>280</v>
      </c>
      <c r="E26" s="84" t="e">
        <f>'Table 4A'!E26/$D26</f>
        <v>#VALUE!</v>
      </c>
      <c r="F26" s="84" t="e">
        <f>'Table 4A'!F26/$D26</f>
        <v>#VALUE!</v>
      </c>
      <c r="G26" s="84" t="e">
        <f>'Table 4A'!G26/$D26</f>
        <v>#VALUE!</v>
      </c>
      <c r="H26" s="84" t="e">
        <f>'Table 4A'!H26/$D26</f>
        <v>#VALUE!</v>
      </c>
      <c r="I26" s="84" t="e">
        <f>'Table 4A'!I26/$D26</f>
        <v>#VALUE!</v>
      </c>
      <c r="J26" s="84" t="e">
        <f>'Table 4A'!J26/$D26</f>
        <v>#VALUE!</v>
      </c>
      <c r="K26" s="84" t="e">
        <f>'Table 4A'!K26/$D26</f>
        <v>#VALUE!</v>
      </c>
      <c r="L26" s="84" t="e">
        <f>'Table 4A'!L26/$D26</f>
        <v>#VALUE!</v>
      </c>
      <c r="M26" s="84" t="e">
        <f>'Table 4A'!M26/$D26</f>
        <v>#VALUE!</v>
      </c>
      <c r="N26" s="84" t="e">
        <f>'Table 4A'!N26/$D26</f>
        <v>#VALUE!</v>
      </c>
      <c r="O26" s="84" t="e">
        <f>'Table 4A'!O26/$D26</f>
        <v>#VALUE!</v>
      </c>
      <c r="P26" s="84" t="e">
        <f>'Table 4A'!P26/$D26</f>
        <v>#VALUE!</v>
      </c>
      <c r="Q26" s="84" t="e">
        <f>'Table 4A'!Q26/$D26</f>
        <v>#VALUE!</v>
      </c>
      <c r="R26" s="84" t="e">
        <f>'Table 4A'!R26/$D26</f>
        <v>#VALUE!</v>
      </c>
    </row>
    <row r="27" spans="1:18">
      <c r="A27" s="14" t="s">
        <v>28</v>
      </c>
      <c r="B27" s="28">
        <v>12852</v>
      </c>
      <c r="C27" s="28">
        <v>7578</v>
      </c>
      <c r="D27" s="28">
        <v>2649</v>
      </c>
      <c r="E27" s="84">
        <f>'Table 4A'!E27/$D27</f>
        <v>0.67044167610419025</v>
      </c>
      <c r="F27" s="84">
        <f>'Table 4A'!F27/$D27</f>
        <v>0</v>
      </c>
      <c r="G27" s="84">
        <f>'Table 4A'!G27/$D27</f>
        <v>0</v>
      </c>
      <c r="H27" s="84">
        <f>'Table 4A'!H27/$D27</f>
        <v>0.29029822574556435</v>
      </c>
      <c r="I27" s="84">
        <f>'Table 4A'!I27/$D27</f>
        <v>7.9275198187995465E-3</v>
      </c>
      <c r="J27" s="84">
        <f>'Table 4A'!J27/$D27</f>
        <v>0.28690071725179311</v>
      </c>
      <c r="K27" s="84">
        <f>'Table 4A'!K27/$D27</f>
        <v>1.887504718761797E-3</v>
      </c>
      <c r="L27" s="84">
        <f>'Table 4A'!L27/$D27</f>
        <v>0.14873537183842961</v>
      </c>
      <c r="M27" s="84">
        <f>'Table 4A'!M27/$D27</f>
        <v>1.8497546243865608E-2</v>
      </c>
      <c r="N27" s="84">
        <f>'Table 4A'!N27/$D27</f>
        <v>0</v>
      </c>
      <c r="O27" s="84">
        <f>'Table 4A'!O27/$D27</f>
        <v>9.8150245375613447E-3</v>
      </c>
      <c r="P27" s="84">
        <f>'Table 4A'!P27/$D27</f>
        <v>0</v>
      </c>
      <c r="Q27" s="84">
        <f>'Table 4A'!Q27/$D27</f>
        <v>5.6625141562853904E-3</v>
      </c>
      <c r="R27" s="84">
        <f>'Table 4A'!R27/$D27</f>
        <v>0</v>
      </c>
    </row>
    <row r="28" spans="1:18">
      <c r="A28" s="14" t="s">
        <v>29</v>
      </c>
      <c r="B28" s="28">
        <v>1290</v>
      </c>
      <c r="C28" s="28">
        <v>314</v>
      </c>
      <c r="D28" s="28">
        <v>153</v>
      </c>
      <c r="E28" s="84">
        <f>'Table 4A'!E28/$D28</f>
        <v>0.47712418300653597</v>
      </c>
      <c r="F28" s="84">
        <f>'Table 4A'!F28/$D28</f>
        <v>6.5359477124183009E-3</v>
      </c>
      <c r="G28" s="84">
        <f>'Table 4A'!G28/$D28</f>
        <v>6.5359477124183009E-3</v>
      </c>
      <c r="H28" s="84">
        <f>'Table 4A'!H28/$D28</f>
        <v>4.5751633986928102E-2</v>
      </c>
      <c r="I28" s="84">
        <f>'Table 4A'!I28/$D28</f>
        <v>0</v>
      </c>
      <c r="J28" s="84">
        <f>'Table 4A'!J28/$D28</f>
        <v>0.41830065359477125</v>
      </c>
      <c r="K28" s="84">
        <f>'Table 4A'!K28/$D28</f>
        <v>5.8823529411764705E-2</v>
      </c>
      <c r="L28" s="84">
        <f>'Table 4A'!L28/$D28</f>
        <v>0.37908496732026142</v>
      </c>
      <c r="M28" s="84">
        <f>'Table 4A'!M28/$D28</f>
        <v>0</v>
      </c>
      <c r="N28" s="84">
        <f>'Table 4A'!N28/$D28</f>
        <v>6.5359477124183009E-3</v>
      </c>
      <c r="O28" s="84">
        <f>'Table 4A'!O28/$D28</f>
        <v>1.3071895424836602E-2</v>
      </c>
      <c r="P28" s="84">
        <f>'Table 4A'!P28/$D28</f>
        <v>0</v>
      </c>
      <c r="Q28" s="84">
        <f>'Table 4A'!Q28/$D28</f>
        <v>0</v>
      </c>
      <c r="R28" s="84">
        <f>'Table 4A'!R28/$D28</f>
        <v>9.8039215686274508E-2</v>
      </c>
    </row>
    <row r="29" spans="1:18">
      <c r="A29" s="14" t="s">
        <v>30</v>
      </c>
      <c r="B29" s="28">
        <v>62031</v>
      </c>
      <c r="C29" s="28">
        <v>29878</v>
      </c>
      <c r="D29" s="28">
        <v>19848</v>
      </c>
      <c r="E29" s="84">
        <f>'Table 4A'!E29/$D29</f>
        <v>0.70122934300685202</v>
      </c>
      <c r="F29" s="84">
        <f>'Table 4A'!F29/$D29</f>
        <v>0</v>
      </c>
      <c r="G29" s="84">
        <f>'Table 4A'!G29/$D29</f>
        <v>0</v>
      </c>
      <c r="H29" s="84">
        <f>'Table 4A'!H29/$D29</f>
        <v>0.12293430068520758</v>
      </c>
      <c r="I29" s="84">
        <f>'Table 4A'!I29/$D29</f>
        <v>0</v>
      </c>
      <c r="J29" s="84">
        <f>'Table 4A'!J29/$D29</f>
        <v>1.6827891979040711E-2</v>
      </c>
      <c r="K29" s="84">
        <f>'Table 4A'!K29/$D29</f>
        <v>1.7230955259975818E-2</v>
      </c>
      <c r="L29" s="84">
        <f>'Table 4A'!L29/$D29</f>
        <v>0.20561265618702138</v>
      </c>
      <c r="M29" s="84">
        <f>'Table 4A'!M29/$D29</f>
        <v>1.098347440548166E-2</v>
      </c>
      <c r="N29" s="84">
        <f>'Table 4A'!N29/$D29</f>
        <v>2.1966948810963321E-2</v>
      </c>
      <c r="O29" s="84">
        <f>'Table 4A'!O29/$D29</f>
        <v>3.1237404272470778E-3</v>
      </c>
      <c r="P29" s="84">
        <f>'Table 4A'!P29/$D29</f>
        <v>0</v>
      </c>
      <c r="Q29" s="84">
        <f>'Table 4A'!Q29/$D29</f>
        <v>0</v>
      </c>
      <c r="R29" s="84">
        <f>'Table 4A'!R29/$D29</f>
        <v>2.9574768238613464E-2</v>
      </c>
    </row>
    <row r="30" spans="1:18">
      <c r="A30" s="14"/>
      <c r="B30" s="28"/>
      <c r="C30" s="28"/>
      <c r="D30" s="28"/>
      <c r="E30" s="84"/>
      <c r="F30" s="84"/>
      <c r="G30" s="84"/>
      <c r="H30" s="84"/>
      <c r="I30" s="84"/>
      <c r="J30" s="84"/>
      <c r="K30" s="84"/>
      <c r="L30" s="84"/>
      <c r="M30" s="84"/>
      <c r="N30" s="84"/>
      <c r="O30" s="84"/>
      <c r="P30" s="84"/>
      <c r="Q30" s="84"/>
      <c r="R30" s="84"/>
    </row>
    <row r="31" spans="1:18">
      <c r="A31" s="14" t="s">
        <v>31</v>
      </c>
      <c r="B31" s="28">
        <v>41299</v>
      </c>
      <c r="C31" s="28">
        <v>19265</v>
      </c>
      <c r="D31" s="28">
        <v>14657</v>
      </c>
      <c r="E31" s="84">
        <f>'Table 4A'!E31/$D31</f>
        <v>0.8623183461827113</v>
      </c>
      <c r="F31" s="84">
        <f>'Table 4A'!F31/$D31</f>
        <v>4.7076482226922293E-3</v>
      </c>
      <c r="G31" s="84">
        <f>'Table 4A'!G31/$D31</f>
        <v>0</v>
      </c>
      <c r="H31" s="84">
        <f>'Table 4A'!H31/$D31</f>
        <v>7.641400013645357E-3</v>
      </c>
      <c r="I31" s="84">
        <f>'Table 4A'!I31/$D31</f>
        <v>8.1872143003343108E-4</v>
      </c>
      <c r="J31" s="84">
        <f>'Table 4A'!J31/$D31</f>
        <v>3.9639762570785289E-2</v>
      </c>
      <c r="K31" s="84">
        <f>'Table 4A'!K31/$D31</f>
        <v>0</v>
      </c>
      <c r="L31" s="84">
        <f>'Table 4A'!L31/$D31</f>
        <v>2.1627891110049806E-2</v>
      </c>
      <c r="M31" s="84">
        <f>'Table 4A'!M31/$D31</f>
        <v>9.1423893020399806E-3</v>
      </c>
      <c r="N31" s="84">
        <f>'Table 4A'!N31/$D31</f>
        <v>5.0692501876236612E-2</v>
      </c>
      <c r="O31" s="84">
        <f>'Table 4A'!O31/$D31</f>
        <v>2.1969025039230403E-2</v>
      </c>
      <c r="P31" s="84">
        <f>'Table 4A'!P31/$D31</f>
        <v>0</v>
      </c>
      <c r="Q31" s="84">
        <f>'Table 4A'!Q31/$D31</f>
        <v>0.18045984853653543</v>
      </c>
      <c r="R31" s="84">
        <f>'Table 4A'!R31/$D31</f>
        <v>0</v>
      </c>
    </row>
    <row r="32" spans="1:18">
      <c r="A32" s="14" t="s">
        <v>32</v>
      </c>
      <c r="B32" s="28">
        <v>20195</v>
      </c>
      <c r="C32" s="28">
        <v>15216</v>
      </c>
      <c r="D32" s="28">
        <v>6272</v>
      </c>
      <c r="E32" s="84">
        <f>'Table 4A'!E32/$D32</f>
        <v>0.93670280612244894</v>
      </c>
      <c r="F32" s="84">
        <f>'Table 4A'!F32/$D32</f>
        <v>1.2755102040816327E-2</v>
      </c>
      <c r="G32" s="84">
        <f>'Table 4A'!G32/$D32</f>
        <v>0</v>
      </c>
      <c r="H32" s="84">
        <f>'Table 4A'!H32/$D32</f>
        <v>4.6237244897959183E-3</v>
      </c>
      <c r="I32" s="84">
        <f>'Table 4A'!I32/$D32</f>
        <v>0</v>
      </c>
      <c r="J32" s="84">
        <f>'Table 4A'!J32/$D32</f>
        <v>1.4349489795918368E-2</v>
      </c>
      <c r="K32" s="84">
        <f>'Table 4A'!K32/$D32</f>
        <v>1.2755102040816326E-3</v>
      </c>
      <c r="L32" s="84">
        <f>'Table 4A'!L32/$D32</f>
        <v>0.10714285714285714</v>
      </c>
      <c r="M32" s="84">
        <f>'Table 4A'!M32/$D32</f>
        <v>0</v>
      </c>
      <c r="N32" s="84">
        <f>'Table 4A'!N32/$D32</f>
        <v>0</v>
      </c>
      <c r="O32" s="84">
        <f>'Table 4A'!O32/$D32</f>
        <v>3.6511479591836732E-2</v>
      </c>
      <c r="P32" s="84">
        <f>'Table 4A'!P32/$D32</f>
        <v>0</v>
      </c>
      <c r="Q32" s="84">
        <f>'Table 4A'!Q32/$D32</f>
        <v>0</v>
      </c>
      <c r="R32" s="84">
        <f>'Table 4A'!R32/$D32</f>
        <v>5.4049744897959183E-2</v>
      </c>
    </row>
    <row r="33" spans="1:18">
      <c r="A33" s="14" t="s">
        <v>33</v>
      </c>
      <c r="B33" s="28">
        <v>13035</v>
      </c>
      <c r="C33" s="28">
        <v>7158</v>
      </c>
      <c r="D33" s="28">
        <v>5779</v>
      </c>
      <c r="E33" s="84">
        <f>'Table 4A'!E33/$D33</f>
        <v>0.4486935455961239</v>
      </c>
      <c r="F33" s="84">
        <f>'Table 4A'!F33/$D33</f>
        <v>0</v>
      </c>
      <c r="G33" s="84">
        <f>'Table 4A'!G33/$D33</f>
        <v>0</v>
      </c>
      <c r="H33" s="84">
        <f>'Table 4A'!H33/$D33</f>
        <v>0.12182038414950684</v>
      </c>
      <c r="I33" s="84">
        <f>'Table 4A'!I33/$D33</f>
        <v>6.9216127357674335E-4</v>
      </c>
      <c r="J33" s="84">
        <f>'Table 4A'!J33/$D33</f>
        <v>0</v>
      </c>
      <c r="K33" s="84">
        <f>'Table 4A'!K33/$D33</f>
        <v>2.5956047759127876E-3</v>
      </c>
      <c r="L33" s="84">
        <f>'Table 4A'!L33/$D33</f>
        <v>1.7650112476206955E-2</v>
      </c>
      <c r="M33" s="84">
        <f>'Table 4A'!M33/$D33</f>
        <v>3.2877660494895311E-3</v>
      </c>
      <c r="N33" s="84">
        <f>'Table 4A'!N33/$D33</f>
        <v>5.0181692334313899E-3</v>
      </c>
      <c r="O33" s="84">
        <f>'Table 4A'!O33/$D33</f>
        <v>5.2431216473438312E-2</v>
      </c>
      <c r="P33" s="84">
        <f>'Table 4A'!P33/$D33</f>
        <v>0</v>
      </c>
      <c r="Q33" s="84">
        <f>'Table 4A'!Q33/$D33</f>
        <v>0.6130818480706004</v>
      </c>
      <c r="R33" s="84">
        <f>'Table 4A'!R33/$D33</f>
        <v>0</v>
      </c>
    </row>
    <row r="34" spans="1:18">
      <c r="A34" s="14" t="s">
        <v>34</v>
      </c>
      <c r="B34" s="28">
        <v>36127</v>
      </c>
      <c r="C34" s="28">
        <v>17534</v>
      </c>
      <c r="D34" s="28">
        <v>5939</v>
      </c>
      <c r="E34" s="84">
        <f>'Table 4A'!E34/$D34</f>
        <v>0.44334062973564575</v>
      </c>
      <c r="F34" s="84">
        <f>'Table 4A'!F34/$D34</f>
        <v>2.0710557332884325E-2</v>
      </c>
      <c r="G34" s="84">
        <f>'Table 4A'!G34/$D34</f>
        <v>0</v>
      </c>
      <c r="H34" s="84">
        <f>'Table 4A'!H34/$D34</f>
        <v>6.0111129819834991E-2</v>
      </c>
      <c r="I34" s="84">
        <f>'Table 4A'!I34/$D34</f>
        <v>3.5359488129314701E-3</v>
      </c>
      <c r="J34" s="84">
        <f>'Table 4A'!J34/$D34</f>
        <v>4.2094628725374644E-2</v>
      </c>
      <c r="K34" s="84">
        <f>'Table 4A'!K34/$D34</f>
        <v>0.22158612561037211</v>
      </c>
      <c r="L34" s="84">
        <f>'Table 4A'!L34/$D34</f>
        <v>0.31032160296346184</v>
      </c>
      <c r="M34" s="84">
        <f>'Table 4A'!M34/$D34</f>
        <v>1.5490823370937868E-2</v>
      </c>
      <c r="N34" s="84">
        <f>'Table 4A'!N34/$D34</f>
        <v>1.2965145647415389E-2</v>
      </c>
      <c r="O34" s="84">
        <f>'Table 4A'!O34/$D34</f>
        <v>0</v>
      </c>
      <c r="P34" s="84">
        <f>'Table 4A'!P34/$D34</f>
        <v>0</v>
      </c>
      <c r="Q34" s="84">
        <f>'Table 4A'!Q34/$D34</f>
        <v>0</v>
      </c>
      <c r="R34" s="84">
        <f>'Table 4A'!R34/$D34</f>
        <v>8.2505472301734294E-3</v>
      </c>
    </row>
    <row r="35" spans="1:18">
      <c r="A35" s="14" t="s">
        <v>35</v>
      </c>
      <c r="B35" s="28">
        <v>25176</v>
      </c>
      <c r="C35" s="28">
        <v>10319</v>
      </c>
      <c r="D35" s="28">
        <v>3852</v>
      </c>
      <c r="E35" s="84">
        <f>'Table 4A'!E35/$D35</f>
        <v>0.68847352024922115</v>
      </c>
      <c r="F35" s="84">
        <f>'Table 4A'!F35/$D35</f>
        <v>2.5960539979231567E-4</v>
      </c>
      <c r="G35" s="84">
        <f>'Table 4A'!G35/$D35</f>
        <v>5.451713395638629E-3</v>
      </c>
      <c r="H35" s="84">
        <f>'Table 4A'!H35/$D35</f>
        <v>0.15602284527518173</v>
      </c>
      <c r="I35" s="84">
        <f>'Table 4A'!I35/$D35</f>
        <v>1.8172377985462098E-3</v>
      </c>
      <c r="J35" s="84">
        <f>'Table 4A'!J35/$D35</f>
        <v>5.010384215991693E-2</v>
      </c>
      <c r="K35" s="84">
        <f>'Table 4A'!K35/$D35</f>
        <v>0</v>
      </c>
      <c r="L35" s="84">
        <f>'Table 4A'!L35/$D35</f>
        <v>0.17004153686396678</v>
      </c>
      <c r="M35" s="84">
        <f>'Table 4A'!M35/$D35</f>
        <v>0</v>
      </c>
      <c r="N35" s="84">
        <f>'Table 4A'!N35/$D35</f>
        <v>3.8940809968847352E-3</v>
      </c>
      <c r="O35" s="84">
        <f>'Table 4A'!O35/$D35</f>
        <v>5.0363447559709243E-2</v>
      </c>
      <c r="P35" s="84">
        <f>'Table 4A'!P35/$D35</f>
        <v>0</v>
      </c>
      <c r="Q35" s="84">
        <f>'Table 4A'!Q35/$D35</f>
        <v>0</v>
      </c>
      <c r="R35" s="84">
        <f>'Table 4A'!R35/$D35</f>
        <v>0</v>
      </c>
    </row>
    <row r="36" spans="1:18">
      <c r="A36" s="14"/>
      <c r="B36" s="28"/>
      <c r="C36" s="28"/>
      <c r="D36" s="28"/>
      <c r="E36" s="84"/>
      <c r="F36" s="84"/>
      <c r="G36" s="84"/>
      <c r="H36" s="84"/>
      <c r="I36" s="84"/>
      <c r="J36" s="84"/>
      <c r="K36" s="84"/>
      <c r="L36" s="84"/>
      <c r="M36" s="84"/>
      <c r="N36" s="84"/>
      <c r="O36" s="84"/>
      <c r="P36" s="84"/>
      <c r="Q36" s="84"/>
      <c r="R36" s="84"/>
    </row>
    <row r="37" spans="1:18">
      <c r="A37" s="14" t="s">
        <v>36</v>
      </c>
      <c r="B37" s="28">
        <v>9661</v>
      </c>
      <c r="C37" s="28">
        <v>6940</v>
      </c>
      <c r="D37" s="28">
        <v>3184</v>
      </c>
      <c r="E37" s="84">
        <f>'Table 4A'!E37/$D37</f>
        <v>0.69503768844221103</v>
      </c>
      <c r="F37" s="84">
        <f>'Table 4A'!F37/$D37</f>
        <v>0</v>
      </c>
      <c r="G37" s="84">
        <f>'Table 4A'!G37/$D37</f>
        <v>0</v>
      </c>
      <c r="H37" s="84">
        <f>'Table 4A'!H37/$D37</f>
        <v>6.1871859296482409E-2</v>
      </c>
      <c r="I37" s="84">
        <f>'Table 4A'!I37/$D37</f>
        <v>2.1984924623115578E-3</v>
      </c>
      <c r="J37" s="84">
        <f>'Table 4A'!J37/$D37</f>
        <v>0.34893216080402012</v>
      </c>
      <c r="K37" s="84">
        <f>'Table 4A'!K37/$D37</f>
        <v>8.5113065326633167E-2</v>
      </c>
      <c r="L37" s="84">
        <f>'Table 4A'!L37/$D37</f>
        <v>4.0829145728643219E-2</v>
      </c>
      <c r="M37" s="84">
        <f>'Table 4A'!M37/$D37</f>
        <v>4.4597989949748743E-2</v>
      </c>
      <c r="N37" s="84">
        <f>'Table 4A'!N37/$D37</f>
        <v>3.1407035175879399E-3</v>
      </c>
      <c r="O37" s="84">
        <f>'Table 4A'!O37/$D37</f>
        <v>5.5904522613065326E-2</v>
      </c>
      <c r="P37" s="84">
        <f>'Table 4A'!P37/$D37</f>
        <v>0</v>
      </c>
      <c r="Q37" s="84">
        <f>'Table 4A'!Q37/$D37</f>
        <v>0</v>
      </c>
      <c r="R37" s="84">
        <f>'Table 4A'!R37/$D37</f>
        <v>0</v>
      </c>
    </row>
    <row r="38" spans="1:18">
      <c r="A38" s="14" t="s">
        <v>37</v>
      </c>
      <c r="B38" s="28">
        <v>27956</v>
      </c>
      <c r="C38" s="28">
        <v>16653</v>
      </c>
      <c r="D38" s="28">
        <v>1106</v>
      </c>
      <c r="E38" s="84">
        <f>'Table 4A'!E38/$D38</f>
        <v>0.63471971066907773</v>
      </c>
      <c r="F38" s="84">
        <f>'Table 4A'!F38/$D38</f>
        <v>3.7070524412296565E-2</v>
      </c>
      <c r="G38" s="84">
        <f>'Table 4A'!G38/$D38</f>
        <v>3.7070524412296565E-2</v>
      </c>
      <c r="H38" s="84">
        <f>'Table 4A'!H38/$D38</f>
        <v>9.9457504520795662E-3</v>
      </c>
      <c r="I38" s="84">
        <f>'Table 4A'!I38/$D38</f>
        <v>1.8987341772151899E-2</v>
      </c>
      <c r="J38" s="84">
        <f>'Table 4A'!J38/$D38</f>
        <v>0.21338155515370705</v>
      </c>
      <c r="K38" s="84">
        <f>'Table 4A'!K38/$D38</f>
        <v>0</v>
      </c>
      <c r="L38" s="84">
        <f>'Table 4A'!L38/$D38</f>
        <v>0.16907775768535263</v>
      </c>
      <c r="M38" s="84">
        <f>'Table 4A'!M38/$D38</f>
        <v>0</v>
      </c>
      <c r="N38" s="84">
        <f>'Table 4A'!N38/$D38</f>
        <v>0</v>
      </c>
      <c r="O38" s="84">
        <f>'Table 4A'!O38/$D38</f>
        <v>9.0415913200723331E-3</v>
      </c>
      <c r="P38" s="84">
        <f>'Table 4A'!P38/$D38</f>
        <v>0</v>
      </c>
      <c r="Q38" s="84">
        <f>'Table 4A'!Q38/$D38</f>
        <v>0</v>
      </c>
      <c r="R38" s="84">
        <f>'Table 4A'!R38/$D38</f>
        <v>0</v>
      </c>
    </row>
    <row r="39" spans="1:18">
      <c r="A39" s="14" t="s">
        <v>38</v>
      </c>
      <c r="B39" s="28">
        <v>42366</v>
      </c>
      <c r="C39" s="28">
        <v>6220</v>
      </c>
      <c r="D39" s="28">
        <v>4767</v>
      </c>
      <c r="E39" s="84">
        <f>'Table 4A'!E39/$D39</f>
        <v>0.5827564505978603</v>
      </c>
      <c r="F39" s="84">
        <f>'Table 4A'!F39/$D39</f>
        <v>2.643171806167401E-2</v>
      </c>
      <c r="G39" s="84">
        <f>'Table 4A'!G39/$D39</f>
        <v>8.6007971470526533E-3</v>
      </c>
      <c r="H39" s="84">
        <f>'Table 4A'!H39/$D39</f>
        <v>0</v>
      </c>
      <c r="I39" s="84">
        <f>'Table 4A'!I39/$D39</f>
        <v>0</v>
      </c>
      <c r="J39" s="84">
        <f>'Table 4A'!J39/$D39</f>
        <v>0.10383889238514789</v>
      </c>
      <c r="K39" s="84">
        <f>'Table 4A'!K39/$D39</f>
        <v>3.2934759807006504E-2</v>
      </c>
      <c r="L39" s="84">
        <f>'Table 4A'!L39/$D39</f>
        <v>3.1256555485630375E-2</v>
      </c>
      <c r="M39" s="84">
        <f>'Table 4A'!M39/$D39</f>
        <v>0.11768407803650094</v>
      </c>
      <c r="N39" s="84">
        <f>'Table 4A'!N39/$D39</f>
        <v>1.6362492133417242E-2</v>
      </c>
      <c r="O39" s="84">
        <f>'Table 4A'!O39/$D39</f>
        <v>0.14537444933920704</v>
      </c>
      <c r="P39" s="84">
        <f>'Table 4A'!P39/$D39</f>
        <v>1.2586532410320957E-3</v>
      </c>
      <c r="Q39" s="84">
        <f>'Table 4A'!Q39/$D39</f>
        <v>0</v>
      </c>
      <c r="R39" s="84">
        <f>'Table 4A'!R39/$D39</f>
        <v>0</v>
      </c>
    </row>
    <row r="40" spans="1:18">
      <c r="A40" s="14" t="s">
        <v>39</v>
      </c>
      <c r="B40" s="28">
        <v>70718</v>
      </c>
      <c r="C40" s="28">
        <v>37924</v>
      </c>
      <c r="D40" s="28">
        <v>12820</v>
      </c>
      <c r="E40" s="84">
        <f>'Table 4A'!E40/$D40</f>
        <v>0.92675507020280812</v>
      </c>
      <c r="F40" s="84">
        <f>'Table 4A'!F40/$D40</f>
        <v>7.8003120124804992E-5</v>
      </c>
      <c r="G40" s="84">
        <f>'Table 4A'!G40/$D40</f>
        <v>0</v>
      </c>
      <c r="H40" s="84">
        <f>'Table 4A'!H40/$D40</f>
        <v>2.3400936037441499E-4</v>
      </c>
      <c r="I40" s="84">
        <f>'Table 4A'!I40/$D40</f>
        <v>6.2402496099843994E-4</v>
      </c>
      <c r="J40" s="84">
        <f>'Table 4A'!J40/$D40</f>
        <v>9.3603744149765994E-2</v>
      </c>
      <c r="K40" s="84">
        <f>'Table 4A'!K40/$D40</f>
        <v>7.8003120124804992E-5</v>
      </c>
      <c r="L40" s="84">
        <f>'Table 4A'!L40/$D40</f>
        <v>1.2792511700468018E-2</v>
      </c>
      <c r="M40" s="84">
        <f>'Table 4A'!M40/$D40</f>
        <v>1.0140405616224648E-3</v>
      </c>
      <c r="N40" s="84">
        <f>'Table 4A'!N40/$D40</f>
        <v>1.1700468018720749E-3</v>
      </c>
      <c r="O40" s="84">
        <f>'Table 4A'!O40/$D40</f>
        <v>2.7613104524180969E-2</v>
      </c>
      <c r="P40" s="84">
        <f>'Table 4A'!P40/$D40</f>
        <v>0</v>
      </c>
      <c r="Q40" s="84">
        <f>'Table 4A'!Q40/$D40</f>
        <v>0</v>
      </c>
      <c r="R40" s="84">
        <f>'Table 4A'!R40/$D40</f>
        <v>0</v>
      </c>
    </row>
    <row r="41" spans="1:18">
      <c r="A41" s="14" t="s">
        <v>40</v>
      </c>
      <c r="B41" s="28">
        <v>38558</v>
      </c>
      <c r="C41" s="28">
        <v>23909</v>
      </c>
      <c r="D41" s="28">
        <v>8403</v>
      </c>
      <c r="E41" s="84">
        <f>'Table 4A'!E41/$D41</f>
        <v>0.59811971914792339</v>
      </c>
      <c r="F41" s="84">
        <f>'Table 4A'!F41/$D41</f>
        <v>0</v>
      </c>
      <c r="G41" s="84">
        <f>'Table 4A'!G41/$D41</f>
        <v>0</v>
      </c>
      <c r="H41" s="84">
        <f>'Table 4A'!H41/$D41</f>
        <v>1.0710460549803642E-3</v>
      </c>
      <c r="I41" s="84">
        <f>'Table 4A'!I41/$D41</f>
        <v>0</v>
      </c>
      <c r="J41" s="84">
        <f>'Table 4A'!J41/$D41</f>
        <v>0.28097108175651553</v>
      </c>
      <c r="K41" s="84">
        <f>'Table 4A'!K41/$D41</f>
        <v>2.8561228132809712E-3</v>
      </c>
      <c r="L41" s="84">
        <f>'Table 4A'!L41/$D41</f>
        <v>7.8305367130786618E-2</v>
      </c>
      <c r="M41" s="84">
        <f>'Table 4A'!M41/$D41</f>
        <v>1.1900511722004047E-3</v>
      </c>
      <c r="N41" s="84">
        <f>'Table 4A'!N41/$D41</f>
        <v>3.8795668213733189E-2</v>
      </c>
      <c r="O41" s="84">
        <f>'Table 4A'!O41/$D41</f>
        <v>0.2094490063072712</v>
      </c>
      <c r="P41" s="84">
        <f>'Table 4A'!P41/$D41</f>
        <v>1.1900511722004047E-4</v>
      </c>
      <c r="Q41" s="84">
        <f>'Table 4A'!Q41/$D41</f>
        <v>0.1191241223372605</v>
      </c>
      <c r="R41" s="84">
        <f>'Table 4A'!R41/$D41</f>
        <v>0</v>
      </c>
    </row>
    <row r="42" spans="1:18">
      <c r="A42" s="14"/>
      <c r="B42" s="28"/>
      <c r="C42" s="28"/>
      <c r="D42" s="28"/>
      <c r="E42" s="84"/>
      <c r="F42" s="84"/>
      <c r="G42" s="84"/>
      <c r="H42" s="84"/>
      <c r="I42" s="84"/>
      <c r="J42" s="84"/>
      <c r="K42" s="84"/>
      <c r="L42" s="84"/>
      <c r="M42" s="84"/>
      <c r="N42" s="84"/>
      <c r="O42" s="84"/>
      <c r="P42" s="84"/>
      <c r="Q42" s="84"/>
      <c r="R42" s="84"/>
    </row>
    <row r="43" spans="1:18">
      <c r="A43" s="14" t="s">
        <v>41</v>
      </c>
      <c r="B43" s="28">
        <v>15657</v>
      </c>
      <c r="C43" s="28">
        <v>5688</v>
      </c>
      <c r="D43" s="28">
        <v>1174</v>
      </c>
      <c r="E43" s="84">
        <f>'Table 4A'!E43/$D43</f>
        <v>0.67461669505962518</v>
      </c>
      <c r="F43" s="84">
        <f>'Table 4A'!F43/$D43</f>
        <v>0</v>
      </c>
      <c r="G43" s="84">
        <f>'Table 4A'!G43/$D43</f>
        <v>0</v>
      </c>
      <c r="H43" s="84">
        <f>'Table 4A'!H43/$D43</f>
        <v>0.10988074957410562</v>
      </c>
      <c r="I43" s="84">
        <f>'Table 4A'!I43/$D43</f>
        <v>0</v>
      </c>
      <c r="J43" s="84">
        <f>'Table 4A'!J43/$D43</f>
        <v>0.10477001703577513</v>
      </c>
      <c r="K43" s="84">
        <f>'Table 4A'!K43/$D43</f>
        <v>8.6882453151618397E-2</v>
      </c>
      <c r="L43" s="84">
        <f>'Table 4A'!L43/$D43</f>
        <v>9.9659284497444628E-2</v>
      </c>
      <c r="M43" s="84">
        <f>'Table 4A'!M43/$D43</f>
        <v>0</v>
      </c>
      <c r="N43" s="84">
        <f>'Table 4A'!N43/$D43</f>
        <v>5.1107325383304937E-3</v>
      </c>
      <c r="O43" s="84">
        <f>'Table 4A'!O43/$D43</f>
        <v>3.0664395229982964E-2</v>
      </c>
      <c r="P43" s="84">
        <f>'Table 4A'!P43/$D43</f>
        <v>0</v>
      </c>
      <c r="Q43" s="84">
        <f>'Table 4A'!Q43/$D43</f>
        <v>0</v>
      </c>
      <c r="R43" s="84">
        <f>'Table 4A'!R43/$D43</f>
        <v>0</v>
      </c>
    </row>
    <row r="44" spans="1:18">
      <c r="A44" s="14" t="s">
        <v>42</v>
      </c>
      <c r="B44" s="28">
        <v>45556</v>
      </c>
      <c r="C44" s="28">
        <v>28128</v>
      </c>
      <c r="D44" s="28">
        <v>9338</v>
      </c>
      <c r="E44" s="84">
        <f>'Table 4A'!E44/$D44</f>
        <v>0.62775754979653031</v>
      </c>
      <c r="F44" s="84">
        <f>'Table 4A'!F44/$D44</f>
        <v>0</v>
      </c>
      <c r="G44" s="84">
        <f>'Table 4A'!G44/$D44</f>
        <v>0</v>
      </c>
      <c r="H44" s="84">
        <f>'Table 4A'!H44/$D44</f>
        <v>3.1162989933604626E-2</v>
      </c>
      <c r="I44" s="84">
        <f>'Table 4A'!I44/$D44</f>
        <v>1.8205183122724353E-3</v>
      </c>
      <c r="J44" s="84">
        <f>'Table 4A'!J44/$D44</f>
        <v>5.6543156992932109E-2</v>
      </c>
      <c r="K44" s="84">
        <f>'Table 4A'!K44/$D44</f>
        <v>0</v>
      </c>
      <c r="L44" s="84">
        <f>'Table 4A'!L44/$D44</f>
        <v>0.28314414221460699</v>
      </c>
      <c r="M44" s="84">
        <f>'Table 4A'!M44/$D44</f>
        <v>0</v>
      </c>
      <c r="N44" s="84">
        <f>'Table 4A'!N44/$D44</f>
        <v>6.414649817948169E-2</v>
      </c>
      <c r="O44" s="84">
        <f>'Table 4A'!O44/$D44</f>
        <v>2.2274576997215679E-2</v>
      </c>
      <c r="P44" s="84">
        <f>'Table 4A'!P44/$D44</f>
        <v>0</v>
      </c>
      <c r="Q44" s="84">
        <f>'Table 4A'!Q44/$D44</f>
        <v>0</v>
      </c>
      <c r="R44" s="84">
        <f>'Table 4A'!R44/$D44</f>
        <v>5.1724137931034482E-2</v>
      </c>
    </row>
    <row r="45" spans="1:18">
      <c r="A45" s="14" t="s">
        <v>43</v>
      </c>
      <c r="B45" s="28">
        <v>4934</v>
      </c>
      <c r="C45" s="28">
        <v>3650</v>
      </c>
      <c r="D45" s="28">
        <v>1641</v>
      </c>
      <c r="E45" s="84">
        <f>'Table 4A'!E45/$D45</f>
        <v>0.16819012797074953</v>
      </c>
      <c r="F45" s="84">
        <f>'Table 4A'!F45/$D45</f>
        <v>0</v>
      </c>
      <c r="G45" s="84">
        <f>'Table 4A'!G45/$D45</f>
        <v>0</v>
      </c>
      <c r="H45" s="84">
        <f>'Table 4A'!H45/$D45</f>
        <v>0.82937233394271781</v>
      </c>
      <c r="I45" s="84">
        <f>'Table 4A'!I45/$D45</f>
        <v>0</v>
      </c>
      <c r="J45" s="84">
        <f>'Table 4A'!J45/$D45</f>
        <v>0.1048141377209019</v>
      </c>
      <c r="K45" s="84">
        <f>'Table 4A'!K45/$D45</f>
        <v>0</v>
      </c>
      <c r="L45" s="84">
        <f>'Table 4A'!L45/$D45</f>
        <v>2.376599634369287E-2</v>
      </c>
      <c r="M45" s="84">
        <f>'Table 4A'!M45/$D45</f>
        <v>0</v>
      </c>
      <c r="N45" s="84">
        <f>'Table 4A'!N45/$D45</f>
        <v>0</v>
      </c>
      <c r="O45" s="84">
        <f>'Table 4A'!O45/$D45</f>
        <v>5.4844606946983544E-3</v>
      </c>
      <c r="P45" s="84">
        <f>'Table 4A'!P45/$D45</f>
        <v>0</v>
      </c>
      <c r="Q45" s="84">
        <f>'Table 4A'!Q45/$D45</f>
        <v>0.63071297989031083</v>
      </c>
      <c r="R45" s="84">
        <f>'Table 4A'!R45/$D45</f>
        <v>0</v>
      </c>
    </row>
    <row r="46" spans="1:18">
      <c r="A46" s="14" t="s">
        <v>44</v>
      </c>
      <c r="B46" s="28">
        <v>9486</v>
      </c>
      <c r="C46" s="28">
        <v>5069</v>
      </c>
      <c r="D46" s="28">
        <v>920</v>
      </c>
      <c r="E46" s="84">
        <f>'Table 4A'!E46/$D46</f>
        <v>0.3706521739130435</v>
      </c>
      <c r="F46" s="84">
        <f>'Table 4A'!F46/$D46</f>
        <v>0</v>
      </c>
      <c r="G46" s="84">
        <f>'Table 4A'!G46/$D46</f>
        <v>0</v>
      </c>
      <c r="H46" s="84">
        <f>'Table 4A'!H46/$D46</f>
        <v>6.5217391304347823E-3</v>
      </c>
      <c r="I46" s="84">
        <f>'Table 4A'!I46/$D46</f>
        <v>3.2608695652173911E-3</v>
      </c>
      <c r="J46" s="84">
        <f>'Table 4A'!J46/$D46</f>
        <v>0.17282608695652174</v>
      </c>
      <c r="K46" s="84">
        <f>'Table 4A'!K46/$D46</f>
        <v>0</v>
      </c>
      <c r="L46" s="84">
        <f>'Table 4A'!L46/$D46</f>
        <v>0.15760869565217392</v>
      </c>
      <c r="M46" s="84">
        <f>'Table 4A'!M46/$D46</f>
        <v>0</v>
      </c>
      <c r="N46" s="84">
        <f>'Table 4A'!N46/$D46</f>
        <v>0</v>
      </c>
      <c r="O46" s="84">
        <f>'Table 4A'!O46/$D46</f>
        <v>0.24456521739130435</v>
      </c>
      <c r="P46" s="84">
        <f>'Table 4A'!P46/$D46</f>
        <v>0</v>
      </c>
      <c r="Q46" s="84">
        <f>'Table 4A'!Q46/$D46</f>
        <v>0.12391304347826088</v>
      </c>
      <c r="R46" s="84">
        <f>'Table 4A'!R46/$D46</f>
        <v>2.1739130434782609E-3</v>
      </c>
    </row>
    <row r="47" spans="1:18">
      <c r="A47" s="14" t="s">
        <v>45</v>
      </c>
      <c r="B47" s="28">
        <v>7439</v>
      </c>
      <c r="C47" s="28">
        <v>3376</v>
      </c>
      <c r="D47" s="28">
        <v>1180</v>
      </c>
      <c r="E47" s="84">
        <f>'Table 4A'!E47/$D47</f>
        <v>0.81101694915254241</v>
      </c>
      <c r="F47" s="84">
        <f>'Table 4A'!F47/$D47</f>
        <v>0</v>
      </c>
      <c r="G47" s="84">
        <f>'Table 4A'!G47/$D47</f>
        <v>0</v>
      </c>
      <c r="H47" s="84">
        <f>'Table 4A'!H47/$D47</f>
        <v>0</v>
      </c>
      <c r="I47" s="84">
        <f>'Table 4A'!I47/$D47</f>
        <v>0</v>
      </c>
      <c r="J47" s="84">
        <f>'Table 4A'!J47/$D47</f>
        <v>0.25254237288135595</v>
      </c>
      <c r="K47" s="84">
        <f>'Table 4A'!K47/$D47</f>
        <v>4.1525423728813557E-2</v>
      </c>
      <c r="L47" s="84">
        <f>'Table 4A'!L47/$D47</f>
        <v>0.11779661016949153</v>
      </c>
      <c r="M47" s="84">
        <f>'Table 4A'!M47/$D47</f>
        <v>1.1016949152542373E-2</v>
      </c>
      <c r="N47" s="84">
        <f>'Table 4A'!N47/$D47</f>
        <v>0</v>
      </c>
      <c r="O47" s="84">
        <f>'Table 4A'!O47/$D47</f>
        <v>1.6949152542372881E-2</v>
      </c>
      <c r="P47" s="84">
        <f>'Table 4A'!P47/$D47</f>
        <v>0</v>
      </c>
      <c r="Q47" s="84">
        <f>'Table 4A'!Q47/$D47</f>
        <v>0</v>
      </c>
      <c r="R47" s="84">
        <f>'Table 4A'!R47/$D47</f>
        <v>3.4745762711864407E-2</v>
      </c>
    </row>
    <row r="48" spans="1:18">
      <c r="A48" s="14"/>
      <c r="B48" s="28"/>
      <c r="C48" s="28"/>
      <c r="D48" s="28"/>
      <c r="E48" s="84"/>
      <c r="F48" s="84"/>
      <c r="G48" s="84"/>
      <c r="H48" s="84"/>
      <c r="I48" s="84"/>
      <c r="J48" s="84"/>
      <c r="K48" s="84"/>
      <c r="L48" s="84"/>
      <c r="M48" s="84"/>
      <c r="N48" s="84"/>
      <c r="O48" s="84"/>
      <c r="P48" s="84"/>
      <c r="Q48" s="84"/>
      <c r="R48" s="84"/>
    </row>
    <row r="49" spans="1:18">
      <c r="A49" s="14" t="s">
        <v>46</v>
      </c>
      <c r="B49" s="28">
        <v>5659</v>
      </c>
      <c r="C49" s="28">
        <v>2069</v>
      </c>
      <c r="D49" s="28">
        <v>1039</v>
      </c>
      <c r="E49" s="84">
        <f>'Table 4A'!E49/$D49</f>
        <v>0.54571703561116458</v>
      </c>
      <c r="F49" s="84">
        <f>'Table 4A'!F49/$D49</f>
        <v>0</v>
      </c>
      <c r="G49" s="84">
        <f>'Table 4A'!G49/$D49</f>
        <v>0</v>
      </c>
      <c r="H49" s="84">
        <f>'Table 4A'!H49/$D49</f>
        <v>3.3686236766121272E-2</v>
      </c>
      <c r="I49" s="84">
        <f>'Table 4A'!I49/$D49</f>
        <v>2.8873917228103944E-3</v>
      </c>
      <c r="J49" s="84">
        <f>'Table 4A'!J49/$D49</f>
        <v>0.45332050048123196</v>
      </c>
      <c r="K49" s="84">
        <f>'Table 4A'!K49/$D49</f>
        <v>0</v>
      </c>
      <c r="L49" s="84">
        <f>'Table 4A'!L49/$D49</f>
        <v>5.9672762271414825E-2</v>
      </c>
      <c r="M49" s="84">
        <f>'Table 4A'!M49/$D49</f>
        <v>0.14148219441770934</v>
      </c>
      <c r="N49" s="84">
        <f>'Table 4A'!N49/$D49</f>
        <v>0</v>
      </c>
      <c r="O49" s="84">
        <f>'Table 4A'!O49/$D49</f>
        <v>0.11934552454282965</v>
      </c>
      <c r="P49" s="84">
        <f>'Table 4A'!P49/$D49</f>
        <v>0</v>
      </c>
      <c r="Q49" s="84">
        <f>'Table 4A'!Q49/$D49</f>
        <v>0.16265640038498555</v>
      </c>
      <c r="R49" s="84">
        <f>'Table 4A'!R49/$D49</f>
        <v>0</v>
      </c>
    </row>
    <row r="50" spans="1:18">
      <c r="A50" s="14" t="s">
        <v>47</v>
      </c>
      <c r="B50" s="28">
        <v>45325</v>
      </c>
      <c r="C50" s="28">
        <v>25742</v>
      </c>
      <c r="D50" s="28">
        <v>10037</v>
      </c>
      <c r="E50" s="84">
        <f>'Table 4A'!E50/$D50</f>
        <v>0.43429311547275085</v>
      </c>
      <c r="F50" s="84">
        <f>'Table 4A'!F50/$D50</f>
        <v>0</v>
      </c>
      <c r="G50" s="84">
        <f>'Table 4A'!G50/$D50</f>
        <v>0</v>
      </c>
      <c r="H50" s="84">
        <f>'Table 4A'!H50/$D50</f>
        <v>0.41785394042044438</v>
      </c>
      <c r="I50" s="84">
        <f>'Table 4A'!I50/$D50</f>
        <v>1.693733187207333E-3</v>
      </c>
      <c r="J50" s="84">
        <f>'Table 4A'!J50/$D50</f>
        <v>0.13081598087077811</v>
      </c>
      <c r="K50" s="84">
        <f>'Table 4A'!K50/$D50</f>
        <v>1.892995915114078E-3</v>
      </c>
      <c r="L50" s="84">
        <f>'Table 4A'!L50/$D50</f>
        <v>0.24499352396134302</v>
      </c>
      <c r="M50" s="84">
        <f>'Table 4A'!M50/$D50</f>
        <v>4.194480422436983E-2</v>
      </c>
      <c r="N50" s="84">
        <f>'Table 4A'!N50/$D50</f>
        <v>0.15024409684168577</v>
      </c>
      <c r="O50" s="84">
        <f>'Table 4A'!O50/$D50</f>
        <v>1.7236225963933448E-2</v>
      </c>
      <c r="P50" s="84">
        <f>'Table 4A'!P50/$D50</f>
        <v>4.9815681976686261E-4</v>
      </c>
      <c r="Q50" s="84">
        <f>'Table 4A'!Q50/$D50</f>
        <v>0</v>
      </c>
      <c r="R50" s="84">
        <f>'Table 4A'!R50/$D50</f>
        <v>0</v>
      </c>
    </row>
    <row r="51" spans="1:18">
      <c r="A51" s="14" t="s">
        <v>48</v>
      </c>
      <c r="B51" s="28">
        <v>19322</v>
      </c>
      <c r="C51" s="28">
        <v>12610</v>
      </c>
      <c r="D51" s="28">
        <v>5870</v>
      </c>
      <c r="E51" s="84">
        <f>'Table 4A'!E51/$D51</f>
        <v>0.78586030664395234</v>
      </c>
      <c r="F51" s="84">
        <f>'Table 4A'!F51/$D51</f>
        <v>2.2146507666098809E-3</v>
      </c>
      <c r="G51" s="84">
        <f>'Table 4A'!G51/$D51</f>
        <v>1.1584327086882453E-2</v>
      </c>
      <c r="H51" s="84">
        <f>'Table 4A'!H51/$D51</f>
        <v>4.003407155025554E-2</v>
      </c>
      <c r="I51" s="84">
        <f>'Table 4A'!I51/$D51</f>
        <v>1.0391822827938671E-2</v>
      </c>
      <c r="J51" s="84">
        <f>'Table 4A'!J51/$D51</f>
        <v>5.8773424190800679E-2</v>
      </c>
      <c r="K51" s="84">
        <f>'Table 4A'!K51/$D51</f>
        <v>7.8534923339011922E-2</v>
      </c>
      <c r="L51" s="84">
        <f>'Table 4A'!L51/$D51</f>
        <v>0.11959114139693357</v>
      </c>
      <c r="M51" s="84">
        <f>'Table 4A'!M51/$D51</f>
        <v>3.2367972742759793E-2</v>
      </c>
      <c r="N51" s="84">
        <f>'Table 4A'!N51/$D51</f>
        <v>3.7649063032367973E-2</v>
      </c>
      <c r="O51" s="84">
        <f>'Table 4A'!O51/$D51</f>
        <v>8.8586030664395236E-3</v>
      </c>
      <c r="P51" s="84">
        <f>'Table 4A'!P51/$D51</f>
        <v>6.8143100511073255E-3</v>
      </c>
      <c r="Q51" s="84">
        <f>'Table 4A'!Q51/$D51</f>
        <v>1.8739352640545145E-3</v>
      </c>
      <c r="R51" s="84">
        <f>'Table 4A'!R51/$D51</f>
        <v>0</v>
      </c>
    </row>
    <row r="52" spans="1:18">
      <c r="A52" s="14" t="s">
        <v>49</v>
      </c>
      <c r="B52" s="28">
        <v>226389</v>
      </c>
      <c r="C52" s="28">
        <v>137200</v>
      </c>
      <c r="D52" s="28">
        <v>56678</v>
      </c>
      <c r="E52" s="84">
        <f>'Table 4A'!E52/$D52</f>
        <v>0.70916404954303258</v>
      </c>
      <c r="F52" s="84">
        <f>'Table 4A'!F52/$D52</f>
        <v>4.7813966618441015E-3</v>
      </c>
      <c r="G52" s="84">
        <f>'Table 4A'!G52/$D52</f>
        <v>0</v>
      </c>
      <c r="H52" s="84">
        <f>'Table 4A'!H52/$D52</f>
        <v>8.5676982250608699E-2</v>
      </c>
      <c r="I52" s="84">
        <f>'Table 4A'!I52/$D52</f>
        <v>0</v>
      </c>
      <c r="J52" s="84">
        <f>'Table 4A'!J52/$D52</f>
        <v>2.6729948128021454E-2</v>
      </c>
      <c r="K52" s="84">
        <f>'Table 4A'!K52/$D52</f>
        <v>0.15879177105755318</v>
      </c>
      <c r="L52" s="84">
        <f>'Table 4A'!L52/$D52</f>
        <v>5.8400084688944566E-2</v>
      </c>
      <c r="M52" s="84">
        <f>'Table 4A'!M52/$D52</f>
        <v>2.1172236141007092E-3</v>
      </c>
      <c r="N52" s="84">
        <f>'Table 4A'!N52/$D52</f>
        <v>0</v>
      </c>
      <c r="O52" s="84">
        <f>'Table 4A'!O52/$D52</f>
        <v>2.0466494936306856E-3</v>
      </c>
      <c r="P52" s="84">
        <f>'Table 4A'!P52/$D52</f>
        <v>0</v>
      </c>
      <c r="Q52" s="84">
        <f>'Table 4A'!Q52/$D52</f>
        <v>0</v>
      </c>
      <c r="R52" s="84">
        <f>'Table 4A'!R52/$D52</f>
        <v>2.1172236141007091E-4</v>
      </c>
    </row>
    <row r="53" spans="1:18">
      <c r="A53" s="14" t="s">
        <v>50</v>
      </c>
      <c r="B53" s="28">
        <v>43498</v>
      </c>
      <c r="C53" s="28">
        <v>16888</v>
      </c>
      <c r="D53" s="28">
        <v>4131</v>
      </c>
      <c r="E53" s="84">
        <f>'Table 4A'!E53/$D53</f>
        <v>0.70152505446623092</v>
      </c>
      <c r="F53" s="84">
        <f>'Table 4A'!F53/$D53</f>
        <v>4.3572984749455342E-3</v>
      </c>
      <c r="G53" s="84">
        <f>'Table 4A'!G53/$D53</f>
        <v>1.5250544662309368E-2</v>
      </c>
      <c r="H53" s="84">
        <f>'Table 4A'!H53/$D53</f>
        <v>5.2287581699346407E-2</v>
      </c>
      <c r="I53" s="84">
        <f>'Table 4A'!I53/$D53</f>
        <v>0</v>
      </c>
      <c r="J53" s="84">
        <f>'Table 4A'!J53/$D53</f>
        <v>0.14717985959816024</v>
      </c>
      <c r="K53" s="84">
        <f>'Table 4A'!K53/$D53</f>
        <v>3.8731541999515854E-3</v>
      </c>
      <c r="L53" s="84">
        <f>'Table 4A'!L53/$D53</f>
        <v>0.23166303558460422</v>
      </c>
      <c r="M53" s="84">
        <f>'Table 4A'!M53/$D53</f>
        <v>4.11522633744856E-3</v>
      </c>
      <c r="N53" s="84">
        <f>'Table 4A'!N53/$D53</f>
        <v>1.2829823287339627E-2</v>
      </c>
      <c r="O53" s="84">
        <f>'Table 4A'!O53/$D53</f>
        <v>3.9215686274509803E-2</v>
      </c>
      <c r="P53" s="84">
        <f>'Table 4A'!P53/$D53</f>
        <v>0</v>
      </c>
      <c r="Q53" s="84">
        <f>'Table 4A'!Q53/$D53</f>
        <v>0</v>
      </c>
      <c r="R53" s="84">
        <f>'Table 4A'!R53/$D53</f>
        <v>0</v>
      </c>
    </row>
    <row r="54" spans="1:18">
      <c r="A54" s="14"/>
      <c r="B54" s="28"/>
      <c r="C54" s="28"/>
      <c r="D54" s="28"/>
      <c r="E54" s="84"/>
      <c r="F54" s="84"/>
      <c r="G54" s="84"/>
      <c r="H54" s="84"/>
      <c r="I54" s="84"/>
      <c r="J54" s="84"/>
      <c r="K54" s="84"/>
      <c r="L54" s="84"/>
      <c r="M54" s="84"/>
      <c r="N54" s="84"/>
      <c r="O54" s="84"/>
      <c r="P54" s="84"/>
      <c r="Q54" s="84"/>
      <c r="R54" s="84"/>
    </row>
    <row r="55" spans="1:18">
      <c r="A55" s="14" t="s">
        <v>51</v>
      </c>
      <c r="B55" s="28">
        <v>2999</v>
      </c>
      <c r="C55" s="28">
        <v>1543</v>
      </c>
      <c r="D55" s="28">
        <v>493</v>
      </c>
      <c r="E55" s="84">
        <f>'Table 4A'!E55/$D55</f>
        <v>0.58417849898580121</v>
      </c>
      <c r="F55" s="84">
        <f>'Table 4A'!F55/$D55</f>
        <v>0</v>
      </c>
      <c r="G55" s="84">
        <f>'Table 4A'!G55/$D55</f>
        <v>0</v>
      </c>
      <c r="H55" s="84">
        <f>'Table 4A'!H55/$D55</f>
        <v>0.1440162271805274</v>
      </c>
      <c r="I55" s="84">
        <f>'Table 4A'!I55/$D55</f>
        <v>0</v>
      </c>
      <c r="J55" s="84">
        <f>'Table 4A'!J55/$D55</f>
        <v>0.14198782961460446</v>
      </c>
      <c r="K55" s="84">
        <f>'Table 4A'!K55/$D55</f>
        <v>8.1135902636916835E-3</v>
      </c>
      <c r="L55" s="84">
        <f>'Table 4A'!L55/$D55</f>
        <v>0.23935091277890466</v>
      </c>
      <c r="M55" s="84">
        <f>'Table 4A'!M55/$D55</f>
        <v>2.0283975659229209E-3</v>
      </c>
      <c r="N55" s="84">
        <f>'Table 4A'!N55/$D55</f>
        <v>4.665314401622718E-2</v>
      </c>
      <c r="O55" s="84">
        <f>'Table 4A'!O55/$D55</f>
        <v>4.0567951318458417E-2</v>
      </c>
      <c r="P55" s="84">
        <f>'Table 4A'!P55/$D55</f>
        <v>0</v>
      </c>
      <c r="Q55" s="84">
        <f>'Table 4A'!Q55/$D55</f>
        <v>0</v>
      </c>
      <c r="R55" s="84">
        <f>'Table 4A'!R55/$D55</f>
        <v>0</v>
      </c>
    </row>
    <row r="56" spans="1:18">
      <c r="A56" s="14" t="s">
        <v>52</v>
      </c>
      <c r="B56" s="28">
        <v>85005</v>
      </c>
      <c r="C56" s="28">
        <v>43579</v>
      </c>
      <c r="D56" s="28">
        <v>23163</v>
      </c>
      <c r="E56" s="84">
        <f>'Table 4A'!E56/$D56</f>
        <v>0.46444761041315891</v>
      </c>
      <c r="F56" s="84">
        <f>'Table 4A'!F56/$D56</f>
        <v>1.2951690195570523E-4</v>
      </c>
      <c r="G56" s="84">
        <f>'Table 4A'!G56/$D56</f>
        <v>1.2951690195570523E-4</v>
      </c>
      <c r="H56" s="84">
        <f>'Table 4A'!H56/$D56</f>
        <v>0.40616500453309157</v>
      </c>
      <c r="I56" s="84">
        <f>'Table 4A'!I56/$D56</f>
        <v>0</v>
      </c>
      <c r="J56" s="84">
        <f>'Table 4A'!J56/$D56</f>
        <v>6.838492423261236E-2</v>
      </c>
      <c r="K56" s="84">
        <f>'Table 4A'!K56/$D56</f>
        <v>0</v>
      </c>
      <c r="L56" s="84">
        <f>'Table 4A'!L56/$D56</f>
        <v>0.23045374087985149</v>
      </c>
      <c r="M56" s="84">
        <f>'Table 4A'!M56/$D56</f>
        <v>8.8934939342917591E-3</v>
      </c>
      <c r="N56" s="84">
        <f>'Table 4A'!N56/$D56</f>
        <v>9.497906143418383E-4</v>
      </c>
      <c r="O56" s="84">
        <f>'Table 4A'!O56/$D56</f>
        <v>7.6933039761688901E-2</v>
      </c>
      <c r="P56" s="84">
        <f>'Table 4A'!P56/$D56</f>
        <v>0</v>
      </c>
      <c r="Q56" s="84">
        <f>'Table 4A'!Q56/$D56</f>
        <v>0</v>
      </c>
      <c r="R56" s="84">
        <f>'Table 4A'!R56/$D56</f>
        <v>6.3895004964814581E-2</v>
      </c>
    </row>
    <row r="57" spans="1:18">
      <c r="A57" s="14" t="s">
        <v>53</v>
      </c>
      <c r="B57" s="28">
        <v>14053</v>
      </c>
      <c r="C57" s="28">
        <v>7189</v>
      </c>
      <c r="D57" s="28">
        <v>1337</v>
      </c>
      <c r="E57" s="84">
        <f>'Table 4A'!E57/$D57</f>
        <v>0.58339566192969339</v>
      </c>
      <c r="F57" s="84">
        <f>'Table 4A'!F57/$D57</f>
        <v>2.9917726252804786E-3</v>
      </c>
      <c r="G57" s="84">
        <f>'Table 4A'!G57/$D57</f>
        <v>0</v>
      </c>
      <c r="H57" s="84">
        <f>'Table 4A'!H57/$D57</f>
        <v>2.0194465220643231E-2</v>
      </c>
      <c r="I57" s="84">
        <f>'Table 4A'!I57/$D57</f>
        <v>2.3934181002243829E-2</v>
      </c>
      <c r="J57" s="84">
        <f>'Table 4A'!J57/$D57</f>
        <v>0.26252804786836198</v>
      </c>
      <c r="K57" s="84">
        <f>'Table 4A'!K57/$D57</f>
        <v>0</v>
      </c>
      <c r="L57" s="84">
        <f>'Table 4A'!L57/$D57</f>
        <v>0.10695587135377711</v>
      </c>
      <c r="M57" s="84">
        <f>'Table 4A'!M57/$D57</f>
        <v>2.468212415856395E-2</v>
      </c>
      <c r="N57" s="84">
        <f>'Table 4A'!N57/$D57</f>
        <v>8.1525804038893049E-2</v>
      </c>
      <c r="O57" s="84">
        <f>'Table 4A'!O57/$D57</f>
        <v>5.0860134629768135E-2</v>
      </c>
      <c r="P57" s="84">
        <f>'Table 4A'!P57/$D57</f>
        <v>0</v>
      </c>
      <c r="Q57" s="84">
        <f>'Table 4A'!Q57/$D57</f>
        <v>0</v>
      </c>
      <c r="R57" s="84">
        <f>'Table 4A'!R57/$D57</f>
        <v>0</v>
      </c>
    </row>
    <row r="58" spans="1:18">
      <c r="A58" s="14" t="s">
        <v>54</v>
      </c>
      <c r="B58" s="28">
        <v>16270</v>
      </c>
      <c r="C58" s="28">
        <v>9012</v>
      </c>
      <c r="D58" s="28">
        <v>6481</v>
      </c>
      <c r="E58" s="84">
        <f>'Table 4A'!E58/$D58</f>
        <v>0.1456565344854189</v>
      </c>
      <c r="F58" s="84">
        <f>'Table 4A'!F58/$D58</f>
        <v>2.3916062336059252E-2</v>
      </c>
      <c r="G58" s="84">
        <f>'Table 4A'!G58/$D58</f>
        <v>4.6289152908501772E-3</v>
      </c>
      <c r="H58" s="84">
        <f>'Table 4A'!H58/$D58</f>
        <v>7.5605616417219565E-2</v>
      </c>
      <c r="I58" s="84">
        <f>'Table 4A'!I58/$D58</f>
        <v>1.3886745872550533E-3</v>
      </c>
      <c r="J58" s="84">
        <f>'Table 4A'!J58/$D58</f>
        <v>0.37679370467520445</v>
      </c>
      <c r="K58" s="84">
        <f>'Table 4A'!K58/$D58</f>
        <v>9.8750192871470445E-3</v>
      </c>
      <c r="L58" s="84">
        <f>'Table 4A'!L58/$D58</f>
        <v>0</v>
      </c>
      <c r="M58" s="84">
        <f>'Table 4A'!M58/$D58</f>
        <v>7.7302885357197967E-2</v>
      </c>
      <c r="N58" s="84">
        <f>'Table 4A'!N58/$D58</f>
        <v>7.0359512420922699E-2</v>
      </c>
      <c r="O58" s="84">
        <f>'Table 4A'!O58/$D58</f>
        <v>3.4408270328652985E-2</v>
      </c>
      <c r="P58" s="84">
        <f>'Table 4A'!P58/$D58</f>
        <v>0</v>
      </c>
      <c r="Q58" s="84">
        <f>'Table 4A'!Q58/$D58</f>
        <v>0.94337293627526619</v>
      </c>
      <c r="R58" s="84">
        <f>'Table 4A'!R58/$D58</f>
        <v>9.5972843696960339E-2</v>
      </c>
    </row>
    <row r="59" spans="1:18">
      <c r="A59" s="14" t="s">
        <v>55</v>
      </c>
      <c r="B59" s="28">
        <v>87563</v>
      </c>
      <c r="C59" s="28">
        <v>49869</v>
      </c>
      <c r="D59" s="28">
        <v>5368</v>
      </c>
      <c r="E59" s="84">
        <f>'Table 4A'!E59/$D59</f>
        <v>0.9146795827123696</v>
      </c>
      <c r="F59" s="84">
        <f>'Table 4A'!F59/$D59</f>
        <v>0</v>
      </c>
      <c r="G59" s="84">
        <f>'Table 4A'!G59/$D59</f>
        <v>0</v>
      </c>
      <c r="H59" s="84">
        <f>'Table 4A'!H59/$D59</f>
        <v>0.13207898658718331</v>
      </c>
      <c r="I59" s="84">
        <f>'Table 4A'!I59/$D59</f>
        <v>1.8628912071535022E-4</v>
      </c>
      <c r="J59" s="84">
        <f>'Table 4A'!J59/$D59</f>
        <v>7.1162444113263779E-2</v>
      </c>
      <c r="K59" s="84">
        <f>'Table 4A'!K59/$D59</f>
        <v>4.8435171385991056E-3</v>
      </c>
      <c r="L59" s="84">
        <f>'Table 4A'!L59/$D59</f>
        <v>6.7064083457526085E-3</v>
      </c>
      <c r="M59" s="84">
        <f>'Table 4A'!M59/$D59</f>
        <v>3.9120715350223545E-2</v>
      </c>
      <c r="N59" s="84">
        <f>'Table 4A'!N59/$D59</f>
        <v>1.9932935916542473E-2</v>
      </c>
      <c r="O59" s="84">
        <f>'Table 4A'!O59/$D59</f>
        <v>0</v>
      </c>
      <c r="P59" s="84">
        <f>'Table 4A'!P59/$D59</f>
        <v>0</v>
      </c>
      <c r="Q59" s="84">
        <f>'Table 4A'!Q59/$D59</f>
        <v>0</v>
      </c>
      <c r="R59" s="84">
        <f>'Table 4A'!R59/$D59</f>
        <v>1.8628912071535022E-4</v>
      </c>
    </row>
    <row r="60" spans="1:18">
      <c r="A60" s="14"/>
      <c r="B60" s="28"/>
      <c r="C60" s="28"/>
      <c r="D60" s="28"/>
      <c r="E60" s="84"/>
      <c r="F60" s="84"/>
      <c r="G60" s="84"/>
      <c r="H60" s="84"/>
      <c r="I60" s="84"/>
      <c r="J60" s="84"/>
      <c r="K60" s="84"/>
      <c r="L60" s="84"/>
      <c r="M60" s="84"/>
      <c r="N60" s="84"/>
      <c r="O60" s="84"/>
      <c r="P60" s="84"/>
      <c r="Q60" s="84"/>
      <c r="R60" s="84"/>
    </row>
    <row r="61" spans="1:18">
      <c r="A61" s="14" t="s">
        <v>56</v>
      </c>
      <c r="B61" s="28">
        <v>26118</v>
      </c>
      <c r="C61" s="28">
        <v>22593</v>
      </c>
      <c r="D61" s="28">
        <v>1507</v>
      </c>
      <c r="E61" s="84">
        <f>'Table 4A'!E61/$D61</f>
        <v>0.14333112143331123</v>
      </c>
      <c r="F61" s="84">
        <f>'Table 4A'!F61/$D61</f>
        <v>9.6881220968812215E-2</v>
      </c>
      <c r="G61" s="84">
        <f>'Table 4A'!G61/$D61</f>
        <v>5.8394160583941604E-2</v>
      </c>
      <c r="H61" s="84">
        <f>'Table 4A'!H61/$D61</f>
        <v>6.1712010617120103E-2</v>
      </c>
      <c r="I61" s="84">
        <f>'Table 4A'!I61/$D61</f>
        <v>1.2607830126078301E-2</v>
      </c>
      <c r="J61" s="84">
        <f>'Table 4A'!J61/$D61</f>
        <v>0.23888520238885202</v>
      </c>
      <c r="K61" s="84">
        <f>'Table 4A'!K61/$D61</f>
        <v>0.22694094226940942</v>
      </c>
      <c r="L61" s="84">
        <f>'Table 4A'!L61/$D61</f>
        <v>0.18447246184472463</v>
      </c>
      <c r="M61" s="84">
        <f>'Table 4A'!M61/$D61</f>
        <v>7.2992700729927005E-3</v>
      </c>
      <c r="N61" s="84">
        <f>'Table 4A'!N61/$D61</f>
        <v>0</v>
      </c>
      <c r="O61" s="84">
        <f>'Table 4A'!O61/$D61</f>
        <v>7.9628400796284016E-3</v>
      </c>
      <c r="P61" s="84">
        <f>'Table 4A'!P61/$D61</f>
        <v>4.6449900464499002E-3</v>
      </c>
      <c r="Q61" s="84">
        <f>'Table 4A'!Q61/$D61</f>
        <v>0</v>
      </c>
      <c r="R61" s="84">
        <f>'Table 4A'!R61/$D61</f>
        <v>0</v>
      </c>
    </row>
    <row r="62" spans="1:18">
      <c r="A62" s="14" t="s">
        <v>57</v>
      </c>
      <c r="B62" s="28">
        <v>15228</v>
      </c>
      <c r="C62" s="28">
        <v>10903</v>
      </c>
      <c r="D62" s="28">
        <v>2763</v>
      </c>
      <c r="E62" s="84">
        <f>'Table 4A'!E62/$D62</f>
        <v>0.75352877307274702</v>
      </c>
      <c r="F62" s="84">
        <f>'Table 4A'!F62/$D62</f>
        <v>1.3029315960912053E-2</v>
      </c>
      <c r="G62" s="84">
        <f>'Table 4A'!G62/$D62</f>
        <v>0</v>
      </c>
      <c r="H62" s="84">
        <f>'Table 4A'!H62/$D62</f>
        <v>4.0173724212812158E-2</v>
      </c>
      <c r="I62" s="84">
        <f>'Table 4A'!I62/$D62</f>
        <v>7.2385088671733622E-4</v>
      </c>
      <c r="J62" s="84">
        <f>'Table 4A'!J62/$D62</f>
        <v>5.1755338400289543E-2</v>
      </c>
      <c r="K62" s="84">
        <f>'Table 4A'!K62/$D62</f>
        <v>0</v>
      </c>
      <c r="L62" s="84">
        <f>'Table 4A'!L62/$D62</f>
        <v>0.13825551936301123</v>
      </c>
      <c r="M62" s="84">
        <f>'Table 4A'!M62/$D62</f>
        <v>0</v>
      </c>
      <c r="N62" s="84">
        <f>'Table 4A'!N62/$D62</f>
        <v>6.5870430691277598E-2</v>
      </c>
      <c r="O62" s="84">
        <f>'Table 4A'!O62/$D62</f>
        <v>4.1259500542888163E-2</v>
      </c>
      <c r="P62" s="84">
        <f>'Table 4A'!P62/$D62</f>
        <v>0</v>
      </c>
      <c r="Q62" s="84">
        <f>'Table 4A'!Q62/$D62</f>
        <v>0</v>
      </c>
      <c r="R62" s="84">
        <f>'Table 4A'!R62/$D62</f>
        <v>1.8458197611292075E-2</v>
      </c>
    </row>
    <row r="63" spans="1:18">
      <c r="A63" s="14" t="s">
        <v>58</v>
      </c>
      <c r="B63" s="28">
        <v>16938</v>
      </c>
      <c r="C63" s="28">
        <v>4892</v>
      </c>
      <c r="D63" s="28">
        <v>2852</v>
      </c>
      <c r="E63" s="84">
        <f>'Table 4A'!E63/$D63</f>
        <v>0.65953716690042075</v>
      </c>
      <c r="F63" s="84">
        <f>'Table 4A'!F63/$D63</f>
        <v>0</v>
      </c>
      <c r="G63" s="84">
        <f>'Table 4A'!G63/$D63</f>
        <v>0</v>
      </c>
      <c r="H63" s="84">
        <f>'Table 4A'!H63/$D63</f>
        <v>1.5778401122019635E-2</v>
      </c>
      <c r="I63" s="84">
        <f>'Table 4A'!I63/$D63</f>
        <v>3.5063113604488078E-3</v>
      </c>
      <c r="J63" s="84">
        <f>'Table 4A'!J63/$D63</f>
        <v>9.6072931276297333E-2</v>
      </c>
      <c r="K63" s="84">
        <f>'Table 4A'!K63/$D63</f>
        <v>0</v>
      </c>
      <c r="L63" s="84">
        <f>'Table 4A'!L63/$D63</f>
        <v>0.1567321178120617</v>
      </c>
      <c r="M63" s="84">
        <f>'Table 4A'!M63/$D63</f>
        <v>1.2622720897615708E-2</v>
      </c>
      <c r="N63" s="84">
        <f>'Table 4A'!N63/$D63</f>
        <v>0</v>
      </c>
      <c r="O63" s="84">
        <f>'Table 4A'!O63/$D63</f>
        <v>8.6605890603085559E-2</v>
      </c>
      <c r="P63" s="84">
        <f>'Table 4A'!P63/$D63</f>
        <v>0</v>
      </c>
      <c r="Q63" s="84">
        <f>'Table 4A'!Q63/$D63</f>
        <v>0.17531556802244039</v>
      </c>
      <c r="R63" s="84">
        <f>'Table 4A'!R63/$D63</f>
        <v>0</v>
      </c>
    </row>
    <row r="64" spans="1:18">
      <c r="A64" s="14" t="s">
        <v>59</v>
      </c>
      <c r="B64" s="28">
        <v>2713</v>
      </c>
      <c r="C64" s="28">
        <v>962</v>
      </c>
      <c r="D64" s="28">
        <v>413</v>
      </c>
      <c r="E64" s="84">
        <f>'Table 4A'!E64/$D64</f>
        <v>0.29055690072639223</v>
      </c>
      <c r="F64" s="84">
        <f>'Table 4A'!F64/$D64</f>
        <v>0</v>
      </c>
      <c r="G64" s="84">
        <f>'Table 4A'!G64/$D64</f>
        <v>0</v>
      </c>
      <c r="H64" s="84">
        <f>'Table 4A'!H64/$D64</f>
        <v>0</v>
      </c>
      <c r="I64" s="84">
        <f>'Table 4A'!I64/$D64</f>
        <v>4.8426150121065374E-2</v>
      </c>
      <c r="J64" s="84">
        <f>'Table 4A'!J64/$D64</f>
        <v>8.9588377723970949E-2</v>
      </c>
      <c r="K64" s="84">
        <f>'Table 4A'!K64/$D64</f>
        <v>0.55932203389830504</v>
      </c>
      <c r="L64" s="84">
        <f>'Table 4A'!L64/$D64</f>
        <v>0.10895883777239709</v>
      </c>
      <c r="M64" s="84">
        <f>'Table 4A'!M64/$D64</f>
        <v>0</v>
      </c>
      <c r="N64" s="84">
        <f>'Table 4A'!N64/$D64</f>
        <v>7.5060532687651338E-2</v>
      </c>
      <c r="O64" s="84">
        <f>'Table 4A'!O64/$D64</f>
        <v>3.6319612590799029E-2</v>
      </c>
      <c r="P64" s="84">
        <f>'Table 4A'!P64/$D64</f>
        <v>1.4527845036319613E-2</v>
      </c>
      <c r="Q64" s="84">
        <f>'Table 4A'!Q64/$D64</f>
        <v>0</v>
      </c>
      <c r="R64" s="84">
        <f>'Table 4A'!R64/$D64</f>
        <v>0</v>
      </c>
    </row>
    <row r="65" spans="1:18">
      <c r="A65" s="14" t="s">
        <v>60</v>
      </c>
      <c r="B65" s="28">
        <v>59409</v>
      </c>
      <c r="C65" s="28">
        <v>42139</v>
      </c>
      <c r="D65" s="28">
        <v>13624</v>
      </c>
      <c r="E65" s="84">
        <f>'Table 4A'!E65/$D65</f>
        <v>0.51365237815619491</v>
      </c>
      <c r="F65" s="84">
        <f>'Table 4A'!F65/$D65</f>
        <v>0</v>
      </c>
      <c r="G65" s="84">
        <f>'Table 4A'!G65/$D65</f>
        <v>2.9359953024075161E-4</v>
      </c>
      <c r="H65" s="84">
        <f>'Table 4A'!H65/$D65</f>
        <v>1.3138578978273635E-2</v>
      </c>
      <c r="I65" s="84">
        <f>'Table 4A'!I65/$D65</f>
        <v>4.4039929536112744E-4</v>
      </c>
      <c r="J65" s="84">
        <f>'Table 4A'!J65/$D65</f>
        <v>0.40700234879624192</v>
      </c>
      <c r="K65" s="84">
        <f>'Table 4A'!K65/$D65</f>
        <v>5.9453904873752201E-3</v>
      </c>
      <c r="L65" s="84">
        <f>'Table 4A'!L65/$D65</f>
        <v>0.14907516147974162</v>
      </c>
      <c r="M65" s="84">
        <f>'Table 4A'!M65/$D65</f>
        <v>6.2463300058719903E-2</v>
      </c>
      <c r="N65" s="84">
        <f>'Table 4A'!N65/$D65</f>
        <v>0</v>
      </c>
      <c r="O65" s="84">
        <f>'Table 4A'!O65/$D65</f>
        <v>7.8244274809160311E-2</v>
      </c>
      <c r="P65" s="84">
        <f>'Table 4A'!P65/$D65</f>
        <v>0</v>
      </c>
      <c r="Q65" s="84">
        <f>'Table 4A'!Q65/$D65</f>
        <v>0.50968878449794486</v>
      </c>
      <c r="R65" s="84">
        <f>'Table 4A'!R65/$D65</f>
        <v>3.7213740458015267E-2</v>
      </c>
    </row>
    <row r="66" spans="1:18">
      <c r="A66" s="14"/>
      <c r="B66" s="28"/>
      <c r="C66" s="28"/>
      <c r="D66" s="28"/>
      <c r="E66" s="84"/>
      <c r="F66" s="84"/>
      <c r="G66" s="84"/>
      <c r="H66" s="84"/>
      <c r="I66" s="84"/>
      <c r="J66" s="84"/>
      <c r="K66" s="84"/>
      <c r="L66" s="84"/>
      <c r="M66" s="84"/>
      <c r="N66" s="84"/>
      <c r="O66" s="84"/>
      <c r="P66" s="84"/>
      <c r="Q66" s="84"/>
      <c r="R66" s="84"/>
    </row>
    <row r="67" spans="1:18">
      <c r="A67" s="14" t="s">
        <v>61</v>
      </c>
      <c r="B67" s="28">
        <v>133997</v>
      </c>
      <c r="C67" s="28">
        <v>37799</v>
      </c>
      <c r="D67" s="28">
        <v>15906</v>
      </c>
      <c r="E67" s="84">
        <f>'Table 4A'!E67/$D67</f>
        <v>0.58650823588582923</v>
      </c>
      <c r="F67" s="84">
        <f>'Table 4A'!F67/$D67</f>
        <v>1.3076826354834654E-2</v>
      </c>
      <c r="G67" s="84">
        <f>'Table 4A'!G67/$D67</f>
        <v>3.5206840186093298E-3</v>
      </c>
      <c r="H67" s="84">
        <f>'Table 4A'!H67/$D67</f>
        <v>2.5462089777442475E-2</v>
      </c>
      <c r="I67" s="84">
        <f>'Table 4A'!I67/$D67</f>
        <v>6.5384131774173272E-3</v>
      </c>
      <c r="J67" s="84">
        <f>'Table 4A'!J67/$D67</f>
        <v>0.24726518294983024</v>
      </c>
      <c r="K67" s="84">
        <f>'Table 4A'!K67/$D67</f>
        <v>8.4873632591474912E-3</v>
      </c>
      <c r="L67" s="84">
        <f>'Table 4A'!L67/$D67</f>
        <v>0.10253992204199673</v>
      </c>
      <c r="M67" s="84">
        <f>'Table 4A'!M67/$D67</f>
        <v>4.9666792405381613E-3</v>
      </c>
      <c r="N67" s="84">
        <f>'Table 4A'!N67/$D67</f>
        <v>5.4067647428643277E-2</v>
      </c>
      <c r="O67" s="84">
        <f>'Table 4A'!O67/$D67</f>
        <v>2.0306802464478812E-2</v>
      </c>
      <c r="P67" s="84">
        <f>'Table 4A'!P67/$D67</f>
        <v>0</v>
      </c>
      <c r="Q67" s="84">
        <f>'Table 4A'!Q67/$D67</f>
        <v>0.3225198038476047</v>
      </c>
      <c r="R67" s="84">
        <f>'Table 4A'!R67/$D67</f>
        <v>0</v>
      </c>
    </row>
    <row r="68" spans="1:18">
      <c r="A68" s="14" t="s">
        <v>62</v>
      </c>
      <c r="B68" s="28">
        <v>7487</v>
      </c>
      <c r="C68" s="28">
        <v>4847</v>
      </c>
      <c r="D68" s="28">
        <v>1255</v>
      </c>
      <c r="E68" s="84">
        <f>'Table 4A'!E68/$D68</f>
        <v>0.60796812749003981</v>
      </c>
      <c r="F68" s="84">
        <f>'Table 4A'!F68/$D68</f>
        <v>0</v>
      </c>
      <c r="G68" s="84">
        <f>'Table 4A'!G68/$D68</f>
        <v>0</v>
      </c>
      <c r="H68" s="84">
        <f>'Table 4A'!H68/$D68</f>
        <v>4.2231075697211157E-2</v>
      </c>
      <c r="I68" s="84">
        <f>'Table 4A'!I68/$D68</f>
        <v>1.0358565737051793E-2</v>
      </c>
      <c r="J68" s="84">
        <f>'Table 4A'!J68/$D68</f>
        <v>0.25657370517928285</v>
      </c>
      <c r="K68" s="84">
        <f>'Table 4A'!K68/$D68</f>
        <v>0</v>
      </c>
      <c r="L68" s="84">
        <f>'Table 4A'!L68/$D68</f>
        <v>0.16812749003984065</v>
      </c>
      <c r="M68" s="84">
        <f>'Table 4A'!M68/$D68</f>
        <v>0.15776892430278885</v>
      </c>
      <c r="N68" s="84">
        <f>'Table 4A'!N68/$D68</f>
        <v>4.3027888446215141E-2</v>
      </c>
      <c r="O68" s="84">
        <f>'Table 4A'!O68/$D68</f>
        <v>7.4103585657370519E-2</v>
      </c>
      <c r="P68" s="84">
        <f>'Table 4A'!P68/$D68</f>
        <v>0</v>
      </c>
      <c r="Q68" s="84">
        <f>'Table 4A'!Q68/$D68</f>
        <v>0</v>
      </c>
      <c r="R68" s="84">
        <f>'Table 4A'!R68/$D68</f>
        <v>0.57928286852589639</v>
      </c>
    </row>
    <row r="69" spans="1:18">
      <c r="A69" s="14" t="s">
        <v>63</v>
      </c>
      <c r="B69" s="28">
        <v>5524</v>
      </c>
      <c r="C69" s="28">
        <v>4393</v>
      </c>
      <c r="D69" s="28">
        <v>555</v>
      </c>
      <c r="E69" s="84">
        <f>'Table 4A'!E69/$D69</f>
        <v>0.65405405405405403</v>
      </c>
      <c r="F69" s="84">
        <f>'Table 4A'!F69/$D69</f>
        <v>0</v>
      </c>
      <c r="G69" s="84">
        <f>'Table 4A'!G69/$D69</f>
        <v>1.6216216216216217E-2</v>
      </c>
      <c r="H69" s="84">
        <f>'Table 4A'!H69/$D69</f>
        <v>8.8288288288288289E-2</v>
      </c>
      <c r="I69" s="84">
        <f>'Table 4A'!I69/$D69</f>
        <v>9.0090090090090089E-3</v>
      </c>
      <c r="J69" s="84">
        <f>'Table 4A'!J69/$D69</f>
        <v>0.30630630630630629</v>
      </c>
      <c r="K69" s="84">
        <f>'Table 4A'!K69/$D69</f>
        <v>0</v>
      </c>
      <c r="L69" s="84">
        <f>'Table 4A'!L69/$D69</f>
        <v>0.19639639639639639</v>
      </c>
      <c r="M69" s="84">
        <f>'Table 4A'!M69/$D69</f>
        <v>9.7297297297297303E-2</v>
      </c>
      <c r="N69" s="84">
        <f>'Table 4A'!N69/$D69</f>
        <v>0</v>
      </c>
      <c r="O69" s="84">
        <f>'Table 4A'!O69/$D69</f>
        <v>0.12072072072072072</v>
      </c>
      <c r="P69" s="84">
        <f>'Table 4A'!P69/$D69</f>
        <v>0</v>
      </c>
      <c r="Q69" s="84">
        <f>'Table 4A'!Q69/$D69</f>
        <v>0</v>
      </c>
      <c r="R69" s="84">
        <f>'Table 4A'!R69/$D69</f>
        <v>0.15135135135135136</v>
      </c>
    </row>
    <row r="70" spans="1:18">
      <c r="A70" s="14" t="s">
        <v>64</v>
      </c>
      <c r="B70" s="28">
        <v>748</v>
      </c>
      <c r="C70" s="28">
        <v>670</v>
      </c>
      <c r="D70" s="28">
        <v>45</v>
      </c>
      <c r="E70" s="84">
        <f>'Table 4A'!E70/$D70</f>
        <v>0.33333333333333331</v>
      </c>
      <c r="F70" s="84">
        <f>'Table 4A'!F70/$D70</f>
        <v>0</v>
      </c>
      <c r="G70" s="84">
        <f>'Table 4A'!G70/$D70</f>
        <v>0</v>
      </c>
      <c r="H70" s="84">
        <f>'Table 4A'!H70/$D70</f>
        <v>0</v>
      </c>
      <c r="I70" s="84">
        <f>'Table 4A'!I70/$D70</f>
        <v>0.17777777777777778</v>
      </c>
      <c r="J70" s="84">
        <f>'Table 4A'!J70/$D70</f>
        <v>0.1111111111111111</v>
      </c>
      <c r="K70" s="84">
        <f>'Table 4A'!K70/$D70</f>
        <v>0.35555555555555557</v>
      </c>
      <c r="L70" s="84">
        <f>'Table 4A'!L70/$D70</f>
        <v>2.2222222222222223E-2</v>
      </c>
      <c r="M70" s="84">
        <f>'Table 4A'!M70/$D70</f>
        <v>6.6666666666666666E-2</v>
      </c>
      <c r="N70" s="84">
        <f>'Table 4A'!N70/$D70</f>
        <v>0</v>
      </c>
      <c r="O70" s="84">
        <f>'Table 4A'!O70/$D70</f>
        <v>0</v>
      </c>
      <c r="P70" s="84">
        <f>'Table 4A'!P70/$D70</f>
        <v>0.15555555555555556</v>
      </c>
      <c r="Q70" s="84">
        <f>'Table 4A'!Q70/$D70</f>
        <v>0</v>
      </c>
      <c r="R70" s="84">
        <f>'Table 4A'!R70/$D70</f>
        <v>0</v>
      </c>
    </row>
    <row r="71" spans="1:18">
      <c r="A71" s="14" t="s">
        <v>65</v>
      </c>
      <c r="B71" s="28">
        <v>29271</v>
      </c>
      <c r="C71" s="28">
        <v>8775</v>
      </c>
      <c r="D71" s="28">
        <v>3890</v>
      </c>
      <c r="E71" s="84">
        <f>'Table 4A'!E71/$D71</f>
        <v>0.85989717223650386</v>
      </c>
      <c r="F71" s="84">
        <f>'Table 4A'!F71/$D71</f>
        <v>5.1413881748071976E-3</v>
      </c>
      <c r="G71" s="84">
        <f>'Table 4A'!G71/$D71</f>
        <v>0</v>
      </c>
      <c r="H71" s="84">
        <f>'Table 4A'!H71/$D71</f>
        <v>2.4421593830334189E-2</v>
      </c>
      <c r="I71" s="84">
        <f>'Table 4A'!I71/$D71</f>
        <v>1.7223650385604115E-2</v>
      </c>
      <c r="J71" s="84">
        <f>'Table 4A'!J71/$D71</f>
        <v>0.25886889460154244</v>
      </c>
      <c r="K71" s="84">
        <f>'Table 4A'!K71/$D71</f>
        <v>0</v>
      </c>
      <c r="L71" s="84">
        <f>'Table 4A'!L71/$D71</f>
        <v>4.3701799485861186E-3</v>
      </c>
      <c r="M71" s="84">
        <f>'Table 4A'!M71/$D71</f>
        <v>3.8560411311053984E-2</v>
      </c>
      <c r="N71" s="84">
        <f>'Table 4A'!N71/$D71</f>
        <v>9.2544987146529565E-3</v>
      </c>
      <c r="O71" s="84">
        <f>'Table 4A'!O71/$D71</f>
        <v>1.0282776349614395E-3</v>
      </c>
      <c r="P71" s="84">
        <f>'Table 4A'!P71/$D71</f>
        <v>0</v>
      </c>
      <c r="Q71" s="84">
        <f>'Table 4A'!Q71/$D71</f>
        <v>0</v>
      </c>
      <c r="R71" s="84">
        <f>'Table 4A'!R71/$D71</f>
        <v>0</v>
      </c>
    </row>
    <row r="72" spans="1:18">
      <c r="A72" s="14"/>
      <c r="B72" s="28"/>
      <c r="C72" s="28"/>
      <c r="D72" s="28"/>
      <c r="E72" s="84"/>
      <c r="F72" s="84"/>
      <c r="G72" s="84"/>
      <c r="H72" s="84"/>
      <c r="I72" s="84"/>
      <c r="J72" s="84"/>
      <c r="K72" s="84"/>
      <c r="L72" s="84"/>
      <c r="M72" s="84"/>
      <c r="N72" s="84"/>
      <c r="O72" s="84"/>
      <c r="P72" s="84"/>
      <c r="Q72" s="84"/>
      <c r="R72" s="84"/>
    </row>
    <row r="73" spans="1:18">
      <c r="A73" s="14" t="s">
        <v>66</v>
      </c>
      <c r="B73" s="28">
        <v>54160</v>
      </c>
      <c r="C73" s="28">
        <v>34326</v>
      </c>
      <c r="D73" s="28">
        <v>17313</v>
      </c>
      <c r="E73" s="84">
        <f>'Table 4A'!E73/$D73</f>
        <v>0.508173049153815</v>
      </c>
      <c r="F73" s="84">
        <f>'Table 4A'!F73/$D73</f>
        <v>3.2807716744642751E-2</v>
      </c>
      <c r="G73" s="84">
        <f>'Table 4A'!G73/$D73</f>
        <v>7.1622480217177847E-2</v>
      </c>
      <c r="H73" s="84">
        <f>'Table 4A'!H73/$D73</f>
        <v>5.007797608733322E-2</v>
      </c>
      <c r="I73" s="84">
        <f>'Table 4A'!I73/$D73</f>
        <v>4.4475249812279787E-3</v>
      </c>
      <c r="J73" s="84">
        <f>'Table 4A'!J73/$D73</f>
        <v>0.14249407959336916</v>
      </c>
      <c r="K73" s="84">
        <f>'Table 4A'!K73/$D73</f>
        <v>0.43822561081268413</v>
      </c>
      <c r="L73" s="84">
        <f>'Table 4A'!L73/$D73</f>
        <v>2.6396349563911511E-2</v>
      </c>
      <c r="M73" s="84">
        <f>'Table 4A'!M73/$D73</f>
        <v>9.6343787905042458E-2</v>
      </c>
      <c r="N73" s="84">
        <f>'Table 4A'!N73/$D73</f>
        <v>2.9342112863166406E-2</v>
      </c>
      <c r="O73" s="84">
        <f>'Table 4A'!O73/$D73</f>
        <v>9.4322185640847919E-2</v>
      </c>
      <c r="P73" s="84">
        <f>'Table 4A'!P73/$D73</f>
        <v>0</v>
      </c>
      <c r="Q73" s="84">
        <f>'Table 4A'!Q73/$D73</f>
        <v>0</v>
      </c>
      <c r="R73" s="84">
        <f>'Table 4A'!R73/$D73</f>
        <v>8.9528100271472302E-2</v>
      </c>
    </row>
    <row r="74" spans="1:18">
      <c r="A74" s="14" t="s">
        <v>67</v>
      </c>
      <c r="B74" s="28">
        <v>14732</v>
      </c>
      <c r="C74" s="28">
        <v>9348</v>
      </c>
      <c r="D74" s="28">
        <v>2016</v>
      </c>
      <c r="E74" s="84">
        <f>'Table 4A'!E74/$D74</f>
        <v>0.42311507936507936</v>
      </c>
      <c r="F74" s="84">
        <f>'Table 4A'!F74/$D74</f>
        <v>2.48015873015873E-3</v>
      </c>
      <c r="G74" s="84">
        <f>'Table 4A'!G74/$D74</f>
        <v>4.464285714285714E-3</v>
      </c>
      <c r="H74" s="84">
        <f>'Table 4A'!H74/$D74</f>
        <v>0.24057539682539683</v>
      </c>
      <c r="I74" s="84">
        <f>'Table 4A'!I74/$D74</f>
        <v>3.472222222222222E-3</v>
      </c>
      <c r="J74" s="84">
        <f>'Table 4A'!J74/$D74</f>
        <v>7.9861111111111105E-2</v>
      </c>
      <c r="K74" s="84">
        <f>'Table 4A'!K74/$D74</f>
        <v>0.16865079365079366</v>
      </c>
      <c r="L74" s="84">
        <f>'Table 4A'!L74/$D74</f>
        <v>0.18998015873015872</v>
      </c>
      <c r="M74" s="84">
        <f>'Table 4A'!M74/$D74</f>
        <v>0</v>
      </c>
      <c r="N74" s="84">
        <f>'Table 4A'!N74/$D74</f>
        <v>2.9265873015873016E-2</v>
      </c>
      <c r="O74" s="84">
        <f>'Table 4A'!O74/$D74</f>
        <v>1.488095238095238E-3</v>
      </c>
      <c r="P74" s="84">
        <f>'Table 4A'!P74/$D74</f>
        <v>0</v>
      </c>
      <c r="Q74" s="84">
        <f>'Table 4A'!Q74/$D74</f>
        <v>0</v>
      </c>
      <c r="R74" s="84">
        <f>'Table 4A'!R74/$D74</f>
        <v>0</v>
      </c>
    </row>
    <row r="75" spans="1:18">
      <c r="A75" s="14" t="s">
        <v>68</v>
      </c>
      <c r="B75" s="28">
        <v>17680</v>
      </c>
      <c r="C75" s="28">
        <v>4976</v>
      </c>
      <c r="D75" s="28">
        <v>3724</v>
      </c>
      <c r="E75" s="84">
        <f>'Table 4A'!E75/$D75</f>
        <v>0.10821697099892588</v>
      </c>
      <c r="F75" s="84">
        <f>'Table 4A'!F75/$D75</f>
        <v>5.3705692803437163E-4</v>
      </c>
      <c r="G75" s="84">
        <f>'Table 4A'!G75/$D75</f>
        <v>0</v>
      </c>
      <c r="H75" s="84">
        <f>'Table 4A'!H75/$D75</f>
        <v>0.60687432867883995</v>
      </c>
      <c r="I75" s="84">
        <f>'Table 4A'!I75/$D75</f>
        <v>2.6852846401718581E-4</v>
      </c>
      <c r="J75" s="84">
        <f>'Table 4A'!J75/$D75</f>
        <v>0.25832438238453276</v>
      </c>
      <c r="K75" s="84">
        <f>'Table 4A'!K75/$D75</f>
        <v>9.2105263157894732E-2</v>
      </c>
      <c r="L75" s="84">
        <f>'Table 4A'!L75/$D75</f>
        <v>9.2105263157894732E-2</v>
      </c>
      <c r="M75" s="84">
        <f>'Table 4A'!M75/$D75</f>
        <v>0.3429108485499463</v>
      </c>
      <c r="N75" s="84">
        <f>'Table 4A'!N75/$D75</f>
        <v>0.27685284640171859</v>
      </c>
      <c r="O75" s="84">
        <f>'Table 4A'!O75/$D75</f>
        <v>0.24919441460794844</v>
      </c>
      <c r="P75" s="84">
        <f>'Table 4A'!P75/$D75</f>
        <v>0</v>
      </c>
      <c r="Q75" s="84">
        <f>'Table 4A'!Q75/$D75</f>
        <v>0</v>
      </c>
      <c r="R75" s="84">
        <f>'Table 4A'!R75/$D75</f>
        <v>0</v>
      </c>
    </row>
    <row r="76" spans="1:18" ht="14" thickBot="1">
      <c r="A76" s="15" t="s">
        <v>69</v>
      </c>
      <c r="B76" s="74">
        <v>524</v>
      </c>
      <c r="C76" s="74">
        <v>109</v>
      </c>
      <c r="D76" s="74">
        <v>78</v>
      </c>
      <c r="E76" s="85">
        <f>'Table 4A'!E76/$D76</f>
        <v>0.25641025641025639</v>
      </c>
      <c r="F76" s="85">
        <f>'Table 4A'!F76/$D76</f>
        <v>1.282051282051282E-2</v>
      </c>
      <c r="G76" s="85">
        <f>'Table 4A'!G76/$D76</f>
        <v>0</v>
      </c>
      <c r="H76" s="85">
        <f>'Table 4A'!H76/$D76</f>
        <v>0.61538461538461542</v>
      </c>
      <c r="I76" s="85">
        <f>'Table 4A'!I76/$D76</f>
        <v>2.564102564102564E-2</v>
      </c>
      <c r="J76" s="85">
        <f>'Table 4A'!J76/$D76</f>
        <v>0.24358974358974358</v>
      </c>
      <c r="K76" s="85">
        <f>'Table 4A'!K76/$D76</f>
        <v>0</v>
      </c>
      <c r="L76" s="85">
        <f>'Table 4A'!L76/$D76</f>
        <v>6.4102564102564097E-2</v>
      </c>
      <c r="M76" s="85">
        <f>'Table 4A'!M76/$D76</f>
        <v>0</v>
      </c>
      <c r="N76" s="85">
        <f>'Table 4A'!N76/$D76</f>
        <v>0</v>
      </c>
      <c r="O76" s="85">
        <f>'Table 4A'!O76/$D76</f>
        <v>7.6923076923076927E-2</v>
      </c>
      <c r="P76" s="85">
        <f>'Table 4A'!P76/$D76</f>
        <v>0</v>
      </c>
      <c r="Q76" s="85">
        <f>'Table 4A'!Q76/$D76</f>
        <v>0</v>
      </c>
      <c r="R76" s="85">
        <f>'Table 4A'!R76/$D76</f>
        <v>0</v>
      </c>
    </row>
    <row r="77" spans="1:18">
      <c r="A77" s="5" t="s">
        <v>105</v>
      </c>
      <c r="B77" s="78"/>
      <c r="C77" s="78"/>
      <c r="D77" s="78"/>
      <c r="E77" s="78"/>
      <c r="F77" s="78"/>
      <c r="G77" s="78"/>
      <c r="H77" s="78"/>
      <c r="I77" s="78"/>
      <c r="J77" s="78"/>
      <c r="K77" s="78"/>
      <c r="L77" s="78"/>
      <c r="M77" s="78"/>
      <c r="N77" s="78"/>
      <c r="O77" s="78"/>
      <c r="P77" s="78"/>
    </row>
    <row r="78" spans="1:18">
      <c r="A78" t="s">
        <v>283</v>
      </c>
    </row>
  </sheetData>
  <mergeCells count="4">
    <mergeCell ref="A2:P2"/>
    <mergeCell ref="A3:P3"/>
    <mergeCell ref="A4:P4"/>
    <mergeCell ref="E7:R7"/>
  </mergeCells>
  <printOptions horizontalCentered="1" verticalCentered="1"/>
  <pageMargins left="0.25" right="0.25" top="0.25" bottom="0.25" header="0.5" footer="0.5"/>
  <pageSetup scale="5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Table 1A</vt:lpstr>
      <vt:lpstr>Table 1B</vt:lpstr>
      <vt:lpstr>Table 1C</vt:lpstr>
      <vt:lpstr>Table 2</vt:lpstr>
      <vt:lpstr>Table 3A</vt:lpstr>
      <vt:lpstr>Table 3B</vt:lpstr>
      <vt:lpstr>Table 4A</vt:lpstr>
      <vt:lpstr>Table 4B</vt:lpstr>
      <vt:lpstr>Table 5A</vt:lpstr>
      <vt:lpstr>Table 5B</vt:lpstr>
      <vt:lpstr>Table 6A</vt:lpstr>
      <vt:lpstr>Table 6B</vt:lpstr>
      <vt:lpstr>Table 6C</vt:lpstr>
      <vt:lpstr>Table 7</vt:lpstr>
      <vt:lpstr>Table 8A</vt:lpstr>
      <vt:lpstr>Table 8B</vt:lpstr>
      <vt:lpstr>Table 9 A</vt:lpstr>
      <vt:lpstr>Table 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&amp; Kay Brannen</dc:creator>
  <cp:keywords/>
  <dc:description/>
  <cp:lastModifiedBy>Goehring, Benjamin</cp:lastModifiedBy>
  <cp:lastPrinted>2002-10-23T13:10:28Z</cp:lastPrinted>
  <dcterms:created xsi:type="dcterms:W3CDTF">1999-01-06T14:30:02Z</dcterms:created>
  <dcterms:modified xsi:type="dcterms:W3CDTF">2018-09-14T20:04:01Z</dcterms:modified>
</cp:coreProperties>
</file>