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codeName="ThisWorkbook" defaultThemeVersion="124226"/>
  <mc:AlternateContent xmlns:mc="http://schemas.openxmlformats.org/markup-compatibility/2006">
    <mc:Choice Requires="x15">
      <x15ac:absPath xmlns:x15ac="http://schemas.microsoft.com/office/spreadsheetml/2010/11/ac" url="/Users/Ben/Desktop/TANF_Expenditures/Workers/"/>
    </mc:Choice>
  </mc:AlternateContent>
  <xr:revisionPtr revIDLastSave="0" documentId="13_ncr:1_{E2A0D1C9-4024-CA43-B662-99F3443F4AF8}" xr6:coauthVersionLast="36" xr6:coauthVersionMax="36" xr10:uidLastSave="{00000000-0000-0000-0000-000000000000}"/>
  <bookViews>
    <workbookView xWindow="0" yWindow="460" windowWidth="25600" windowHeight="14320" tabRatio="601" xr2:uid="{00000000-000D-0000-FFFF-FFFF00000000}"/>
  </bookViews>
  <sheets>
    <sheet name="Sheet1" sheetId="26" r:id="rId1"/>
    <sheet name="FINAL" sheetId="1" r:id="rId2"/>
    <sheet name="FINAL2" sheetId="6" r:id="rId3"/>
    <sheet name="WPR-CHG" sheetId="15" r:id="rId4"/>
    <sheet name="CASELOAD" sheetId="13" r:id="rId5"/>
    <sheet name="AFSTATUS" sheetId="17" r:id="rId6"/>
    <sheet name="TP STATUS" sheetId="16" r:id="rId7"/>
    <sheet name="AFWRKACT" sheetId="2" r:id="rId8"/>
    <sheet name="AFWRKPCT" sheetId="7" r:id="rId9"/>
    <sheet name="TPWRKACT" sheetId="8" r:id="rId10"/>
    <sheet name="TPWRKPCT" sheetId="9" r:id="rId11"/>
    <sheet name="TOTWRKACT" sheetId="10" r:id="rId12"/>
    <sheet name="TOTWRKPCT" sheetId="12" r:id="rId13"/>
    <sheet name="TOTWRKPCT2" sheetId="14" r:id="rId14"/>
    <sheet name="THRS" sheetId="23" r:id="rId15"/>
    <sheet name="AVGHRSACT" sheetId="19" r:id="rId16"/>
    <sheet name="not_parti_hrs" sheetId="25" r:id="rId17"/>
    <sheet name="NOT_PARTI_PCT" sheetId="24" r:id="rId18"/>
    <sheet name="SSPWPR" sheetId="20" r:id="rId19"/>
    <sheet name="SSPWPR2" sheetId="22" r:id="rId20"/>
    <sheet name="CONTINU" sheetId="21" r:id="rId21"/>
    <sheet name="MSA.LEVA" sheetId="18" r:id="rId22"/>
  </sheets>
  <calcPr calcId="162913"/>
</workbook>
</file>

<file path=xl/calcChain.xml><?xml version="1.0" encoding="utf-8"?>
<calcChain xmlns="http://schemas.openxmlformats.org/spreadsheetml/2006/main">
  <c r="A3" i="26" l="1"/>
  <c r="B3" i="26"/>
  <c r="A4" i="26"/>
  <c r="B4" i="26"/>
  <c r="A5" i="26"/>
  <c r="B5" i="26"/>
  <c r="A6" i="26"/>
  <c r="B6" i="26"/>
  <c r="A7" i="26"/>
  <c r="B7" i="26"/>
  <c r="A8" i="26"/>
  <c r="B8" i="26"/>
  <c r="A9" i="26"/>
  <c r="B9" i="26"/>
  <c r="A10" i="26"/>
  <c r="B10" i="26"/>
  <c r="A11" i="26"/>
  <c r="B11" i="26"/>
  <c r="A12" i="26"/>
  <c r="B12" i="26"/>
  <c r="A13" i="26"/>
  <c r="B13" i="26"/>
  <c r="A14" i="26"/>
  <c r="B14" i="26"/>
  <c r="A15" i="26"/>
  <c r="B15" i="26"/>
  <c r="A16" i="26"/>
  <c r="B16" i="26"/>
  <c r="A17" i="26"/>
  <c r="B17" i="26"/>
  <c r="A18" i="26"/>
  <c r="B18" i="26"/>
  <c r="A19" i="26"/>
  <c r="B19" i="26"/>
  <c r="A20" i="26"/>
  <c r="B20" i="26"/>
  <c r="A21" i="26"/>
  <c r="B21" i="26"/>
  <c r="A22" i="26"/>
  <c r="B22" i="26"/>
  <c r="A23" i="26"/>
  <c r="B23" i="26"/>
  <c r="A24" i="26"/>
  <c r="B24" i="26"/>
  <c r="A25" i="26"/>
  <c r="B25" i="26"/>
  <c r="A26" i="26"/>
  <c r="B26" i="26"/>
  <c r="A27" i="26"/>
  <c r="B27" i="26"/>
  <c r="A28" i="26"/>
  <c r="B28" i="26"/>
  <c r="A29" i="26"/>
  <c r="B29" i="26"/>
  <c r="A30" i="26"/>
  <c r="B30" i="26"/>
  <c r="A31" i="26"/>
  <c r="B31" i="26"/>
  <c r="A32" i="26"/>
  <c r="B32" i="26"/>
  <c r="A33" i="26"/>
  <c r="B33" i="26"/>
  <c r="A34" i="26"/>
  <c r="B34" i="26"/>
  <c r="A35" i="26"/>
  <c r="B35" i="26"/>
  <c r="A36" i="26"/>
  <c r="B36" i="26"/>
  <c r="A37" i="26"/>
  <c r="B37" i="26"/>
  <c r="A38" i="26"/>
  <c r="B38" i="26"/>
  <c r="A39" i="26"/>
  <c r="B39" i="26"/>
  <c r="A40" i="26"/>
  <c r="B40" i="26"/>
  <c r="A41" i="26"/>
  <c r="B41" i="26"/>
  <c r="A42" i="26"/>
  <c r="B42" i="26"/>
  <c r="A43" i="26"/>
  <c r="B43" i="26"/>
  <c r="A44" i="26"/>
  <c r="B44" i="26"/>
  <c r="A45" i="26"/>
  <c r="B45" i="26"/>
  <c r="A46" i="26"/>
  <c r="B46" i="26"/>
  <c r="A47" i="26"/>
  <c r="B47" i="26"/>
  <c r="A48" i="26"/>
  <c r="B48" i="26"/>
  <c r="A49" i="26"/>
  <c r="B49" i="26"/>
  <c r="A50" i="26"/>
  <c r="B50" i="26"/>
  <c r="A51" i="26"/>
  <c r="B51" i="26"/>
  <c r="A52" i="26"/>
  <c r="B52" i="26"/>
  <c r="A2" i="26"/>
  <c r="B2" i="26" l="1"/>
  <c r="K10" i="17"/>
  <c r="J10" i="17"/>
  <c r="I10" i="17"/>
  <c r="H10" i="17"/>
  <c r="G10" i="17"/>
  <c r="F10" i="17"/>
  <c r="E10" i="17"/>
  <c r="D10" i="17"/>
  <c r="C10" i="17"/>
  <c r="B10" i="17"/>
  <c r="R11" i="2"/>
  <c r="Q11" i="2"/>
  <c r="P11" i="2"/>
  <c r="O11" i="2"/>
  <c r="N11" i="2"/>
  <c r="M11" i="2"/>
  <c r="L11" i="2"/>
  <c r="K11" i="2"/>
  <c r="J11" i="2"/>
  <c r="I11" i="2"/>
  <c r="H11" i="2"/>
  <c r="G11" i="2"/>
  <c r="F11" i="2"/>
  <c r="E11" i="2"/>
  <c r="D11" i="2"/>
  <c r="C11" i="2"/>
  <c r="B11" i="2"/>
  <c r="D76" i="7"/>
  <c r="D75" i="7"/>
  <c r="E75" i="7" s="1"/>
  <c r="D74" i="7"/>
  <c r="D73" i="7"/>
  <c r="D72" i="7"/>
  <c r="D71" i="7"/>
  <c r="Q71" i="7" s="1"/>
  <c r="D70" i="7"/>
  <c r="R70" i="7" s="1"/>
  <c r="D69" i="7"/>
  <c r="D68" i="7"/>
  <c r="D67" i="7"/>
  <c r="Q67" i="7" s="1"/>
  <c r="D66" i="7"/>
  <c r="D65" i="7"/>
  <c r="D64" i="7"/>
  <c r="D63" i="7"/>
  <c r="R63" i="7" s="1"/>
  <c r="D62" i="7"/>
  <c r="Q62" i="7" s="1"/>
  <c r="D61" i="7"/>
  <c r="D60" i="7"/>
  <c r="D59" i="7"/>
  <c r="O59" i="7" s="1"/>
  <c r="D58" i="7"/>
  <c r="D57" i="7"/>
  <c r="D56" i="7"/>
  <c r="D55" i="7"/>
  <c r="O55" i="7" s="1"/>
  <c r="D54" i="7"/>
  <c r="D53" i="7"/>
  <c r="D52" i="7"/>
  <c r="D51" i="7"/>
  <c r="E51" i="7" s="1"/>
  <c r="D50" i="7"/>
  <c r="Q50" i="7" s="1"/>
  <c r="D49" i="7"/>
  <c r="D48" i="7"/>
  <c r="D47" i="7"/>
  <c r="Q47" i="7" s="1"/>
  <c r="D46" i="7"/>
  <c r="D45" i="7"/>
  <c r="D44" i="7"/>
  <c r="D43" i="7"/>
  <c r="Q43" i="7" s="1"/>
  <c r="D42" i="7"/>
  <c r="D41" i="7"/>
  <c r="D40" i="7"/>
  <c r="D39" i="7"/>
  <c r="R39" i="7" s="1"/>
  <c r="D38" i="7"/>
  <c r="D37" i="7"/>
  <c r="D36" i="7"/>
  <c r="D35" i="7"/>
  <c r="O35" i="7" s="1"/>
  <c r="D34" i="7"/>
  <c r="D33" i="7"/>
  <c r="D32" i="7"/>
  <c r="D31" i="7"/>
  <c r="O31" i="7" s="1"/>
  <c r="D30" i="7"/>
  <c r="D29" i="7"/>
  <c r="D28" i="7"/>
  <c r="D27" i="7"/>
  <c r="O27" i="7" s="1"/>
  <c r="D25" i="7"/>
  <c r="D24" i="7"/>
  <c r="D23" i="7"/>
  <c r="D22" i="7"/>
  <c r="Q22" i="7" s="1"/>
  <c r="D21" i="7"/>
  <c r="D20" i="7"/>
  <c r="D19" i="7"/>
  <c r="D18" i="7"/>
  <c r="D17" i="7"/>
  <c r="D16" i="7"/>
  <c r="D15" i="7"/>
  <c r="D14" i="7"/>
  <c r="R14" i="7" s="1"/>
  <c r="D13"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5" i="7"/>
  <c r="C24" i="7"/>
  <c r="C23" i="7"/>
  <c r="C22" i="7"/>
  <c r="C21" i="7"/>
  <c r="C20" i="7"/>
  <c r="C19" i="7"/>
  <c r="C18" i="7"/>
  <c r="C17" i="7"/>
  <c r="C16" i="7"/>
  <c r="C15" i="7"/>
  <c r="C14" i="7"/>
  <c r="C13"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5" i="7"/>
  <c r="B24" i="7"/>
  <c r="B23" i="7"/>
  <c r="B22" i="7"/>
  <c r="B21" i="7"/>
  <c r="B20" i="7"/>
  <c r="B19" i="7"/>
  <c r="B18" i="7"/>
  <c r="B17" i="7"/>
  <c r="B16" i="7"/>
  <c r="B15" i="7"/>
  <c r="B14" i="7"/>
  <c r="B13" i="7"/>
  <c r="R74" i="7"/>
  <c r="R73" i="7"/>
  <c r="R71" i="7"/>
  <c r="R69" i="7"/>
  <c r="R67" i="7"/>
  <c r="R65" i="7"/>
  <c r="R61" i="7"/>
  <c r="R57" i="7"/>
  <c r="R53" i="7"/>
  <c r="R50" i="7"/>
  <c r="R49" i="7"/>
  <c r="R47" i="7"/>
  <c r="R45" i="7"/>
  <c r="R43" i="7"/>
  <c r="R41" i="7"/>
  <c r="R37" i="7"/>
  <c r="R33" i="7"/>
  <c r="R29" i="7"/>
  <c r="R25" i="7"/>
  <c r="R22" i="7"/>
  <c r="R20" i="7"/>
  <c r="R17" i="7"/>
  <c r="R16" i="7"/>
  <c r="Q75" i="7"/>
  <c r="Q74" i="7"/>
  <c r="Q73" i="7"/>
  <c r="Q70" i="7"/>
  <c r="Q69" i="7"/>
  <c r="Q65" i="7"/>
  <c r="Q61" i="7"/>
  <c r="Q57" i="7"/>
  <c r="Q53" i="7"/>
  <c r="Q51" i="7"/>
  <c r="Q49" i="7"/>
  <c r="Q45" i="7"/>
  <c r="Q41" i="7"/>
  <c r="Q38" i="7"/>
  <c r="Q37" i="7"/>
  <c r="Q34" i="7"/>
  <c r="Q33" i="7"/>
  <c r="Q29" i="7"/>
  <c r="Q27" i="7"/>
  <c r="Q25" i="7"/>
  <c r="Q21" i="7"/>
  <c r="Q20" i="7"/>
  <c r="Q16" i="7"/>
  <c r="Q13" i="7"/>
  <c r="P75" i="7"/>
  <c r="P74" i="7"/>
  <c r="P73" i="7"/>
  <c r="P69" i="7"/>
  <c r="P65" i="7"/>
  <c r="P62" i="7"/>
  <c r="P61" i="7"/>
  <c r="P58" i="7"/>
  <c r="P57" i="7"/>
  <c r="P53" i="7"/>
  <c r="P52" i="7"/>
  <c r="P51" i="7"/>
  <c r="P50" i="7"/>
  <c r="P49" i="7"/>
  <c r="P46" i="7"/>
  <c r="P45" i="7"/>
  <c r="P41" i="7"/>
  <c r="P40" i="7"/>
  <c r="P37" i="7"/>
  <c r="P33" i="7"/>
  <c r="P29" i="7"/>
  <c r="P27" i="7"/>
  <c r="P20" i="7"/>
  <c r="P17" i="7"/>
  <c r="P16" i="7"/>
  <c r="O74" i="7"/>
  <c r="O73" i="7"/>
  <c r="O70" i="7"/>
  <c r="O69" i="7"/>
  <c r="O65" i="7"/>
  <c r="O63" i="7"/>
  <c r="O61" i="7"/>
  <c r="O57" i="7"/>
  <c r="O53" i="7"/>
  <c r="O50" i="7"/>
  <c r="O49" i="7"/>
  <c r="O46" i="7"/>
  <c r="O45" i="7"/>
  <c r="O44" i="7"/>
  <c r="O41" i="7"/>
  <c r="O39" i="7"/>
  <c r="O38" i="7"/>
  <c r="O37" i="7"/>
  <c r="O34" i="7"/>
  <c r="O33" i="7"/>
  <c r="O32" i="7"/>
  <c r="O29" i="7"/>
  <c r="O20" i="7"/>
  <c r="O17" i="7"/>
  <c r="O16" i="7"/>
  <c r="O14" i="7"/>
  <c r="O13" i="7"/>
  <c r="N75" i="7"/>
  <c r="N74" i="7"/>
  <c r="N73" i="7"/>
  <c r="N70" i="7"/>
  <c r="N69" i="7"/>
  <c r="N65" i="7"/>
  <c r="N62" i="7"/>
  <c r="N61" i="7"/>
  <c r="N58" i="7"/>
  <c r="N57" i="7"/>
  <c r="N56" i="7"/>
  <c r="N53" i="7"/>
  <c r="N51" i="7"/>
  <c r="N50" i="7"/>
  <c r="N49" i="7"/>
  <c r="N46" i="7"/>
  <c r="N45" i="7"/>
  <c r="N44" i="7"/>
  <c r="N41" i="7"/>
  <c r="N37" i="7"/>
  <c r="N33" i="7"/>
  <c r="N29" i="7"/>
  <c r="N27" i="7"/>
  <c r="N20" i="7"/>
  <c r="N17" i="7"/>
  <c r="N16" i="7"/>
  <c r="M76" i="7"/>
  <c r="M74" i="7"/>
  <c r="M73" i="7"/>
  <c r="M70" i="7"/>
  <c r="M69" i="7"/>
  <c r="M65" i="7"/>
  <c r="M63" i="7"/>
  <c r="M61" i="7"/>
  <c r="M57" i="7"/>
  <c r="M53" i="7"/>
  <c r="M50" i="7"/>
  <c r="M49" i="7"/>
  <c r="M46" i="7"/>
  <c r="M45" i="7"/>
  <c r="M41" i="7"/>
  <c r="M40" i="7"/>
  <c r="M39" i="7"/>
  <c r="M38" i="7"/>
  <c r="M37" i="7"/>
  <c r="M34" i="7"/>
  <c r="M33" i="7"/>
  <c r="M29" i="7"/>
  <c r="M28" i="7"/>
  <c r="M20" i="7"/>
  <c r="M17" i="7"/>
  <c r="M16" i="7"/>
  <c r="M14" i="7"/>
  <c r="M13" i="7"/>
  <c r="L75" i="7"/>
  <c r="L74" i="7"/>
  <c r="L73" i="7"/>
  <c r="L70" i="7"/>
  <c r="L69" i="7"/>
  <c r="L65" i="7"/>
  <c r="L62" i="7"/>
  <c r="L61" i="7"/>
  <c r="L58" i="7"/>
  <c r="L57" i="7"/>
  <c r="L53" i="7"/>
  <c r="L52" i="7"/>
  <c r="L51" i="7"/>
  <c r="L50" i="7"/>
  <c r="L49" i="7"/>
  <c r="L46" i="7"/>
  <c r="L45" i="7"/>
  <c r="L41" i="7"/>
  <c r="L40" i="7"/>
  <c r="L37" i="7"/>
  <c r="L33" i="7"/>
  <c r="L29" i="7"/>
  <c r="L27" i="7"/>
  <c r="L20" i="7"/>
  <c r="L17" i="7"/>
  <c r="L16" i="7"/>
  <c r="K74" i="7"/>
  <c r="K73" i="7"/>
  <c r="K70" i="7"/>
  <c r="K69" i="7"/>
  <c r="K65" i="7"/>
  <c r="K63" i="7"/>
  <c r="K61" i="7"/>
  <c r="K57" i="7"/>
  <c r="K53" i="7"/>
  <c r="K50" i="7"/>
  <c r="K49" i="7"/>
  <c r="K46" i="7"/>
  <c r="K45" i="7"/>
  <c r="K44" i="7"/>
  <c r="K41" i="7"/>
  <c r="K39" i="7"/>
  <c r="K38" i="7"/>
  <c r="K37" i="7"/>
  <c r="K34" i="7"/>
  <c r="K33" i="7"/>
  <c r="K32" i="7"/>
  <c r="K29" i="7"/>
  <c r="K20" i="7"/>
  <c r="K17" i="7"/>
  <c r="K16" i="7"/>
  <c r="K14" i="7"/>
  <c r="K13" i="7"/>
  <c r="J75" i="7"/>
  <c r="J74" i="7"/>
  <c r="J73" i="7"/>
  <c r="J70" i="7"/>
  <c r="J69" i="7"/>
  <c r="J65" i="7"/>
  <c r="J62" i="7"/>
  <c r="J61" i="7"/>
  <c r="J58" i="7"/>
  <c r="J57" i="7"/>
  <c r="J56" i="7"/>
  <c r="J53" i="7"/>
  <c r="J51" i="7"/>
  <c r="J50" i="7"/>
  <c r="J49" i="7"/>
  <c r="J46" i="7"/>
  <c r="J45" i="7"/>
  <c r="J44" i="7"/>
  <c r="J41" i="7"/>
  <c r="J37" i="7"/>
  <c r="J33" i="7"/>
  <c r="J29" i="7"/>
  <c r="J27" i="7"/>
  <c r="J20" i="7"/>
  <c r="J17" i="7"/>
  <c r="J16" i="7"/>
  <c r="I76" i="7"/>
  <c r="I74" i="7"/>
  <c r="I73" i="7"/>
  <c r="I70" i="7"/>
  <c r="I69" i="7"/>
  <c r="I65" i="7"/>
  <c r="I63" i="7"/>
  <c r="I61" i="7"/>
  <c r="I57" i="7"/>
  <c r="I53" i="7"/>
  <c r="I50" i="7"/>
  <c r="I49" i="7"/>
  <c r="I46" i="7"/>
  <c r="I45" i="7"/>
  <c r="I41" i="7"/>
  <c r="I40" i="7"/>
  <c r="I39" i="7"/>
  <c r="I38" i="7"/>
  <c r="I37" i="7"/>
  <c r="I34" i="7"/>
  <c r="I33" i="7"/>
  <c r="I29" i="7"/>
  <c r="I28" i="7"/>
  <c r="I20" i="7"/>
  <c r="I17" i="7"/>
  <c r="I16" i="7"/>
  <c r="I14" i="7"/>
  <c r="I13" i="7"/>
  <c r="H75" i="7"/>
  <c r="H74" i="7"/>
  <c r="H73" i="7"/>
  <c r="H70" i="7"/>
  <c r="H69" i="7"/>
  <c r="H65" i="7"/>
  <c r="H62" i="7"/>
  <c r="H61" i="7"/>
  <c r="H58" i="7"/>
  <c r="H57" i="7"/>
  <c r="H53" i="7"/>
  <c r="H52" i="7"/>
  <c r="H51" i="7"/>
  <c r="H50" i="7"/>
  <c r="H49" i="7"/>
  <c r="H46" i="7"/>
  <c r="H45" i="7"/>
  <c r="H41" i="7"/>
  <c r="H40" i="7"/>
  <c r="H37" i="7"/>
  <c r="H33" i="7"/>
  <c r="H29" i="7"/>
  <c r="H27" i="7"/>
  <c r="H20" i="7"/>
  <c r="H17" i="7"/>
  <c r="H16" i="7"/>
  <c r="G74" i="7"/>
  <c r="G73" i="7"/>
  <c r="G70" i="7"/>
  <c r="G69" i="7"/>
  <c r="G65" i="7"/>
  <c r="G63" i="7"/>
  <c r="G61" i="7"/>
  <c r="G57" i="7"/>
  <c r="G53" i="7"/>
  <c r="G50" i="7"/>
  <c r="G49" i="7"/>
  <c r="G46" i="7"/>
  <c r="G45" i="7"/>
  <c r="G44" i="7"/>
  <c r="G41" i="7"/>
  <c r="G39" i="7"/>
  <c r="G38" i="7"/>
  <c r="G37" i="7"/>
  <c r="G34" i="7"/>
  <c r="G33" i="7"/>
  <c r="G32" i="7"/>
  <c r="G29" i="7"/>
  <c r="G23" i="7"/>
  <c r="G20" i="7"/>
  <c r="G17" i="7"/>
  <c r="G16" i="7"/>
  <c r="G14" i="7"/>
  <c r="G13" i="7"/>
  <c r="F75" i="7"/>
  <c r="F74" i="7"/>
  <c r="F73" i="7"/>
  <c r="F70" i="7"/>
  <c r="F69" i="7"/>
  <c r="F65" i="7"/>
  <c r="F62" i="7"/>
  <c r="F61" i="7"/>
  <c r="F58" i="7"/>
  <c r="F57" i="7"/>
  <c r="F56" i="7"/>
  <c r="F53" i="7"/>
  <c r="F51" i="7"/>
  <c r="F50" i="7"/>
  <c r="F49" i="7"/>
  <c r="F46" i="7"/>
  <c r="F45" i="7"/>
  <c r="F44" i="7"/>
  <c r="F41" i="7"/>
  <c r="F37" i="7"/>
  <c r="F33" i="7"/>
  <c r="F29" i="7"/>
  <c r="F27" i="7"/>
  <c r="F23" i="7"/>
  <c r="F20" i="7"/>
  <c r="F17" i="7"/>
  <c r="F16" i="7"/>
  <c r="F15" i="7"/>
  <c r="E49" i="7"/>
  <c r="E74" i="7"/>
  <c r="E73" i="7"/>
  <c r="E70" i="7"/>
  <c r="E69" i="7"/>
  <c r="E65" i="7"/>
  <c r="E64" i="7"/>
  <c r="E61" i="7"/>
  <c r="E59" i="7"/>
  <c r="E58" i="7"/>
  <c r="E57" i="7"/>
  <c r="E56" i="7"/>
  <c r="E55" i="7"/>
  <c r="E53" i="7"/>
  <c r="E50" i="7"/>
  <c r="E45" i="7"/>
  <c r="E41" i="7"/>
  <c r="E39" i="7"/>
  <c r="E37" i="7"/>
  <c r="E33" i="7"/>
  <c r="E29" i="7"/>
  <c r="E25" i="7"/>
  <c r="E21" i="7"/>
  <c r="E20" i="7"/>
  <c r="E16" i="7"/>
  <c r="E14" i="7"/>
  <c r="C11" i="19"/>
  <c r="B11" i="19"/>
  <c r="L26" i="13"/>
  <c r="M26" i="13" s="1"/>
  <c r="E26" i="13"/>
  <c r="F26" i="13" s="1"/>
  <c r="L43" i="13"/>
  <c r="M43" i="13" s="1"/>
  <c r="L39" i="13"/>
  <c r="M39" i="13" s="1"/>
  <c r="L27" i="13"/>
  <c r="M27" i="13" s="1"/>
  <c r="E69" i="13"/>
  <c r="F69" i="13" s="1"/>
  <c r="E68" i="13"/>
  <c r="F68" i="13" s="1"/>
  <c r="G68" i="13" s="1"/>
  <c r="E58" i="13"/>
  <c r="F58" i="13" s="1"/>
  <c r="E57" i="13"/>
  <c r="F57" i="13"/>
  <c r="M57" i="13" s="1"/>
  <c r="N57" i="13" s="1"/>
  <c r="E53" i="13"/>
  <c r="F53" i="13" s="1"/>
  <c r="E49" i="13"/>
  <c r="F49" i="13" s="1"/>
  <c r="M49" i="13" s="1"/>
  <c r="N49" i="13" s="1"/>
  <c r="E47" i="13"/>
  <c r="F47" i="13" s="1"/>
  <c r="E41" i="13"/>
  <c r="F41" i="13"/>
  <c r="M41" i="13" s="1"/>
  <c r="N41" i="13" s="1"/>
  <c r="E36" i="13"/>
  <c r="F36" i="13" s="1"/>
  <c r="E32" i="13"/>
  <c r="F32" i="13" s="1"/>
  <c r="G32" i="13" s="1"/>
  <c r="E30" i="13"/>
  <c r="F30" i="13" s="1"/>
  <c r="E17" i="13"/>
  <c r="F17" i="13" s="1"/>
  <c r="E15" i="13"/>
  <c r="F15" i="13" s="1"/>
  <c r="E14" i="13"/>
  <c r="F14" i="13"/>
  <c r="M14" i="13" s="1"/>
  <c r="N14" i="13" s="1"/>
  <c r="L38" i="13"/>
  <c r="M38" i="13" s="1"/>
  <c r="L61" i="13"/>
  <c r="M61" i="13" s="1"/>
  <c r="E70" i="13"/>
  <c r="F70" i="13" s="1"/>
  <c r="G70" i="13" s="1"/>
  <c r="E67" i="13"/>
  <c r="F67" i="13" s="1"/>
  <c r="G67" i="13" s="1"/>
  <c r="E65" i="13"/>
  <c r="F65" i="13" s="1"/>
  <c r="G65" i="13" s="1"/>
  <c r="E64" i="13"/>
  <c r="F64" i="13"/>
  <c r="G64" i="13" s="1"/>
  <c r="E63" i="13"/>
  <c r="F63" i="13" s="1"/>
  <c r="G63" i="13" s="1"/>
  <c r="E62" i="13"/>
  <c r="F62" i="13"/>
  <c r="G62" i="13" s="1"/>
  <c r="E61" i="13"/>
  <c r="F61" i="13" s="1"/>
  <c r="G61" i="13" s="1"/>
  <c r="E60" i="13"/>
  <c r="F60" i="13"/>
  <c r="G60" i="13" s="1"/>
  <c r="E59" i="13"/>
  <c r="F59" i="13" s="1"/>
  <c r="G59" i="13" s="1"/>
  <c r="G57" i="13"/>
  <c r="C56" i="1" s="1"/>
  <c r="E56" i="13"/>
  <c r="F56" i="13"/>
  <c r="G56" i="13" s="1"/>
  <c r="E54" i="13"/>
  <c r="F54" i="13" s="1"/>
  <c r="G54" i="13" s="1"/>
  <c r="E52" i="13"/>
  <c r="F52" i="13" s="1"/>
  <c r="G52" i="13" s="1"/>
  <c r="E51" i="13"/>
  <c r="F51" i="13"/>
  <c r="G51" i="13" s="1"/>
  <c r="E50" i="13"/>
  <c r="F50" i="13" s="1"/>
  <c r="G50" i="13" s="1"/>
  <c r="E48" i="13"/>
  <c r="F48" i="13" s="1"/>
  <c r="G48" i="13" s="1"/>
  <c r="E46" i="13"/>
  <c r="F46" i="13" s="1"/>
  <c r="G46" i="13" s="1"/>
  <c r="E45" i="13"/>
  <c r="F45" i="13"/>
  <c r="G45" i="13" s="1"/>
  <c r="E43" i="13"/>
  <c r="F43" i="13" s="1"/>
  <c r="G43" i="13" s="1"/>
  <c r="E42" i="13"/>
  <c r="F42" i="13"/>
  <c r="G42" i="13" s="1"/>
  <c r="E40" i="13"/>
  <c r="F40" i="13" s="1"/>
  <c r="G40" i="13" s="1"/>
  <c r="E39" i="13"/>
  <c r="F39" i="13" s="1"/>
  <c r="G39" i="13" s="1"/>
  <c r="E38" i="13"/>
  <c r="F38" i="13"/>
  <c r="G38" i="13" s="1"/>
  <c r="E37" i="13"/>
  <c r="F37" i="13" s="1"/>
  <c r="G37" i="13" s="1"/>
  <c r="E35" i="13"/>
  <c r="F35" i="13" s="1"/>
  <c r="G35" i="13" s="1"/>
  <c r="E34" i="13"/>
  <c r="F34" i="13"/>
  <c r="G34" i="13" s="1"/>
  <c r="E31" i="13"/>
  <c r="F31" i="13"/>
  <c r="G31" i="13" s="1"/>
  <c r="E29" i="13"/>
  <c r="F29" i="13"/>
  <c r="G29" i="13" s="1"/>
  <c r="E28" i="13"/>
  <c r="F28" i="13" s="1"/>
  <c r="G28" i="13" s="1"/>
  <c r="E27" i="13"/>
  <c r="F27" i="13"/>
  <c r="G27" i="13" s="1"/>
  <c r="G26" i="13"/>
  <c r="C25" i="1" s="1"/>
  <c r="E25" i="13"/>
  <c r="F25" i="13"/>
  <c r="G25" i="13" s="1"/>
  <c r="G24" i="13"/>
  <c r="C23" i="1" s="1"/>
  <c r="E23" i="13"/>
  <c r="F23" i="13" s="1"/>
  <c r="G23" i="13" s="1"/>
  <c r="E21" i="13"/>
  <c r="F21" i="13" s="1"/>
  <c r="G21" i="13" s="1"/>
  <c r="E20" i="13"/>
  <c r="F20" i="13"/>
  <c r="G20" i="13" s="1"/>
  <c r="E19" i="13"/>
  <c r="F19" i="13" s="1"/>
  <c r="G19" i="13" s="1"/>
  <c r="E18" i="13"/>
  <c r="F18" i="13"/>
  <c r="G18" i="13" s="1"/>
  <c r="E16" i="13"/>
  <c r="F16" i="13"/>
  <c r="G16" i="13" s="1"/>
  <c r="E13" i="13"/>
  <c r="F13" i="13" s="1"/>
  <c r="G13" i="13" s="1"/>
  <c r="E12" i="13"/>
  <c r="F12" i="13" s="1"/>
  <c r="G12" i="13" s="1"/>
  <c r="L34" i="13"/>
  <c r="M34" i="13" s="1"/>
  <c r="L40" i="13"/>
  <c r="M40" i="13"/>
  <c r="L63" i="13"/>
  <c r="M63" i="13" s="1"/>
  <c r="N63" i="13" s="1"/>
  <c r="L42" i="13"/>
  <c r="M42" i="13"/>
  <c r="C10" i="13"/>
  <c r="K10" i="13"/>
  <c r="D10" i="13"/>
  <c r="L31" i="13"/>
  <c r="M31" i="13" s="1"/>
  <c r="N31" i="13" s="1"/>
  <c r="L51" i="13"/>
  <c r="M51" i="13" s="1"/>
  <c r="N51" i="13" s="1"/>
  <c r="M28" i="13"/>
  <c r="M16" i="13"/>
  <c r="L29" i="13"/>
  <c r="M29" i="13" s="1"/>
  <c r="L35" i="13"/>
  <c r="M35" i="13" s="1"/>
  <c r="J10" i="13"/>
  <c r="L10" i="13" s="1"/>
  <c r="I10" i="13"/>
  <c r="L70" i="13"/>
  <c r="M70" i="13" s="1"/>
  <c r="L67" i="13"/>
  <c r="M67" i="13" s="1"/>
  <c r="L62" i="13"/>
  <c r="M62" i="13" s="1"/>
  <c r="M60" i="13"/>
  <c r="L54" i="13"/>
  <c r="M54" i="13" s="1"/>
  <c r="N54" i="13" s="1"/>
  <c r="M52" i="13"/>
  <c r="L48" i="13"/>
  <c r="M48" i="13" s="1"/>
  <c r="N48" i="13" s="1"/>
  <c r="L46" i="13"/>
  <c r="M46" i="13"/>
  <c r="L45" i="13"/>
  <c r="M45" i="13"/>
  <c r="N45" i="13" s="1"/>
  <c r="L37" i="13"/>
  <c r="M37" i="13"/>
  <c r="N37" i="13" s="1"/>
  <c r="N24" i="13"/>
  <c r="L20" i="13"/>
  <c r="M20" i="13" s="1"/>
  <c r="N20" i="13" s="1"/>
  <c r="L19" i="13"/>
  <c r="M19" i="13"/>
  <c r="L18" i="13"/>
  <c r="M18" i="13"/>
  <c r="L13" i="13"/>
  <c r="M13" i="13" s="1"/>
  <c r="L50" i="13"/>
  <c r="M50" i="13"/>
  <c r="L25" i="13"/>
  <c r="M25" i="13" s="1"/>
  <c r="L23" i="13"/>
  <c r="M23" i="13"/>
  <c r="L21" i="13"/>
  <c r="M21" i="13" s="1"/>
  <c r="L12" i="13"/>
  <c r="M12" i="13"/>
  <c r="E10" i="13"/>
  <c r="F10" i="13" s="1"/>
  <c r="B10" i="13"/>
  <c r="H69" i="1"/>
  <c r="H23" i="1"/>
  <c r="I69" i="6"/>
  <c r="I23" i="6"/>
  <c r="H9" i="25"/>
  <c r="I9" i="25"/>
  <c r="G9" i="25"/>
  <c r="F9" i="25"/>
  <c r="E9" i="25"/>
  <c r="D9" i="25"/>
  <c r="C9" i="25"/>
  <c r="B9" i="25"/>
  <c r="B11" i="24"/>
  <c r="B12" i="24"/>
  <c r="B13" i="24"/>
  <c r="I13" i="24" s="1"/>
  <c r="B14" i="24"/>
  <c r="B15" i="24"/>
  <c r="B16" i="24"/>
  <c r="B17" i="24"/>
  <c r="G17" i="24" s="1"/>
  <c r="B18" i="24"/>
  <c r="B19" i="24"/>
  <c r="B20" i="24"/>
  <c r="B22" i="24"/>
  <c r="I22" i="24" s="1"/>
  <c r="B23" i="24"/>
  <c r="B24" i="24"/>
  <c r="B25" i="24"/>
  <c r="B26" i="24"/>
  <c r="H26" i="24" s="1"/>
  <c r="B27" i="24"/>
  <c r="B28" i="24"/>
  <c r="B29" i="24"/>
  <c r="B30" i="24"/>
  <c r="I30" i="24" s="1"/>
  <c r="B31" i="24"/>
  <c r="B33" i="24"/>
  <c r="B34" i="24"/>
  <c r="B35" i="24"/>
  <c r="F35" i="24" s="1"/>
  <c r="B36" i="24"/>
  <c r="B37" i="24"/>
  <c r="B38" i="24"/>
  <c r="B39" i="24"/>
  <c r="F39" i="24" s="1"/>
  <c r="B40" i="24"/>
  <c r="B41" i="24"/>
  <c r="B42" i="24"/>
  <c r="B44" i="24"/>
  <c r="F44" i="24" s="1"/>
  <c r="B45" i="24"/>
  <c r="B46" i="24"/>
  <c r="B47" i="24"/>
  <c r="F47" i="24" s="1"/>
  <c r="B48" i="24"/>
  <c r="F48" i="24" s="1"/>
  <c r="B49" i="24"/>
  <c r="B50" i="24"/>
  <c r="B51" i="24"/>
  <c r="G51" i="24" s="1"/>
  <c r="B52" i="24"/>
  <c r="F52" i="24" s="1"/>
  <c r="B53" i="24"/>
  <c r="B55" i="24"/>
  <c r="I55" i="24" s="1"/>
  <c r="B56" i="24"/>
  <c r="G56" i="24" s="1"/>
  <c r="B57" i="24"/>
  <c r="F57" i="24" s="1"/>
  <c r="B58" i="24"/>
  <c r="B59" i="24"/>
  <c r="E59" i="24" s="1"/>
  <c r="B60" i="24"/>
  <c r="G60" i="24" s="1"/>
  <c r="B61" i="24"/>
  <c r="F61" i="24" s="1"/>
  <c r="B62" i="24"/>
  <c r="B63" i="24"/>
  <c r="B64" i="24"/>
  <c r="H64" i="24" s="1"/>
  <c r="B66" i="24"/>
  <c r="F66" i="24" s="1"/>
  <c r="B67" i="24"/>
  <c r="F67" i="24" s="1"/>
  <c r="B68" i="24"/>
  <c r="B69" i="24"/>
  <c r="H69" i="24" s="1"/>
  <c r="I69" i="24"/>
  <c r="G69" i="24"/>
  <c r="F69" i="24"/>
  <c r="E69" i="24"/>
  <c r="G67" i="24"/>
  <c r="E67" i="24"/>
  <c r="D67" i="24"/>
  <c r="I64" i="24"/>
  <c r="G64" i="24"/>
  <c r="F64" i="24"/>
  <c r="E64" i="24"/>
  <c r="I62" i="24"/>
  <c r="H62" i="24"/>
  <c r="G62" i="24"/>
  <c r="F62" i="24"/>
  <c r="E62" i="24"/>
  <c r="D62" i="24"/>
  <c r="I61" i="24"/>
  <c r="I60" i="24"/>
  <c r="H60" i="24"/>
  <c r="F60" i="24"/>
  <c r="E60" i="24"/>
  <c r="D60" i="24"/>
  <c r="I58" i="24"/>
  <c r="H58" i="24"/>
  <c r="G58" i="24"/>
  <c r="F58" i="24"/>
  <c r="E58" i="24"/>
  <c r="D58" i="24"/>
  <c r="I57" i="24"/>
  <c r="I56" i="24"/>
  <c r="H56" i="24"/>
  <c r="F56" i="24"/>
  <c r="E56" i="24"/>
  <c r="D56" i="24"/>
  <c r="I53" i="24"/>
  <c r="H53" i="24"/>
  <c r="G53" i="24"/>
  <c r="F53" i="24"/>
  <c r="E53" i="24"/>
  <c r="D53" i="24"/>
  <c r="I52" i="24"/>
  <c r="I51" i="24"/>
  <c r="H51" i="24"/>
  <c r="F51" i="24"/>
  <c r="E51" i="24"/>
  <c r="D51" i="24"/>
  <c r="I49" i="24"/>
  <c r="H49" i="24"/>
  <c r="G49" i="24"/>
  <c r="F49" i="24"/>
  <c r="E49" i="24"/>
  <c r="D49" i="24"/>
  <c r="G48" i="24"/>
  <c r="I47" i="24"/>
  <c r="H47" i="24"/>
  <c r="G47" i="24"/>
  <c r="E47" i="24"/>
  <c r="D47" i="24"/>
  <c r="I45" i="24"/>
  <c r="H45" i="24"/>
  <c r="G45" i="24"/>
  <c r="F45" i="24"/>
  <c r="E45" i="24"/>
  <c r="D45" i="24"/>
  <c r="E44" i="24"/>
  <c r="I42" i="24"/>
  <c r="H42" i="24"/>
  <c r="G42" i="24"/>
  <c r="F42" i="24"/>
  <c r="E42" i="24"/>
  <c r="D42" i="24"/>
  <c r="E41" i="24"/>
  <c r="I40" i="24"/>
  <c r="H40" i="24"/>
  <c r="G40" i="24"/>
  <c r="F40" i="24"/>
  <c r="E40" i="24"/>
  <c r="D40" i="24"/>
  <c r="E39" i="24"/>
  <c r="I38" i="24"/>
  <c r="H38" i="24"/>
  <c r="G38" i="24"/>
  <c r="F38" i="24"/>
  <c r="E38" i="24"/>
  <c r="D38" i="24"/>
  <c r="I37" i="24"/>
  <c r="I36" i="24"/>
  <c r="H36" i="24"/>
  <c r="G36" i="24"/>
  <c r="F36" i="24"/>
  <c r="E36" i="24"/>
  <c r="D36" i="24"/>
  <c r="G35" i="24"/>
  <c r="I34" i="24"/>
  <c r="H34" i="24"/>
  <c r="G34" i="24"/>
  <c r="F34" i="24"/>
  <c r="E34" i="24"/>
  <c r="D34" i="24"/>
  <c r="I33" i="24"/>
  <c r="I31" i="24"/>
  <c r="H31" i="24"/>
  <c r="G31" i="24"/>
  <c r="F31" i="24"/>
  <c r="E31" i="24"/>
  <c r="D31" i="24"/>
  <c r="F30" i="24"/>
  <c r="I29" i="24"/>
  <c r="H29" i="24"/>
  <c r="G29" i="24"/>
  <c r="F29" i="24"/>
  <c r="E29" i="24"/>
  <c r="D29" i="24"/>
  <c r="I28" i="24"/>
  <c r="I27" i="24"/>
  <c r="H27" i="24"/>
  <c r="G27" i="24"/>
  <c r="F27" i="24"/>
  <c r="E27" i="24"/>
  <c r="D27" i="24"/>
  <c r="I26" i="24"/>
  <c r="E26" i="24"/>
  <c r="I25" i="24"/>
  <c r="H25" i="24"/>
  <c r="G25" i="24"/>
  <c r="F25" i="24"/>
  <c r="E25" i="24"/>
  <c r="D25" i="24"/>
  <c r="I24" i="24"/>
  <c r="F22" i="24"/>
  <c r="I20" i="24"/>
  <c r="H20" i="24"/>
  <c r="G20" i="24"/>
  <c r="F20" i="24"/>
  <c r="E20" i="24"/>
  <c r="D20" i="24"/>
  <c r="I18" i="24"/>
  <c r="H18" i="24"/>
  <c r="G18" i="24"/>
  <c r="F18" i="24"/>
  <c r="E18" i="24"/>
  <c r="D18" i="24"/>
  <c r="H17" i="24"/>
  <c r="D17" i="24"/>
  <c r="I16" i="24"/>
  <c r="H16" i="24"/>
  <c r="G16" i="24"/>
  <c r="F16" i="24"/>
  <c r="E16" i="24"/>
  <c r="D16" i="24"/>
  <c r="I14" i="24"/>
  <c r="H14" i="24"/>
  <c r="G14" i="24"/>
  <c r="F14" i="24"/>
  <c r="E14" i="24"/>
  <c r="D14" i="24"/>
  <c r="F13" i="24"/>
  <c r="I12" i="24"/>
  <c r="H12" i="24"/>
  <c r="G12" i="24"/>
  <c r="F12" i="24"/>
  <c r="E12" i="24"/>
  <c r="D12" i="24"/>
  <c r="G11" i="24"/>
  <c r="C69" i="24"/>
  <c r="C67" i="24"/>
  <c r="C66" i="24"/>
  <c r="C64" i="24"/>
  <c r="C62" i="24"/>
  <c r="C60" i="24"/>
  <c r="C58" i="24"/>
  <c r="C56" i="24"/>
  <c r="C53" i="24"/>
  <c r="C51" i="24"/>
  <c r="C49" i="24"/>
  <c r="C48" i="24"/>
  <c r="C47" i="24"/>
  <c r="C45" i="24"/>
  <c r="C42" i="24"/>
  <c r="C40" i="24"/>
  <c r="C38" i="24"/>
  <c r="C36" i="24"/>
  <c r="C34" i="24"/>
  <c r="C31" i="24"/>
  <c r="C30" i="24"/>
  <c r="C29" i="24"/>
  <c r="C27" i="24"/>
  <c r="C25" i="24"/>
  <c r="C20" i="24"/>
  <c r="C18" i="24"/>
  <c r="C17" i="24"/>
  <c r="C16" i="24"/>
  <c r="C14" i="24"/>
  <c r="C12" i="24"/>
  <c r="P6" i="23"/>
  <c r="O6" i="23"/>
  <c r="N6" i="23"/>
  <c r="M6" i="23"/>
  <c r="L6" i="23"/>
  <c r="K6" i="23"/>
  <c r="J6" i="23"/>
  <c r="I6" i="23"/>
  <c r="H6" i="23"/>
  <c r="G6" i="23"/>
  <c r="F6" i="23"/>
  <c r="E6" i="23"/>
  <c r="D6" i="23"/>
  <c r="C6" i="23"/>
  <c r="B6" i="23"/>
  <c r="Q11" i="10"/>
  <c r="P11" i="10"/>
  <c r="O11" i="10"/>
  <c r="N11" i="10"/>
  <c r="M11" i="10"/>
  <c r="L11" i="10"/>
  <c r="K11" i="10"/>
  <c r="J11" i="10"/>
  <c r="I11" i="10"/>
  <c r="H11" i="10"/>
  <c r="G11" i="10"/>
  <c r="F11" i="10"/>
  <c r="E11" i="10"/>
  <c r="D11" i="10"/>
  <c r="C11" i="10"/>
  <c r="B11" i="10"/>
  <c r="C76" i="12"/>
  <c r="E76" i="12" s="1"/>
  <c r="C75" i="12"/>
  <c r="C74" i="12"/>
  <c r="N74" i="12" s="1"/>
  <c r="C73" i="12"/>
  <c r="C71" i="12"/>
  <c r="Q71" i="12" s="1"/>
  <c r="C70" i="12"/>
  <c r="C69" i="12"/>
  <c r="C68" i="12"/>
  <c r="C67" i="12"/>
  <c r="I67" i="12" s="1"/>
  <c r="C65" i="12"/>
  <c r="C64" i="12"/>
  <c r="C63" i="12"/>
  <c r="C62" i="12"/>
  <c r="Q62" i="12" s="1"/>
  <c r="C61" i="12"/>
  <c r="C59" i="12"/>
  <c r="C58" i="12"/>
  <c r="C57" i="12"/>
  <c r="I57" i="12" s="1"/>
  <c r="C56" i="12"/>
  <c r="C55" i="12"/>
  <c r="C53" i="12"/>
  <c r="C52" i="12"/>
  <c r="Q52" i="12" s="1"/>
  <c r="C51" i="12"/>
  <c r="C50" i="12"/>
  <c r="C49" i="12"/>
  <c r="C47" i="12"/>
  <c r="I47" i="12" s="1"/>
  <c r="C46" i="12"/>
  <c r="C45" i="12"/>
  <c r="C44" i="12"/>
  <c r="C43" i="12"/>
  <c r="Q43" i="12" s="1"/>
  <c r="C41" i="12"/>
  <c r="C40" i="12"/>
  <c r="C39" i="12"/>
  <c r="C38" i="12"/>
  <c r="I38" i="12" s="1"/>
  <c r="C37" i="12"/>
  <c r="C35" i="12"/>
  <c r="C34" i="12"/>
  <c r="C33" i="12"/>
  <c r="Q33" i="12" s="1"/>
  <c r="C32" i="12"/>
  <c r="C31" i="12"/>
  <c r="C29" i="12"/>
  <c r="C28" i="12"/>
  <c r="I28" i="12" s="1"/>
  <c r="C27" i="12"/>
  <c r="C26" i="12"/>
  <c r="C25" i="12"/>
  <c r="C23" i="12"/>
  <c r="M23" i="12" s="1"/>
  <c r="C22" i="12"/>
  <c r="C21" i="12"/>
  <c r="C20" i="12"/>
  <c r="C19" i="12"/>
  <c r="O19" i="12" s="1"/>
  <c r="C17" i="12"/>
  <c r="C16" i="12"/>
  <c r="C15" i="12"/>
  <c r="C14" i="12"/>
  <c r="Q14" i="12" s="1"/>
  <c r="C13" i="12"/>
  <c r="B76" i="12"/>
  <c r="B75" i="12"/>
  <c r="B74" i="12"/>
  <c r="B73" i="12"/>
  <c r="B71" i="12"/>
  <c r="B70" i="12"/>
  <c r="B69" i="12"/>
  <c r="B68" i="12"/>
  <c r="B67" i="12"/>
  <c r="B65" i="12"/>
  <c r="B64" i="12"/>
  <c r="B63" i="12"/>
  <c r="B62" i="12"/>
  <c r="B61" i="12"/>
  <c r="B59" i="12"/>
  <c r="B58" i="12"/>
  <c r="B57" i="12"/>
  <c r="B56" i="12"/>
  <c r="B55" i="12"/>
  <c r="B53" i="12"/>
  <c r="B52" i="12"/>
  <c r="B51" i="12"/>
  <c r="B50" i="12"/>
  <c r="B49" i="12"/>
  <c r="B47" i="12"/>
  <c r="B46" i="12"/>
  <c r="B45" i="12"/>
  <c r="B44" i="12"/>
  <c r="B43" i="12"/>
  <c r="B41" i="12"/>
  <c r="B40" i="12"/>
  <c r="B39" i="12"/>
  <c r="B38" i="12"/>
  <c r="B37" i="12"/>
  <c r="B35" i="12"/>
  <c r="B34" i="12"/>
  <c r="B33" i="12"/>
  <c r="B32" i="12"/>
  <c r="B31" i="12"/>
  <c r="B29" i="12"/>
  <c r="B28" i="12"/>
  <c r="B27" i="12"/>
  <c r="B26" i="12"/>
  <c r="B25" i="12"/>
  <c r="B23" i="12"/>
  <c r="B22" i="12"/>
  <c r="B21" i="12"/>
  <c r="B20" i="12"/>
  <c r="B19" i="12"/>
  <c r="B17" i="12"/>
  <c r="B16" i="12"/>
  <c r="B11" i="12" s="1"/>
  <c r="B15" i="12"/>
  <c r="B14" i="12"/>
  <c r="B13" i="12"/>
  <c r="Q76" i="12"/>
  <c r="Q75" i="12"/>
  <c r="P75" i="12"/>
  <c r="O75" i="12"/>
  <c r="N75" i="12"/>
  <c r="M75" i="12"/>
  <c r="L75" i="12"/>
  <c r="K75" i="12"/>
  <c r="J75" i="12"/>
  <c r="I75" i="12"/>
  <c r="H75" i="12"/>
  <c r="G75" i="12"/>
  <c r="F75" i="12"/>
  <c r="E75" i="12"/>
  <c r="D75" i="12"/>
  <c r="Q74" i="12"/>
  <c r="O74" i="12"/>
  <c r="M74" i="12"/>
  <c r="K74" i="12"/>
  <c r="I74" i="12"/>
  <c r="G74" i="12"/>
  <c r="E74" i="12"/>
  <c r="Q73" i="12"/>
  <c r="P73" i="12"/>
  <c r="O73" i="12"/>
  <c r="N73" i="12"/>
  <c r="M73" i="12"/>
  <c r="L73" i="12"/>
  <c r="K73" i="12"/>
  <c r="J73" i="12"/>
  <c r="I73" i="12"/>
  <c r="H73" i="12"/>
  <c r="G73" i="12"/>
  <c r="F73" i="12"/>
  <c r="E73" i="12"/>
  <c r="D73" i="12"/>
  <c r="Q70" i="12"/>
  <c r="P70" i="12"/>
  <c r="O70" i="12"/>
  <c r="N70" i="12"/>
  <c r="M70" i="12"/>
  <c r="L70" i="12"/>
  <c r="K70" i="12"/>
  <c r="J70" i="12"/>
  <c r="I70" i="12"/>
  <c r="H70" i="12"/>
  <c r="G70" i="12"/>
  <c r="F70" i="12"/>
  <c r="E70" i="12"/>
  <c r="D70" i="12"/>
  <c r="Q69" i="12"/>
  <c r="P69" i="12"/>
  <c r="O69" i="12"/>
  <c r="N69" i="12"/>
  <c r="M69" i="12"/>
  <c r="L69" i="12"/>
  <c r="K69" i="12"/>
  <c r="J69" i="12"/>
  <c r="I69" i="12"/>
  <c r="H69" i="12"/>
  <c r="G69" i="12"/>
  <c r="F69" i="12"/>
  <c r="E69" i="12"/>
  <c r="D69" i="12"/>
  <c r="Q68" i="12"/>
  <c r="P68" i="12"/>
  <c r="O68" i="12"/>
  <c r="N68" i="12"/>
  <c r="M68" i="12"/>
  <c r="L68" i="12"/>
  <c r="K68" i="12"/>
  <c r="J68" i="12"/>
  <c r="I68" i="12"/>
  <c r="H68" i="12"/>
  <c r="G68" i="12"/>
  <c r="F68" i="12"/>
  <c r="E68" i="12"/>
  <c r="D68" i="12"/>
  <c r="Q65" i="12"/>
  <c r="P65" i="12"/>
  <c r="O65" i="12"/>
  <c r="N65" i="12"/>
  <c r="M65" i="12"/>
  <c r="L65" i="12"/>
  <c r="K65" i="12"/>
  <c r="J65" i="12"/>
  <c r="I65" i="12"/>
  <c r="H65" i="12"/>
  <c r="G65" i="12"/>
  <c r="F65" i="12"/>
  <c r="E65" i="12"/>
  <c r="D65" i="12"/>
  <c r="Q64" i="12"/>
  <c r="P64" i="12"/>
  <c r="O64" i="12"/>
  <c r="N64" i="12"/>
  <c r="M64" i="12"/>
  <c r="L64" i="12"/>
  <c r="K64" i="12"/>
  <c r="J64" i="12"/>
  <c r="I64" i="12"/>
  <c r="H64" i="12"/>
  <c r="G64" i="12"/>
  <c r="F64" i="12"/>
  <c r="E64" i="12"/>
  <c r="D64" i="12"/>
  <c r="Q63" i="12"/>
  <c r="P63" i="12"/>
  <c r="O63" i="12"/>
  <c r="N63" i="12"/>
  <c r="M63" i="12"/>
  <c r="L63" i="12"/>
  <c r="K63" i="12"/>
  <c r="J63" i="12"/>
  <c r="I63" i="12"/>
  <c r="H63" i="12"/>
  <c r="G63" i="12"/>
  <c r="F63" i="12"/>
  <c r="E63" i="12"/>
  <c r="D63" i="12"/>
  <c r="Q61" i="12"/>
  <c r="P61" i="12"/>
  <c r="O61" i="12"/>
  <c r="N61" i="12"/>
  <c r="M61" i="12"/>
  <c r="L61" i="12"/>
  <c r="K61" i="12"/>
  <c r="J61" i="12"/>
  <c r="I61" i="12"/>
  <c r="H61" i="12"/>
  <c r="G61" i="12"/>
  <c r="F61" i="12"/>
  <c r="E61" i="12"/>
  <c r="D61" i="12"/>
  <c r="Q59" i="12"/>
  <c r="P59" i="12"/>
  <c r="O59" i="12"/>
  <c r="N59" i="12"/>
  <c r="M59" i="12"/>
  <c r="L59" i="12"/>
  <c r="K59" i="12"/>
  <c r="J59" i="12"/>
  <c r="I59" i="12"/>
  <c r="H59" i="12"/>
  <c r="G59" i="12"/>
  <c r="F59" i="12"/>
  <c r="E59" i="12"/>
  <c r="D59" i="12"/>
  <c r="Q58" i="12"/>
  <c r="P58" i="12"/>
  <c r="O58" i="12"/>
  <c r="N58" i="12"/>
  <c r="M58" i="12"/>
  <c r="L58" i="12"/>
  <c r="K58" i="12"/>
  <c r="J58" i="12"/>
  <c r="I58" i="12"/>
  <c r="H58" i="12"/>
  <c r="G58" i="12"/>
  <c r="F58" i="12"/>
  <c r="E58" i="12"/>
  <c r="D58" i="12"/>
  <c r="Q56" i="12"/>
  <c r="P56" i="12"/>
  <c r="O56" i="12"/>
  <c r="N56" i="12"/>
  <c r="M56" i="12"/>
  <c r="L56" i="12"/>
  <c r="K56" i="12"/>
  <c r="J56" i="12"/>
  <c r="I56" i="12"/>
  <c r="H56" i="12"/>
  <c r="G56" i="12"/>
  <c r="F56" i="12"/>
  <c r="E56" i="12"/>
  <c r="D56" i="12"/>
  <c r="Q55" i="12"/>
  <c r="P55" i="12"/>
  <c r="O55" i="12"/>
  <c r="N55" i="12"/>
  <c r="M55" i="12"/>
  <c r="L55" i="12"/>
  <c r="K55" i="12"/>
  <c r="J55" i="12"/>
  <c r="I55" i="12"/>
  <c r="H55" i="12"/>
  <c r="G55" i="12"/>
  <c r="F55" i="12"/>
  <c r="E55" i="12"/>
  <c r="D55" i="12"/>
  <c r="Q53" i="12"/>
  <c r="P53" i="12"/>
  <c r="O53" i="12"/>
  <c r="N53" i="12"/>
  <c r="M53" i="12"/>
  <c r="L53" i="12"/>
  <c r="K53" i="12"/>
  <c r="J53" i="12"/>
  <c r="I53" i="12"/>
  <c r="H53" i="12"/>
  <c r="G53" i="12"/>
  <c r="F53" i="12"/>
  <c r="E53" i="12"/>
  <c r="D53" i="12"/>
  <c r="Q51" i="12"/>
  <c r="P51" i="12"/>
  <c r="O51" i="12"/>
  <c r="N51" i="12"/>
  <c r="M51" i="12"/>
  <c r="L51" i="12"/>
  <c r="K51" i="12"/>
  <c r="J51" i="12"/>
  <c r="I51" i="12"/>
  <c r="H51" i="12"/>
  <c r="G51" i="12"/>
  <c r="F51" i="12"/>
  <c r="E51" i="12"/>
  <c r="D51" i="12"/>
  <c r="Q50" i="12"/>
  <c r="P50" i="12"/>
  <c r="O50" i="12"/>
  <c r="N50" i="12"/>
  <c r="M50" i="12"/>
  <c r="L50" i="12"/>
  <c r="K50" i="12"/>
  <c r="J50" i="12"/>
  <c r="I50" i="12"/>
  <c r="H50" i="12"/>
  <c r="G50" i="12"/>
  <c r="F50" i="12"/>
  <c r="E50" i="12"/>
  <c r="D50" i="12"/>
  <c r="Q49" i="12"/>
  <c r="P49" i="12"/>
  <c r="O49" i="12"/>
  <c r="N49" i="12"/>
  <c r="M49" i="12"/>
  <c r="L49" i="12"/>
  <c r="K49" i="12"/>
  <c r="J49" i="12"/>
  <c r="I49" i="12"/>
  <c r="H49" i="12"/>
  <c r="G49" i="12"/>
  <c r="F49" i="12"/>
  <c r="E49" i="12"/>
  <c r="D49" i="12"/>
  <c r="Q46" i="12"/>
  <c r="P46" i="12"/>
  <c r="O46" i="12"/>
  <c r="N46" i="12"/>
  <c r="M46" i="12"/>
  <c r="L46" i="12"/>
  <c r="K46" i="12"/>
  <c r="J46" i="12"/>
  <c r="I46" i="12"/>
  <c r="H46" i="12"/>
  <c r="G46" i="12"/>
  <c r="F46" i="12"/>
  <c r="E46" i="12"/>
  <c r="D46" i="12"/>
  <c r="Q45" i="12"/>
  <c r="P45" i="12"/>
  <c r="O45" i="12"/>
  <c r="N45" i="12"/>
  <c r="M45" i="12"/>
  <c r="L45" i="12"/>
  <c r="K45" i="12"/>
  <c r="J45" i="12"/>
  <c r="I45" i="12"/>
  <c r="H45" i="12"/>
  <c r="G45" i="12"/>
  <c r="F45" i="12"/>
  <c r="E45" i="12"/>
  <c r="D45" i="12"/>
  <c r="Q44" i="12"/>
  <c r="P44" i="12"/>
  <c r="O44" i="12"/>
  <c r="N44" i="12"/>
  <c r="M44" i="12"/>
  <c r="L44" i="12"/>
  <c r="K44" i="12"/>
  <c r="J44" i="12"/>
  <c r="I44" i="12"/>
  <c r="H44" i="12"/>
  <c r="G44" i="12"/>
  <c r="F44" i="12"/>
  <c r="E44" i="12"/>
  <c r="D44" i="12"/>
  <c r="Q41" i="12"/>
  <c r="P41" i="12"/>
  <c r="O41" i="12"/>
  <c r="N41" i="12"/>
  <c r="M41" i="12"/>
  <c r="L41" i="12"/>
  <c r="K41" i="12"/>
  <c r="J41" i="12"/>
  <c r="I41" i="12"/>
  <c r="H41" i="12"/>
  <c r="G41" i="12"/>
  <c r="F41" i="12"/>
  <c r="E41" i="12"/>
  <c r="D41" i="12"/>
  <c r="Q40" i="12"/>
  <c r="P40" i="12"/>
  <c r="O40" i="12"/>
  <c r="N40" i="12"/>
  <c r="M40" i="12"/>
  <c r="L40" i="12"/>
  <c r="K40" i="12"/>
  <c r="J40" i="12"/>
  <c r="I40" i="12"/>
  <c r="H40" i="12"/>
  <c r="G40" i="12"/>
  <c r="F40" i="12"/>
  <c r="E40" i="12"/>
  <c r="D40" i="12"/>
  <c r="Q39" i="12"/>
  <c r="P39" i="12"/>
  <c r="O39" i="12"/>
  <c r="N39" i="12"/>
  <c r="M39" i="12"/>
  <c r="L39" i="12"/>
  <c r="K39" i="12"/>
  <c r="J39" i="12"/>
  <c r="I39" i="12"/>
  <c r="H39" i="12"/>
  <c r="G39" i="12"/>
  <c r="F39" i="12"/>
  <c r="E39" i="12"/>
  <c r="D39" i="12"/>
  <c r="Q37" i="12"/>
  <c r="P37" i="12"/>
  <c r="O37" i="12"/>
  <c r="N37" i="12"/>
  <c r="M37" i="12"/>
  <c r="L37" i="12"/>
  <c r="K37" i="12"/>
  <c r="J37" i="12"/>
  <c r="I37" i="12"/>
  <c r="H37" i="12"/>
  <c r="G37" i="12"/>
  <c r="F37" i="12"/>
  <c r="E37" i="12"/>
  <c r="D37" i="12"/>
  <c r="Q35" i="12"/>
  <c r="P35" i="12"/>
  <c r="O35" i="12"/>
  <c r="N35" i="12"/>
  <c r="M35" i="12"/>
  <c r="L35" i="12"/>
  <c r="K35" i="12"/>
  <c r="J35" i="12"/>
  <c r="I35" i="12"/>
  <c r="H35" i="12"/>
  <c r="G35" i="12"/>
  <c r="F35" i="12"/>
  <c r="E35" i="12"/>
  <c r="D35" i="12"/>
  <c r="Q34" i="12"/>
  <c r="P34" i="12"/>
  <c r="O34" i="12"/>
  <c r="N34" i="12"/>
  <c r="M34" i="12"/>
  <c r="L34" i="12"/>
  <c r="K34" i="12"/>
  <c r="J34" i="12"/>
  <c r="I34" i="12"/>
  <c r="H34" i="12"/>
  <c r="G34" i="12"/>
  <c r="F34" i="12"/>
  <c r="E34" i="12"/>
  <c r="D34" i="12"/>
  <c r="Q32" i="12"/>
  <c r="P32" i="12"/>
  <c r="O32" i="12"/>
  <c r="N32" i="12"/>
  <c r="M32" i="12"/>
  <c r="L32" i="12"/>
  <c r="K32" i="12"/>
  <c r="J32" i="12"/>
  <c r="I32" i="12"/>
  <c r="H32" i="12"/>
  <c r="G32" i="12"/>
  <c r="F32" i="12"/>
  <c r="E32" i="12"/>
  <c r="D32" i="12"/>
  <c r="Q31" i="12"/>
  <c r="P31" i="12"/>
  <c r="O31" i="12"/>
  <c r="N31" i="12"/>
  <c r="M31" i="12"/>
  <c r="L31" i="12"/>
  <c r="K31" i="12"/>
  <c r="J31" i="12"/>
  <c r="I31" i="12"/>
  <c r="H31" i="12"/>
  <c r="G31" i="12"/>
  <c r="F31" i="12"/>
  <c r="E31" i="12"/>
  <c r="D31" i="12"/>
  <c r="Q29" i="12"/>
  <c r="P29" i="12"/>
  <c r="O29" i="12"/>
  <c r="N29" i="12"/>
  <c r="M29" i="12"/>
  <c r="L29" i="12"/>
  <c r="K29" i="12"/>
  <c r="J29" i="12"/>
  <c r="I29" i="12"/>
  <c r="H29" i="12"/>
  <c r="G29" i="12"/>
  <c r="F29" i="12"/>
  <c r="E29" i="12"/>
  <c r="D29" i="12"/>
  <c r="Q27" i="12"/>
  <c r="P27" i="12"/>
  <c r="O27" i="12"/>
  <c r="N27" i="12"/>
  <c r="M27" i="12"/>
  <c r="L27" i="12"/>
  <c r="K27" i="12"/>
  <c r="J27" i="12"/>
  <c r="I27" i="12"/>
  <c r="H27" i="12"/>
  <c r="G27" i="12"/>
  <c r="F27" i="12"/>
  <c r="E27" i="12"/>
  <c r="D27" i="12"/>
  <c r="Q25" i="12"/>
  <c r="P25" i="12"/>
  <c r="O25" i="12"/>
  <c r="N25" i="12"/>
  <c r="M25" i="12"/>
  <c r="L25" i="12"/>
  <c r="K25" i="12"/>
  <c r="J25" i="12"/>
  <c r="I25" i="12"/>
  <c r="H25" i="12"/>
  <c r="G25" i="12"/>
  <c r="F25" i="12"/>
  <c r="E25" i="12"/>
  <c r="D25" i="12"/>
  <c r="K23" i="12"/>
  <c r="G23" i="12"/>
  <c r="Q22" i="12"/>
  <c r="P22" i="12"/>
  <c r="O22" i="12"/>
  <c r="N22" i="12"/>
  <c r="M22" i="12"/>
  <c r="L22" i="12"/>
  <c r="K22" i="12"/>
  <c r="J22" i="12"/>
  <c r="I22" i="12"/>
  <c r="H22" i="12"/>
  <c r="G22" i="12"/>
  <c r="F22" i="12"/>
  <c r="E22" i="12"/>
  <c r="D22" i="12"/>
  <c r="Q21" i="12"/>
  <c r="P21" i="12"/>
  <c r="O21" i="12"/>
  <c r="N21" i="12"/>
  <c r="M21" i="12"/>
  <c r="L21" i="12"/>
  <c r="K21" i="12"/>
  <c r="J21" i="12"/>
  <c r="I21" i="12"/>
  <c r="H21" i="12"/>
  <c r="G21" i="12"/>
  <c r="F21" i="12"/>
  <c r="E21" i="12"/>
  <c r="D21" i="12"/>
  <c r="Q20" i="12"/>
  <c r="P20" i="12"/>
  <c r="O20" i="12"/>
  <c r="N20" i="12"/>
  <c r="M20" i="12"/>
  <c r="L20" i="12"/>
  <c r="K20" i="12"/>
  <c r="J20" i="12"/>
  <c r="I20" i="12"/>
  <c r="H20" i="12"/>
  <c r="G20" i="12"/>
  <c r="F20" i="12"/>
  <c r="E20" i="12"/>
  <c r="D20" i="12"/>
  <c r="Q19" i="12"/>
  <c r="M19" i="12"/>
  <c r="I19" i="12"/>
  <c r="E19" i="12"/>
  <c r="Q17" i="12"/>
  <c r="P17" i="12"/>
  <c r="O17" i="12"/>
  <c r="N17" i="12"/>
  <c r="M17" i="12"/>
  <c r="L17" i="12"/>
  <c r="K17" i="12"/>
  <c r="J17" i="12"/>
  <c r="I17" i="12"/>
  <c r="H17" i="12"/>
  <c r="G17" i="12"/>
  <c r="F17" i="12"/>
  <c r="E17" i="12"/>
  <c r="D17" i="12"/>
  <c r="Q16" i="12"/>
  <c r="P16" i="12"/>
  <c r="O16" i="12"/>
  <c r="N16" i="12"/>
  <c r="M16" i="12"/>
  <c r="L16" i="12"/>
  <c r="K16" i="12"/>
  <c r="J16" i="12"/>
  <c r="I16" i="12"/>
  <c r="H16" i="12"/>
  <c r="G16" i="12"/>
  <c r="F16" i="12"/>
  <c r="E16" i="12"/>
  <c r="D16" i="12"/>
  <c r="Q15" i="12"/>
  <c r="P15" i="12"/>
  <c r="O15" i="12"/>
  <c r="N15" i="12"/>
  <c r="M15" i="12"/>
  <c r="L15" i="12"/>
  <c r="K15" i="12"/>
  <c r="J15" i="12"/>
  <c r="I15" i="12"/>
  <c r="H15" i="12"/>
  <c r="G15" i="12"/>
  <c r="F15" i="12"/>
  <c r="E15" i="12"/>
  <c r="D15" i="12"/>
  <c r="O14" i="12"/>
  <c r="K14" i="12"/>
  <c r="G14" i="12"/>
  <c r="Q13" i="12"/>
  <c r="P13" i="12"/>
  <c r="O13" i="12"/>
  <c r="N13" i="12"/>
  <c r="M13" i="12"/>
  <c r="L13" i="12"/>
  <c r="K13" i="12"/>
  <c r="J13" i="12"/>
  <c r="I13" i="12"/>
  <c r="H13" i="12"/>
  <c r="G13" i="12"/>
  <c r="F13" i="12"/>
  <c r="E13" i="12"/>
  <c r="D13" i="12"/>
  <c r="C11" i="12"/>
  <c r="O11" i="12" s="1"/>
  <c r="N11" i="12"/>
  <c r="F11" i="12"/>
  <c r="B76" i="14"/>
  <c r="Q76" i="14" s="1"/>
  <c r="B75" i="14"/>
  <c r="B74" i="14"/>
  <c r="Q74" i="14" s="1"/>
  <c r="B73" i="14"/>
  <c r="B71" i="14"/>
  <c r="Q71" i="14" s="1"/>
  <c r="B70" i="14"/>
  <c r="B69" i="14"/>
  <c r="Q69" i="14" s="1"/>
  <c r="B68" i="14"/>
  <c r="B67" i="14"/>
  <c r="Q67" i="14" s="1"/>
  <c r="B65" i="14"/>
  <c r="B64" i="14"/>
  <c r="Q64" i="14" s="1"/>
  <c r="B63" i="14"/>
  <c r="B62" i="14"/>
  <c r="Q62" i="14" s="1"/>
  <c r="B61" i="14"/>
  <c r="E61" i="14" s="1"/>
  <c r="B59" i="14"/>
  <c r="Q59" i="14" s="1"/>
  <c r="B58" i="14"/>
  <c r="B57" i="14"/>
  <c r="Q57" i="14" s="1"/>
  <c r="B56" i="14"/>
  <c r="B55" i="14"/>
  <c r="Q55" i="14" s="1"/>
  <c r="B53" i="14"/>
  <c r="B52" i="14"/>
  <c r="Q52" i="14" s="1"/>
  <c r="B51" i="14"/>
  <c r="B50" i="14"/>
  <c r="Q50" i="14" s="1"/>
  <c r="B49" i="14"/>
  <c r="B47" i="14"/>
  <c r="Q47" i="14" s="1"/>
  <c r="B46" i="14"/>
  <c r="B45" i="14"/>
  <c r="Q45" i="14" s="1"/>
  <c r="B44" i="14"/>
  <c r="B43" i="14"/>
  <c r="Q43" i="14" s="1"/>
  <c r="B41" i="14"/>
  <c r="B40" i="14"/>
  <c r="Q40" i="14" s="1"/>
  <c r="B39" i="14"/>
  <c r="B38" i="14"/>
  <c r="Q38" i="14" s="1"/>
  <c r="B37" i="14"/>
  <c r="B35" i="14"/>
  <c r="Q35" i="14" s="1"/>
  <c r="B34" i="14"/>
  <c r="B33" i="14"/>
  <c r="Q33" i="14" s="1"/>
  <c r="B32" i="14"/>
  <c r="B31" i="14"/>
  <c r="Q31" i="14" s="1"/>
  <c r="B29" i="14"/>
  <c r="B28" i="14"/>
  <c r="Q28" i="14" s="1"/>
  <c r="B27" i="14"/>
  <c r="B26" i="14"/>
  <c r="B25" i="14"/>
  <c r="B23" i="14"/>
  <c r="C23" i="14" s="1"/>
  <c r="B22" i="14"/>
  <c r="B21" i="14"/>
  <c r="K21" i="14" s="1"/>
  <c r="B20" i="14"/>
  <c r="B19" i="14"/>
  <c r="C19" i="14" s="1"/>
  <c r="B17" i="14"/>
  <c r="B16" i="14"/>
  <c r="K16" i="14" s="1"/>
  <c r="B15" i="14"/>
  <c r="B14" i="14"/>
  <c r="C14" i="14" s="1"/>
  <c r="B13" i="14"/>
  <c r="C76" i="14"/>
  <c r="C73" i="14"/>
  <c r="C71" i="14"/>
  <c r="C68" i="14"/>
  <c r="C67" i="14"/>
  <c r="C63" i="14"/>
  <c r="C62" i="14"/>
  <c r="C58" i="14"/>
  <c r="C57" i="14"/>
  <c r="C53" i="14"/>
  <c r="C52" i="14"/>
  <c r="C49" i="14"/>
  <c r="C47" i="14"/>
  <c r="C44" i="14"/>
  <c r="C43" i="14"/>
  <c r="C39" i="14"/>
  <c r="C38" i="14"/>
  <c r="C34" i="14"/>
  <c r="C33" i="14"/>
  <c r="C29" i="14"/>
  <c r="C28" i="14"/>
  <c r="C25" i="14"/>
  <c r="C20" i="14"/>
  <c r="C15" i="14"/>
  <c r="Q73" i="14"/>
  <c r="Q68" i="14"/>
  <c r="Q63" i="14"/>
  <c r="Q58" i="14"/>
  <c r="Q53" i="14"/>
  <c r="Q49" i="14"/>
  <c r="Q44" i="14"/>
  <c r="Q39" i="14"/>
  <c r="Q34" i="14"/>
  <c r="Q29" i="14"/>
  <c r="Q25" i="14"/>
  <c r="Q23" i="14"/>
  <c r="Q20" i="14"/>
  <c r="Q19" i="14"/>
  <c r="Q15" i="14"/>
  <c r="Q14" i="14"/>
  <c r="P76" i="14"/>
  <c r="P73" i="14"/>
  <c r="P71" i="14"/>
  <c r="P68" i="14"/>
  <c r="P67" i="14"/>
  <c r="P63" i="14"/>
  <c r="P62" i="14"/>
  <c r="P58" i="14"/>
  <c r="P57" i="14"/>
  <c r="P53" i="14"/>
  <c r="P52" i="14"/>
  <c r="P49" i="14"/>
  <c r="P47" i="14"/>
  <c r="P44" i="14"/>
  <c r="P43" i="14"/>
  <c r="P39" i="14"/>
  <c r="P38" i="14"/>
  <c r="P34" i="14"/>
  <c r="P33" i="14"/>
  <c r="P29" i="14"/>
  <c r="P28" i="14"/>
  <c r="P25" i="14"/>
  <c r="P20" i="14"/>
  <c r="P15" i="14"/>
  <c r="K76" i="14"/>
  <c r="K74" i="14"/>
  <c r="K73" i="14"/>
  <c r="K71" i="14"/>
  <c r="K69" i="14"/>
  <c r="K68" i="14"/>
  <c r="K67" i="14"/>
  <c r="K64" i="14"/>
  <c r="K63" i="14"/>
  <c r="K62" i="14"/>
  <c r="K59" i="14"/>
  <c r="K58" i="14"/>
  <c r="K57" i="14"/>
  <c r="K55" i="14"/>
  <c r="K53" i="14"/>
  <c r="K52" i="14"/>
  <c r="K50" i="14"/>
  <c r="K49" i="14"/>
  <c r="K47" i="14"/>
  <c r="K45" i="14"/>
  <c r="K44" i="14"/>
  <c r="K43" i="14"/>
  <c r="K40" i="14"/>
  <c r="K39" i="14"/>
  <c r="K38" i="14"/>
  <c r="K35" i="14"/>
  <c r="K34" i="14"/>
  <c r="K33" i="14"/>
  <c r="K31" i="14"/>
  <c r="K29" i="14"/>
  <c r="K28" i="14"/>
  <c r="K25" i="14"/>
  <c r="K20" i="14"/>
  <c r="K15" i="14"/>
  <c r="O73" i="14"/>
  <c r="O68" i="14"/>
  <c r="O63" i="14"/>
  <c r="O58" i="14"/>
  <c r="O53" i="14"/>
  <c r="O49" i="14"/>
  <c r="O44" i="14"/>
  <c r="O39" i="14"/>
  <c r="O34" i="14"/>
  <c r="O29" i="14"/>
  <c r="O25" i="14"/>
  <c r="O23" i="14"/>
  <c r="O20" i="14"/>
  <c r="O19" i="14"/>
  <c r="O15" i="14"/>
  <c r="O14" i="14"/>
  <c r="N76" i="14"/>
  <c r="N73" i="14"/>
  <c r="N71" i="14"/>
  <c r="N68" i="14"/>
  <c r="N67" i="14"/>
  <c r="N63" i="14"/>
  <c r="N62" i="14"/>
  <c r="N58" i="14"/>
  <c r="N57" i="14"/>
  <c r="N53" i="14"/>
  <c r="N52" i="14"/>
  <c r="N49" i="14"/>
  <c r="N47" i="14"/>
  <c r="N44" i="14"/>
  <c r="N43" i="14"/>
  <c r="N39" i="14"/>
  <c r="N38" i="14"/>
  <c r="N34" i="14"/>
  <c r="N33" i="14"/>
  <c r="N29" i="14"/>
  <c r="N28" i="14"/>
  <c r="N27" i="14"/>
  <c r="N25" i="14"/>
  <c r="N23" i="14"/>
  <c r="N21" i="14"/>
  <c r="N20" i="14"/>
  <c r="N19" i="14"/>
  <c r="N16" i="14"/>
  <c r="N15" i="14"/>
  <c r="N14" i="14"/>
  <c r="M76" i="14"/>
  <c r="M73" i="14"/>
  <c r="M71" i="14"/>
  <c r="M70" i="14"/>
  <c r="M68" i="14"/>
  <c r="M67" i="14"/>
  <c r="M63" i="14"/>
  <c r="M62" i="14"/>
  <c r="M58" i="14"/>
  <c r="M57" i="14"/>
  <c r="M53" i="14"/>
  <c r="M52" i="14"/>
  <c r="M49" i="14"/>
  <c r="M47" i="14"/>
  <c r="M44" i="14"/>
  <c r="M43" i="14"/>
  <c r="M39" i="14"/>
  <c r="M38" i="14"/>
  <c r="M34" i="14"/>
  <c r="M33" i="14"/>
  <c r="M29" i="14"/>
  <c r="M28" i="14"/>
  <c r="M25" i="14"/>
  <c r="M23" i="14"/>
  <c r="M20" i="14"/>
  <c r="M19" i="14"/>
  <c r="M15" i="14"/>
  <c r="M14" i="14"/>
  <c r="L76" i="14"/>
  <c r="L73" i="14"/>
  <c r="L71" i="14"/>
  <c r="L68" i="14"/>
  <c r="L67" i="14"/>
  <c r="L63" i="14"/>
  <c r="L62" i="14"/>
  <c r="L58" i="14"/>
  <c r="L57" i="14"/>
  <c r="L53" i="14"/>
  <c r="L52" i="14"/>
  <c r="L49" i="14"/>
  <c r="L47" i="14"/>
  <c r="L44" i="14"/>
  <c r="L43" i="14"/>
  <c r="L39" i="14"/>
  <c r="L38" i="14"/>
  <c r="L34" i="14"/>
  <c r="L33" i="14"/>
  <c r="L29" i="14"/>
  <c r="L28" i="14"/>
  <c r="L25" i="14"/>
  <c r="L23" i="14"/>
  <c r="L21" i="14"/>
  <c r="L20" i="14"/>
  <c r="L19" i="14"/>
  <c r="L16" i="14"/>
  <c r="L15" i="14"/>
  <c r="L14" i="14"/>
  <c r="J76" i="14"/>
  <c r="J75" i="14"/>
  <c r="J73" i="14"/>
  <c r="J71" i="14"/>
  <c r="J68" i="14"/>
  <c r="J67" i="14"/>
  <c r="J63" i="14"/>
  <c r="J62" i="14"/>
  <c r="J58" i="14"/>
  <c r="J57" i="14"/>
  <c r="J53" i="14"/>
  <c r="J52" i="14"/>
  <c r="J49" i="14"/>
  <c r="J47" i="14"/>
  <c r="J44" i="14"/>
  <c r="J43" i="14"/>
  <c r="J39" i="14"/>
  <c r="J38" i="14"/>
  <c r="J34" i="14"/>
  <c r="J33" i="14"/>
  <c r="J29" i="14"/>
  <c r="J28" i="14"/>
  <c r="J25" i="14"/>
  <c r="J23" i="14"/>
  <c r="J20" i="14"/>
  <c r="J19" i="14"/>
  <c r="J15" i="14"/>
  <c r="J14" i="14"/>
  <c r="I76" i="14"/>
  <c r="I73" i="14"/>
  <c r="I71" i="14"/>
  <c r="I68" i="14"/>
  <c r="I67" i="14"/>
  <c r="I63" i="14"/>
  <c r="I62" i="14"/>
  <c r="I58" i="14"/>
  <c r="I57" i="14"/>
  <c r="I53" i="14"/>
  <c r="I52" i="14"/>
  <c r="I49" i="14"/>
  <c r="I47" i="14"/>
  <c r="I44" i="14"/>
  <c r="I43" i="14"/>
  <c r="I39" i="14"/>
  <c r="I38" i="14"/>
  <c r="I34" i="14"/>
  <c r="I33" i="14"/>
  <c r="I29" i="14"/>
  <c r="I28" i="14"/>
  <c r="I25" i="14"/>
  <c r="I23" i="14"/>
  <c r="I21" i="14"/>
  <c r="I20" i="14"/>
  <c r="I19" i="14"/>
  <c r="I16" i="14"/>
  <c r="I15" i="14"/>
  <c r="I14" i="14"/>
  <c r="H76" i="14"/>
  <c r="H73" i="14"/>
  <c r="H71" i="14"/>
  <c r="H68" i="14"/>
  <c r="H67" i="14"/>
  <c r="H65" i="14"/>
  <c r="H63" i="14"/>
  <c r="H62" i="14"/>
  <c r="H58" i="14"/>
  <c r="H57" i="14"/>
  <c r="H53" i="14"/>
  <c r="H52" i="14"/>
  <c r="H49" i="14"/>
  <c r="H47" i="14"/>
  <c r="H44" i="14"/>
  <c r="H43" i="14"/>
  <c r="H39" i="14"/>
  <c r="H38" i="14"/>
  <c r="H34" i="14"/>
  <c r="H33" i="14"/>
  <c r="H29" i="14"/>
  <c r="H28" i="14"/>
  <c r="H25" i="14"/>
  <c r="H23" i="14"/>
  <c r="H21" i="14"/>
  <c r="H20" i="14"/>
  <c r="H19" i="14"/>
  <c r="H16" i="14"/>
  <c r="H15" i="14"/>
  <c r="H14" i="14"/>
  <c r="G76" i="14"/>
  <c r="G73" i="14"/>
  <c r="G71" i="14"/>
  <c r="G68" i="14"/>
  <c r="G67" i="14"/>
  <c r="G63" i="14"/>
  <c r="G62" i="14"/>
  <c r="G58" i="14"/>
  <c r="G57" i="14"/>
  <c r="G53" i="14"/>
  <c r="G52" i="14"/>
  <c r="G49" i="14"/>
  <c r="G47" i="14"/>
  <c r="G44" i="14"/>
  <c r="G43" i="14"/>
  <c r="G39" i="14"/>
  <c r="G38" i="14"/>
  <c r="G34" i="14"/>
  <c r="G33" i="14"/>
  <c r="G32" i="14"/>
  <c r="G29" i="14"/>
  <c r="G28" i="14"/>
  <c r="G25" i="14"/>
  <c r="G23" i="14"/>
  <c r="G21" i="14"/>
  <c r="G20" i="14"/>
  <c r="G19" i="14"/>
  <c r="G16" i="14"/>
  <c r="G15" i="14"/>
  <c r="G14" i="14"/>
  <c r="F76" i="14"/>
  <c r="F75" i="14"/>
  <c r="F73" i="14"/>
  <c r="F71" i="14"/>
  <c r="F68" i="14"/>
  <c r="F67" i="14"/>
  <c r="F63" i="14"/>
  <c r="F62" i="14"/>
  <c r="F58" i="14"/>
  <c r="F57" i="14"/>
  <c r="F53" i="14"/>
  <c r="F52" i="14"/>
  <c r="F49" i="14"/>
  <c r="F47" i="14"/>
  <c r="F44" i="14"/>
  <c r="F43" i="14"/>
  <c r="F39" i="14"/>
  <c r="F38" i="14"/>
  <c r="F34" i="14"/>
  <c r="F33" i="14"/>
  <c r="F29" i="14"/>
  <c r="F28" i="14"/>
  <c r="F25" i="14"/>
  <c r="F23" i="14"/>
  <c r="F21" i="14"/>
  <c r="F20" i="14"/>
  <c r="F19" i="14"/>
  <c r="F16" i="14"/>
  <c r="F15" i="14"/>
  <c r="F14" i="14"/>
  <c r="E76" i="14"/>
  <c r="E73" i="14"/>
  <c r="E71" i="14"/>
  <c r="E68" i="14"/>
  <c r="E67" i="14"/>
  <c r="E63" i="14"/>
  <c r="E62" i="14"/>
  <c r="E58" i="14"/>
  <c r="E57" i="14"/>
  <c r="E53" i="14"/>
  <c r="E52" i="14"/>
  <c r="E49" i="14"/>
  <c r="E47" i="14"/>
  <c r="E44" i="14"/>
  <c r="E43" i="14"/>
  <c r="E39" i="14"/>
  <c r="E38" i="14"/>
  <c r="E34" i="14"/>
  <c r="E33" i="14"/>
  <c r="E29" i="14"/>
  <c r="E28" i="14"/>
  <c r="E25" i="14"/>
  <c r="E23" i="14"/>
  <c r="E22" i="14"/>
  <c r="E21" i="14"/>
  <c r="E20" i="14"/>
  <c r="E19" i="14"/>
  <c r="E17" i="14"/>
  <c r="E16" i="14"/>
  <c r="E15" i="14"/>
  <c r="E14" i="14"/>
  <c r="E13" i="14"/>
  <c r="D76" i="14"/>
  <c r="D73" i="14"/>
  <c r="D71" i="14"/>
  <c r="D68" i="14"/>
  <c r="D67" i="14"/>
  <c r="D63" i="14"/>
  <c r="D62" i="14"/>
  <c r="D58" i="14"/>
  <c r="D57" i="14"/>
  <c r="D53" i="14"/>
  <c r="D52" i="14"/>
  <c r="D49" i="14"/>
  <c r="D47" i="14"/>
  <c r="D44" i="14"/>
  <c r="D43" i="14"/>
  <c r="D39" i="14"/>
  <c r="D38" i="14"/>
  <c r="D34" i="14"/>
  <c r="D33" i="14"/>
  <c r="D29" i="14"/>
  <c r="D28" i="14"/>
  <c r="D27" i="14"/>
  <c r="D25" i="14"/>
  <c r="D23" i="14"/>
  <c r="D21" i="14"/>
  <c r="D20" i="14"/>
  <c r="D19" i="14"/>
  <c r="D16" i="14"/>
  <c r="D15" i="14"/>
  <c r="D14" i="14"/>
  <c r="J9" i="16"/>
  <c r="I9" i="16"/>
  <c r="H9" i="16"/>
  <c r="G9" i="16"/>
  <c r="F9" i="16"/>
  <c r="E9" i="16"/>
  <c r="D9" i="16"/>
  <c r="C9" i="16"/>
  <c r="B9" i="16"/>
  <c r="B12" i="8"/>
  <c r="R12" i="8"/>
  <c r="Q12" i="8"/>
  <c r="P12" i="8"/>
  <c r="O12" i="8"/>
  <c r="N12" i="8"/>
  <c r="M12" i="8"/>
  <c r="L12" i="8"/>
  <c r="K12" i="8"/>
  <c r="J12" i="8"/>
  <c r="I12" i="8"/>
  <c r="H12" i="8"/>
  <c r="G12" i="8"/>
  <c r="F12" i="8"/>
  <c r="E12" i="8"/>
  <c r="D12" i="8"/>
  <c r="C12" i="8"/>
  <c r="D78" i="9"/>
  <c r="C78" i="9"/>
  <c r="D77" i="9"/>
  <c r="C77" i="9"/>
  <c r="D76" i="9"/>
  <c r="C76" i="9"/>
  <c r="D75" i="9"/>
  <c r="C75" i="9"/>
  <c r="D74" i="9"/>
  <c r="C74" i="9"/>
  <c r="D73" i="9"/>
  <c r="C73" i="9"/>
  <c r="D72" i="9"/>
  <c r="C72" i="9"/>
  <c r="D71" i="9"/>
  <c r="C71" i="9"/>
  <c r="D70" i="9"/>
  <c r="C70" i="9"/>
  <c r="D69" i="9"/>
  <c r="C69" i="9"/>
  <c r="D68" i="9"/>
  <c r="C68" i="9"/>
  <c r="D67" i="9"/>
  <c r="C67" i="9"/>
  <c r="D66" i="9"/>
  <c r="C66" i="9"/>
  <c r="D65" i="9"/>
  <c r="C65" i="9"/>
  <c r="D64" i="9"/>
  <c r="C64" i="9"/>
  <c r="D63" i="9"/>
  <c r="C63" i="9"/>
  <c r="D62" i="9"/>
  <c r="C62" i="9"/>
  <c r="D61" i="9"/>
  <c r="C61" i="9"/>
  <c r="D60" i="9"/>
  <c r="C60" i="9"/>
  <c r="D59" i="9"/>
  <c r="C59" i="9"/>
  <c r="D58" i="9"/>
  <c r="C58" i="9"/>
  <c r="D57" i="9"/>
  <c r="C57" i="9"/>
  <c r="D56" i="9"/>
  <c r="C56" i="9"/>
  <c r="D55" i="9"/>
  <c r="C55" i="9"/>
  <c r="D54" i="9"/>
  <c r="C54" i="9"/>
  <c r="D53" i="9"/>
  <c r="Q53" i="9" s="1"/>
  <c r="C53" i="9"/>
  <c r="D52" i="9"/>
  <c r="C52" i="9"/>
  <c r="D51" i="9"/>
  <c r="C51" i="9"/>
  <c r="D50" i="9"/>
  <c r="C50" i="9"/>
  <c r="D49" i="9"/>
  <c r="R49" i="9" s="1"/>
  <c r="C49" i="9"/>
  <c r="D48" i="9"/>
  <c r="C48" i="9"/>
  <c r="D47" i="9"/>
  <c r="C47" i="9"/>
  <c r="D46" i="9"/>
  <c r="C46" i="9"/>
  <c r="D45" i="9"/>
  <c r="R45" i="9" s="1"/>
  <c r="C45" i="9"/>
  <c r="D44" i="9"/>
  <c r="C44" i="9"/>
  <c r="D43" i="9"/>
  <c r="Q43" i="9" s="1"/>
  <c r="C43" i="9"/>
  <c r="D42" i="9"/>
  <c r="C42" i="9"/>
  <c r="D41" i="9"/>
  <c r="C41" i="9"/>
  <c r="D40" i="9"/>
  <c r="C40" i="9"/>
  <c r="D39" i="9"/>
  <c r="Q39" i="9" s="1"/>
  <c r="C39" i="9"/>
  <c r="D38" i="9"/>
  <c r="C38" i="9"/>
  <c r="D37" i="9"/>
  <c r="C37" i="9"/>
  <c r="D36" i="9"/>
  <c r="C36" i="9"/>
  <c r="D35" i="9"/>
  <c r="R35" i="9" s="1"/>
  <c r="C35" i="9"/>
  <c r="D34" i="9"/>
  <c r="C34" i="9"/>
  <c r="D33" i="9"/>
  <c r="C33" i="9"/>
  <c r="D32" i="9"/>
  <c r="C32" i="9"/>
  <c r="D31" i="9"/>
  <c r="C31" i="9"/>
  <c r="D30" i="9"/>
  <c r="C30" i="9"/>
  <c r="D29" i="9"/>
  <c r="Q29" i="9" s="1"/>
  <c r="C29" i="9"/>
  <c r="D27" i="9"/>
  <c r="C27" i="9"/>
  <c r="D26" i="9"/>
  <c r="C26" i="9"/>
  <c r="D25" i="9"/>
  <c r="C25" i="9"/>
  <c r="D24" i="9"/>
  <c r="R24" i="9" s="1"/>
  <c r="C24" i="9"/>
  <c r="D23" i="9"/>
  <c r="C23" i="9"/>
  <c r="D22" i="9"/>
  <c r="C22" i="9"/>
  <c r="D21" i="9"/>
  <c r="C21" i="9"/>
  <c r="D20" i="9"/>
  <c r="C20" i="9"/>
  <c r="D19" i="9"/>
  <c r="C19" i="9"/>
  <c r="D18" i="9"/>
  <c r="Q18" i="9" s="1"/>
  <c r="C18" i="9"/>
  <c r="D17" i="9"/>
  <c r="C17" i="9"/>
  <c r="D16" i="9"/>
  <c r="C16" i="9"/>
  <c r="D15" i="9"/>
  <c r="C15" i="9"/>
  <c r="C13" i="9" s="1"/>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7" i="9"/>
  <c r="B26" i="9"/>
  <c r="B25" i="9"/>
  <c r="B24" i="9"/>
  <c r="B23" i="9"/>
  <c r="B22" i="9"/>
  <c r="B21" i="9"/>
  <c r="B20" i="9"/>
  <c r="B19" i="9"/>
  <c r="B18" i="9"/>
  <c r="B17" i="9"/>
  <c r="B13" i="9" s="1"/>
  <c r="B16" i="9"/>
  <c r="B15" i="9"/>
  <c r="R78" i="9"/>
  <c r="R77" i="9"/>
  <c r="R76" i="9"/>
  <c r="R72" i="9"/>
  <c r="R70" i="9"/>
  <c r="R67" i="9"/>
  <c r="R66" i="9"/>
  <c r="R64" i="9"/>
  <c r="R63" i="9"/>
  <c r="R60" i="9"/>
  <c r="R58" i="9"/>
  <c r="R54" i="9"/>
  <c r="R53" i="9"/>
  <c r="R52" i="9"/>
  <c r="R48" i="9"/>
  <c r="R46" i="9"/>
  <c r="R43" i="9"/>
  <c r="R42" i="9"/>
  <c r="R40" i="9"/>
  <c r="R39" i="9"/>
  <c r="R36" i="9"/>
  <c r="R34" i="9"/>
  <c r="R30" i="9"/>
  <c r="R29" i="9"/>
  <c r="R27" i="9"/>
  <c r="R25" i="9"/>
  <c r="R23" i="9"/>
  <c r="R21" i="9"/>
  <c r="R19" i="9"/>
  <c r="R18" i="9"/>
  <c r="R17" i="9"/>
  <c r="R15" i="9"/>
  <c r="Q78" i="9"/>
  <c r="Q76" i="9"/>
  <c r="Q73" i="9"/>
  <c r="Q72" i="9"/>
  <c r="Q70" i="9"/>
  <c r="Q69" i="9"/>
  <c r="Q66" i="9"/>
  <c r="Q64" i="9"/>
  <c r="Q60" i="9"/>
  <c r="Q59" i="9"/>
  <c r="Q58" i="9"/>
  <c r="Q54" i="9"/>
  <c r="Q52" i="9"/>
  <c r="Q49" i="9"/>
  <c r="Q48" i="9"/>
  <c r="Q46" i="9"/>
  <c r="Q45" i="9"/>
  <c r="Q42" i="9"/>
  <c r="Q40" i="9"/>
  <c r="Q36" i="9"/>
  <c r="Q35" i="9"/>
  <c r="Q34" i="9"/>
  <c r="Q30" i="9"/>
  <c r="Q27" i="9"/>
  <c r="Q25" i="9"/>
  <c r="Q24" i="9"/>
  <c r="Q23" i="9"/>
  <c r="Q21" i="9"/>
  <c r="Q19" i="9"/>
  <c r="Q17" i="9"/>
  <c r="Q15" i="9"/>
  <c r="P78" i="9"/>
  <c r="O78" i="9"/>
  <c r="N78" i="9"/>
  <c r="M78" i="9"/>
  <c r="L78" i="9"/>
  <c r="K78" i="9"/>
  <c r="J78" i="9"/>
  <c r="I78" i="9"/>
  <c r="H78" i="9"/>
  <c r="G78" i="9"/>
  <c r="F78" i="9"/>
  <c r="E78" i="9"/>
  <c r="O77" i="9"/>
  <c r="K77" i="9"/>
  <c r="G77" i="9"/>
  <c r="P76" i="9"/>
  <c r="O76" i="9"/>
  <c r="N76" i="9"/>
  <c r="M76" i="9"/>
  <c r="L76" i="9"/>
  <c r="K76" i="9"/>
  <c r="J76" i="9"/>
  <c r="I76" i="9"/>
  <c r="H76" i="9"/>
  <c r="G76" i="9"/>
  <c r="F76" i="9"/>
  <c r="E76" i="9"/>
  <c r="O75" i="9"/>
  <c r="K75" i="9"/>
  <c r="G75" i="9"/>
  <c r="O73" i="9"/>
  <c r="K73" i="9"/>
  <c r="G73" i="9"/>
  <c r="P72" i="9"/>
  <c r="O72" i="9"/>
  <c r="N72" i="9"/>
  <c r="M72" i="9"/>
  <c r="L72" i="9"/>
  <c r="K72" i="9"/>
  <c r="J72" i="9"/>
  <c r="I72" i="9"/>
  <c r="H72" i="9"/>
  <c r="G72" i="9"/>
  <c r="F72" i="9"/>
  <c r="E72" i="9"/>
  <c r="O71" i="9"/>
  <c r="K71" i="9"/>
  <c r="G71" i="9"/>
  <c r="P70" i="9"/>
  <c r="O70" i="9"/>
  <c r="N70" i="9"/>
  <c r="M70" i="9"/>
  <c r="L70" i="9"/>
  <c r="K70" i="9"/>
  <c r="J70" i="9"/>
  <c r="I70" i="9"/>
  <c r="H70" i="9"/>
  <c r="G70" i="9"/>
  <c r="F70" i="9"/>
  <c r="E70" i="9"/>
  <c r="O69" i="9"/>
  <c r="K69" i="9"/>
  <c r="G69" i="9"/>
  <c r="O67" i="9"/>
  <c r="K67" i="9"/>
  <c r="G67" i="9"/>
  <c r="P66" i="9"/>
  <c r="O66" i="9"/>
  <c r="N66" i="9"/>
  <c r="M66" i="9"/>
  <c r="L66" i="9"/>
  <c r="K66" i="9"/>
  <c r="J66" i="9"/>
  <c r="I66" i="9"/>
  <c r="H66" i="9"/>
  <c r="G66" i="9"/>
  <c r="F66" i="9"/>
  <c r="E66" i="9"/>
  <c r="O65" i="9"/>
  <c r="K65" i="9"/>
  <c r="G65" i="9"/>
  <c r="P64" i="9"/>
  <c r="O64" i="9"/>
  <c r="N64" i="9"/>
  <c r="M64" i="9"/>
  <c r="L64" i="9"/>
  <c r="K64" i="9"/>
  <c r="J64" i="9"/>
  <c r="I64" i="9"/>
  <c r="H64" i="9"/>
  <c r="G64" i="9"/>
  <c r="F64" i="9"/>
  <c r="E64" i="9"/>
  <c r="O63" i="9"/>
  <c r="K63" i="9"/>
  <c r="G63" i="9"/>
  <c r="O61" i="9"/>
  <c r="K61" i="9"/>
  <c r="G61" i="9"/>
  <c r="P60" i="9"/>
  <c r="O60" i="9"/>
  <c r="N60" i="9"/>
  <c r="M60" i="9"/>
  <c r="L60" i="9"/>
  <c r="K60" i="9"/>
  <c r="J60" i="9"/>
  <c r="I60" i="9"/>
  <c r="H60" i="9"/>
  <c r="G60" i="9"/>
  <c r="F60" i="9"/>
  <c r="E60" i="9"/>
  <c r="O59" i="9"/>
  <c r="L59" i="9"/>
  <c r="K59" i="9"/>
  <c r="H59" i="9"/>
  <c r="G59" i="9"/>
  <c r="P58" i="9"/>
  <c r="O58" i="9"/>
  <c r="N58" i="9"/>
  <c r="M58" i="9"/>
  <c r="L58" i="9"/>
  <c r="K58" i="9"/>
  <c r="J58" i="9"/>
  <c r="I58" i="9"/>
  <c r="H58" i="9"/>
  <c r="G58" i="9"/>
  <c r="F58" i="9"/>
  <c r="E58" i="9"/>
  <c r="P57" i="9"/>
  <c r="O57" i="9"/>
  <c r="M57" i="9"/>
  <c r="L57" i="9"/>
  <c r="K57" i="9"/>
  <c r="J57" i="9"/>
  <c r="I57" i="9"/>
  <c r="H57" i="9"/>
  <c r="G57" i="9"/>
  <c r="F57" i="9"/>
  <c r="E57" i="9"/>
  <c r="P55" i="9"/>
  <c r="O55" i="9"/>
  <c r="N55" i="9"/>
  <c r="M55" i="9"/>
  <c r="L55" i="9"/>
  <c r="K55" i="9"/>
  <c r="J55" i="9"/>
  <c r="I55" i="9"/>
  <c r="H55" i="9"/>
  <c r="G55" i="9"/>
  <c r="F55" i="9"/>
  <c r="E55" i="9"/>
  <c r="P54" i="9"/>
  <c r="O54" i="9"/>
  <c r="N54" i="9"/>
  <c r="M54" i="9"/>
  <c r="L54" i="9"/>
  <c r="K54" i="9"/>
  <c r="J54" i="9"/>
  <c r="I54" i="9"/>
  <c r="H54" i="9"/>
  <c r="G54" i="9"/>
  <c r="F54" i="9"/>
  <c r="E54" i="9"/>
  <c r="P53" i="9"/>
  <c r="O53" i="9"/>
  <c r="N53" i="9"/>
  <c r="M53" i="9"/>
  <c r="L53" i="9"/>
  <c r="K53" i="9"/>
  <c r="J53" i="9"/>
  <c r="I53" i="9"/>
  <c r="H53" i="9"/>
  <c r="G53" i="9"/>
  <c r="F53" i="9"/>
  <c r="E53" i="9"/>
  <c r="P52" i="9"/>
  <c r="O52" i="9"/>
  <c r="N52" i="9"/>
  <c r="M52" i="9"/>
  <c r="L52" i="9"/>
  <c r="K52" i="9"/>
  <c r="J52" i="9"/>
  <c r="I52" i="9"/>
  <c r="H52" i="9"/>
  <c r="G52" i="9"/>
  <c r="F52" i="9"/>
  <c r="E52" i="9"/>
  <c r="P51" i="9"/>
  <c r="O51" i="9"/>
  <c r="N51" i="9"/>
  <c r="M51" i="9"/>
  <c r="L51" i="9"/>
  <c r="K51" i="9"/>
  <c r="J51" i="9"/>
  <c r="I51" i="9"/>
  <c r="H51" i="9"/>
  <c r="G51" i="9"/>
  <c r="F51" i="9"/>
  <c r="E51" i="9"/>
  <c r="P49" i="9"/>
  <c r="O49" i="9"/>
  <c r="N49" i="9"/>
  <c r="M49" i="9"/>
  <c r="L49" i="9"/>
  <c r="K49" i="9"/>
  <c r="J49" i="9"/>
  <c r="I49" i="9"/>
  <c r="H49" i="9"/>
  <c r="G49" i="9"/>
  <c r="F49" i="9"/>
  <c r="E49" i="9"/>
  <c r="P48" i="9"/>
  <c r="O48" i="9"/>
  <c r="N48" i="9"/>
  <c r="M48" i="9"/>
  <c r="L48" i="9"/>
  <c r="K48" i="9"/>
  <c r="J48" i="9"/>
  <c r="I48" i="9"/>
  <c r="H48" i="9"/>
  <c r="G48" i="9"/>
  <c r="F48" i="9"/>
  <c r="E48" i="9"/>
  <c r="P47" i="9"/>
  <c r="O47" i="9"/>
  <c r="N47" i="9"/>
  <c r="M47" i="9"/>
  <c r="L47" i="9"/>
  <c r="K47" i="9"/>
  <c r="J47" i="9"/>
  <c r="I47" i="9"/>
  <c r="H47" i="9"/>
  <c r="G47" i="9"/>
  <c r="F47" i="9"/>
  <c r="E47" i="9"/>
  <c r="P46" i="9"/>
  <c r="O46" i="9"/>
  <c r="N46" i="9"/>
  <c r="M46" i="9"/>
  <c r="L46" i="9"/>
  <c r="K46" i="9"/>
  <c r="J46" i="9"/>
  <c r="I46" i="9"/>
  <c r="H46" i="9"/>
  <c r="G46" i="9"/>
  <c r="F46" i="9"/>
  <c r="E46" i="9"/>
  <c r="P45" i="9"/>
  <c r="O45" i="9"/>
  <c r="N45" i="9"/>
  <c r="M45" i="9"/>
  <c r="L45" i="9"/>
  <c r="K45" i="9"/>
  <c r="J45" i="9"/>
  <c r="I45" i="9"/>
  <c r="H45" i="9"/>
  <c r="G45" i="9"/>
  <c r="F45" i="9"/>
  <c r="E45" i="9"/>
  <c r="P43" i="9"/>
  <c r="O43" i="9"/>
  <c r="N43" i="9"/>
  <c r="M43" i="9"/>
  <c r="L43" i="9"/>
  <c r="K43" i="9"/>
  <c r="J43" i="9"/>
  <c r="I43" i="9"/>
  <c r="H43" i="9"/>
  <c r="G43" i="9"/>
  <c r="F43" i="9"/>
  <c r="E43" i="9"/>
  <c r="P42" i="9"/>
  <c r="O42" i="9"/>
  <c r="N42" i="9"/>
  <c r="M42" i="9"/>
  <c r="L42" i="9"/>
  <c r="K42" i="9"/>
  <c r="J42" i="9"/>
  <c r="I42" i="9"/>
  <c r="H42" i="9"/>
  <c r="G42" i="9"/>
  <c r="F42" i="9"/>
  <c r="E42" i="9"/>
  <c r="P41" i="9"/>
  <c r="O41" i="9"/>
  <c r="N41" i="9"/>
  <c r="M41" i="9"/>
  <c r="L41" i="9"/>
  <c r="K41" i="9"/>
  <c r="J41" i="9"/>
  <c r="I41" i="9"/>
  <c r="H41" i="9"/>
  <c r="G41" i="9"/>
  <c r="F41" i="9"/>
  <c r="E41" i="9"/>
  <c r="P40" i="9"/>
  <c r="O40" i="9"/>
  <c r="N40" i="9"/>
  <c r="M40" i="9"/>
  <c r="L40" i="9"/>
  <c r="K40" i="9"/>
  <c r="J40" i="9"/>
  <c r="I40" i="9"/>
  <c r="H40" i="9"/>
  <c r="G40" i="9"/>
  <c r="F40" i="9"/>
  <c r="P39" i="9"/>
  <c r="O39" i="9"/>
  <c r="N39" i="9"/>
  <c r="M39" i="9"/>
  <c r="L39" i="9"/>
  <c r="K39" i="9"/>
  <c r="J39" i="9"/>
  <c r="I39" i="9"/>
  <c r="H39" i="9"/>
  <c r="G39" i="9"/>
  <c r="F39" i="9"/>
  <c r="E39" i="9"/>
  <c r="P37" i="9"/>
  <c r="O37" i="9"/>
  <c r="N37" i="9"/>
  <c r="M37" i="9"/>
  <c r="L37" i="9"/>
  <c r="K37" i="9"/>
  <c r="J37" i="9"/>
  <c r="I37" i="9"/>
  <c r="H37" i="9"/>
  <c r="G37" i="9"/>
  <c r="F37" i="9"/>
  <c r="E37" i="9"/>
  <c r="P36" i="9"/>
  <c r="O36" i="9"/>
  <c r="N36" i="9"/>
  <c r="M36" i="9"/>
  <c r="L36" i="9"/>
  <c r="K36" i="9"/>
  <c r="J36" i="9"/>
  <c r="I36" i="9"/>
  <c r="H36" i="9"/>
  <c r="G36" i="9"/>
  <c r="F36" i="9"/>
  <c r="E36" i="9"/>
  <c r="P35" i="9"/>
  <c r="O35" i="9"/>
  <c r="N35" i="9"/>
  <c r="M35" i="9"/>
  <c r="L35" i="9"/>
  <c r="K35" i="9"/>
  <c r="J35" i="9"/>
  <c r="I35" i="9"/>
  <c r="H35" i="9"/>
  <c r="G35" i="9"/>
  <c r="F35" i="9"/>
  <c r="E35" i="9"/>
  <c r="P34" i="9"/>
  <c r="O34" i="9"/>
  <c r="N34" i="9"/>
  <c r="M34" i="9"/>
  <c r="L34" i="9"/>
  <c r="K34" i="9"/>
  <c r="J34" i="9"/>
  <c r="I34" i="9"/>
  <c r="H34" i="9"/>
  <c r="G34" i="9"/>
  <c r="F34" i="9"/>
  <c r="E34" i="9"/>
  <c r="P33" i="9"/>
  <c r="O33" i="9"/>
  <c r="N33" i="9"/>
  <c r="M33" i="9"/>
  <c r="L33" i="9"/>
  <c r="K33" i="9"/>
  <c r="J33" i="9"/>
  <c r="I33" i="9"/>
  <c r="H33" i="9"/>
  <c r="G33" i="9"/>
  <c r="F33" i="9"/>
  <c r="E33" i="9"/>
  <c r="P31" i="9"/>
  <c r="O31" i="9"/>
  <c r="N31" i="9"/>
  <c r="M31" i="9"/>
  <c r="L31" i="9"/>
  <c r="K31" i="9"/>
  <c r="J31" i="9"/>
  <c r="I31" i="9"/>
  <c r="H31" i="9"/>
  <c r="G31" i="9"/>
  <c r="F31" i="9"/>
  <c r="E31" i="9"/>
  <c r="P30" i="9"/>
  <c r="O30" i="9"/>
  <c r="N30" i="9"/>
  <c r="M30" i="9"/>
  <c r="L30" i="9"/>
  <c r="K30" i="9"/>
  <c r="J30" i="9"/>
  <c r="I30" i="9"/>
  <c r="H30" i="9"/>
  <c r="G30" i="9"/>
  <c r="F30" i="9"/>
  <c r="E30" i="9"/>
  <c r="P29" i="9"/>
  <c r="O29" i="9"/>
  <c r="N29" i="9"/>
  <c r="M29" i="9"/>
  <c r="L29" i="9"/>
  <c r="K29" i="9"/>
  <c r="J29" i="9"/>
  <c r="I29" i="9"/>
  <c r="H29" i="9"/>
  <c r="G29" i="9"/>
  <c r="F29" i="9"/>
  <c r="E29" i="9"/>
  <c r="P27" i="9"/>
  <c r="O27" i="9"/>
  <c r="N27" i="9"/>
  <c r="M27" i="9"/>
  <c r="L27" i="9"/>
  <c r="K27" i="9"/>
  <c r="J27" i="9"/>
  <c r="I27" i="9"/>
  <c r="H27" i="9"/>
  <c r="G27" i="9"/>
  <c r="F27" i="9"/>
  <c r="E27" i="9"/>
  <c r="P25" i="9"/>
  <c r="O25" i="9"/>
  <c r="N25" i="9"/>
  <c r="M25" i="9"/>
  <c r="L25" i="9"/>
  <c r="K25" i="9"/>
  <c r="J25" i="9"/>
  <c r="I25" i="9"/>
  <c r="H25" i="9"/>
  <c r="G25" i="9"/>
  <c r="F25" i="9"/>
  <c r="E25" i="9"/>
  <c r="P24" i="9"/>
  <c r="O24" i="9"/>
  <c r="N24" i="9"/>
  <c r="M24" i="9"/>
  <c r="L24" i="9"/>
  <c r="K24" i="9"/>
  <c r="J24" i="9"/>
  <c r="I24" i="9"/>
  <c r="H24" i="9"/>
  <c r="G24" i="9"/>
  <c r="F24" i="9"/>
  <c r="E24" i="9"/>
  <c r="P23" i="9"/>
  <c r="O23" i="9"/>
  <c r="N23" i="9"/>
  <c r="M23" i="9"/>
  <c r="L23" i="9"/>
  <c r="K23" i="9"/>
  <c r="J23" i="9"/>
  <c r="I23" i="9"/>
  <c r="H23" i="9"/>
  <c r="G23" i="9"/>
  <c r="F23" i="9"/>
  <c r="E23" i="9"/>
  <c r="P22" i="9"/>
  <c r="O22" i="9"/>
  <c r="N22" i="9"/>
  <c r="M22" i="9"/>
  <c r="L22" i="9"/>
  <c r="K22" i="9"/>
  <c r="J22" i="9"/>
  <c r="I22" i="9"/>
  <c r="H22" i="9"/>
  <c r="G22" i="9"/>
  <c r="F22" i="9"/>
  <c r="E22" i="9"/>
  <c r="P21" i="9"/>
  <c r="O21" i="9"/>
  <c r="N21" i="9"/>
  <c r="M21" i="9"/>
  <c r="L21" i="9"/>
  <c r="K21" i="9"/>
  <c r="J21" i="9"/>
  <c r="I21" i="9"/>
  <c r="H21" i="9"/>
  <c r="G21" i="9"/>
  <c r="F21" i="9"/>
  <c r="E21" i="9"/>
  <c r="P19" i="9"/>
  <c r="O19" i="9"/>
  <c r="N19" i="9"/>
  <c r="M19" i="9"/>
  <c r="L19" i="9"/>
  <c r="K19" i="9"/>
  <c r="J19" i="9"/>
  <c r="I19" i="9"/>
  <c r="H19" i="9"/>
  <c r="G19" i="9"/>
  <c r="F19" i="9"/>
  <c r="E19" i="9"/>
  <c r="P18" i="9"/>
  <c r="O18" i="9"/>
  <c r="N18" i="9"/>
  <c r="M18" i="9"/>
  <c r="L18" i="9"/>
  <c r="K18" i="9"/>
  <c r="J18" i="9"/>
  <c r="I18" i="9"/>
  <c r="H18" i="9"/>
  <c r="G18" i="9"/>
  <c r="F18" i="9"/>
  <c r="E18" i="9"/>
  <c r="P17" i="9"/>
  <c r="O17" i="9"/>
  <c r="N17" i="9"/>
  <c r="M17" i="9"/>
  <c r="L17" i="9"/>
  <c r="K17" i="9"/>
  <c r="J17" i="9"/>
  <c r="I17" i="9"/>
  <c r="H17" i="9"/>
  <c r="G17" i="9"/>
  <c r="F17" i="9"/>
  <c r="E17" i="9"/>
  <c r="P16" i="9"/>
  <c r="O16" i="9"/>
  <c r="N16" i="9"/>
  <c r="M16" i="9"/>
  <c r="L16" i="9"/>
  <c r="K16" i="9"/>
  <c r="J16" i="9"/>
  <c r="I16" i="9"/>
  <c r="H16" i="9"/>
  <c r="G16" i="9"/>
  <c r="F16" i="9"/>
  <c r="E16" i="9"/>
  <c r="P15" i="9"/>
  <c r="O15" i="9"/>
  <c r="N15" i="9"/>
  <c r="M15" i="9"/>
  <c r="L15" i="9"/>
  <c r="K15" i="9"/>
  <c r="J15" i="9"/>
  <c r="I15" i="9"/>
  <c r="H15" i="9"/>
  <c r="G15" i="9"/>
  <c r="F15" i="9"/>
  <c r="E15" i="9"/>
  <c r="G69" i="15"/>
  <c r="H69" i="15" s="1"/>
  <c r="I69" i="15" s="1"/>
  <c r="G68" i="15"/>
  <c r="H68" i="15" s="1"/>
  <c r="I68" i="15" s="1"/>
  <c r="G67" i="15"/>
  <c r="H67" i="15" s="1"/>
  <c r="I67" i="15" s="1"/>
  <c r="G66" i="15"/>
  <c r="H66" i="15" s="1"/>
  <c r="I66" i="15" s="1"/>
  <c r="G62" i="15"/>
  <c r="H62" i="15" s="1"/>
  <c r="I62" i="15" s="1"/>
  <c r="G57" i="15"/>
  <c r="H57" i="15"/>
  <c r="I57" i="15" s="1"/>
  <c r="G56" i="15"/>
  <c r="H56" i="15" s="1"/>
  <c r="I56" i="15" s="1"/>
  <c r="G53" i="15"/>
  <c r="H53" i="15" s="1"/>
  <c r="I53" i="15" s="1"/>
  <c r="G52" i="15"/>
  <c r="H52" i="15" s="1"/>
  <c r="I52" i="15" s="1"/>
  <c r="G50" i="15"/>
  <c r="H50" i="15" s="1"/>
  <c r="I50" i="15" s="1"/>
  <c r="G48" i="15"/>
  <c r="H48" i="15" s="1"/>
  <c r="I48" i="15" s="1"/>
  <c r="G47" i="15"/>
  <c r="H47" i="15" s="1"/>
  <c r="I47" i="15" s="1"/>
  <c r="G46" i="15"/>
  <c r="H46" i="15" s="1"/>
  <c r="I46" i="15" s="1"/>
  <c r="G44" i="15"/>
  <c r="H44" i="15" s="1"/>
  <c r="I44" i="15" s="1"/>
  <c r="G40" i="15"/>
  <c r="H40" i="15" s="1"/>
  <c r="I40" i="15" s="1"/>
  <c r="G39" i="15"/>
  <c r="H39" i="15" s="1"/>
  <c r="I39" i="15" s="1"/>
  <c r="G36" i="15"/>
  <c r="H36" i="15" s="1"/>
  <c r="I36" i="15" s="1"/>
  <c r="G35" i="15"/>
  <c r="H35" i="15" s="1"/>
  <c r="I35" i="15" s="1"/>
  <c r="G33" i="15"/>
  <c r="H33" i="15" s="1"/>
  <c r="I33" i="15" s="1"/>
  <c r="G31" i="15"/>
  <c r="H31" i="15" s="1"/>
  <c r="I31" i="15" s="1"/>
  <c r="G30" i="15"/>
  <c r="H30" i="15" s="1"/>
  <c r="I30" i="15" s="1"/>
  <c r="G29" i="15"/>
  <c r="H29" i="15" s="1"/>
  <c r="I29" i="15" s="1"/>
  <c r="G28" i="15"/>
  <c r="H28" i="15" s="1"/>
  <c r="I28" i="15" s="1"/>
  <c r="G25" i="15"/>
  <c r="H25" i="15" s="1"/>
  <c r="I25" i="15" s="1"/>
  <c r="G19" i="15"/>
  <c r="H19" i="15" s="1"/>
  <c r="I19" i="15" s="1"/>
  <c r="G16" i="15"/>
  <c r="H16" i="15"/>
  <c r="I16" i="15" s="1"/>
  <c r="G14" i="15"/>
  <c r="H14" i="15" s="1"/>
  <c r="I14" i="15" s="1"/>
  <c r="G13" i="15"/>
  <c r="H13" i="15" s="1"/>
  <c r="I13" i="15" s="1"/>
  <c r="G12" i="15"/>
  <c r="H12" i="15" s="1"/>
  <c r="I12" i="15" s="1"/>
  <c r="G9" i="15"/>
  <c r="H9" i="15" s="1"/>
  <c r="I9" i="15" s="1"/>
  <c r="C69" i="15"/>
  <c r="D69" i="15" s="1"/>
  <c r="E69" i="15" s="1"/>
  <c r="C68" i="15"/>
  <c r="D68" i="15" s="1"/>
  <c r="E68" i="15" s="1"/>
  <c r="C67" i="15"/>
  <c r="D67" i="15" s="1"/>
  <c r="E67" i="15" s="1"/>
  <c r="C66" i="15"/>
  <c r="D66" i="15" s="1"/>
  <c r="E66" i="15" s="1"/>
  <c r="C64" i="15"/>
  <c r="D64" i="15" s="1"/>
  <c r="E64" i="15" s="1"/>
  <c r="C63" i="15"/>
  <c r="D63" i="15" s="1"/>
  <c r="E63" i="15" s="1"/>
  <c r="C62" i="15"/>
  <c r="D62" i="15" s="1"/>
  <c r="E62" i="15" s="1"/>
  <c r="C61" i="15"/>
  <c r="D61" i="15" s="1"/>
  <c r="E61" i="15" s="1"/>
  <c r="C60" i="15"/>
  <c r="D60" i="15" s="1"/>
  <c r="E60" i="15" s="1"/>
  <c r="C59" i="15"/>
  <c r="D59" i="15" s="1"/>
  <c r="E59" i="15" s="1"/>
  <c r="C58" i="15"/>
  <c r="D58" i="15" s="1"/>
  <c r="E58" i="15" s="1"/>
  <c r="C57" i="15"/>
  <c r="D57" i="15"/>
  <c r="E57" i="15" s="1"/>
  <c r="C56" i="15"/>
  <c r="D56" i="15" s="1"/>
  <c r="E56" i="15" s="1"/>
  <c r="C55" i="15"/>
  <c r="D55" i="15" s="1"/>
  <c r="E55" i="15" s="1"/>
  <c r="C53" i="15"/>
  <c r="D53" i="15" s="1"/>
  <c r="E53" i="15" s="1"/>
  <c r="C52" i="15"/>
  <c r="D52" i="15" s="1"/>
  <c r="E52" i="15" s="1"/>
  <c r="C51" i="15"/>
  <c r="D51" i="15" s="1"/>
  <c r="E51" i="15" s="1"/>
  <c r="C50" i="15"/>
  <c r="D50" i="15" s="1"/>
  <c r="E50" i="15" s="1"/>
  <c r="C49" i="15"/>
  <c r="D49" i="15" s="1"/>
  <c r="E49" i="15" s="1"/>
  <c r="C48" i="15"/>
  <c r="D48" i="15" s="1"/>
  <c r="E48" i="15" s="1"/>
  <c r="C47" i="15"/>
  <c r="D47" i="15" s="1"/>
  <c r="E47" i="15" s="1"/>
  <c r="C46" i="15"/>
  <c r="D46" i="15" s="1"/>
  <c r="E46" i="15" s="1"/>
  <c r="C45" i="15"/>
  <c r="D45" i="15" s="1"/>
  <c r="E45" i="15" s="1"/>
  <c r="C44" i="15"/>
  <c r="D44" i="15" s="1"/>
  <c r="E44" i="15" s="1"/>
  <c r="C42" i="15"/>
  <c r="D42" i="15" s="1"/>
  <c r="E42" i="15" s="1"/>
  <c r="C41" i="15"/>
  <c r="D41" i="15" s="1"/>
  <c r="E41" i="15" s="1"/>
  <c r="C40" i="15"/>
  <c r="D40" i="15" s="1"/>
  <c r="E40" i="15" s="1"/>
  <c r="C39" i="15"/>
  <c r="D39" i="15" s="1"/>
  <c r="E39" i="15" s="1"/>
  <c r="C38" i="15"/>
  <c r="D38" i="15" s="1"/>
  <c r="E38" i="15" s="1"/>
  <c r="C37" i="15"/>
  <c r="D37" i="15" s="1"/>
  <c r="E37" i="15" s="1"/>
  <c r="C36" i="15"/>
  <c r="D36" i="15" s="1"/>
  <c r="E36" i="15" s="1"/>
  <c r="C35" i="15"/>
  <c r="D35" i="15" s="1"/>
  <c r="E35" i="15" s="1"/>
  <c r="C34" i="15"/>
  <c r="D34" i="15" s="1"/>
  <c r="E34" i="15" s="1"/>
  <c r="C33" i="15"/>
  <c r="D33" i="15" s="1"/>
  <c r="E33" i="15" s="1"/>
  <c r="C31" i="15"/>
  <c r="D31" i="15" s="1"/>
  <c r="E31" i="15" s="1"/>
  <c r="C30" i="15"/>
  <c r="D30" i="15" s="1"/>
  <c r="E30" i="15" s="1"/>
  <c r="C29" i="15"/>
  <c r="D29" i="15" s="1"/>
  <c r="E29" i="15" s="1"/>
  <c r="C28" i="15"/>
  <c r="D28" i="15" s="1"/>
  <c r="E28" i="15" s="1"/>
  <c r="C27" i="15"/>
  <c r="D27" i="15" s="1"/>
  <c r="E27" i="15" s="1"/>
  <c r="C26" i="15"/>
  <c r="D26" i="15" s="1"/>
  <c r="E26" i="15" s="1"/>
  <c r="C25" i="15"/>
  <c r="D25" i="15" s="1"/>
  <c r="E25" i="15" s="1"/>
  <c r="C24" i="15"/>
  <c r="D24" i="15"/>
  <c r="E24" i="15" s="1"/>
  <c r="C22" i="15"/>
  <c r="D22" i="15" s="1"/>
  <c r="E22" i="15" s="1"/>
  <c r="C20" i="15"/>
  <c r="D20" i="15" s="1"/>
  <c r="E20" i="15" s="1"/>
  <c r="C19" i="15"/>
  <c r="D19" i="15" s="1"/>
  <c r="E19" i="15" s="1"/>
  <c r="C18" i="15"/>
  <c r="D18" i="15" s="1"/>
  <c r="E18" i="15" s="1"/>
  <c r="C17" i="15"/>
  <c r="D17" i="15" s="1"/>
  <c r="E17" i="15" s="1"/>
  <c r="C16" i="15"/>
  <c r="D16" i="15" s="1"/>
  <c r="E16" i="15" s="1"/>
  <c r="C15" i="15"/>
  <c r="D15" i="15" s="1"/>
  <c r="E15" i="15" s="1"/>
  <c r="C14" i="15"/>
  <c r="D14" i="15" s="1"/>
  <c r="E14" i="15" s="1"/>
  <c r="C13" i="15"/>
  <c r="D13" i="15" s="1"/>
  <c r="E13" i="15" s="1"/>
  <c r="C12" i="15"/>
  <c r="D12" i="15" s="1"/>
  <c r="E12" i="15" s="1"/>
  <c r="C11" i="15"/>
  <c r="D11" i="15" s="1"/>
  <c r="E11" i="15" s="1"/>
  <c r="C9" i="15"/>
  <c r="D9" i="15" s="1"/>
  <c r="E9" i="15" s="1"/>
  <c r="C23" i="15"/>
  <c r="D23" i="15" s="1"/>
  <c r="G38" i="15"/>
  <c r="G37" i="15"/>
  <c r="G23" i="15"/>
  <c r="H23" i="15" s="1"/>
  <c r="C13" i="14" l="1"/>
  <c r="P13" i="14"/>
  <c r="K13" i="14"/>
  <c r="N13" i="14"/>
  <c r="L13" i="14"/>
  <c r="Q13" i="14"/>
  <c r="J13" i="14"/>
  <c r="F13" i="14"/>
  <c r="G13" i="14"/>
  <c r="M13" i="14"/>
  <c r="H13" i="14"/>
  <c r="D13" i="14"/>
  <c r="Q17" i="14"/>
  <c r="O17" i="14"/>
  <c r="M17" i="14"/>
  <c r="N17" i="14"/>
  <c r="L17" i="14"/>
  <c r="F17" i="14"/>
  <c r="K17" i="14"/>
  <c r="J17" i="14"/>
  <c r="G17" i="14"/>
  <c r="C17" i="14"/>
  <c r="H17" i="14"/>
  <c r="D17" i="14"/>
  <c r="Q27" i="14"/>
  <c r="O27" i="14"/>
  <c r="M27" i="14"/>
  <c r="P27" i="14"/>
  <c r="I27" i="14"/>
  <c r="E27" i="14"/>
  <c r="L27" i="14"/>
  <c r="F27" i="14"/>
  <c r="K27" i="14"/>
  <c r="G27" i="14"/>
  <c r="C32" i="14"/>
  <c r="Q32" i="14"/>
  <c r="P32" i="14"/>
  <c r="O32" i="14"/>
  <c r="N32" i="14"/>
  <c r="J32" i="14"/>
  <c r="H32" i="14"/>
  <c r="D32" i="14"/>
  <c r="M32" i="14"/>
  <c r="I32" i="14"/>
  <c r="E32" i="14"/>
  <c r="K32" i="14"/>
  <c r="L32" i="14"/>
  <c r="F32" i="14"/>
  <c r="M37" i="14"/>
  <c r="C37" i="14"/>
  <c r="P37" i="14"/>
  <c r="N37" i="14"/>
  <c r="L37" i="14"/>
  <c r="Q37" i="14"/>
  <c r="O37" i="14"/>
  <c r="G37" i="14"/>
  <c r="J37" i="14"/>
  <c r="H37" i="14"/>
  <c r="D37" i="14"/>
  <c r="K37" i="14"/>
  <c r="I37" i="14"/>
  <c r="E37" i="14"/>
  <c r="Q41" i="14"/>
  <c r="O41" i="14"/>
  <c r="M41" i="14"/>
  <c r="C41" i="14"/>
  <c r="P41" i="14"/>
  <c r="N41" i="14"/>
  <c r="L41" i="14"/>
  <c r="F41" i="14"/>
  <c r="G41" i="14"/>
  <c r="K41" i="14"/>
  <c r="J41" i="14"/>
  <c r="H41" i="14"/>
  <c r="D41" i="14"/>
  <c r="Q46" i="14"/>
  <c r="O46" i="14"/>
  <c r="M46" i="14"/>
  <c r="I46" i="14"/>
  <c r="E46" i="14"/>
  <c r="F46" i="14"/>
  <c r="C46" i="14"/>
  <c r="K46" i="14"/>
  <c r="N46" i="14"/>
  <c r="G46" i="14"/>
  <c r="C51" i="14"/>
  <c r="Q51" i="14"/>
  <c r="P51" i="14"/>
  <c r="O51" i="14"/>
  <c r="N51" i="14"/>
  <c r="M51" i="14"/>
  <c r="L51" i="14"/>
  <c r="J51" i="14"/>
  <c r="H51" i="14"/>
  <c r="D51" i="14"/>
  <c r="I51" i="14"/>
  <c r="E51" i="14"/>
  <c r="K51" i="14"/>
  <c r="F51" i="14"/>
  <c r="M56" i="14"/>
  <c r="C56" i="14"/>
  <c r="P56" i="14"/>
  <c r="N56" i="14"/>
  <c r="L56" i="14"/>
  <c r="Q56" i="14"/>
  <c r="O56" i="14"/>
  <c r="G56" i="14"/>
  <c r="J56" i="14"/>
  <c r="H56" i="14"/>
  <c r="D56" i="14"/>
  <c r="K56" i="14"/>
  <c r="I56" i="14"/>
  <c r="E56" i="14"/>
  <c r="Q65" i="14"/>
  <c r="O65" i="14"/>
  <c r="M65" i="14"/>
  <c r="J65" i="14"/>
  <c r="I65" i="14"/>
  <c r="E65" i="14"/>
  <c r="C65" i="14"/>
  <c r="N65" i="14"/>
  <c r="L65" i="14"/>
  <c r="F65" i="14"/>
  <c r="P65" i="14"/>
  <c r="K65" i="14"/>
  <c r="G65" i="14"/>
  <c r="M75" i="14"/>
  <c r="C75" i="14"/>
  <c r="P75" i="14"/>
  <c r="N75" i="14"/>
  <c r="L75" i="14"/>
  <c r="Q75" i="14"/>
  <c r="O75" i="14"/>
  <c r="G75" i="14"/>
  <c r="H75" i="14"/>
  <c r="D75" i="14"/>
  <c r="K75" i="14"/>
  <c r="I75" i="14"/>
  <c r="E75" i="14"/>
  <c r="D46" i="14"/>
  <c r="E41" i="14"/>
  <c r="G51" i="14"/>
  <c r="P46" i="14"/>
  <c r="I61" i="14"/>
  <c r="C22" i="14"/>
  <c r="Q22" i="14"/>
  <c r="P22" i="14"/>
  <c r="K22" i="14"/>
  <c r="O22" i="14"/>
  <c r="M22" i="14"/>
  <c r="N22" i="14"/>
  <c r="L22" i="14"/>
  <c r="F22" i="14"/>
  <c r="G22" i="14"/>
  <c r="J22" i="14"/>
  <c r="H22" i="14"/>
  <c r="D22" i="14"/>
  <c r="C70" i="14"/>
  <c r="Q70" i="14"/>
  <c r="P70" i="14"/>
  <c r="O70" i="14"/>
  <c r="N70" i="14"/>
  <c r="H70" i="14"/>
  <c r="D70" i="14"/>
  <c r="I70" i="14"/>
  <c r="E70" i="14"/>
  <c r="K70" i="14"/>
  <c r="L70" i="14"/>
  <c r="J70" i="14"/>
  <c r="F70" i="14"/>
  <c r="D65" i="14"/>
  <c r="F37" i="14"/>
  <c r="G70" i="14"/>
  <c r="H27" i="14"/>
  <c r="I13" i="14"/>
  <c r="I17" i="14"/>
  <c r="I22" i="14"/>
  <c r="J27" i="14"/>
  <c r="L46" i="14"/>
  <c r="O13" i="14"/>
  <c r="P17" i="14"/>
  <c r="C27" i="14"/>
  <c r="Q61" i="14"/>
  <c r="O61" i="14"/>
  <c r="M61" i="14"/>
  <c r="J61" i="14"/>
  <c r="C61" i="14"/>
  <c r="P61" i="14"/>
  <c r="N61" i="14"/>
  <c r="L61" i="14"/>
  <c r="F61" i="14"/>
  <c r="G61" i="14"/>
  <c r="K61" i="14"/>
  <c r="H61" i="14"/>
  <c r="D61" i="14"/>
  <c r="D13" i="9"/>
  <c r="R16" i="9"/>
  <c r="Q16" i="9"/>
  <c r="R22" i="9"/>
  <c r="Q22" i="9"/>
  <c r="R31" i="9"/>
  <c r="Q31" i="9"/>
  <c r="R33" i="9"/>
  <c r="Q33" i="9"/>
  <c r="R37" i="9"/>
  <c r="Q37" i="9"/>
  <c r="R41" i="9"/>
  <c r="Q41" i="9"/>
  <c r="R47" i="9"/>
  <c r="Q47" i="9"/>
  <c r="R51" i="9"/>
  <c r="Q51" i="9"/>
  <c r="R55" i="9"/>
  <c r="Q55" i="9"/>
  <c r="R57" i="9"/>
  <c r="N57" i="9"/>
  <c r="Q57" i="9"/>
  <c r="N59" i="9"/>
  <c r="J59" i="9"/>
  <c r="F59" i="9"/>
  <c r="M59" i="9"/>
  <c r="I59" i="9"/>
  <c r="E59" i="9"/>
  <c r="R59" i="9"/>
  <c r="P59" i="9"/>
  <c r="R61" i="9"/>
  <c r="N61" i="9"/>
  <c r="J61" i="9"/>
  <c r="F61" i="9"/>
  <c r="Q61" i="9"/>
  <c r="M61" i="9"/>
  <c r="I61" i="9"/>
  <c r="E61" i="9"/>
  <c r="P61" i="9"/>
  <c r="L61" i="9"/>
  <c r="H61" i="9"/>
  <c r="Q63" i="9"/>
  <c r="N63" i="9"/>
  <c r="J63" i="9"/>
  <c r="F63" i="9"/>
  <c r="M63" i="9"/>
  <c r="I63" i="9"/>
  <c r="E63" i="9"/>
  <c r="P63" i="9"/>
  <c r="L63" i="9"/>
  <c r="H63" i="9"/>
  <c r="N65" i="9"/>
  <c r="J65" i="9"/>
  <c r="F65" i="9"/>
  <c r="R65" i="9"/>
  <c r="M65" i="9"/>
  <c r="I65" i="9"/>
  <c r="E65" i="9"/>
  <c r="Q65" i="9"/>
  <c r="P65" i="9"/>
  <c r="L65" i="9"/>
  <c r="H65" i="9"/>
  <c r="Q67" i="9"/>
  <c r="N67" i="9"/>
  <c r="J67" i="9"/>
  <c r="F67" i="9"/>
  <c r="M67" i="9"/>
  <c r="I67" i="9"/>
  <c r="E67" i="9"/>
  <c r="P67" i="9"/>
  <c r="L67" i="9"/>
  <c r="H67" i="9"/>
  <c r="N69" i="9"/>
  <c r="J69" i="9"/>
  <c r="F69" i="9"/>
  <c r="M69" i="9"/>
  <c r="I69" i="9"/>
  <c r="E69" i="9"/>
  <c r="R69" i="9"/>
  <c r="P69" i="9"/>
  <c r="L69" i="9"/>
  <c r="H69" i="9"/>
  <c r="R71" i="9"/>
  <c r="N71" i="9"/>
  <c r="J71" i="9"/>
  <c r="F71" i="9"/>
  <c r="Q71" i="9"/>
  <c r="M71" i="9"/>
  <c r="I71" i="9"/>
  <c r="E71" i="9"/>
  <c r="P71" i="9"/>
  <c r="L71" i="9"/>
  <c r="H71" i="9"/>
  <c r="N73" i="9"/>
  <c r="J73" i="9"/>
  <c r="F73" i="9"/>
  <c r="M73" i="9"/>
  <c r="I73" i="9"/>
  <c r="E73" i="9"/>
  <c r="R73" i="9"/>
  <c r="P73" i="9"/>
  <c r="L73" i="9"/>
  <c r="H73" i="9"/>
  <c r="N75" i="9"/>
  <c r="J75" i="9"/>
  <c r="F75" i="9"/>
  <c r="R75" i="9"/>
  <c r="M75" i="9"/>
  <c r="I75" i="9"/>
  <c r="E75" i="9"/>
  <c r="Q75" i="9"/>
  <c r="P75" i="9"/>
  <c r="L75" i="9"/>
  <c r="H75" i="9"/>
  <c r="Q77" i="9"/>
  <c r="N77" i="9"/>
  <c r="J77" i="9"/>
  <c r="F77" i="9"/>
  <c r="M77" i="9"/>
  <c r="I77" i="9"/>
  <c r="E77" i="9"/>
  <c r="P77" i="9"/>
  <c r="L77" i="9"/>
  <c r="H77" i="9"/>
  <c r="F56" i="14"/>
  <c r="H46" i="14"/>
  <c r="I41" i="14"/>
  <c r="J46" i="14"/>
  <c r="N67" i="13"/>
  <c r="M17" i="13"/>
  <c r="N17" i="13" s="1"/>
  <c r="G17" i="13"/>
  <c r="C16" i="1" s="1"/>
  <c r="N40" i="13"/>
  <c r="Q15" i="7"/>
  <c r="E15" i="7"/>
  <c r="P19" i="7"/>
  <c r="O19" i="7"/>
  <c r="L19" i="7"/>
  <c r="K19" i="7"/>
  <c r="H19" i="7"/>
  <c r="G19" i="7"/>
  <c r="R19" i="7"/>
  <c r="N19" i="7"/>
  <c r="M19" i="7"/>
  <c r="J19" i="7"/>
  <c r="I19" i="7"/>
  <c r="F19" i="7"/>
  <c r="Q23" i="7"/>
  <c r="E23" i="7"/>
  <c r="R23" i="7"/>
  <c r="R28" i="7"/>
  <c r="N28" i="7"/>
  <c r="J28" i="7"/>
  <c r="F28" i="7"/>
  <c r="P28" i="7"/>
  <c r="L28" i="7"/>
  <c r="H28" i="7"/>
  <c r="E28" i="7"/>
  <c r="P32" i="7"/>
  <c r="L32" i="7"/>
  <c r="H32" i="7"/>
  <c r="E32" i="7"/>
  <c r="R32" i="7"/>
  <c r="N32" i="7"/>
  <c r="J32" i="7"/>
  <c r="F32" i="7"/>
  <c r="Q40" i="7"/>
  <c r="E40" i="7"/>
  <c r="Q44" i="7"/>
  <c r="E44" i="7"/>
  <c r="R44" i="7"/>
  <c r="R52" i="7"/>
  <c r="O52" i="7"/>
  <c r="K52" i="7"/>
  <c r="G52" i="7"/>
  <c r="E52" i="7"/>
  <c r="Q52" i="7"/>
  <c r="M52" i="7"/>
  <c r="I52" i="7"/>
  <c r="Q56" i="7"/>
  <c r="M56" i="7"/>
  <c r="I56" i="7"/>
  <c r="R56" i="7"/>
  <c r="O56" i="7"/>
  <c r="K56" i="7"/>
  <c r="G56" i="7"/>
  <c r="P64" i="7"/>
  <c r="O64" i="7"/>
  <c r="L64" i="7"/>
  <c r="K64" i="7"/>
  <c r="H64" i="7"/>
  <c r="G64" i="7"/>
  <c r="N64" i="7"/>
  <c r="M64" i="7"/>
  <c r="J64" i="7"/>
  <c r="I64" i="7"/>
  <c r="F64" i="7"/>
  <c r="N68" i="7"/>
  <c r="M68" i="7"/>
  <c r="J68" i="7"/>
  <c r="I68" i="7"/>
  <c r="F68" i="7"/>
  <c r="R68" i="7"/>
  <c r="P68" i="7"/>
  <c r="O68" i="7"/>
  <c r="L68" i="7"/>
  <c r="K68" i="7"/>
  <c r="H68" i="7"/>
  <c r="G68" i="7"/>
  <c r="R76" i="7"/>
  <c r="P76" i="7"/>
  <c r="L76" i="7"/>
  <c r="H76" i="7"/>
  <c r="E76" i="7"/>
  <c r="N76" i="7"/>
  <c r="J76" i="7"/>
  <c r="F76" i="7"/>
  <c r="O23" i="12"/>
  <c r="C13" i="24"/>
  <c r="C26" i="24"/>
  <c r="C44" i="24"/>
  <c r="C61" i="24"/>
  <c r="G13" i="24"/>
  <c r="E17" i="24"/>
  <c r="I17" i="24"/>
  <c r="G22" i="24"/>
  <c r="F26" i="24"/>
  <c r="G30" i="24"/>
  <c r="D35" i="24"/>
  <c r="H35" i="24"/>
  <c r="G39" i="24"/>
  <c r="G44" i="24"/>
  <c r="I48" i="24"/>
  <c r="E66" i="24"/>
  <c r="N29" i="13"/>
  <c r="G41" i="13"/>
  <c r="G15" i="7"/>
  <c r="J15" i="7"/>
  <c r="J23" i="7"/>
  <c r="K15" i="7"/>
  <c r="K23" i="7"/>
  <c r="N15" i="7"/>
  <c r="N23" i="7"/>
  <c r="O15" i="7"/>
  <c r="O23" i="7"/>
  <c r="Q32" i="7"/>
  <c r="Q64" i="7"/>
  <c r="Q76" i="7"/>
  <c r="R64" i="7"/>
  <c r="D11" i="12"/>
  <c r="E28" i="12"/>
  <c r="E33" i="12"/>
  <c r="E38" i="12"/>
  <c r="E43" i="12"/>
  <c r="E47" i="12"/>
  <c r="E52" i="12"/>
  <c r="E57" i="12"/>
  <c r="E62" i="12"/>
  <c r="E67" i="12"/>
  <c r="E71" i="12"/>
  <c r="C39" i="24"/>
  <c r="C57" i="24"/>
  <c r="D13" i="24"/>
  <c r="H13" i="24"/>
  <c r="F17" i="24"/>
  <c r="D22" i="24"/>
  <c r="H22" i="24"/>
  <c r="G26" i="24"/>
  <c r="D30" i="24"/>
  <c r="H30" i="24"/>
  <c r="E35" i="24"/>
  <c r="I35" i="24"/>
  <c r="I39" i="24"/>
  <c r="I44" i="24"/>
  <c r="E52" i="24"/>
  <c r="E57" i="24"/>
  <c r="E61" i="24"/>
  <c r="G66" i="24"/>
  <c r="N34" i="13"/>
  <c r="N26" i="13"/>
  <c r="F40" i="7"/>
  <c r="F52" i="7"/>
  <c r="G28" i="7"/>
  <c r="G40" i="7"/>
  <c r="G76" i="7"/>
  <c r="H44" i="7"/>
  <c r="H56" i="7"/>
  <c r="I32" i="7"/>
  <c r="I44" i="7"/>
  <c r="J40" i="7"/>
  <c r="J52" i="7"/>
  <c r="K28" i="7"/>
  <c r="K40" i="7"/>
  <c r="K76" i="7"/>
  <c r="L44" i="7"/>
  <c r="L56" i="7"/>
  <c r="M32" i="7"/>
  <c r="M44" i="7"/>
  <c r="N40" i="7"/>
  <c r="N52" i="7"/>
  <c r="O28" i="7"/>
  <c r="O40" i="7"/>
  <c r="O76" i="7"/>
  <c r="P44" i="7"/>
  <c r="P56" i="7"/>
  <c r="Q19" i="7"/>
  <c r="R15" i="7"/>
  <c r="P13" i="7"/>
  <c r="L13" i="7"/>
  <c r="H13" i="7"/>
  <c r="E13" i="7"/>
  <c r="R13" i="7"/>
  <c r="N13" i="7"/>
  <c r="J13" i="7"/>
  <c r="F13" i="7"/>
  <c r="Q17" i="7"/>
  <c r="E17" i="7"/>
  <c r="R21" i="7"/>
  <c r="N21" i="7"/>
  <c r="M21" i="7"/>
  <c r="J21" i="7"/>
  <c r="I21" i="7"/>
  <c r="F21" i="7"/>
  <c r="P21" i="7"/>
  <c r="O21" i="7"/>
  <c r="L21" i="7"/>
  <c r="K21" i="7"/>
  <c r="H21" i="7"/>
  <c r="G21" i="7"/>
  <c r="P25" i="7"/>
  <c r="O25" i="7"/>
  <c r="L25" i="7"/>
  <c r="K25" i="7"/>
  <c r="H25" i="7"/>
  <c r="G25" i="7"/>
  <c r="N25" i="7"/>
  <c r="M25" i="7"/>
  <c r="J25" i="7"/>
  <c r="I25" i="7"/>
  <c r="F25" i="7"/>
  <c r="R34" i="7"/>
  <c r="N34" i="7"/>
  <c r="J34" i="7"/>
  <c r="F34" i="7"/>
  <c r="P34" i="7"/>
  <c r="L34" i="7"/>
  <c r="H34" i="7"/>
  <c r="E34" i="7"/>
  <c r="P38" i="7"/>
  <c r="L38" i="7"/>
  <c r="H38" i="7"/>
  <c r="E38" i="7"/>
  <c r="R38" i="7"/>
  <c r="N38" i="7"/>
  <c r="J38" i="7"/>
  <c r="F38" i="7"/>
  <c r="R46" i="7"/>
  <c r="Q46" i="7"/>
  <c r="E46" i="7"/>
  <c r="R58" i="7"/>
  <c r="O58" i="7"/>
  <c r="K58" i="7"/>
  <c r="G58" i="7"/>
  <c r="Q58" i="7"/>
  <c r="M58" i="7"/>
  <c r="I58" i="7"/>
  <c r="M28" i="12"/>
  <c r="M33" i="12"/>
  <c r="M38" i="12"/>
  <c r="M43" i="12"/>
  <c r="M47" i="12"/>
  <c r="M52" i="12"/>
  <c r="M57" i="12"/>
  <c r="M62" i="12"/>
  <c r="M67" i="12"/>
  <c r="M71" i="12"/>
  <c r="I76" i="12"/>
  <c r="C22" i="24"/>
  <c r="C35" i="24"/>
  <c r="C52" i="24"/>
  <c r="E13" i="24"/>
  <c r="E22" i="24"/>
  <c r="D26" i="24"/>
  <c r="E30" i="24"/>
  <c r="E48" i="24"/>
  <c r="G52" i="24"/>
  <c r="G57" i="24"/>
  <c r="G61" i="24"/>
  <c r="D64" i="24"/>
  <c r="I66" i="24"/>
  <c r="D69" i="24"/>
  <c r="D23" i="6"/>
  <c r="N13" i="13"/>
  <c r="M10" i="13"/>
  <c r="E19" i="7"/>
  <c r="E68" i="7"/>
  <c r="H15" i="7"/>
  <c r="H23" i="7"/>
  <c r="I15" i="7"/>
  <c r="I23" i="7"/>
  <c r="L15" i="7"/>
  <c r="L23" i="7"/>
  <c r="M15" i="7"/>
  <c r="M23" i="7"/>
  <c r="P15" i="7"/>
  <c r="P23" i="7"/>
  <c r="Q28" i="7"/>
  <c r="Q68" i="7"/>
  <c r="R40" i="7"/>
  <c r="G62" i="7"/>
  <c r="K62" i="7"/>
  <c r="O62" i="7"/>
  <c r="R62" i="7"/>
  <c r="E62" i="7"/>
  <c r="I62" i="7"/>
  <c r="M62" i="7"/>
  <c r="P70" i="7"/>
  <c r="B11" i="7"/>
  <c r="C11" i="7"/>
  <c r="E11" i="12"/>
  <c r="I67" i="24"/>
  <c r="K11" i="12"/>
  <c r="H67" i="24"/>
  <c r="H11" i="12"/>
  <c r="F68" i="24"/>
  <c r="G68" i="24"/>
  <c r="H68" i="24"/>
  <c r="D68" i="24"/>
  <c r="C68" i="24"/>
  <c r="F63" i="24"/>
  <c r="G63" i="24"/>
  <c r="H63" i="24"/>
  <c r="D63" i="24"/>
  <c r="C63" i="24"/>
  <c r="F59" i="24"/>
  <c r="G59" i="24"/>
  <c r="H59" i="24"/>
  <c r="D59" i="24"/>
  <c r="C59" i="24"/>
  <c r="F55" i="24"/>
  <c r="G55" i="24"/>
  <c r="H55" i="24"/>
  <c r="D55" i="24"/>
  <c r="C55" i="24"/>
  <c r="F50" i="24"/>
  <c r="G50" i="24"/>
  <c r="H50" i="24"/>
  <c r="D50" i="24"/>
  <c r="C50" i="24"/>
  <c r="F46" i="24"/>
  <c r="G46" i="24"/>
  <c r="H46" i="24"/>
  <c r="D46" i="24"/>
  <c r="C46" i="24"/>
  <c r="F41" i="24"/>
  <c r="G41" i="24"/>
  <c r="H41" i="24"/>
  <c r="D41" i="24"/>
  <c r="C41" i="24"/>
  <c r="F37" i="24"/>
  <c r="G37" i="24"/>
  <c r="H37" i="24"/>
  <c r="D37" i="24"/>
  <c r="C37" i="24"/>
  <c r="F33" i="24"/>
  <c r="G33" i="24"/>
  <c r="H33" i="24"/>
  <c r="D33" i="24"/>
  <c r="C33" i="24"/>
  <c r="F28" i="24"/>
  <c r="G28" i="24"/>
  <c r="H28" i="24"/>
  <c r="D28" i="24"/>
  <c r="C28" i="24"/>
  <c r="F24" i="24"/>
  <c r="G24" i="24"/>
  <c r="H24" i="24"/>
  <c r="D24" i="24"/>
  <c r="C24" i="24"/>
  <c r="H19" i="24"/>
  <c r="D19" i="24"/>
  <c r="I19" i="24"/>
  <c r="E19" i="24"/>
  <c r="F19" i="24"/>
  <c r="H15" i="24"/>
  <c r="D15" i="24"/>
  <c r="I15" i="24"/>
  <c r="E15" i="24"/>
  <c r="F15" i="24"/>
  <c r="H11" i="24"/>
  <c r="D11" i="24"/>
  <c r="B9" i="24"/>
  <c r="I11" i="24"/>
  <c r="E11" i="24"/>
  <c r="F11" i="24"/>
  <c r="H36" i="1"/>
  <c r="I36" i="6"/>
  <c r="H33" i="1"/>
  <c r="I33" i="6"/>
  <c r="C15" i="1"/>
  <c r="D15" i="6"/>
  <c r="C20" i="1"/>
  <c r="D20" i="6"/>
  <c r="C24" i="1"/>
  <c r="D24" i="6"/>
  <c r="C30" i="1"/>
  <c r="D30" i="6"/>
  <c r="C34" i="1"/>
  <c r="D34" i="6"/>
  <c r="C38" i="1"/>
  <c r="D38" i="6"/>
  <c r="C41" i="1"/>
  <c r="D41" i="6"/>
  <c r="C50" i="1"/>
  <c r="D50" i="6"/>
  <c r="C55" i="1"/>
  <c r="D55" i="6"/>
  <c r="C59" i="1"/>
  <c r="D59" i="6"/>
  <c r="C64" i="1"/>
  <c r="D64" i="6"/>
  <c r="M15" i="13"/>
  <c r="N15" i="13" s="1"/>
  <c r="G15" i="13"/>
  <c r="C31" i="1"/>
  <c r="D31" i="6"/>
  <c r="G53" i="13"/>
  <c r="M53" i="13"/>
  <c r="N53" i="13" s="1"/>
  <c r="C67" i="1"/>
  <c r="D67" i="6"/>
  <c r="H25" i="1"/>
  <c r="I25" i="6"/>
  <c r="E9" i="24"/>
  <c r="H50" i="1"/>
  <c r="I50" i="6"/>
  <c r="H28" i="1"/>
  <c r="I28" i="6"/>
  <c r="H30" i="1"/>
  <c r="I30" i="6"/>
  <c r="C12" i="1"/>
  <c r="D12" i="6"/>
  <c r="C17" i="1"/>
  <c r="D17" i="6"/>
  <c r="C26" i="1"/>
  <c r="D26" i="6"/>
  <c r="C44" i="1"/>
  <c r="D44" i="6"/>
  <c r="C49" i="1"/>
  <c r="D49" i="6"/>
  <c r="C53" i="1"/>
  <c r="D53" i="6"/>
  <c r="C58" i="1"/>
  <c r="D58" i="6"/>
  <c r="C61" i="1"/>
  <c r="D61" i="6"/>
  <c r="C69" i="1"/>
  <c r="D69" i="6"/>
  <c r="G30" i="13"/>
  <c r="M30" i="13"/>
  <c r="N30" i="13" s="1"/>
  <c r="H40" i="1"/>
  <c r="I40" i="6"/>
  <c r="G58" i="13"/>
  <c r="M58" i="13"/>
  <c r="N58" i="13" s="1"/>
  <c r="R13" i="9"/>
  <c r="E31" i="14"/>
  <c r="E35" i="14"/>
  <c r="E40" i="14"/>
  <c r="E45" i="14"/>
  <c r="E50" i="14"/>
  <c r="E55" i="14"/>
  <c r="E59" i="14"/>
  <c r="E64" i="14"/>
  <c r="E69" i="14"/>
  <c r="E74" i="14"/>
  <c r="G31" i="14"/>
  <c r="G35" i="14"/>
  <c r="G40" i="14"/>
  <c r="G45" i="14"/>
  <c r="G50" i="14"/>
  <c r="G55" i="14"/>
  <c r="G59" i="14"/>
  <c r="G64" i="14"/>
  <c r="G69" i="14"/>
  <c r="G74" i="14"/>
  <c r="I31" i="14"/>
  <c r="I35" i="14"/>
  <c r="I40" i="14"/>
  <c r="I45" i="14"/>
  <c r="I50" i="14"/>
  <c r="I55" i="14"/>
  <c r="I59" i="14"/>
  <c r="I64" i="14"/>
  <c r="I69" i="14"/>
  <c r="I74" i="14"/>
  <c r="L31" i="14"/>
  <c r="L35" i="14"/>
  <c r="L40" i="14"/>
  <c r="L45" i="14"/>
  <c r="L50" i="14"/>
  <c r="L55" i="14"/>
  <c r="L59" i="14"/>
  <c r="L64" i="14"/>
  <c r="L69" i="14"/>
  <c r="L74" i="14"/>
  <c r="N31" i="14"/>
  <c r="N35" i="14"/>
  <c r="N40" i="14"/>
  <c r="N45" i="14"/>
  <c r="N50" i="14"/>
  <c r="N55" i="14"/>
  <c r="N59" i="14"/>
  <c r="N64" i="14"/>
  <c r="N69" i="14"/>
  <c r="N74" i="14"/>
  <c r="O28" i="14"/>
  <c r="O33" i="14"/>
  <c r="O38" i="14"/>
  <c r="O43" i="14"/>
  <c r="O47" i="14"/>
  <c r="O52" i="14"/>
  <c r="O57" i="14"/>
  <c r="O62" i="14"/>
  <c r="O67" i="14"/>
  <c r="O71" i="14"/>
  <c r="O76" i="14"/>
  <c r="K14" i="14"/>
  <c r="K19" i="14"/>
  <c r="K23" i="14"/>
  <c r="P16" i="14"/>
  <c r="P21" i="14"/>
  <c r="C16" i="14"/>
  <c r="C21" i="14"/>
  <c r="G11" i="12"/>
  <c r="L11" i="12"/>
  <c r="I14" i="12"/>
  <c r="G19" i="12"/>
  <c r="E23" i="12"/>
  <c r="G15" i="24"/>
  <c r="E24" i="24"/>
  <c r="E28" i="24"/>
  <c r="E33" i="24"/>
  <c r="E37" i="24"/>
  <c r="I50" i="24"/>
  <c r="E55" i="24"/>
  <c r="P14" i="12"/>
  <c r="L14" i="12"/>
  <c r="H14" i="12"/>
  <c r="D14" i="12"/>
  <c r="N14" i="12"/>
  <c r="J14" i="12"/>
  <c r="F14" i="12"/>
  <c r="P19" i="12"/>
  <c r="L19" i="12"/>
  <c r="H19" i="12"/>
  <c r="D19" i="12"/>
  <c r="N19" i="12"/>
  <c r="J19" i="12"/>
  <c r="F19" i="12"/>
  <c r="P23" i="12"/>
  <c r="L23" i="12"/>
  <c r="H23" i="12"/>
  <c r="D23" i="12"/>
  <c r="N23" i="12"/>
  <c r="J23" i="12"/>
  <c r="F23" i="12"/>
  <c r="N28" i="12"/>
  <c r="J28" i="12"/>
  <c r="F28" i="12"/>
  <c r="O28" i="12"/>
  <c r="K28" i="12"/>
  <c r="G28" i="12"/>
  <c r="P28" i="12"/>
  <c r="L28" i="12"/>
  <c r="H28" i="12"/>
  <c r="D28" i="12"/>
  <c r="N33" i="12"/>
  <c r="J33" i="12"/>
  <c r="F33" i="12"/>
  <c r="O33" i="12"/>
  <c r="K33" i="12"/>
  <c r="G33" i="12"/>
  <c r="P33" i="12"/>
  <c r="L33" i="12"/>
  <c r="H33" i="12"/>
  <c r="D33" i="12"/>
  <c r="N38" i="12"/>
  <c r="J38" i="12"/>
  <c r="F38" i="12"/>
  <c r="O38" i="12"/>
  <c r="K38" i="12"/>
  <c r="G38" i="12"/>
  <c r="P38" i="12"/>
  <c r="L38" i="12"/>
  <c r="H38" i="12"/>
  <c r="D38" i="12"/>
  <c r="N43" i="12"/>
  <c r="J43" i="12"/>
  <c r="F43" i="12"/>
  <c r="O43" i="12"/>
  <c r="K43" i="12"/>
  <c r="G43" i="12"/>
  <c r="P43" i="12"/>
  <c r="L43" i="12"/>
  <c r="H43" i="12"/>
  <c r="D43" i="12"/>
  <c r="N47" i="12"/>
  <c r="J47" i="12"/>
  <c r="F47" i="12"/>
  <c r="O47" i="12"/>
  <c r="K47" i="12"/>
  <c r="G47" i="12"/>
  <c r="P47" i="12"/>
  <c r="L47" i="12"/>
  <c r="H47" i="12"/>
  <c r="D47" i="12"/>
  <c r="N52" i="12"/>
  <c r="J52" i="12"/>
  <c r="F52" i="12"/>
  <c r="O52" i="12"/>
  <c r="K52" i="12"/>
  <c r="G52" i="12"/>
  <c r="P52" i="12"/>
  <c r="L52" i="12"/>
  <c r="H52" i="12"/>
  <c r="D52" i="12"/>
  <c r="N57" i="12"/>
  <c r="J57" i="12"/>
  <c r="F57" i="12"/>
  <c r="O57" i="12"/>
  <c r="K57" i="12"/>
  <c r="G57" i="12"/>
  <c r="P57" i="12"/>
  <c r="L57" i="12"/>
  <c r="H57" i="12"/>
  <c r="D57" i="12"/>
  <c r="N62" i="12"/>
  <c r="J62" i="12"/>
  <c r="F62" i="12"/>
  <c r="O62" i="12"/>
  <c r="K62" i="12"/>
  <c r="G62" i="12"/>
  <c r="P62" i="12"/>
  <c r="L62" i="12"/>
  <c r="H62" i="12"/>
  <c r="D62" i="12"/>
  <c r="N67" i="12"/>
  <c r="J67" i="12"/>
  <c r="F67" i="12"/>
  <c r="O67" i="12"/>
  <c r="K67" i="12"/>
  <c r="G67" i="12"/>
  <c r="P67" i="12"/>
  <c r="L67" i="12"/>
  <c r="H67" i="12"/>
  <c r="D67" i="12"/>
  <c r="N71" i="12"/>
  <c r="J71" i="12"/>
  <c r="F71" i="12"/>
  <c r="O71" i="12"/>
  <c r="K71" i="12"/>
  <c r="G71" i="12"/>
  <c r="P71" i="12"/>
  <c r="L71" i="12"/>
  <c r="H71" i="12"/>
  <c r="D71" i="12"/>
  <c r="N76" i="12"/>
  <c r="J76" i="12"/>
  <c r="F76" i="12"/>
  <c r="O76" i="12"/>
  <c r="K76" i="12"/>
  <c r="G76" i="12"/>
  <c r="P76" i="12"/>
  <c r="L76" i="12"/>
  <c r="H76" i="12"/>
  <c r="D76" i="12"/>
  <c r="H19" i="1"/>
  <c r="I19" i="6"/>
  <c r="H44" i="1"/>
  <c r="I44" i="6"/>
  <c r="H47" i="1"/>
  <c r="I47" i="6"/>
  <c r="H39" i="1"/>
  <c r="I39" i="6"/>
  <c r="C19" i="1"/>
  <c r="D19" i="6"/>
  <c r="C28" i="1"/>
  <c r="D28" i="6"/>
  <c r="C33" i="1"/>
  <c r="D33" i="6"/>
  <c r="C37" i="1"/>
  <c r="D37" i="6"/>
  <c r="C42" i="1"/>
  <c r="D42" i="6"/>
  <c r="C47" i="1"/>
  <c r="D47" i="6"/>
  <c r="C51" i="1"/>
  <c r="D51" i="6"/>
  <c r="C60" i="1"/>
  <c r="D60" i="6"/>
  <c r="C63" i="1"/>
  <c r="D63" i="6"/>
  <c r="H13" i="1"/>
  <c r="I13" i="6"/>
  <c r="G36" i="13"/>
  <c r="M36" i="13"/>
  <c r="N36" i="13" s="1"/>
  <c r="H48" i="1"/>
  <c r="I48" i="6"/>
  <c r="M69" i="13"/>
  <c r="N69" i="13" s="1"/>
  <c r="G69" i="13"/>
  <c r="J16" i="14"/>
  <c r="J21" i="14"/>
  <c r="M16" i="14"/>
  <c r="M21" i="14"/>
  <c r="O16" i="14"/>
  <c r="O21" i="14"/>
  <c r="P31" i="14"/>
  <c r="P35" i="14"/>
  <c r="P40" i="14"/>
  <c r="P45" i="14"/>
  <c r="P50" i="14"/>
  <c r="P55" i="14"/>
  <c r="P59" i="14"/>
  <c r="P64" i="14"/>
  <c r="P69" i="14"/>
  <c r="P74" i="14"/>
  <c r="B11" i="14"/>
  <c r="Q16" i="14"/>
  <c r="Q21" i="14"/>
  <c r="C31" i="14"/>
  <c r="C35" i="14"/>
  <c r="C40" i="14"/>
  <c r="C45" i="14"/>
  <c r="C50" i="14"/>
  <c r="C55" i="14"/>
  <c r="C59" i="14"/>
  <c r="C64" i="14"/>
  <c r="C69" i="14"/>
  <c r="C74" i="14"/>
  <c r="I11" i="12"/>
  <c r="M11" i="12"/>
  <c r="Q11" i="12"/>
  <c r="C11" i="24"/>
  <c r="C15" i="24"/>
  <c r="C19" i="24"/>
  <c r="G19" i="24"/>
  <c r="I46" i="24"/>
  <c r="E50" i="24"/>
  <c r="I63" i="24"/>
  <c r="I68" i="24"/>
  <c r="C9" i="24"/>
  <c r="G9" i="24"/>
  <c r="H12" i="1"/>
  <c r="I12" i="6"/>
  <c r="H53" i="1"/>
  <c r="I53" i="6"/>
  <c r="H66" i="1"/>
  <c r="I66" i="6"/>
  <c r="I62" i="6"/>
  <c r="H62" i="1"/>
  <c r="C11" i="1"/>
  <c r="D11" i="6"/>
  <c r="C18" i="1"/>
  <c r="D18" i="6"/>
  <c r="C22" i="1"/>
  <c r="D22" i="6"/>
  <c r="C27" i="1"/>
  <c r="D27" i="6"/>
  <c r="C36" i="1"/>
  <c r="D36" i="6"/>
  <c r="C39" i="1"/>
  <c r="D39" i="6"/>
  <c r="C45" i="1"/>
  <c r="D45" i="6"/>
  <c r="C62" i="1"/>
  <c r="D62" i="6"/>
  <c r="C66" i="1"/>
  <c r="D66" i="6"/>
  <c r="H16" i="1"/>
  <c r="I16" i="6"/>
  <c r="G47" i="13"/>
  <c r="M47" i="13"/>
  <c r="N47" i="13" s="1"/>
  <c r="I56" i="6"/>
  <c r="H56" i="1"/>
  <c r="D31" i="14"/>
  <c r="D35" i="14"/>
  <c r="D40" i="14"/>
  <c r="D45" i="14"/>
  <c r="D50" i="14"/>
  <c r="D55" i="14"/>
  <c r="D59" i="14"/>
  <c r="D64" i="14"/>
  <c r="D69" i="14"/>
  <c r="D74" i="14"/>
  <c r="F31" i="14"/>
  <c r="F35" i="14"/>
  <c r="F40" i="14"/>
  <c r="F45" i="14"/>
  <c r="F50" i="14"/>
  <c r="F55" i="14"/>
  <c r="F59" i="14"/>
  <c r="F64" i="14"/>
  <c r="F69" i="14"/>
  <c r="F74" i="14"/>
  <c r="H31" i="14"/>
  <c r="H35" i="14"/>
  <c r="H40" i="14"/>
  <c r="H45" i="14"/>
  <c r="H50" i="14"/>
  <c r="H55" i="14"/>
  <c r="H59" i="14"/>
  <c r="H64" i="14"/>
  <c r="H69" i="14"/>
  <c r="H74" i="14"/>
  <c r="J31" i="14"/>
  <c r="J35" i="14"/>
  <c r="J40" i="14"/>
  <c r="J45" i="14"/>
  <c r="J50" i="14"/>
  <c r="J55" i="14"/>
  <c r="J59" i="14"/>
  <c r="J64" i="14"/>
  <c r="J69" i="14"/>
  <c r="J74" i="14"/>
  <c r="M31" i="14"/>
  <c r="M35" i="14"/>
  <c r="M40" i="14"/>
  <c r="M45" i="14"/>
  <c r="M50" i="14"/>
  <c r="M55" i="14"/>
  <c r="M59" i="14"/>
  <c r="M64" i="14"/>
  <c r="M69" i="14"/>
  <c r="M74" i="14"/>
  <c r="O31" i="14"/>
  <c r="O35" i="14"/>
  <c r="O40" i="14"/>
  <c r="O45" i="14"/>
  <c r="O50" i="14"/>
  <c r="O55" i="14"/>
  <c r="O59" i="14"/>
  <c r="O64" i="14"/>
  <c r="O69" i="14"/>
  <c r="O74" i="14"/>
  <c r="P14" i="14"/>
  <c r="P19" i="14"/>
  <c r="P23" i="14"/>
  <c r="J11" i="12"/>
  <c r="P11" i="12"/>
  <c r="E14" i="12"/>
  <c r="M14" i="12"/>
  <c r="K19" i="12"/>
  <c r="I23" i="12"/>
  <c r="Q23" i="12"/>
  <c r="Q28" i="12"/>
  <c r="I33" i="12"/>
  <c r="Q38" i="12"/>
  <c r="I43" i="12"/>
  <c r="Q47" i="12"/>
  <c r="I52" i="12"/>
  <c r="Q57" i="12"/>
  <c r="I62" i="12"/>
  <c r="Q67" i="12"/>
  <c r="I71" i="12"/>
  <c r="M76" i="12"/>
  <c r="I41" i="24"/>
  <c r="E46" i="24"/>
  <c r="I59" i="24"/>
  <c r="E63" i="24"/>
  <c r="E68" i="24"/>
  <c r="D74" i="12"/>
  <c r="H74" i="12"/>
  <c r="L74" i="12"/>
  <c r="P74" i="12"/>
  <c r="D39" i="24"/>
  <c r="H39" i="24"/>
  <c r="D44" i="24"/>
  <c r="H44" i="24"/>
  <c r="D48" i="24"/>
  <c r="H48" i="24"/>
  <c r="D52" i="24"/>
  <c r="H52" i="24"/>
  <c r="D57" i="24"/>
  <c r="H57" i="24"/>
  <c r="D61" i="24"/>
  <c r="H61" i="24"/>
  <c r="D66" i="24"/>
  <c r="H66" i="24"/>
  <c r="G14" i="13"/>
  <c r="G49" i="13"/>
  <c r="M32" i="13"/>
  <c r="N32" i="13" s="1"/>
  <c r="M68" i="13"/>
  <c r="N68" i="13" s="1"/>
  <c r="E22" i="7"/>
  <c r="E43" i="7"/>
  <c r="E47" i="7"/>
  <c r="E63" i="7"/>
  <c r="F31" i="7"/>
  <c r="F35" i="7"/>
  <c r="F55" i="7"/>
  <c r="F59" i="7"/>
  <c r="G22" i="7"/>
  <c r="G43" i="7"/>
  <c r="G47" i="7"/>
  <c r="G67" i="7"/>
  <c r="G71" i="7"/>
  <c r="H31" i="7"/>
  <c r="H35" i="7"/>
  <c r="H55" i="7"/>
  <c r="H59" i="7"/>
  <c r="I22" i="7"/>
  <c r="I43" i="7"/>
  <c r="I47" i="7"/>
  <c r="I67" i="7"/>
  <c r="I71" i="7"/>
  <c r="J31" i="7"/>
  <c r="J35" i="7"/>
  <c r="J55" i="7"/>
  <c r="J59" i="7"/>
  <c r="K22" i="7"/>
  <c r="K43" i="7"/>
  <c r="K47" i="7"/>
  <c r="K67" i="7"/>
  <c r="K71" i="7"/>
  <c r="L31" i="7"/>
  <c r="L35" i="7"/>
  <c r="L55" i="7"/>
  <c r="L59" i="7"/>
  <c r="M22" i="7"/>
  <c r="M43" i="7"/>
  <c r="M47" i="7"/>
  <c r="M67" i="7"/>
  <c r="M71" i="7"/>
  <c r="N31" i="7"/>
  <c r="N35" i="7"/>
  <c r="N55" i="7"/>
  <c r="N59" i="7"/>
  <c r="O22" i="7"/>
  <c r="O43" i="7"/>
  <c r="O47" i="7"/>
  <c r="O67" i="7"/>
  <c r="O71" i="7"/>
  <c r="P31" i="7"/>
  <c r="P35" i="7"/>
  <c r="P55" i="7"/>
  <c r="P59" i="7"/>
  <c r="Q31" i="7"/>
  <c r="Q35" i="7"/>
  <c r="Q55" i="7"/>
  <c r="Q59" i="7"/>
  <c r="D11" i="7"/>
  <c r="R27" i="7"/>
  <c r="R51" i="7"/>
  <c r="R75" i="7"/>
  <c r="D16" i="6"/>
  <c r="D25" i="6"/>
  <c r="D56" i="6"/>
  <c r="E27" i="7"/>
  <c r="E67" i="7"/>
  <c r="E71" i="7"/>
  <c r="F14" i="7"/>
  <c r="F39" i="7"/>
  <c r="F63" i="7"/>
  <c r="G27" i="7"/>
  <c r="G51" i="7"/>
  <c r="G75" i="7"/>
  <c r="H14" i="7"/>
  <c r="H39" i="7"/>
  <c r="H63" i="7"/>
  <c r="I27" i="7"/>
  <c r="I51" i="7"/>
  <c r="I75" i="7"/>
  <c r="J14" i="7"/>
  <c r="J39" i="7"/>
  <c r="J63" i="7"/>
  <c r="K27" i="7"/>
  <c r="K51" i="7"/>
  <c r="K75" i="7"/>
  <c r="L14" i="7"/>
  <c r="L39" i="7"/>
  <c r="L63" i="7"/>
  <c r="M27" i="7"/>
  <c r="M51" i="7"/>
  <c r="M75" i="7"/>
  <c r="N14" i="7"/>
  <c r="N39" i="7"/>
  <c r="N63" i="7"/>
  <c r="O51" i="7"/>
  <c r="O75" i="7"/>
  <c r="P14" i="7"/>
  <c r="P39" i="7"/>
  <c r="P63" i="7"/>
  <c r="Q14" i="7"/>
  <c r="Q39" i="7"/>
  <c r="Q63" i="7"/>
  <c r="R31" i="7"/>
  <c r="R35" i="7"/>
  <c r="R55" i="7"/>
  <c r="R59" i="7"/>
  <c r="F74" i="12"/>
  <c r="J74" i="12"/>
  <c r="E31" i="7"/>
  <c r="E35" i="7"/>
  <c r="F22" i="7"/>
  <c r="F43" i="7"/>
  <c r="F47" i="7"/>
  <c r="F67" i="7"/>
  <c r="F71" i="7"/>
  <c r="G31" i="7"/>
  <c r="G35" i="7"/>
  <c r="G55" i="7"/>
  <c r="G59" i="7"/>
  <c r="H22" i="7"/>
  <c r="H43" i="7"/>
  <c r="H47" i="7"/>
  <c r="H67" i="7"/>
  <c r="H71" i="7"/>
  <c r="I31" i="7"/>
  <c r="I35" i="7"/>
  <c r="I55" i="7"/>
  <c r="I59" i="7"/>
  <c r="J22" i="7"/>
  <c r="J43" i="7"/>
  <c r="J47" i="7"/>
  <c r="J67" i="7"/>
  <c r="J71" i="7"/>
  <c r="K31" i="7"/>
  <c r="K35" i="7"/>
  <c r="K55" i="7"/>
  <c r="K59" i="7"/>
  <c r="L22" i="7"/>
  <c r="L43" i="7"/>
  <c r="L47" i="7"/>
  <c r="L67" i="7"/>
  <c r="L71" i="7"/>
  <c r="M31" i="7"/>
  <c r="M35" i="7"/>
  <c r="M55" i="7"/>
  <c r="M59" i="7"/>
  <c r="N22" i="7"/>
  <c r="N43" i="7"/>
  <c r="N47" i="7"/>
  <c r="N67" i="7"/>
  <c r="N71" i="7"/>
  <c r="P22" i="7"/>
  <c r="P43" i="7"/>
  <c r="P47" i="7"/>
  <c r="P67" i="7"/>
  <c r="P71" i="7"/>
  <c r="Q13" i="9" l="1"/>
  <c r="P13" i="9"/>
  <c r="L13" i="9"/>
  <c r="H13" i="9"/>
  <c r="M13" i="9"/>
  <c r="E13" i="9"/>
  <c r="O13" i="9"/>
  <c r="K13" i="9"/>
  <c r="G13" i="9"/>
  <c r="I13" i="9"/>
  <c r="N13" i="9"/>
  <c r="J13" i="9"/>
  <c r="F13" i="9"/>
  <c r="C40" i="1"/>
  <c r="D40" i="6"/>
  <c r="H31" i="1"/>
  <c r="I31" i="6"/>
  <c r="Q11" i="14"/>
  <c r="K11" i="14"/>
  <c r="O11" i="14"/>
  <c r="M11" i="14"/>
  <c r="J11" i="14"/>
  <c r="H11" i="14"/>
  <c r="F11" i="14"/>
  <c r="D11" i="14"/>
  <c r="P11" i="14"/>
  <c r="C11" i="14"/>
  <c r="N11" i="14"/>
  <c r="L11" i="14"/>
  <c r="I11" i="14"/>
  <c r="G11" i="14"/>
  <c r="E11" i="14"/>
  <c r="C57" i="1"/>
  <c r="D57" i="6"/>
  <c r="C29" i="1"/>
  <c r="D29" i="6"/>
  <c r="I67" i="6"/>
  <c r="H67" i="1"/>
  <c r="I57" i="6"/>
  <c r="H57" i="1"/>
  <c r="H29" i="1"/>
  <c r="I29" i="6"/>
  <c r="C52" i="1"/>
  <c r="D52" i="6"/>
  <c r="H14" i="1"/>
  <c r="I14" i="6"/>
  <c r="C13" i="1"/>
  <c r="D13" i="6"/>
  <c r="C46" i="1"/>
  <c r="D46" i="6"/>
  <c r="I68" i="6"/>
  <c r="H68" i="1"/>
  <c r="C35" i="1"/>
  <c r="D35" i="6"/>
  <c r="H52" i="1"/>
  <c r="I52" i="6"/>
  <c r="C14" i="1"/>
  <c r="D14" i="6"/>
  <c r="R11" i="7"/>
  <c r="O11" i="7"/>
  <c r="M11" i="7"/>
  <c r="K11" i="7"/>
  <c r="I11" i="7"/>
  <c r="G11" i="7"/>
  <c r="E11" i="7"/>
  <c r="Q11" i="7"/>
  <c r="P11" i="7"/>
  <c r="N11" i="7"/>
  <c r="L11" i="7"/>
  <c r="J11" i="7"/>
  <c r="H11" i="7"/>
  <c r="F11" i="7"/>
  <c r="C48" i="1"/>
  <c r="D48" i="6"/>
  <c r="H46" i="1"/>
  <c r="I46" i="6"/>
  <c r="C68" i="1"/>
  <c r="D68" i="6"/>
  <c r="H35" i="1"/>
  <c r="I35" i="6"/>
  <c r="I9" i="24"/>
  <c r="F9" i="24"/>
  <c r="D9" i="24"/>
  <c r="H9" i="24"/>
</calcChain>
</file>

<file path=xl/sharedStrings.xml><?xml version="1.0" encoding="utf-8"?>
<sst xmlns="http://schemas.openxmlformats.org/spreadsheetml/2006/main" count="2766" uniqueCount="420">
  <si>
    <t>TEMPORARY ASSISTANCE FOR NEEDY FAMILIES</t>
  </si>
  <si>
    <t>ADJUSTED</t>
  </si>
  <si>
    <t>MET</t>
  </si>
  <si>
    <t>STATE</t>
  </si>
  <si>
    <t>STANDARD</t>
  </si>
  <si>
    <t>TARGET</t>
  </si>
  <si>
    <t>KEY</t>
  </si>
  <si>
    <t>UNITED STATES</t>
  </si>
  <si>
    <t>ALABAMA</t>
  </si>
  <si>
    <t>ALASKA</t>
  </si>
  <si>
    <t>1/</t>
  </si>
  <si>
    <t xml:space="preserve">State does not have any two-parent </t>
  </si>
  <si>
    <t>ARIZONA</t>
  </si>
  <si>
    <t>families in its TANF Program.</t>
  </si>
  <si>
    <t>ARKANSAS</t>
  </si>
  <si>
    <t>CALIFORNIA</t>
  </si>
  <si>
    <t>2/</t>
  </si>
  <si>
    <t>COLORADO</t>
  </si>
  <si>
    <t>CONNECTICUT</t>
  </si>
  <si>
    <t>DELAWARE</t>
  </si>
  <si>
    <t>DIST. OF COL.</t>
  </si>
  <si>
    <t>FLORIDA</t>
  </si>
  <si>
    <t>NA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</si>
  <si>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</si>
  <si>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</si>
  <si>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</si>
  <si>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</si>
  <si>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</si>
  <si>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</si>
  <si>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</si>
  <si>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</si>
  <si>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</si>
  <si>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</si>
  <si>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</si>
  <si>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</si>
  <si>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</si>
  <si>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</si>
  <si>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</si>
  <si>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</si>
  <si>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</si>
  <si>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</si>
  <si>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</si>
  <si>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</si>
  <si>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</si>
  <si>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</si>
  <si>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</si>
  <si>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</si>
  <si>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</si>
  <si>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</si>
  <si>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</si>
  <si>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</si>
  <si>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</si>
  <si>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</si>
  <si>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</si>
  <si>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</si>
  <si>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</si>
  <si>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</si>
  <si>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</si>
  <si>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</si>
  <si>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</si>
  <si>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</si>
  <si>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</si>
  <si>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</si>
  <si>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</si>
  <si>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</si>
  <si>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</si>
  <si>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</si>
  <si>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TABLE 2</t>
  </si>
  <si>
    <t>TOTAL</t>
  </si>
  <si>
    <t>NUMBER OF</t>
  </si>
  <si>
    <t>PRIVATE</t>
  </si>
  <si>
    <t>PUBLIC</t>
  </si>
  <si>
    <t>EDUCATION</t>
  </si>
  <si>
    <t>SATISFACTORY</t>
  </si>
  <si>
    <t>FAMILIES IN</t>
  </si>
  <si>
    <t>PARTICIPATING</t>
  </si>
  <si>
    <t>UNSUBSIDIZED</t>
  </si>
  <si>
    <t>WORK</t>
  </si>
  <si>
    <t>ON-THE-JOB</t>
  </si>
  <si>
    <t>JOB</t>
  </si>
  <si>
    <t>COMMUNITY</t>
  </si>
  <si>
    <t>VOCATIONAL</t>
  </si>
  <si>
    <t>JOB SKILLS</t>
  </si>
  <si>
    <t>RELATED TO</t>
  </si>
  <si>
    <t>SCHOOL</t>
  </si>
  <si>
    <t>PROVIDING</t>
  </si>
  <si>
    <t>FAMILIES</t>
  </si>
  <si>
    <t>EMPLOYMENT</t>
  </si>
  <si>
    <t>EXPERIENCE</t>
  </si>
  <si>
    <t>TRAINING</t>
  </si>
  <si>
    <t>SEARCH</t>
  </si>
  <si>
    <t>SERVICE</t>
  </si>
  <si>
    <t>ATTENDANCE</t>
  </si>
  <si>
    <t>CHILD CARE</t>
  </si>
  <si>
    <t>TWO PARENT RATE</t>
  </si>
  <si>
    <t>TANF WORK PARTICIPATION RATES</t>
  </si>
  <si>
    <t>RATE</t>
  </si>
  <si>
    <t>SUBSIDIZED</t>
  </si>
  <si>
    <t>ABSENT</t>
  </si>
  <si>
    <t>WITH</t>
  </si>
  <si>
    <t>WAIVER</t>
  </si>
  <si>
    <t xml:space="preserve"> </t>
  </si>
  <si>
    <t>ALL FAMILIES</t>
  </si>
  <si>
    <t>TWO-PARENT FAMILIES</t>
  </si>
  <si>
    <t>CHANGE</t>
  </si>
  <si>
    <t>Alabama</t>
  </si>
  <si>
    <t>Alaska</t>
  </si>
  <si>
    <t>Arizona</t>
  </si>
  <si>
    <t>California</t>
  </si>
  <si>
    <t>Colorado</t>
  </si>
  <si>
    <t>Connecticut</t>
  </si>
  <si>
    <t>Delaware</t>
  </si>
  <si>
    <t>Dist. of Col.</t>
  </si>
  <si>
    <t>Florida</t>
  </si>
  <si>
    <t>Georgia</t>
  </si>
  <si>
    <t>Guam</t>
  </si>
  <si>
    <t>Hawaii</t>
  </si>
  <si>
    <t>Idaho</t>
  </si>
  <si>
    <t>Illinois</t>
  </si>
  <si>
    <t>Indiana</t>
  </si>
  <si>
    <t>Iowa</t>
  </si>
  <si>
    <t>Kansas</t>
  </si>
  <si>
    <t>Kentucky</t>
  </si>
  <si>
    <t>Louisiana</t>
  </si>
  <si>
    <t>Maine</t>
  </si>
  <si>
    <t>Maryland</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</si>
  <si>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</si>
  <si>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</si>
  <si>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</si>
  <si>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</si>
  <si>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</si>
  <si>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</si>
  <si>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</si>
  <si>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</si>
  <si>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</si>
  <si>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</si>
  <si>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</si>
  <si>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</si>
  <si>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</si>
  <si>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</si>
  <si>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</si>
  <si>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</si>
  <si>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</si>
  <si>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</si>
  <si>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</si>
  <si>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</si>
  <si>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</si>
  <si>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</si>
  <si>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</si>
  <si>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</si>
  <si>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</si>
  <si>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</si>
  <si>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</si>
  <si>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</si>
  <si>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</si>
  <si>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</si>
  <si>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</si>
  <si>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Temporary Assistance for Needy Families</t>
  </si>
  <si>
    <t>3/</t>
  </si>
  <si>
    <t xml:space="preserve">The work participation rate standard </t>
  </si>
  <si>
    <t xml:space="preserve">before the application of the caseload </t>
  </si>
  <si>
    <t>TABLE 3B</t>
  </si>
  <si>
    <t>1/  ADULTS PARTICIPATING IN MORE THAN ONE ACTIVITY ARE INCLUDED ONCE IN THIS TOTAL.</t>
  </si>
  <si>
    <t xml:space="preserve">AVERAGE MONTHLY NUMBER OF ADULTS WITH HOURS OF PARTICIPATION BY WORK ACTIVITY </t>
  </si>
  <si>
    <t xml:space="preserve">ADULTS  </t>
  </si>
  <si>
    <t>TABLE 4B</t>
  </si>
  <si>
    <t>United States</t>
  </si>
  <si>
    <t>Adjusted</t>
  </si>
  <si>
    <t>Percent</t>
  </si>
  <si>
    <t xml:space="preserve">ADJUSTED </t>
  </si>
  <si>
    <t>State</t>
  </si>
  <si>
    <t>Adjustments</t>
  </si>
  <si>
    <t>Change</t>
  </si>
  <si>
    <t>AVERAGE MONTHLY NUMBER OF ADULTS WITH HOURS OF PARTICIPATION BY WORK ACTIVITY AS A PERCENT OF THE NUMBER OF PARTICIPATING ADULTS</t>
  </si>
  <si>
    <t>AVERAGE MONTHLY NUMBER OF ADULTS WITH HOURS OF PARTICIPATION BY WORK ACTIVITY AS A PERCENT OF THE TOTAL NUMBER OF ADULTS</t>
  </si>
  <si>
    <t>AVERAGE MONTHLY NUMBER OF PARENTS ENGAGED IN WORK BY WORK ACTIVITY FOR TWO-PARENT FAMILIES AS A PERCENT OF THE NUMBER OF PARENTS IN FAMILIES PARTICIPATING IN THE TWO PARENT WORK RATES</t>
  </si>
  <si>
    <t xml:space="preserve">NUMBER OF </t>
  </si>
  <si>
    <t>IN TWO-PARENT</t>
  </si>
  <si>
    <t>WORK RATES</t>
  </si>
  <si>
    <t xml:space="preserve">TOTAL NUMBER </t>
  </si>
  <si>
    <t>OF TWO-PARENT</t>
  </si>
  <si>
    <t>TWO-PARENT</t>
  </si>
  <si>
    <t>ACTIVITIES</t>
  </si>
  <si>
    <t xml:space="preserve">Massachusetts </t>
  </si>
  <si>
    <t xml:space="preserve">Arkansas  </t>
  </si>
  <si>
    <t>2/ State does not have a two-parent TANF program</t>
  </si>
  <si>
    <t>3/ State did not submit a caseload reduction credit report.</t>
  </si>
  <si>
    <t xml:space="preserve"> 2/</t>
  </si>
  <si>
    <t xml:space="preserve">ADDITIONAL </t>
  </si>
  <si>
    <t>ACTIVITES</t>
  </si>
  <si>
    <t>OTHER</t>
  </si>
  <si>
    <t>ADDITIONAL</t>
  </si>
  <si>
    <t>ACTIITIES</t>
  </si>
  <si>
    <t xml:space="preserve">FAMILIES  </t>
  </si>
  <si>
    <t xml:space="preserve">WAIVER </t>
  </si>
  <si>
    <t>WAIV ER</t>
  </si>
  <si>
    <t>AVERAGE MONTHLY NUMBER OF PERSONS ENGAGED IN WORK BY WORK ACTIVITY FOR TWO-PARENT FAMILIES COUNTED AS PARTICIPATING IN THE TWO-PARENT WORK RATES</t>
  </si>
  <si>
    <t>NUMBER OF ADULTS</t>
  </si>
  <si>
    <t>WITH HOURS OF</t>
  </si>
  <si>
    <t>PARTICIPATION 1/</t>
  </si>
  <si>
    <t>PARTICIPATION  1/</t>
  </si>
  <si>
    <t>ADULTS WITH</t>
  </si>
  <si>
    <t>HOUR OF</t>
  </si>
  <si>
    <t>PARTICIPATION</t>
  </si>
  <si>
    <t xml:space="preserve">ADULTS WITH </t>
  </si>
  <si>
    <t xml:space="preserve">HOURS OF </t>
  </si>
  <si>
    <t>ALL</t>
  </si>
  <si>
    <t>FOURTEEN</t>
  </si>
  <si>
    <t>ALL FAMILIES RATES</t>
  </si>
  <si>
    <t>TWO-PARENT  FAMILIES  RATES</t>
  </si>
  <si>
    <t>PERCENT</t>
  </si>
  <si>
    <t>DIFFERENCE</t>
  </si>
  <si>
    <t>1/ State does not have any two-parent families in TANF Program.</t>
  </si>
  <si>
    <t>TABLE 1B</t>
  </si>
  <si>
    <t>TABLE 1A</t>
  </si>
  <si>
    <t>TABLE 1C</t>
  </si>
  <si>
    <t xml:space="preserve">STATUS OF TANF FAMILIES AS RELATES TO ALL FAMILIES WORK PARTICIPATION RATES </t>
  </si>
  <si>
    <t>AVERAGE MONTHLY NUMBER OF FAMILIES</t>
  </si>
  <si>
    <t>DISREGARDED FROM PARTICIPATION RATE DUE TO</t>
  </si>
  <si>
    <t>NUMBER OF TANF  FAMILIES</t>
  </si>
  <si>
    <t>NUMBER OF CHILD-ONLY FAMILIES</t>
  </si>
  <si>
    <t>NUMBER OF FAMILIES LISTED-IN-ERROR</t>
  </si>
  <si>
    <t>NUMBER OF FAMILIES USED IN ALL FAMILIES RATE</t>
  </si>
  <si>
    <t>SINGLE CUSTODIAL PARENT WITH CHILD UNDER ONE</t>
  </si>
  <si>
    <t>SUBJECTED TO A SANCTION</t>
  </si>
  <si>
    <t>PART OF AN ONGOING RESEA5RCH EVALUATION</t>
  </si>
  <si>
    <t>INCONSISTECY UNDER AN APPROVED WELFARE REFORM WAIVER</t>
  </si>
  <si>
    <t>PARTICIPATION IN A TRIBAL WORK PROGRAM</t>
  </si>
  <si>
    <t>TABLE 3A</t>
  </si>
  <si>
    <t>STATUS OF TWO-PARENT FAMILIES AS RELATES TO TWO-PARENT WORK PARTICIPATION RATES</t>
  </si>
  <si>
    <t>AVERAGE MONTHLY NUMBER OF TWO-PARENT FAMILIES</t>
  </si>
  <si>
    <t xml:space="preserve">DISREGARDED FROM TWO-PARENT  RATE DUE TO </t>
  </si>
  <si>
    <t>NUMBER OF TWO-PARENT FAMILIES</t>
  </si>
  <si>
    <t>TWO-PARENT FAMILES WITH A DISABLE PARENT</t>
  </si>
  <si>
    <t>TWO-PARENT FAMILIES WITH A NON-CUSTODIAL PARENT  1/</t>
  </si>
  <si>
    <t>NUMBER OF TWO-PARENT FAMILIES USED IN TWO-PARENT FAMILIES RATES</t>
  </si>
  <si>
    <t>NUMBER OF PARTICIPATING FAMILIES IN TWO-PARENT FAMILIES RATES</t>
  </si>
  <si>
    <t>PART OF AN ONGOING RESEARCH EVALUATION</t>
  </si>
  <si>
    <t>INCONSISTENCY UNDER AN APPROVED WELFARE REFORM WAIVER</t>
  </si>
  <si>
    <t>1/ NOT USED IN TWO-PARENT RATES</t>
  </si>
  <si>
    <t>TANF Work Participation Rates, With and Without Waivers</t>
  </si>
  <si>
    <t xml:space="preserve">CASELOAD REDUCTION CREDITS </t>
  </si>
  <si>
    <t>AVERAGE MONTHLY NUMBER OF ADULTS ENGAGED IN WORK BY WORK ACTIVITY FOR FAMILIES COUNTED AS PARTICIPATING IN THE ALL FAMILIES WORK RATES</t>
  </si>
  <si>
    <t>AVERAGE MONTHLY PERCENT OF AULTS ENGAGED IN WORK BY WORK ACTIVITY FOR FAMILIES COUNTED AS PARTICIPATING IN THE ALL FAMILIES WORK RATES</t>
  </si>
  <si>
    <t>AVERAGE MONTHLY PERCENT OF ADULTS PARTICIPATING IN WORK ACTIVITIES FOR A SUFFICIENT NUMBER OF HOURS FOR THE FAMILY  TO COUNT AS MEETING THE ALL FAMILIES WORK REQUIREMENTS</t>
  </si>
  <si>
    <t>AVERAGE MONTHLY NUMBER OF ADULTS ENGAGED IN WORK BY WORK ACTIVITY FOR FAMILIES COUNTED AS MEETING THE ALL FAMILIES WORK REQUIREMENTS</t>
  </si>
  <si>
    <t>TABLE 4A</t>
  </si>
  <si>
    <t>TABLE 5A</t>
  </si>
  <si>
    <t>TABLE 5B</t>
  </si>
  <si>
    <t>TABLE 6B</t>
  </si>
  <si>
    <t>TABLE 6A</t>
  </si>
  <si>
    <t>TABLE 6C</t>
  </si>
  <si>
    <t>FY 2001</t>
  </si>
  <si>
    <t>FY 1995</t>
  </si>
  <si>
    <t xml:space="preserve">       </t>
  </si>
  <si>
    <t>TABLE 8A</t>
  </si>
  <si>
    <t>SSP-MOE WORK PARTICIPATION RATES  - WITH WAIVERS</t>
  </si>
  <si>
    <t>TABLE 8B</t>
  </si>
  <si>
    <t>SEPARATE STATE PROGRAMS</t>
  </si>
  <si>
    <t>SSP-MOE WORK PARTICIPATION RATES</t>
  </si>
  <si>
    <t xml:space="preserve">  </t>
  </si>
  <si>
    <t>program.</t>
  </si>
  <si>
    <t>assistamce to TANFrecipients.</t>
  </si>
  <si>
    <t xml:space="preserve">Work activities posted in TANF </t>
  </si>
  <si>
    <t>.</t>
  </si>
  <si>
    <t>BY URBAN/RURAL STANDARDIZED CONTINUUM CODES</t>
  </si>
  <si>
    <t>ALL FAMILIES RATE</t>
  </si>
  <si>
    <t>ABSENT WAIVER</t>
  </si>
  <si>
    <t>WITH WAIVER</t>
  </si>
  <si>
    <t>ALL COUNTIES</t>
  </si>
  <si>
    <t>CONTINUUM CODE - 0</t>
  </si>
  <si>
    <t>CONTINUUM CODE - 1</t>
  </si>
  <si>
    <t>CONTINUUM CODE - 2</t>
  </si>
  <si>
    <t>CONTINUUM CODE - 3</t>
  </si>
  <si>
    <t>CONTINUUM CODE - 4</t>
  </si>
  <si>
    <t>CONTINUUM CODE - 5</t>
  </si>
  <si>
    <t>CONTINUUM CODE - 6</t>
  </si>
  <si>
    <t>CONTINUUM CODE - 7</t>
  </si>
  <si>
    <t>CONTINUUM CODE - 8</t>
  </si>
  <si>
    <t>CONTINUUM CODE - 9</t>
  </si>
  <si>
    <t>0 CENTRAL COUNTIES OF METRO AREA WITH ONE MILLION OR MORE</t>
  </si>
  <si>
    <t>1 FRINGE COUNTIES OF A METRO AREA WITH ONE MILLION OR MORE</t>
  </si>
  <si>
    <t>3 COUNTIES IN METRO AREA OF FEWER THAN 250,000 POPULATION</t>
  </si>
  <si>
    <t>4 URBAN POPULATIONS OF 20,000 OR MORE, ADJACENT TO A METRO AREA</t>
  </si>
  <si>
    <t>5 URBAN POPULATIONS OF 20,000 OR MORE, NOT ADJACENT TO A METRO AREA</t>
  </si>
  <si>
    <t>6 URBAN POPULATIONS OF 2,500 TO 19,999, ADJACENT TO A METRO AREA</t>
  </si>
  <si>
    <t>7 URBAN POPULATIONS OF 2,500 TO 19,999, NOT ADJACENT TO A METRO AREA</t>
  </si>
  <si>
    <t>TABLE 9A</t>
  </si>
  <si>
    <t>ABSENT WAIVERS</t>
  </si>
  <si>
    <t>WITH WAIVERS</t>
  </si>
  <si>
    <t>ALTANTA</t>
  </si>
  <si>
    <t>BALTIMORE</t>
  </si>
  <si>
    <t>BERGEN-PASSAIC</t>
  </si>
  <si>
    <t>BOSTON</t>
  </si>
  <si>
    <t>BUFFALO</t>
  </si>
  <si>
    <t>CHARLOTTE</t>
  </si>
  <si>
    <t>CHICAGO</t>
  </si>
  <si>
    <t>CINCINNATI</t>
  </si>
  <si>
    <t>CLEVELAND</t>
  </si>
  <si>
    <t>COLUMBUS</t>
  </si>
  <si>
    <t>DALLAS</t>
  </si>
  <si>
    <t>DENVER</t>
  </si>
  <si>
    <t>DETROIT</t>
  </si>
  <si>
    <t>FORT LAUDERDALE</t>
  </si>
  <si>
    <t>FT WORTH-ARLINGTON</t>
  </si>
  <si>
    <t>GREENSBORO</t>
  </si>
  <si>
    <t>HARTFORD</t>
  </si>
  <si>
    <t>HOUSTON</t>
  </si>
  <si>
    <t>INDIANAPOLIS</t>
  </si>
  <si>
    <t>KANSAS CITY</t>
  </si>
  <si>
    <t>LOS ANGELES</t>
  </si>
  <si>
    <t>MEMPHIS</t>
  </si>
  <si>
    <t>MIAMI</t>
  </si>
  <si>
    <t>MIDDLESEX-SOMERSET</t>
  </si>
  <si>
    <t>MILWAILEE-WAUKESHA</t>
  </si>
  <si>
    <t>MINNEAPOLIS-ST PAUL</t>
  </si>
  <si>
    <t>NASSAU-SUFFOLK</t>
  </si>
  <si>
    <t>NEW ORLEANS</t>
  </si>
  <si>
    <t>NEWARK</t>
  </si>
  <si>
    <t>NORFOLK-VA BEACH</t>
  </si>
  <si>
    <t>OAKLAND</t>
  </si>
  <si>
    <t>ORANGE COUNTY</t>
  </si>
  <si>
    <t>ORLANDO</t>
  </si>
  <si>
    <t>PHILADELPHIA</t>
  </si>
  <si>
    <t>PHOENIX</t>
  </si>
  <si>
    <t>PITTSBURGH</t>
  </si>
  <si>
    <t>PORTLAND-VANCOUVER</t>
  </si>
  <si>
    <t>PROVIDENCE</t>
  </si>
  <si>
    <t>RIVERSIDE</t>
  </si>
  <si>
    <t>ROCHESTER</t>
  </si>
  <si>
    <t>SACRAMENTO</t>
  </si>
  <si>
    <t>ST. LOUIS</t>
  </si>
  <si>
    <t>SALT LAKE CITY</t>
  </si>
  <si>
    <t>SAN ANTONIO</t>
  </si>
  <si>
    <t>SAN DIEGO</t>
  </si>
  <si>
    <t>SAN FRANSCISCO</t>
  </si>
  <si>
    <t>SAN JOSE</t>
  </si>
  <si>
    <t>SAN JUAN-BAYAMON</t>
  </si>
  <si>
    <t>SEATTLE-BELLEVUE</t>
  </si>
  <si>
    <t>TAMPA-ST PETERSBURG</t>
  </si>
  <si>
    <t>WASHINGTON, D.C.</t>
  </si>
  <si>
    <t>TABLE 9B</t>
  </si>
  <si>
    <t>TANF ALL FAMILIES WORK PARTICIPATION RATES</t>
  </si>
  <si>
    <t>TWO-PARENT FAMILIES RATE</t>
  </si>
  <si>
    <t>FOR LEVEL-A  METROPOLITAN STATISTICAL AREAS</t>
  </si>
  <si>
    <t>U.S. TOTAL</t>
  </si>
  <si>
    <t>MSA LEVEL A  1/</t>
  </si>
  <si>
    <t>1/ The Office of Management and Budget defines the metropolitan statistical areas (MSA) following the official standards published in the Federal Register on March 30, 1990.  MSAs are divided into four levels; A, B, C, and D with Level A being the largest.</t>
  </si>
  <si>
    <t>2 COUNTIES IN  METRO AREAS WITH 250,000 TO ONE MILLION</t>
  </si>
  <si>
    <t>8 COMPLETELY RURAL OR &lt; 2,500 URBAN POPULATION, ADJACENT TO A METRO AREA</t>
  </si>
  <si>
    <t>9 COMPLETELY RURAL OR &lt; 2,500 URBAN POPULATION, NOT ADJACENT TO A METRO AREA</t>
  </si>
  <si>
    <t xml:space="preserve">AVERAGE MONTHLY NUMBER OF PARENTS IN TWO-PARENT FAMILIES WHO ARE PARTICIPATING IN WORK ACTIVITES FOR A SUFFICIENT NUMBER OF HOURS FOR THE FAMILY TO COUNT AS MEETING THE TWO-PARENT FAMILIES WORK REQUIREMENTS </t>
  </si>
  <si>
    <t>AVERAGE MONTHLY PERCENT OF PARENTS IN TWO-PARENT FAMILIES WHO ARE PARTICIPATING IN WORK ACTIVITES FOR A SUFFICIENT NUMBER OF HOURS FOR THE FAMILY TO COUNT AS MEETING THE TWO-PARENT FAMILIES WORK REQUIREMENTS</t>
  </si>
  <si>
    <t xml:space="preserve">SSP provides additional </t>
  </si>
  <si>
    <t>FISCAL YEAR 2002</t>
  </si>
  <si>
    <t>Fiscal Year 2002</t>
  </si>
  <si>
    <t>FY 2002</t>
  </si>
  <si>
    <t>From FY 2001 toFY 2002</t>
  </si>
  <si>
    <t xml:space="preserve">VERMONT        </t>
  </si>
  <si>
    <t>STANDARD 2/</t>
  </si>
  <si>
    <t xml:space="preserve">VERMONT      </t>
  </si>
  <si>
    <t xml:space="preserve">          </t>
  </si>
  <si>
    <t xml:space="preserve">  A60+A45</t>
  </si>
  <si>
    <t>ACF/OFA: 04-07-2003</t>
  </si>
  <si>
    <t>IOWA    1/</t>
  </si>
  <si>
    <t>ACF/OFA: 04-25-2003</t>
  </si>
  <si>
    <t>ACF/OFA 04-25-2003</t>
  </si>
  <si>
    <t>ARJZONA</t>
  </si>
  <si>
    <t>TANF, FY 2002</t>
  </si>
  <si>
    <t>STATES</t>
  </si>
  <si>
    <t>Unsubsidized Employment</t>
  </si>
  <si>
    <t>Subsidized Private Employment</t>
  </si>
  <si>
    <t>Subsidized Public Employment</t>
  </si>
  <si>
    <t>Work Experience</t>
  </si>
  <si>
    <t>On-the-Job Training</t>
  </si>
  <si>
    <t>Job Search</t>
  </si>
  <si>
    <t>Community Service</t>
  </si>
  <si>
    <t>Vocational Education</t>
  </si>
  <si>
    <t>Job Skills Training</t>
  </si>
  <si>
    <t>Education Related to Employment</t>
  </si>
  <si>
    <t>Satisfactory School Attendance</t>
  </si>
  <si>
    <t>Providing Child Care</t>
  </si>
  <si>
    <t>Additional Waiver Acitivities</t>
  </si>
  <si>
    <t>Other</t>
  </si>
  <si>
    <t>Sum of all Fourteen Activities</t>
  </si>
  <si>
    <t>TABLE 7B</t>
  </si>
  <si>
    <t>TABLE 7A</t>
  </si>
  <si>
    <t>NUMBER OF FAMILIES REQUIRED TO PARTICIPATE IN THE ALL FAMILIES WORK PARTICIPATION RATE</t>
  </si>
  <si>
    <t>AVERAGE MONTHLY NUMBER OF FAMILIES REQUIRED TO PARTICIPATE, BUT NOT PARTICIPATING</t>
  </si>
  <si>
    <t>NUMBER OF PARTICIPATING FAMILIES IN ALL FAMILIES RATE</t>
  </si>
  <si>
    <t xml:space="preserve">NUMBER OFNON- PARTICIPATING FAMILIES IN ALL FAMILIES RATE </t>
  </si>
  <si>
    <t>ZERO HOURS OF PARTICIPATION</t>
  </si>
  <si>
    <t>ONE TO TEN  HOURS OF PARTICIPATION</t>
  </si>
  <si>
    <t>ELEVEN TO TWENTY  HOURS OF PARTICIPATION</t>
  </si>
  <si>
    <t>TWENTY-ONE TO THIRTY  HOURS OF PARTICIPATION</t>
  </si>
  <si>
    <t>THIRTY-ONE OR MORE  HOURS OF PARTICIPATION</t>
  </si>
  <si>
    <t>TEMPORATRY ASSISTANCE FOR NEEDY FAMILiES</t>
  </si>
  <si>
    <t>PERCENT OF FAMILIES REQUIRED TO PARTICIPATE IN ALL FAMILIES RATE</t>
  </si>
  <si>
    <t>FAMILIES REQUIRED TO PARTICIPATED, BUT NOT PARTICIPATING FOR A SUFFICIENT NUMBER OF HOURS AS A PERCENT OF FAMILIES USED IN ALL FAMILIES RATE BY HOURS OF PARTICIPATION</t>
  </si>
  <si>
    <t xml:space="preserve">NON-PARTICIPATING FAMILIES AS A PERCENT OF FAMILIES USED IN ALL FAMILIES RATE </t>
  </si>
  <si>
    <t>1/  WEIGHTED AVERAGE MONTHLY DATA, MAY DIFFER FROM OFFICIAL WORK PARTICIPATION RATE</t>
  </si>
  <si>
    <t>TABLE 10A</t>
  </si>
  <si>
    <t>TABLE 10B</t>
  </si>
  <si>
    <r>
      <t xml:space="preserve">PARTICIPATING FAMILIES AS A PERCENT OF FAMILIES USED IN ALL FAMILIES RATE           </t>
    </r>
    <r>
      <rPr>
        <b/>
        <u/>
        <sz val="12"/>
        <rFont val="Arial"/>
        <family val="2"/>
      </rPr>
      <t>1</t>
    </r>
    <r>
      <rPr>
        <b/>
        <sz val="12"/>
        <rFont val="Arial"/>
        <family val="2"/>
      </rPr>
      <t>/</t>
    </r>
  </si>
  <si>
    <t xml:space="preserve"> AVERAGE MONTHLY NUMBER OF ADULTS WITH HOURS OF PARTICIPATION IN WORK ACTIVITIES, INCLUDING WAIVERS  </t>
  </si>
  <si>
    <t>AVERAGE MONTHLY NUMBER OF TOTAL HOURS OF PARTICIPATION PER WEEK FOR ALL ADULTS</t>
  </si>
  <si>
    <t>AVERAGE HOURS OF PARTICIPATION PER WEEK IN WORK ACTIVITIES, INCLUDING WAIVERS, FOR ALL ADULTS PARTICIPATING IN THE WORK ACTIVITY</t>
  </si>
  <si>
    <t xml:space="preserve">AVERAGE MONTHLY NUMBER OF HOURS OF PARTICIPATION PER WEEK IN WORK ACTIVITY BY ADULTS PARTICIPATING IN THE WORK ACTIVITY </t>
  </si>
  <si>
    <t>YES</t>
  </si>
  <si>
    <t>NO</t>
  </si>
  <si>
    <t>reduction credit is 50% for the all families</t>
  </si>
  <si>
    <t>rate and 90% for the two-parent rate.</t>
  </si>
  <si>
    <t>TWO-PARENT FAMILIES RATES</t>
  </si>
  <si>
    <t>ALL FAMILIES AND TWO-PARENT FAMILIES</t>
  </si>
  <si>
    <t>Changes in Work Participation Rates</t>
  </si>
  <si>
    <t>1/ State has opted to use all families caseload reduction credit for two-parent rate.</t>
  </si>
  <si>
    <t>FAMILIES RATE</t>
  </si>
  <si>
    <t>FAMILIES IN ALL</t>
  </si>
  <si>
    <t>state</t>
  </si>
  <si>
    <t>workers_2002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</si>
</sst>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
    <numFmt numFmtId="165" formatCode="_(* #,##0_);_(* \(#,##0\);_(* &quot;-&quot;??_);_(@_)"/>
    <numFmt numFmtId="166" formatCode="_(* #,##0.0_);_(* \(#,##0.0\);_(* &quot;-&quot;??_);_(@_)"/>
    <numFmt numFmtId="167" formatCode="m/d"/>
  </numFmts>
  <fonts count="20">
    <font>
      <sz val="10"/>
      <name val="Arial"/>
    </font>
    <font>
      <b/>
      <sz val="10"/>
      <name val="Arial"/>
      <family val="2"/>
    </font>
    <font>
      <i/>
      <sz val="10"/>
      <name val="Arial"/>
      <family val="2"/>
    </font>
    <font>
      <b/>
      <i/>
      <sz val="10"/>
      <name val="Arial"/>
      <family val="2"/>
    </font>
    <font>
      <sz val="10"/>
      <name val="Arial"/>
      <family val="2"/>
    </font>
    <font>
      <sz val="10"/>
      <name val="Courier New"/>
      <family val="3"/>
    </font>
    <font>
      <sz val="8"/>
      <name val="Arial"/>
      <family val="2"/>
    </font>
    <font>
      <b/>
      <sz val="10"/>
      <name val="Arial"/>
      <family val="2"/>
    </font>
    <font>
      <b/>
      <sz val="8"/>
      <name val="Arial"/>
      <family val="2"/>
    </font>
    <font>
      <b/>
      <sz val="14"/>
      <name val="Arial"/>
      <family val="2"/>
    </font>
    <font>
      <b/>
      <i/>
      <sz val="8.5"/>
      <name val="MS Sans Serif"/>
    </font>
    <font>
      <sz val="10"/>
      <name val="Arial"/>
      <family val="2"/>
    </font>
    <font>
      <b/>
      <sz val="18"/>
      <name val="Arial"/>
      <family val="2"/>
    </font>
    <font>
      <b/>
      <i/>
      <sz val="10"/>
      <name val="Arial"/>
      <family val="2"/>
    </font>
    <font>
      <sz val="12"/>
      <name val="Arial"/>
      <family val="2"/>
    </font>
    <font>
      <b/>
      <sz val="12"/>
      <name val="Arial"/>
      <family val="2"/>
    </font>
    <font>
      <sz val="12"/>
      <name val="Arial"/>
      <family val="2"/>
    </font>
    <font>
      <sz val="7.2"/>
      <color indexed="12"/>
      <name val="Arial"/>
      <family val="2"/>
    </font>
    <font>
      <u/>
      <sz val="7.2"/>
      <color indexed="12"/>
      <name val="Arial"/>
      <family val="2"/>
    </font>
    <font>
      <b/>
      <u/>
      <sz val="12"/>
      <name val="Arial"/>
      <family val="2"/>
    </font>
  </fonts>
  <fills count="5">
    <fill>
      <patternFill patternType="none"/>
    </fill>
    <fill>
      <patternFill patternType="gray125"/>
    </fill>
    <fill>
      <patternFill patternType="solid">
        <fgColor indexed="31"/>
        <bgColor indexed="64"/>
      </patternFill>
    </fill>
    <fill>
      <patternFill patternType="solid">
        <fgColor indexed="44"/>
        <bgColor indexed="64"/>
      </patternFill>
    </fill>
    <fill>
      <patternFill patternType="solid">
        <fgColor indexed="40"/>
        <bgColor indexed="64"/>
      </patternFill>
    </fill>
  </fills>
  <borders count="16">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43" fontId="4" fillId="0" borderId="0" applyFont="0" applyFill="0" applyBorder="0" applyAlignment="0" applyProtection="0"/>
    <xf numFmtId="44" fontId="4" fillId="0" borderId="0" applyFont="0" applyFill="0" applyBorder="0" applyAlignment="0" applyProtection="0"/>
    <xf numFmtId="0" fontId="18" fillId="0" borderId="0" applyNumberFormat="0" applyFill="0" applyBorder="0" applyAlignment="0" applyProtection="0">
      <alignment vertical="top"/>
      <protection locked="0"/>
    </xf>
    <xf numFmtId="0" fontId="4" fillId="0" borderId="0"/>
    <xf numFmtId="9" fontId="4" fillId="0" borderId="0" applyFont="0" applyFill="0" applyBorder="0" applyAlignment="0" applyProtection="0"/>
  </cellStyleXfs>
  <cellXfs count="252">
    <xf numFmtId="0" fontId="0" fillId="0" borderId="0" xfId="0"/>
    <xf numFmtId="0" fontId="1" fillId="0" borderId="0" xfId="0" applyFont="1"/>
    <xf numFmtId="0" fontId="1" fillId="0" borderId="0" xfId="0" quotePrefix="1" applyFont="1" applyAlignment="1">
      <alignment horizontal="left"/>
    </xf>
    <xf numFmtId="0" fontId="0" fillId="0" borderId="1" xfId="0" applyBorder="1"/>
    <xf numFmtId="0" fontId="0" fillId="0" borderId="2" xfId="0" applyBorder="1"/>
    <xf numFmtId="0" fontId="0" fillId="0" borderId="0" xfId="0" applyBorder="1"/>
    <xf numFmtId="164" fontId="0" fillId="0" borderId="2" xfId="5" applyNumberFormat="1" applyFont="1" applyBorder="1"/>
    <xf numFmtId="0" fontId="0" fillId="0" borderId="3" xfId="0" applyBorder="1"/>
    <xf numFmtId="0" fontId="0" fillId="0" borderId="4" xfId="0" applyBorder="1"/>
    <xf numFmtId="0" fontId="0" fillId="2" borderId="2" xfId="0" applyFill="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6" xfId="0" applyFont="1" applyFill="1" applyBorder="1" applyAlignment="1">
      <alignment horizontal="center"/>
    </xf>
    <xf numFmtId="164" fontId="0" fillId="0" borderId="5" xfId="5" applyNumberFormat="1" applyFont="1" applyBorder="1"/>
    <xf numFmtId="0" fontId="5" fillId="0" borderId="5" xfId="0" applyFont="1" applyBorder="1" applyAlignment="1">
      <alignment horizontal="center"/>
    </xf>
    <xf numFmtId="0" fontId="0" fillId="0" borderId="10" xfId="0" applyBorder="1"/>
    <xf numFmtId="165" fontId="6" fillId="0" borderId="3" xfId="1" applyNumberFormat="1" applyFont="1" applyBorder="1"/>
    <xf numFmtId="165" fontId="6" fillId="0" borderId="5" xfId="1" applyNumberFormat="1" applyFont="1" applyBorder="1"/>
    <xf numFmtId="165" fontId="0" fillId="0" borderId="5" xfId="1" applyNumberFormat="1" applyFont="1" applyBorder="1"/>
    <xf numFmtId="0" fontId="7" fillId="0" borderId="0" xfId="0" applyFont="1"/>
    <xf numFmtId="0" fontId="7" fillId="0" borderId="3" xfId="0" applyFont="1" applyBorder="1"/>
    <xf numFmtId="0" fontId="7" fillId="0" borderId="5" xfId="0" applyFont="1" applyBorder="1"/>
    <xf numFmtId="0" fontId="7" fillId="0" borderId="6" xfId="0" applyFont="1" applyBorder="1"/>
    <xf numFmtId="0" fontId="7" fillId="0" borderId="11" xfId="0" applyFont="1" applyBorder="1"/>
    <xf numFmtId="0" fontId="7" fillId="0" borderId="10" xfId="0" applyFont="1" applyBorder="1"/>
    <xf numFmtId="0" fontId="8" fillId="0" borderId="6" xfId="0" applyFont="1" applyBorder="1"/>
    <xf numFmtId="0" fontId="8" fillId="0" borderId="3" xfId="0" applyFont="1" applyBorder="1"/>
    <xf numFmtId="0" fontId="7" fillId="0" borderId="1" xfId="0" applyFont="1" applyBorder="1"/>
    <xf numFmtId="0" fontId="8" fillId="0" borderId="5" xfId="0" applyFont="1" applyBorder="1"/>
    <xf numFmtId="0" fontId="8" fillId="0" borderId="8" xfId="0" applyFont="1" applyBorder="1"/>
    <xf numFmtId="0" fontId="8" fillId="0" borderId="2" xfId="0" applyFont="1" applyBorder="1"/>
    <xf numFmtId="0" fontId="8" fillId="0" borderId="6" xfId="0" quotePrefix="1" applyFont="1" applyBorder="1" applyAlignment="1">
      <alignment horizontal="left"/>
    </xf>
    <xf numFmtId="0" fontId="8" fillId="0" borderId="9" xfId="0" applyFont="1" applyBorder="1"/>
    <xf numFmtId="0" fontId="8" fillId="0" borderId="12" xfId="0" applyFont="1" applyBorder="1"/>
    <xf numFmtId="0" fontId="7" fillId="0" borderId="2" xfId="0" applyFont="1" applyBorder="1"/>
    <xf numFmtId="0" fontId="1" fillId="0" borderId="3" xfId="0" applyFont="1" applyBorder="1" applyAlignment="1">
      <alignment horizontal="center"/>
    </xf>
    <xf numFmtId="0" fontId="1" fillId="0" borderId="0" xfId="0" applyFont="1" applyBorder="1" applyAlignment="1">
      <alignment horizontal="center"/>
    </xf>
    <xf numFmtId="0" fontId="0" fillId="0" borderId="0" xfId="0" applyAlignment="1">
      <alignment horizontal="center"/>
    </xf>
    <xf numFmtId="0" fontId="1" fillId="0" borderId="6" xfId="0" applyFont="1" applyBorder="1" applyAlignment="1">
      <alignment horizontal="center"/>
    </xf>
    <xf numFmtId="0" fontId="0" fillId="0" borderId="0" xfId="0" applyBorder="1" applyAlignment="1">
      <alignment horizontal="center"/>
    </xf>
    <xf numFmtId="44" fontId="1" fillId="0" borderId="6" xfId="2" applyFont="1" applyBorder="1" applyAlignment="1">
      <alignment horizontal="center"/>
    </xf>
    <xf numFmtId="0" fontId="1" fillId="0" borderId="0" xfId="0" applyFont="1" applyAlignment="1">
      <alignment horizontal="center"/>
    </xf>
    <xf numFmtId="0" fontId="1" fillId="0" borderId="13" xfId="0" applyFont="1" applyBorder="1" applyAlignment="1">
      <alignment horizontal="center"/>
    </xf>
    <xf numFmtId="0" fontId="1" fillId="0" borderId="5" xfId="0" applyFont="1"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1" fillId="0" borderId="0" xfId="0" applyFont="1" applyBorder="1" applyAlignment="1">
      <alignment horizontal="left"/>
    </xf>
    <xf numFmtId="0" fontId="1" fillId="0" borderId="11" xfId="0" applyFont="1" applyBorder="1" applyAlignment="1">
      <alignment horizontal="left"/>
    </xf>
    <xf numFmtId="0" fontId="1" fillId="0" borderId="10" xfId="0" applyFont="1" applyBorder="1" applyAlignment="1">
      <alignment horizontal="left"/>
    </xf>
    <xf numFmtId="0" fontId="1" fillId="0" borderId="13" xfId="0" applyFont="1" applyBorder="1" applyAlignment="1">
      <alignment horizontal="left"/>
    </xf>
    <xf numFmtId="0" fontId="0" fillId="0" borderId="0" xfId="0" applyAlignment="1">
      <alignment horizontal="right"/>
    </xf>
    <xf numFmtId="0" fontId="0" fillId="2" borderId="2" xfId="0" applyFill="1" applyBorder="1" applyAlignment="1">
      <alignment horizontal="right"/>
    </xf>
    <xf numFmtId="0" fontId="0" fillId="2" borderId="5" xfId="0" applyFill="1" applyBorder="1"/>
    <xf numFmtId="164" fontId="2" fillId="0" borderId="5" xfId="1" applyNumberFormat="1" applyFont="1" applyBorder="1" applyAlignment="1" applyProtection="1">
      <alignment horizontal="center" vertical="center"/>
    </xf>
    <xf numFmtId="0" fontId="0" fillId="2" borderId="3" xfId="0" applyFill="1" applyBorder="1" applyAlignment="1">
      <alignment horizontal="right"/>
    </xf>
    <xf numFmtId="0" fontId="0" fillId="2" borderId="5" xfId="0" applyFill="1" applyBorder="1" applyAlignment="1">
      <alignment horizontal="right"/>
    </xf>
    <xf numFmtId="164" fontId="0" fillId="0" borderId="5" xfId="5" applyNumberFormat="1" applyFont="1" applyBorder="1" applyAlignment="1">
      <alignment horizontal="right"/>
    </xf>
    <xf numFmtId="164" fontId="0" fillId="0" borderId="6" xfId="5" applyNumberFormat="1" applyFont="1" applyBorder="1" applyAlignment="1">
      <alignment horizontal="right"/>
    </xf>
    <xf numFmtId="165" fontId="0" fillId="0" borderId="6" xfId="1" applyNumberFormat="1" applyFont="1" applyBorder="1"/>
    <xf numFmtId="165" fontId="6" fillId="0" borderId="3" xfId="1" applyNumberFormat="1" applyFont="1" applyBorder="1" applyAlignment="1">
      <alignment horizontal="center"/>
    </xf>
    <xf numFmtId="0" fontId="0" fillId="0" borderId="0" xfId="0" quotePrefix="1" applyBorder="1" applyAlignment="1">
      <alignment horizontal="left"/>
    </xf>
    <xf numFmtId="0" fontId="1" fillId="0" borderId="0" xfId="0" applyFont="1" applyBorder="1"/>
    <xf numFmtId="165" fontId="0" fillId="0" borderId="0" xfId="1" applyNumberFormat="1" applyFont="1" applyBorder="1"/>
    <xf numFmtId="0" fontId="1" fillId="0" borderId="0" xfId="0" applyFont="1" applyAlignment="1">
      <alignment horizontal="left"/>
    </xf>
    <xf numFmtId="0" fontId="0" fillId="0" borderId="12" xfId="0" applyBorder="1"/>
    <xf numFmtId="164" fontId="6" fillId="0" borderId="3" xfId="5" applyNumberFormat="1" applyFont="1" applyBorder="1"/>
    <xf numFmtId="164" fontId="6" fillId="0" borderId="5" xfId="5" applyNumberFormat="1" applyFont="1" applyBorder="1"/>
    <xf numFmtId="164" fontId="6" fillId="0" borderId="6" xfId="5" applyNumberFormat="1" applyFont="1" applyBorder="1"/>
    <xf numFmtId="164" fontId="0" fillId="0" borderId="12" xfId="5" applyNumberFormat="1" applyFont="1" applyBorder="1"/>
    <xf numFmtId="164" fontId="6" fillId="0" borderId="5" xfId="1" applyNumberFormat="1" applyFont="1" applyBorder="1"/>
    <xf numFmtId="164" fontId="0" fillId="0" borderId="6" xfId="5" applyNumberFormat="1" applyFont="1" applyBorder="1"/>
    <xf numFmtId="165" fontId="2" fillId="0" borderId="5" xfId="1" applyNumberFormat="1" applyFont="1" applyBorder="1" applyAlignment="1" applyProtection="1">
      <alignment horizontal="center" vertical="center"/>
    </xf>
    <xf numFmtId="165" fontId="4" fillId="0" borderId="5" xfId="1" applyNumberFormat="1" applyBorder="1"/>
    <xf numFmtId="165" fontId="4" fillId="0" borderId="6" xfId="1" applyNumberFormat="1" applyBorder="1"/>
    <xf numFmtId="3" fontId="2" fillId="0" borderId="5" xfId="1" applyNumberFormat="1" applyFont="1" applyBorder="1" applyAlignment="1">
      <alignment vertical="center"/>
    </xf>
    <xf numFmtId="43" fontId="11" fillId="0" borderId="5" xfId="1" applyFont="1" applyBorder="1" applyProtection="1"/>
    <xf numFmtId="165" fontId="0" fillId="0" borderId="0" xfId="0" applyNumberFormat="1"/>
    <xf numFmtId="165" fontId="4" fillId="0" borderId="5" xfId="1" applyNumberFormat="1" applyBorder="1" applyAlignment="1">
      <alignment horizontal="center"/>
    </xf>
    <xf numFmtId="165" fontId="4" fillId="0" borderId="6" xfId="1" applyNumberFormat="1" applyBorder="1" applyAlignment="1">
      <alignment horizontal="center"/>
    </xf>
    <xf numFmtId="22" fontId="4" fillId="0" borderId="0" xfId="4" applyNumberFormat="1"/>
    <xf numFmtId="0" fontId="4" fillId="0" borderId="0" xfId="4"/>
    <xf numFmtId="0" fontId="9" fillId="0" borderId="0" xfId="4" applyFont="1" applyAlignment="1">
      <alignment horizontal="centerContinuous"/>
    </xf>
    <xf numFmtId="0" fontId="4" fillId="0" borderId="0" xfId="4" applyAlignment="1">
      <alignment horizontal="centerContinuous"/>
    </xf>
    <xf numFmtId="0" fontId="1" fillId="0" borderId="0" xfId="4" applyFont="1" applyAlignment="1">
      <alignment horizontal="centerContinuous"/>
    </xf>
    <xf numFmtId="0" fontId="12" fillId="0" borderId="0" xfId="4" applyFont="1" applyAlignment="1">
      <alignment horizontal="centerContinuous"/>
    </xf>
    <xf numFmtId="0" fontId="4" fillId="0" borderId="4" xfId="4" applyBorder="1"/>
    <xf numFmtId="0" fontId="4" fillId="0" borderId="0" xfId="4" applyAlignment="1">
      <alignment horizontal="center"/>
    </xf>
    <xf numFmtId="0" fontId="4" fillId="0" borderId="3" xfId="4" applyBorder="1"/>
    <xf numFmtId="0" fontId="4" fillId="0" borderId="5" xfId="4" applyBorder="1"/>
    <xf numFmtId="0" fontId="1" fillId="0" borderId="3" xfId="4" applyFont="1" applyBorder="1" applyAlignment="1">
      <alignment horizontal="center"/>
    </xf>
    <xf numFmtId="0" fontId="1" fillId="0" borderId="6" xfId="4" applyFont="1" applyBorder="1" applyAlignment="1">
      <alignment horizontal="center"/>
    </xf>
    <xf numFmtId="165" fontId="1" fillId="0" borderId="6" xfId="4" applyNumberFormat="1" applyFont="1" applyBorder="1" applyAlignment="1">
      <alignment horizontal="center"/>
    </xf>
    <xf numFmtId="165" fontId="10" fillId="0" borderId="3" xfId="1" applyNumberFormat="1" applyFont="1" applyBorder="1" applyAlignment="1">
      <alignment vertical="center"/>
    </xf>
    <xf numFmtId="165" fontId="13" fillId="0" borderId="3" xfId="1" applyNumberFormat="1" applyFont="1" applyBorder="1" applyAlignment="1">
      <alignment horizontal="center" vertical="center"/>
    </xf>
    <xf numFmtId="164" fontId="13" fillId="0" borderId="3" xfId="1" applyNumberFormat="1" applyFont="1" applyBorder="1" applyAlignment="1" applyProtection="1">
      <alignment horizontal="center" vertical="center"/>
    </xf>
    <xf numFmtId="164" fontId="7" fillId="0" borderId="5" xfId="1" applyNumberFormat="1" applyFont="1" applyBorder="1" applyAlignment="1">
      <alignment vertical="center"/>
    </xf>
    <xf numFmtId="3" fontId="13" fillId="0" borderId="3" xfId="1" applyNumberFormat="1" applyFont="1" applyBorder="1" applyAlignment="1">
      <alignment vertical="center"/>
    </xf>
    <xf numFmtId="165" fontId="10" fillId="0" borderId="5" xfId="1" applyNumberFormat="1" applyFont="1" applyBorder="1" applyAlignment="1">
      <alignment vertical="center"/>
    </xf>
    <xf numFmtId="165" fontId="2" fillId="0" borderId="5" xfId="1" applyNumberFormat="1" applyFont="1" applyBorder="1" applyAlignment="1">
      <alignment horizontal="center" vertical="center"/>
    </xf>
    <xf numFmtId="164" fontId="4" fillId="0" borderId="5" xfId="1" applyNumberFormat="1" applyBorder="1" applyAlignment="1">
      <alignment vertical="center"/>
    </xf>
    <xf numFmtId="165" fontId="1" fillId="0" borderId="5" xfId="1" applyNumberFormat="1" applyFont="1" applyBorder="1" applyAlignment="1" applyProtection="1">
      <alignment horizontal="left"/>
    </xf>
    <xf numFmtId="164" fontId="11" fillId="0" borderId="5" xfId="1" applyNumberFormat="1" applyFont="1" applyBorder="1" applyAlignment="1" applyProtection="1">
      <alignment horizontal="center" vertical="center"/>
    </xf>
    <xf numFmtId="37" fontId="11" fillId="0" borderId="5" xfId="4" applyNumberFormat="1" applyFont="1" applyBorder="1" applyProtection="1"/>
    <xf numFmtId="3" fontId="0" fillId="0" borderId="5" xfId="0" applyNumberFormat="1" applyBorder="1"/>
    <xf numFmtId="1" fontId="0" fillId="0" borderId="5" xfId="0" applyNumberFormat="1" applyBorder="1"/>
    <xf numFmtId="165" fontId="1" fillId="0" borderId="6" xfId="1" applyNumberFormat="1" applyFont="1" applyBorder="1" applyAlignment="1" applyProtection="1">
      <alignment horizontal="left"/>
    </xf>
    <xf numFmtId="164" fontId="11" fillId="0" borderId="6" xfId="1" applyNumberFormat="1" applyFont="1" applyBorder="1" applyAlignment="1" applyProtection="1">
      <alignment horizontal="center" vertical="center"/>
    </xf>
    <xf numFmtId="37" fontId="11" fillId="0" borderId="6" xfId="4" applyNumberFormat="1" applyFont="1" applyBorder="1" applyProtection="1"/>
    <xf numFmtId="3" fontId="0" fillId="0" borderId="6" xfId="0" applyNumberFormat="1" applyBorder="1"/>
    <xf numFmtId="0" fontId="1" fillId="0" borderId="0" xfId="4" quotePrefix="1" applyFont="1" applyAlignment="1">
      <alignment horizontal="left"/>
    </xf>
    <xf numFmtId="14" fontId="4" fillId="0" borderId="0" xfId="4" applyNumberFormat="1" applyAlignment="1">
      <alignment horizontal="center"/>
    </xf>
    <xf numFmtId="0" fontId="7" fillId="0" borderId="3" xfId="4" applyFont="1" applyBorder="1" applyAlignment="1">
      <alignment horizontal="center"/>
    </xf>
    <xf numFmtId="164" fontId="4" fillId="0" borderId="5" xfId="5" applyNumberFormat="1" applyBorder="1"/>
    <xf numFmtId="0" fontId="8" fillId="0" borderId="5" xfId="0" applyFont="1" applyBorder="1" applyAlignment="1">
      <alignment horizontal="left"/>
    </xf>
    <xf numFmtId="0" fontId="7" fillId="0" borderId="8" xfId="0" applyFont="1" applyBorder="1"/>
    <xf numFmtId="0" fontId="1" fillId="0" borderId="5" xfId="0" applyFont="1" applyBorder="1"/>
    <xf numFmtId="0" fontId="1" fillId="0" borderId="6" xfId="0" applyFont="1" applyBorder="1"/>
    <xf numFmtId="0" fontId="7" fillId="0" borderId="9" xfId="0" applyFont="1" applyBorder="1"/>
    <xf numFmtId="0" fontId="8" fillId="0" borderId="12" xfId="0" applyFont="1" applyBorder="1" applyAlignment="1">
      <alignment horizontal="left"/>
    </xf>
    <xf numFmtId="0" fontId="4" fillId="0" borderId="0" xfId="4" applyFont="1"/>
    <xf numFmtId="0" fontId="11" fillId="0" borderId="0" xfId="4" applyFont="1" applyAlignment="1">
      <alignment horizontal="left"/>
    </xf>
    <xf numFmtId="165" fontId="4" fillId="0" borderId="5" xfId="1" applyNumberFormat="1" applyFont="1" applyBorder="1"/>
    <xf numFmtId="164" fontId="6" fillId="0" borderId="1" xfId="5" applyNumberFormat="1" applyFont="1" applyBorder="1"/>
    <xf numFmtId="164" fontId="6" fillId="0" borderId="2" xfId="5" applyNumberFormat="1" applyFont="1" applyBorder="1"/>
    <xf numFmtId="165" fontId="14" fillId="0" borderId="5" xfId="1" applyNumberFormat="1" applyFont="1" applyFill="1" applyBorder="1"/>
    <xf numFmtId="165" fontId="14" fillId="0" borderId="6" xfId="1" applyNumberFormat="1" applyFont="1" applyFill="1" applyBorder="1"/>
    <xf numFmtId="3" fontId="14" fillId="0" borderId="0" xfId="0" applyNumberFormat="1" applyFont="1" applyFill="1"/>
    <xf numFmtId="43" fontId="14" fillId="0" borderId="5" xfId="1" applyFont="1" applyFill="1" applyBorder="1" applyProtection="1"/>
    <xf numFmtId="3" fontId="14" fillId="0" borderId="6" xfId="0" applyNumberFormat="1" applyFont="1" applyFill="1" applyBorder="1"/>
    <xf numFmtId="165" fontId="4" fillId="0" borderId="6" xfId="1" applyNumberFormat="1" applyFont="1" applyBorder="1"/>
    <xf numFmtId="164" fontId="4" fillId="0" borderId="5" xfId="5" applyNumberFormat="1" applyFont="1" applyBorder="1"/>
    <xf numFmtId="165" fontId="14" fillId="0" borderId="5" xfId="1" applyNumberFormat="1" applyFont="1" applyFill="1" applyBorder="1" applyAlignment="1">
      <alignment horizontal="center"/>
    </xf>
    <xf numFmtId="37" fontId="14" fillId="0" borderId="5" xfId="4" applyNumberFormat="1" applyFont="1" applyFill="1" applyBorder="1" applyProtection="1"/>
    <xf numFmtId="0" fontId="7" fillId="0" borderId="14" xfId="0" applyFont="1" applyBorder="1"/>
    <xf numFmtId="0" fontId="7" fillId="0" borderId="0" xfId="0" applyFont="1" applyBorder="1"/>
    <xf numFmtId="44" fontId="7" fillId="0" borderId="5" xfId="2" applyFont="1" applyBorder="1"/>
    <xf numFmtId="44" fontId="7" fillId="0" borderId="6" xfId="2" applyFont="1" applyBorder="1"/>
    <xf numFmtId="164" fontId="6" fillId="0" borderId="7" xfId="5" applyNumberFormat="1" applyFont="1" applyBorder="1"/>
    <xf numFmtId="164" fontId="6" fillId="0" borderId="8" xfId="5" applyNumberFormat="1" applyFont="1" applyBorder="1"/>
    <xf numFmtId="164" fontId="6" fillId="0" borderId="9" xfId="5" applyNumberFormat="1" applyFont="1" applyBorder="1"/>
    <xf numFmtId="0" fontId="0" fillId="0" borderId="13" xfId="0" applyBorder="1"/>
    <xf numFmtId="0" fontId="7" fillId="0" borderId="11" xfId="0" applyFont="1" applyBorder="1" applyAlignment="1">
      <alignment horizontal="center"/>
    </xf>
    <xf numFmtId="0" fontId="7" fillId="0" borderId="10" xfId="0" applyFont="1" applyBorder="1" applyAlignment="1"/>
    <xf numFmtId="0" fontId="7" fillId="0" borderId="0" xfId="0" applyFont="1" applyBorder="1" applyAlignment="1">
      <alignment horizontal="center"/>
    </xf>
    <xf numFmtId="166" fontId="0" fillId="0" borderId="3" xfId="1" applyNumberFormat="1" applyFont="1" applyBorder="1"/>
    <xf numFmtId="166" fontId="8" fillId="0" borderId="5" xfId="1" applyNumberFormat="1" applyFont="1" applyBorder="1"/>
    <xf numFmtId="166" fontId="7" fillId="0" borderId="5" xfId="1" applyNumberFormat="1" applyFont="1" applyBorder="1"/>
    <xf numFmtId="166" fontId="0" fillId="0" borderId="5" xfId="1" applyNumberFormat="1" applyFont="1" applyBorder="1"/>
    <xf numFmtId="165" fontId="8" fillId="0" borderId="5" xfId="1" applyNumberFormat="1" applyFont="1" applyBorder="1"/>
    <xf numFmtId="0" fontId="7" fillId="0" borderId="5" xfId="0" applyFont="1" applyBorder="1" applyAlignment="1">
      <alignment horizontal="center"/>
    </xf>
    <xf numFmtId="0" fontId="7" fillId="0" borderId="8" xfId="0" applyFont="1" applyBorder="1" applyAlignment="1">
      <alignment horizontal="center"/>
    </xf>
    <xf numFmtId="0" fontId="15" fillId="0" borderId="3" xfId="0" applyFont="1" applyBorder="1"/>
    <xf numFmtId="0" fontId="15" fillId="0" borderId="6" xfId="0" applyFont="1" applyBorder="1"/>
    <xf numFmtId="0" fontId="15" fillId="0" borderId="9" xfId="0" applyFont="1" applyBorder="1"/>
    <xf numFmtId="0" fontId="15" fillId="0" borderId="9" xfId="0" applyFont="1" applyBorder="1" applyAlignment="1">
      <alignment horizontal="center" wrapText="1"/>
    </xf>
    <xf numFmtId="0" fontId="15" fillId="0" borderId="6" xfId="0" applyFont="1" applyBorder="1" applyAlignment="1">
      <alignment wrapText="1"/>
    </xf>
    <xf numFmtId="0" fontId="15" fillId="0" borderId="12" xfId="0" applyFont="1" applyBorder="1" applyAlignment="1">
      <alignment wrapText="1"/>
    </xf>
    <xf numFmtId="0" fontId="15" fillId="0" borderId="15" xfId="0" applyFont="1" applyBorder="1" applyAlignment="1">
      <alignment wrapText="1"/>
    </xf>
    <xf numFmtId="165" fontId="0" fillId="0" borderId="3" xfId="1" applyNumberFormat="1" applyFont="1" applyBorder="1"/>
    <xf numFmtId="0" fontId="15" fillId="0" borderId="5" xfId="0" applyFont="1" applyBorder="1"/>
    <xf numFmtId="0" fontId="15" fillId="0" borderId="2" xfId="0" applyFont="1" applyBorder="1" applyAlignment="1">
      <alignment wrapText="1"/>
    </xf>
    <xf numFmtId="0" fontId="15" fillId="0" borderId="7" xfId="0" applyFont="1" applyBorder="1"/>
    <xf numFmtId="0" fontId="15" fillId="0" borderId="8" xfId="0" applyFont="1" applyBorder="1"/>
    <xf numFmtId="0" fontId="7" fillId="0" borderId="0" xfId="4" applyFont="1"/>
    <xf numFmtId="0" fontId="7" fillId="0" borderId="0" xfId="0" applyFont="1" applyAlignment="1">
      <alignment horizontal="center"/>
    </xf>
    <xf numFmtId="0" fontId="15" fillId="0" borderId="0" xfId="0" applyFont="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15" fillId="0" borderId="12" xfId="0" applyFont="1" applyBorder="1" applyAlignment="1">
      <alignment horizontal="center"/>
    </xf>
    <xf numFmtId="0" fontId="15" fillId="0" borderId="6" xfId="0" applyFont="1" applyBorder="1" applyAlignment="1">
      <alignment horizontal="center"/>
    </xf>
    <xf numFmtId="0" fontId="1" fillId="3" borderId="5" xfId="0" applyFont="1" applyFill="1" applyBorder="1"/>
    <xf numFmtId="0" fontId="15" fillId="0" borderId="3" xfId="0" applyFont="1" applyBorder="1" applyAlignment="1"/>
    <xf numFmtId="0" fontId="15" fillId="0" borderId="6" xfId="0" applyFont="1" applyBorder="1" applyAlignment="1"/>
    <xf numFmtId="166" fontId="0" fillId="0" borderId="6" xfId="1" applyNumberFormat="1" applyFont="1" applyBorder="1"/>
    <xf numFmtId="0" fontId="0" fillId="0" borderId="0" xfId="0" applyAlignment="1">
      <alignment horizontal="left" vertical="top"/>
    </xf>
    <xf numFmtId="0" fontId="7" fillId="0" borderId="15" xfId="0" applyFont="1" applyBorder="1" applyAlignment="1">
      <alignment wrapText="1"/>
    </xf>
    <xf numFmtId="0" fontId="0" fillId="0" borderId="0" xfId="0" applyAlignment="1"/>
    <xf numFmtId="43" fontId="0" fillId="0" borderId="5" xfId="1" applyFont="1" applyBorder="1"/>
    <xf numFmtId="43" fontId="0" fillId="0" borderId="6" xfId="1" applyFont="1" applyBorder="1"/>
    <xf numFmtId="167" fontId="4" fillId="0" borderId="0" xfId="4" applyNumberFormat="1" applyFont="1" applyAlignment="1">
      <alignment horizontal="left"/>
    </xf>
    <xf numFmtId="164" fontId="4" fillId="0" borderId="6" xfId="5" applyNumberFormat="1" applyBorder="1"/>
    <xf numFmtId="0" fontId="15" fillId="0" borderId="15" xfId="0" applyFont="1" applyBorder="1"/>
    <xf numFmtId="0" fontId="8" fillId="0" borderId="3" xfId="0" applyFont="1" applyBorder="1" applyAlignment="1">
      <alignment wrapText="1"/>
    </xf>
    <xf numFmtId="0" fontId="8" fillId="0" borderId="15" xfId="0" applyFont="1" applyBorder="1" applyAlignment="1">
      <alignment wrapText="1"/>
    </xf>
    <xf numFmtId="165" fontId="16" fillId="0" borderId="3" xfId="1" applyNumberFormat="1" applyFont="1" applyBorder="1"/>
    <xf numFmtId="165" fontId="0" fillId="0" borderId="3" xfId="0" applyNumberFormat="1" applyBorder="1"/>
    <xf numFmtId="165" fontId="16" fillId="0" borderId="5" xfId="1" applyNumberFormat="1" applyFont="1" applyBorder="1"/>
    <xf numFmtId="165" fontId="17" fillId="0" borderId="5" xfId="3" applyNumberFormat="1" applyFont="1" applyBorder="1" applyAlignment="1" applyProtection="1"/>
    <xf numFmtId="165" fontId="0" fillId="0" borderId="5" xfId="0" applyNumberFormat="1" applyBorder="1"/>
    <xf numFmtId="165" fontId="16" fillId="0" borderId="6" xfId="1" applyNumberFormat="1" applyFont="1" applyBorder="1"/>
    <xf numFmtId="165" fontId="0" fillId="0" borderId="6" xfId="0" applyNumberFormat="1" applyBorder="1"/>
    <xf numFmtId="165" fontId="0" fillId="0" borderId="5" xfId="0" applyNumberFormat="1" applyBorder="1" applyAlignment="1">
      <alignment wrapText="1"/>
    </xf>
    <xf numFmtId="0" fontId="0" fillId="0" borderId="5" xfId="0" applyBorder="1" applyAlignment="1">
      <alignment wrapText="1"/>
    </xf>
    <xf numFmtId="165" fontId="0" fillId="0" borderId="3" xfId="0" applyNumberFormat="1" applyBorder="1" applyAlignment="1">
      <alignment wrapText="1"/>
    </xf>
    <xf numFmtId="164" fontId="14" fillId="0" borderId="3" xfId="5" applyNumberFormat="1" applyFont="1" applyBorder="1" applyAlignment="1">
      <alignment wrapText="1"/>
    </xf>
    <xf numFmtId="164" fontId="14" fillId="0" borderId="5" xfId="5" applyNumberFormat="1" applyFont="1" applyBorder="1" applyAlignment="1">
      <alignment wrapText="1"/>
    </xf>
    <xf numFmtId="164" fontId="14" fillId="0" borderId="6" xfId="5" applyNumberFormat="1" applyFont="1" applyBorder="1" applyAlignment="1">
      <alignment wrapText="1"/>
    </xf>
    <xf numFmtId="0" fontId="7" fillId="0" borderId="6" xfId="0" applyFont="1" applyBorder="1" applyAlignment="1">
      <alignment wrapText="1"/>
    </xf>
    <xf numFmtId="0" fontId="7" fillId="0" borderId="13" xfId="0" applyFont="1" applyBorder="1" applyAlignment="1">
      <alignment wrapText="1"/>
    </xf>
    <xf numFmtId="0" fontId="7" fillId="0" borderId="7" xfId="0" applyFont="1" applyBorder="1"/>
    <xf numFmtId="164" fontId="0" fillId="0" borderId="3" xfId="5" applyNumberFormat="1" applyFont="1" applyBorder="1"/>
    <xf numFmtId="164" fontId="0" fillId="2" borderId="5" xfId="5" applyNumberFormat="1" applyFont="1" applyFill="1" applyBorder="1"/>
    <xf numFmtId="164" fontId="0" fillId="2" borderId="2" xfId="5" applyNumberFormat="1" applyFont="1" applyFill="1" applyBorder="1"/>
    <xf numFmtId="164" fontId="0" fillId="4" borderId="5" xfId="5" applyNumberFormat="1" applyFont="1" applyFill="1" applyBorder="1"/>
    <xf numFmtId="164" fontId="1" fillId="3" borderId="5" xfId="5" applyNumberFormat="1" applyFont="1" applyFill="1" applyBorder="1"/>
    <xf numFmtId="49" fontId="5" fillId="0" borderId="5" xfId="0" applyNumberFormat="1" applyFont="1" applyBorder="1" applyAlignment="1">
      <alignment horizontal="center"/>
    </xf>
    <xf numFmtId="0" fontId="5" fillId="2" borderId="5" xfId="0" applyFont="1" applyFill="1" applyBorder="1"/>
    <xf numFmtId="49" fontId="5" fillId="0" borderId="6" xfId="0" applyNumberFormat="1" applyFont="1" applyBorder="1" applyAlignment="1">
      <alignment horizontal="center"/>
    </xf>
    <xf numFmtId="0" fontId="4" fillId="0" borderId="0" xfId="0" applyFont="1"/>
    <xf numFmtId="0" fontId="1" fillId="0" borderId="11" xfId="0" applyFont="1" applyBorder="1" applyAlignment="1">
      <alignment horizontal="center"/>
    </xf>
    <xf numFmtId="0" fontId="1" fillId="0" borderId="10" xfId="0" applyFont="1" applyBorder="1" applyAlignment="1">
      <alignment horizontal="center"/>
    </xf>
    <xf numFmtId="0" fontId="1" fillId="0" borderId="13" xfId="0" applyFont="1" applyBorder="1" applyAlignment="1">
      <alignment horizontal="center"/>
    </xf>
    <xf numFmtId="0" fontId="1" fillId="0" borderId="0" xfId="0" applyFont="1" applyAlignment="1">
      <alignment horizontal="center"/>
    </xf>
    <xf numFmtId="0" fontId="15" fillId="0" borderId="0" xfId="0" applyFont="1" applyAlignment="1">
      <alignment horizontal="center"/>
    </xf>
    <xf numFmtId="0" fontId="15" fillId="0" borderId="11" xfId="0" applyFont="1" applyBorder="1" applyAlignment="1">
      <alignment horizontal="center"/>
    </xf>
    <xf numFmtId="0" fontId="15" fillId="0" borderId="10" xfId="0" applyFont="1" applyBorder="1" applyAlignment="1">
      <alignment horizontal="center"/>
    </xf>
    <xf numFmtId="0" fontId="15" fillId="0" borderId="13" xfId="0" applyFont="1" applyBorder="1" applyAlignment="1">
      <alignment horizontal="center"/>
    </xf>
    <xf numFmtId="0" fontId="3" fillId="0" borderId="11" xfId="4" applyFont="1" applyBorder="1" applyAlignment="1">
      <alignment horizontal="center" vertical="center"/>
    </xf>
    <xf numFmtId="0" fontId="0" fillId="0" borderId="10" xfId="0" applyBorder="1" applyAlignment="1">
      <alignment horizontal="center"/>
    </xf>
    <xf numFmtId="0" fontId="0" fillId="0" borderId="13" xfId="0" applyBorder="1" applyAlignment="1">
      <alignment horizontal="center"/>
    </xf>
    <xf numFmtId="0" fontId="3" fillId="0" borderId="11" xfId="4" quotePrefix="1" applyFont="1" applyBorder="1" applyAlignment="1">
      <alignment horizontal="center" vertical="center"/>
    </xf>
    <xf numFmtId="0" fontId="3" fillId="0" borderId="10" xfId="4" quotePrefix="1" applyFont="1" applyBorder="1" applyAlignment="1">
      <alignment horizontal="center" vertical="center"/>
    </xf>
    <xf numFmtId="0" fontId="3" fillId="0" borderId="13" xfId="4" quotePrefix="1" applyFont="1" applyBorder="1" applyAlignment="1">
      <alignment horizontal="center" vertical="center"/>
    </xf>
    <xf numFmtId="0" fontId="15" fillId="0" borderId="11" xfId="0" applyFont="1" applyBorder="1" applyAlignment="1">
      <alignment horizontal="center" wrapText="1"/>
    </xf>
    <xf numFmtId="0" fontId="15" fillId="0" borderId="10" xfId="0" applyFont="1" applyBorder="1" applyAlignment="1">
      <alignment horizontal="center" wrapText="1"/>
    </xf>
    <xf numFmtId="0" fontId="15" fillId="0" borderId="13" xfId="0" applyFont="1" applyBorder="1" applyAlignment="1">
      <alignment horizontal="center" wrapText="1"/>
    </xf>
    <xf numFmtId="0" fontId="0" fillId="0" borderId="11" xfId="0" applyBorder="1" applyAlignment="1">
      <alignment horizontal="center"/>
    </xf>
    <xf numFmtId="0" fontId="15" fillId="0" borderId="7" xfId="0" applyFont="1" applyBorder="1" applyAlignment="1">
      <alignment horizontal="center" wrapText="1"/>
    </xf>
    <xf numFmtId="0" fontId="15" fillId="0" borderId="14" xfId="0" applyFont="1" applyBorder="1" applyAlignment="1">
      <alignment horizontal="center" wrapText="1"/>
    </xf>
    <xf numFmtId="0" fontId="15" fillId="0" borderId="1" xfId="0" applyFont="1" applyBorder="1" applyAlignment="1">
      <alignment horizontal="center" wrapText="1"/>
    </xf>
    <xf numFmtId="0" fontId="7" fillId="0" borderId="0" xfId="0" applyFont="1" applyAlignment="1">
      <alignment horizontal="center"/>
    </xf>
    <xf numFmtId="0" fontId="7" fillId="0" borderId="11" xfId="0" applyFont="1" applyBorder="1" applyAlignment="1">
      <alignment horizontal="center"/>
    </xf>
    <xf numFmtId="0" fontId="7" fillId="0" borderId="10" xfId="0" applyFont="1" applyBorder="1" applyAlignment="1">
      <alignment horizontal="center"/>
    </xf>
    <xf numFmtId="0" fontId="7" fillId="0" borderId="13" xfId="0" applyFont="1" applyBorder="1" applyAlignment="1">
      <alignment horizontal="center"/>
    </xf>
    <xf numFmtId="0" fontId="7" fillId="0" borderId="10" xfId="0" quotePrefix="1" applyFont="1" applyBorder="1" applyAlignment="1">
      <alignment horizontal="center"/>
    </xf>
    <xf numFmtId="0" fontId="7" fillId="0" borderId="13" xfId="0" quotePrefix="1" applyFont="1" applyBorder="1" applyAlignment="1">
      <alignment horizontal="center"/>
    </xf>
    <xf numFmtId="0" fontId="1" fillId="0" borderId="0" xfId="0" applyFont="1" applyAlignment="1">
      <alignment horizontal="center" wrapText="1"/>
    </xf>
    <xf numFmtId="0" fontId="7" fillId="0" borderId="7" xfId="0" applyFont="1" applyBorder="1" applyAlignment="1">
      <alignment horizontal="center" wrapText="1"/>
    </xf>
    <xf numFmtId="0" fontId="7" fillId="0" borderId="14" xfId="0" applyFont="1" applyBorder="1" applyAlignment="1">
      <alignment horizontal="center" wrapText="1"/>
    </xf>
    <xf numFmtId="0" fontId="7" fillId="0" borderId="1" xfId="0" applyFont="1" applyBorder="1" applyAlignment="1">
      <alignment horizontal="center" wrapText="1"/>
    </xf>
    <xf numFmtId="0" fontId="7" fillId="0" borderId="9" xfId="0" applyFont="1" applyBorder="1" applyAlignment="1">
      <alignment horizontal="center" wrapText="1"/>
    </xf>
    <xf numFmtId="0" fontId="7" fillId="0" borderId="4" xfId="0" applyFont="1" applyBorder="1" applyAlignment="1">
      <alignment horizontal="center" wrapText="1"/>
    </xf>
    <xf numFmtId="0" fontId="7" fillId="0" borderId="12" xfId="0" applyFont="1" applyBorder="1" applyAlignment="1">
      <alignment horizontal="center" wrapText="1"/>
    </xf>
    <xf numFmtId="0" fontId="7" fillId="0" borderId="11" xfId="0" applyFont="1" applyBorder="1" applyAlignment="1">
      <alignment horizontal="center" wrapText="1"/>
    </xf>
    <xf numFmtId="0" fontId="7" fillId="0" borderId="10" xfId="0" applyFont="1" applyBorder="1" applyAlignment="1">
      <alignment horizontal="center" wrapText="1"/>
    </xf>
    <xf numFmtId="0" fontId="7" fillId="0" borderId="13" xfId="0" applyFont="1" applyBorder="1" applyAlignment="1">
      <alignment horizontal="center" wrapText="1"/>
    </xf>
    <xf numFmtId="0" fontId="7" fillId="0" borderId="3" xfId="0" applyFont="1" applyBorder="1" applyAlignment="1">
      <alignment horizontal="center"/>
    </xf>
    <xf numFmtId="0" fontId="7" fillId="0" borderId="6" xfId="0" applyFont="1" applyBorder="1" applyAlignment="1">
      <alignment horizontal="center"/>
    </xf>
    <xf numFmtId="0" fontId="0" fillId="0" borderId="0" xfId="0" applyAlignment="1">
      <alignment wrapText="1"/>
    </xf>
  </cellXfs>
  <cellStyles count="6">
    <cellStyle name="Comma" xfId="1" builtinId="3"/>
    <cellStyle name="Currency" xfId="2" builtinId="4"/>
    <cellStyle name="Hyperlink" xfId="3" builtinId="8"/>
    <cellStyle name="Normal" xfId="0" builtinId="0"/>
    <cellStyle name="Normal_98cr" xfId="4" xr:uid="{00000000-0005-0000-0000-000004000000}"/>
    <cellStyle name="Percent" xfId="5"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file:///A:/THRS1VFY.W02"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176B9-4A42-C142-B124-D358481577B6}">
  <dimension ref="A1:B52"/>
  <sheetViews>
    <sheetView tabSelected="1" workbookViewId="0"/>
  </sheetViews>
  <sheetFormatPr baseColWidth="10" defaultRowHeight="13"/>
  <sheetData>
    <row r="1" spans="1:2">
      <c r="A1" s="211" t="s">
        <v>418</v>
      </c>
      <c r="B1" s="211" t="s">
        <v>419</v>
      </c>
    </row>
    <row r="2" spans="1:2">
      <c r="A2" t="str">
        <f>PROPER(AFSTATUS!A12)</f>
        <v>Alabama</v>
      </c>
      <c r="B2">
        <f>AFSTATUS!E12</f>
        <v>6908</v>
      </c>
    </row>
    <row r="3" spans="1:2">
      <c r="A3" t="str">
        <f>PROPER(AFSTATUS!A13)</f>
        <v>Alaska</v>
      </c>
      <c r="B3">
        <f>AFSTATUS!E13</f>
        <v>3974</v>
      </c>
    </row>
    <row r="4" spans="1:2">
      <c r="A4" t="str">
        <f>PROPER(AFSTATUS!A14)</f>
        <v>Arizona</v>
      </c>
      <c r="B4">
        <f>AFSTATUS!E14</f>
        <v>19677</v>
      </c>
    </row>
    <row r="5" spans="1:2">
      <c r="A5" t="str">
        <f>PROPER(AFSTATUS!A15)</f>
        <v>Arkansas</v>
      </c>
      <c r="B5">
        <f>AFSTATUS!E15</f>
        <v>6296</v>
      </c>
    </row>
    <row r="6" spans="1:2">
      <c r="A6" t="str">
        <f>PROPER(AFSTATUS!A16)</f>
        <v>California</v>
      </c>
      <c r="B6">
        <f>AFSTATUS!E16</f>
        <v>232538</v>
      </c>
    </row>
    <row r="7" spans="1:2">
      <c r="A7" t="str">
        <f>PROPER(AFSTATUS!A17)</f>
        <v>Colorado</v>
      </c>
      <c r="B7">
        <f>AFSTATUS!E17</f>
        <v>6376</v>
      </c>
    </row>
    <row r="8" spans="1:2">
      <c r="A8" t="str">
        <f>PROPER(AFSTATUS!A18)</f>
        <v>Connecticut</v>
      </c>
      <c r="B8">
        <f>AFSTATUS!E18</f>
        <v>12873</v>
      </c>
    </row>
    <row r="9" spans="1:2">
      <c r="A9" t="str">
        <f>PROPER(AFSTATUS!A19)</f>
        <v>Delaware</v>
      </c>
      <c r="B9">
        <f>AFSTATUS!E19</f>
        <v>2133</v>
      </c>
    </row>
    <row r="10" spans="1:2">
      <c r="A10" t="str">
        <f>PROPER(AFSTATUS!A20)</f>
        <v>Dist. Of Col.</v>
      </c>
      <c r="B10">
        <f>AFSTATUS!E20</f>
        <v>9599</v>
      </c>
    </row>
    <row r="11" spans="1:2">
      <c r="A11" t="str">
        <f>PROPER(AFSTATUS!A21)</f>
        <v>Florida</v>
      </c>
      <c r="B11">
        <f>AFSTATUS!E21</f>
        <v>18729</v>
      </c>
    </row>
    <row r="12" spans="1:2">
      <c r="A12" t="str">
        <f>PROPER(AFSTATUS!A23)</f>
        <v>Georgia</v>
      </c>
      <c r="B12">
        <f>AFSTATUS!E23</f>
        <v>26212</v>
      </c>
    </row>
    <row r="13" spans="1:2">
      <c r="A13" t="str">
        <f>PROPER(AFSTATUS!A25)</f>
        <v>Hawaii</v>
      </c>
      <c r="B13">
        <f>AFSTATUS!E25</f>
        <v>5695</v>
      </c>
    </row>
    <row r="14" spans="1:2">
      <c r="A14" t="str">
        <f>PROPER(AFSTATUS!A26)</f>
        <v>Idaho</v>
      </c>
      <c r="B14">
        <f>AFSTATUS!E26</f>
        <v>344</v>
      </c>
    </row>
    <row r="15" spans="1:2">
      <c r="A15" t="str">
        <f>PROPER(AFSTATUS!A27)</f>
        <v>Illinois</v>
      </c>
      <c r="B15">
        <f>AFSTATUS!E27</f>
        <v>19199</v>
      </c>
    </row>
    <row r="16" spans="1:2">
      <c r="A16" t="str">
        <f>PROPER(AFSTATUS!A28)</f>
        <v>Indiana</v>
      </c>
      <c r="B16">
        <f>AFSTATUS!E28</f>
        <v>29991</v>
      </c>
    </row>
    <row r="17" spans="1:2">
      <c r="A17" t="str">
        <f>PROPER(AFSTATUS!A29)</f>
        <v>Iowa</v>
      </c>
      <c r="B17">
        <f>AFSTATUS!E29</f>
        <v>13546</v>
      </c>
    </row>
    <row r="18" spans="1:2">
      <c r="A18" t="str">
        <f>PROPER(AFSTATUS!A30)</f>
        <v>Kansas</v>
      </c>
      <c r="B18">
        <f>AFSTATUS!E30</f>
        <v>8065</v>
      </c>
    </row>
    <row r="19" spans="1:2">
      <c r="A19" t="str">
        <f>PROPER(AFSTATUS!A31)</f>
        <v>Kentucky</v>
      </c>
      <c r="B19">
        <f>AFSTATUS!E31</f>
        <v>16268</v>
      </c>
    </row>
    <row r="20" spans="1:2">
      <c r="A20" t="str">
        <f>PROPER(AFSTATUS!A32)</f>
        <v>Louisiana</v>
      </c>
      <c r="B20">
        <f>AFSTATUS!E32</f>
        <v>9189</v>
      </c>
    </row>
    <row r="21" spans="1:2">
      <c r="A21" t="str">
        <f>PROPER(AFSTATUS!A34)</f>
        <v>Maine</v>
      </c>
      <c r="B21">
        <f>AFSTATUS!E34</f>
        <v>7022</v>
      </c>
    </row>
    <row r="22" spans="1:2">
      <c r="A22" t="str">
        <f>PROPER(AFSTATUS!A35)</f>
        <v>Maryland</v>
      </c>
      <c r="B22">
        <f>AFSTATUS!E35</f>
        <v>16210</v>
      </c>
    </row>
    <row r="23" spans="1:2">
      <c r="A23" t="str">
        <f>PROPER(AFSTATUS!A36)</f>
        <v>Massachusetts</v>
      </c>
      <c r="B23">
        <f>AFSTATUS!E36</f>
        <v>6947</v>
      </c>
    </row>
    <row r="24" spans="1:2">
      <c r="A24" t="str">
        <f>PROPER(AFSTATUS!A37)</f>
        <v>Michigan</v>
      </c>
      <c r="B24">
        <f>AFSTATUS!E37</f>
        <v>41187</v>
      </c>
    </row>
    <row r="25" spans="1:2">
      <c r="A25" t="str">
        <f>PROPER(AFSTATUS!A38)</f>
        <v>Minnesota</v>
      </c>
      <c r="B25">
        <f>AFSTATUS!E38</f>
        <v>21675</v>
      </c>
    </row>
    <row r="26" spans="1:2">
      <c r="A26" t="str">
        <f>PROPER(AFSTATUS!A39)</f>
        <v>Mississippi</v>
      </c>
      <c r="B26">
        <f>AFSTATUS!E39</f>
        <v>7401</v>
      </c>
    </row>
    <row r="27" spans="1:2">
      <c r="A27" t="str">
        <f>PROPER(AFSTATUS!A40)</f>
        <v>Missouri</v>
      </c>
      <c r="B27">
        <f>AFSTATUS!E40</f>
        <v>28341</v>
      </c>
    </row>
    <row r="28" spans="1:2">
      <c r="A28" t="str">
        <f>PROPER(AFSTATUS!A41)</f>
        <v>Montana</v>
      </c>
      <c r="B28">
        <f>AFSTATUS!E41</f>
        <v>4585</v>
      </c>
    </row>
    <row r="29" spans="1:2">
      <c r="A29" t="str">
        <f>PROPER(AFSTATUS!A42)</f>
        <v>Nebraska</v>
      </c>
      <c r="B29">
        <f>AFSTATUS!E42</f>
        <v>5038</v>
      </c>
    </row>
    <row r="30" spans="1:2">
      <c r="A30" t="str">
        <f>PROPER(AFSTATUS!A43)</f>
        <v>Nevada</v>
      </c>
      <c r="B30">
        <f>AFSTATUS!E43</f>
        <v>6052</v>
      </c>
    </row>
    <row r="31" spans="1:2">
      <c r="A31" t="str">
        <f>PROPER(AFSTATUS!A45)</f>
        <v>New Hampshire</v>
      </c>
      <c r="B31">
        <f>AFSTATUS!E45</f>
        <v>3006</v>
      </c>
    </row>
    <row r="32" spans="1:2">
      <c r="A32" t="str">
        <f>PROPER(AFSTATUS!A46)</f>
        <v>New Jersey</v>
      </c>
      <c r="B32">
        <f>AFSTATUS!E46</f>
        <v>22894</v>
      </c>
    </row>
    <row r="33" spans="1:2">
      <c r="A33" t="str">
        <f>PROPER(AFSTATUS!A47)</f>
        <v>New Mexico</v>
      </c>
      <c r="B33">
        <f>AFSTATUS!E47</f>
        <v>10186</v>
      </c>
    </row>
    <row r="34" spans="1:2">
      <c r="A34" t="str">
        <f>PROPER(AFSTATUS!A48)</f>
        <v>New York</v>
      </c>
      <c r="B34">
        <f>AFSTATUS!E48</f>
        <v>95100</v>
      </c>
    </row>
    <row r="35" spans="1:2">
      <c r="A35" t="str">
        <f>PROPER(AFSTATUS!A49)</f>
        <v>North Carolina</v>
      </c>
      <c r="B35">
        <f>AFSTATUS!E49</f>
        <v>17420</v>
      </c>
    </row>
    <row r="36" spans="1:2">
      <c r="A36" t="str">
        <f>PROPER(AFSTATUS!A50)</f>
        <v>North Dakota</v>
      </c>
      <c r="B36">
        <f>AFSTATUS!E50</f>
        <v>1793</v>
      </c>
    </row>
    <row r="37" spans="1:2">
      <c r="A37" t="str">
        <f>PROPER(AFSTATUS!A51)</f>
        <v>Ohio</v>
      </c>
      <c r="B37">
        <f>AFSTATUS!E51</f>
        <v>41623</v>
      </c>
    </row>
    <row r="38" spans="1:2">
      <c r="A38" t="str">
        <f>PROPER(AFSTATUS!A52)</f>
        <v>Oklahoma</v>
      </c>
      <c r="B38">
        <f>AFSTATUS!E52</f>
        <v>6711</v>
      </c>
    </row>
    <row r="39" spans="1:2">
      <c r="A39" t="str">
        <f>PROPER(AFSTATUS!A53)</f>
        <v>Oregon</v>
      </c>
      <c r="B39">
        <f>AFSTATUS!E53</f>
        <v>10287</v>
      </c>
    </row>
    <row r="40" spans="1:2">
      <c r="A40" t="str">
        <f>PROPER(AFSTATUS!A54)</f>
        <v>Pennsylvania</v>
      </c>
      <c r="B40">
        <f>AFSTATUS!E54</f>
        <v>48679</v>
      </c>
    </row>
    <row r="41" spans="1:2">
      <c r="A41" t="str">
        <f>PROPER(AFSTATUS!A57)</f>
        <v>Rhode Island</v>
      </c>
      <c r="B41">
        <f>AFSTATUS!E57</f>
        <v>9915</v>
      </c>
    </row>
    <row r="42" spans="1:2">
      <c r="A42" t="str">
        <f>PROPER(AFSTATUS!A58)</f>
        <v>South Carolina</v>
      </c>
      <c r="B42">
        <f>AFSTATUS!E58</f>
        <v>7475</v>
      </c>
    </row>
    <row r="43" spans="1:2">
      <c r="A43" t="str">
        <f>PROPER(AFSTATUS!A59)</f>
        <v>South Dakota</v>
      </c>
      <c r="B43">
        <f>AFSTATUS!E59</f>
        <v>932</v>
      </c>
    </row>
    <row r="44" spans="1:2">
      <c r="A44" t="str">
        <f>PROPER(AFSTATUS!A60)</f>
        <v>Tennessee</v>
      </c>
      <c r="B44">
        <f>AFSTATUS!E60</f>
        <v>35218</v>
      </c>
    </row>
    <row r="45" spans="1:2">
      <c r="A45" t="str">
        <f>PROPER(AFSTATUS!A61)</f>
        <v>Texas</v>
      </c>
      <c r="B45">
        <f>AFSTATUS!E61</f>
        <v>51834</v>
      </c>
    </row>
    <row r="46" spans="1:2">
      <c r="A46" t="str">
        <f>PROPER(AFSTATUS!A62)</f>
        <v>Utah</v>
      </c>
      <c r="B46">
        <f>AFSTATUS!E62</f>
        <v>5164</v>
      </c>
    </row>
    <row r="47" spans="1:2">
      <c r="A47" t="str">
        <f>PROPER(AFSTATUS!A63)</f>
        <v>Vermont</v>
      </c>
      <c r="B47">
        <f>AFSTATUS!E63</f>
        <v>3656</v>
      </c>
    </row>
    <row r="48" spans="1:2">
      <c r="A48" t="str">
        <f>PROPER(AFSTATUS!A65)</f>
        <v>Virginia</v>
      </c>
      <c r="B48">
        <f>AFSTATUS!E65</f>
        <v>9579</v>
      </c>
    </row>
    <row r="49" spans="1:2">
      <c r="A49" t="str">
        <f>PROPER(AFSTATUS!A67)</f>
        <v>Washington</v>
      </c>
      <c r="B49">
        <f>AFSTATUS!E67</f>
        <v>32166</v>
      </c>
    </row>
    <row r="50" spans="1:2">
      <c r="A50" t="str">
        <f>PROPER(AFSTATUS!A68)</f>
        <v>West Virginia</v>
      </c>
      <c r="B50">
        <f>AFSTATUS!E68</f>
        <v>9788</v>
      </c>
    </row>
    <row r="51" spans="1:2">
      <c r="A51" t="str">
        <f>PROPER(AFSTATUS!A69)</f>
        <v>Wisconsin</v>
      </c>
      <c r="B51">
        <f>AFSTATUS!E69</f>
        <v>6878</v>
      </c>
    </row>
    <row r="52" spans="1:2">
      <c r="A52" t="str">
        <f>PROPER(AFSTATUS!A70)</f>
        <v>Wyoming</v>
      </c>
      <c r="B52">
        <f>AFSTATUS!E70</f>
        <v>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R79"/>
  <sheetViews>
    <sheetView workbookViewId="0"/>
  </sheetViews>
  <sheetFormatPr baseColWidth="10" defaultColWidth="8.83203125" defaultRowHeight="13"/>
  <cols>
    <col min="1" max="1" width="18" customWidth="1"/>
    <col min="2" max="2" width="11.1640625" customWidth="1"/>
    <col min="3" max="3" width="15.1640625" customWidth="1"/>
    <col min="4" max="4" width="13.5" customWidth="1"/>
    <col min="5" max="5" width="17.6640625" customWidth="1"/>
    <col min="6" max="6" width="12.1640625" customWidth="1"/>
    <col min="7" max="7" width="11.5" customWidth="1"/>
    <col min="8" max="8" width="10.5" customWidth="1"/>
    <col min="9" max="9" width="10.1640625" customWidth="1"/>
    <col min="10" max="10" width="9.33203125" bestFit="1" customWidth="1"/>
    <col min="11" max="11" width="11.1640625" customWidth="1"/>
    <col min="12" max="12" width="11.5" customWidth="1"/>
    <col min="13" max="13" width="10.1640625" customWidth="1"/>
    <col min="14" max="14" width="12.33203125" customWidth="1"/>
    <col min="15" max="15" width="12.5" customWidth="1"/>
    <col min="16" max="16" width="11.83203125" customWidth="1"/>
    <col min="17" max="17" width="12.1640625" customWidth="1"/>
    <col min="18" max="18" width="14.83203125" customWidth="1"/>
  </cols>
  <sheetData>
    <row r="1" spans="1:18">
      <c r="P1" s="22" t="s">
        <v>247</v>
      </c>
    </row>
    <row r="2" spans="1:18">
      <c r="A2" s="215" t="s">
        <v>0</v>
      </c>
      <c r="B2" s="215"/>
      <c r="C2" s="215"/>
      <c r="D2" s="215"/>
      <c r="E2" s="215"/>
      <c r="F2" s="215"/>
      <c r="G2" s="215"/>
      <c r="H2" s="215"/>
      <c r="I2" s="215"/>
      <c r="J2" s="215"/>
      <c r="K2" s="215"/>
      <c r="L2" s="215"/>
      <c r="M2" s="215"/>
      <c r="N2" s="215"/>
      <c r="O2" s="215"/>
      <c r="P2" s="215"/>
    </row>
    <row r="3" spans="1:18">
      <c r="A3" s="239" t="s">
        <v>351</v>
      </c>
      <c r="B3" s="239"/>
      <c r="C3" s="239"/>
      <c r="D3" s="239"/>
      <c r="E3" s="239"/>
      <c r="F3" s="239"/>
      <c r="G3" s="239"/>
      <c r="H3" s="239"/>
      <c r="I3" s="239"/>
      <c r="J3" s="239"/>
      <c r="K3" s="239"/>
      <c r="L3" s="239"/>
      <c r="M3" s="239"/>
      <c r="N3" s="239"/>
      <c r="O3" s="239"/>
      <c r="P3" s="239"/>
    </row>
    <row r="4" spans="1:18">
      <c r="A4" s="239"/>
      <c r="B4" s="239"/>
      <c r="C4" s="239"/>
      <c r="D4" s="239"/>
      <c r="E4" s="239"/>
      <c r="F4" s="239"/>
      <c r="G4" s="239"/>
      <c r="H4" s="239"/>
      <c r="I4" s="239"/>
      <c r="J4" s="239"/>
      <c r="K4" s="239"/>
      <c r="L4" s="239"/>
      <c r="M4" s="239"/>
      <c r="N4" s="239"/>
      <c r="O4" s="239"/>
      <c r="P4" s="239"/>
    </row>
    <row r="5" spans="1:18">
      <c r="A5" s="215" t="s">
        <v>354</v>
      </c>
      <c r="B5" s="215"/>
      <c r="C5" s="215"/>
      <c r="D5" s="215"/>
      <c r="E5" s="215"/>
      <c r="F5" s="215"/>
      <c r="G5" s="215"/>
      <c r="H5" s="215"/>
      <c r="I5" s="215"/>
      <c r="J5" s="215"/>
      <c r="K5" s="215"/>
      <c r="L5" s="215"/>
      <c r="M5" s="215"/>
      <c r="N5" s="215"/>
      <c r="O5" s="215"/>
      <c r="P5" s="215"/>
    </row>
    <row r="7" spans="1:18" ht="14" thickBot="1"/>
    <row r="8" spans="1:18" ht="14" thickBot="1">
      <c r="A8" s="23"/>
      <c r="B8" s="26"/>
      <c r="C8" s="145"/>
      <c r="D8" s="144" t="s">
        <v>101</v>
      </c>
      <c r="E8" s="235" t="s">
        <v>196</v>
      </c>
      <c r="F8" s="237"/>
      <c r="G8" s="237"/>
      <c r="H8" s="237"/>
      <c r="I8" s="237"/>
      <c r="J8" s="237"/>
      <c r="K8" s="237"/>
      <c r="L8" s="237"/>
      <c r="M8" s="237"/>
      <c r="N8" s="237"/>
      <c r="O8" s="237"/>
      <c r="P8" s="237"/>
      <c r="Q8" s="237"/>
      <c r="R8" s="238"/>
    </row>
    <row r="9" spans="1:18">
      <c r="A9" s="24"/>
      <c r="B9" s="29" t="s">
        <v>68</v>
      </c>
      <c r="C9" s="29" t="s">
        <v>69</v>
      </c>
      <c r="D9" s="29" t="s">
        <v>69</v>
      </c>
      <c r="E9" s="24"/>
      <c r="F9" s="116" t="s">
        <v>97</v>
      </c>
      <c r="G9" s="31" t="s">
        <v>97</v>
      </c>
      <c r="H9" s="24"/>
      <c r="I9" s="117"/>
      <c r="J9" s="24"/>
      <c r="K9" s="37"/>
      <c r="L9" s="24"/>
      <c r="M9" s="24"/>
      <c r="N9" s="32" t="s">
        <v>72</v>
      </c>
      <c r="O9" s="31" t="s">
        <v>73</v>
      </c>
      <c r="P9" s="37"/>
      <c r="Q9" s="24" t="s">
        <v>191</v>
      </c>
      <c r="R9" s="10"/>
    </row>
    <row r="10" spans="1:18">
      <c r="A10" s="24"/>
      <c r="B10" s="31" t="s">
        <v>69</v>
      </c>
      <c r="C10" s="31" t="s">
        <v>74</v>
      </c>
      <c r="D10" s="31" t="s">
        <v>75</v>
      </c>
      <c r="E10" s="31" t="s">
        <v>76</v>
      </c>
      <c r="F10" s="31" t="s">
        <v>70</v>
      </c>
      <c r="G10" s="31" t="s">
        <v>71</v>
      </c>
      <c r="H10" s="31" t="s">
        <v>77</v>
      </c>
      <c r="I10" s="32" t="s">
        <v>78</v>
      </c>
      <c r="J10" s="31" t="s">
        <v>79</v>
      </c>
      <c r="K10" s="33" t="s">
        <v>80</v>
      </c>
      <c r="L10" s="31" t="s">
        <v>81</v>
      </c>
      <c r="M10" s="31" t="s">
        <v>82</v>
      </c>
      <c r="N10" s="32" t="s">
        <v>83</v>
      </c>
      <c r="O10" s="31" t="s">
        <v>84</v>
      </c>
      <c r="P10" s="37" t="s">
        <v>85</v>
      </c>
      <c r="Q10" s="24" t="s">
        <v>100</v>
      </c>
      <c r="R10" s="10"/>
    </row>
    <row r="11" spans="1:18" ht="14" thickBot="1">
      <c r="A11" s="25" t="s">
        <v>3</v>
      </c>
      <c r="B11" s="28" t="s">
        <v>193</v>
      </c>
      <c r="C11" s="34" t="s">
        <v>94</v>
      </c>
      <c r="D11" s="28" t="s">
        <v>86</v>
      </c>
      <c r="E11" s="28" t="s">
        <v>87</v>
      </c>
      <c r="F11" s="28" t="s">
        <v>87</v>
      </c>
      <c r="G11" s="28" t="s">
        <v>87</v>
      </c>
      <c r="H11" s="28" t="s">
        <v>88</v>
      </c>
      <c r="I11" s="35" t="s">
        <v>89</v>
      </c>
      <c r="J11" s="28" t="s">
        <v>90</v>
      </c>
      <c r="K11" s="36" t="s">
        <v>91</v>
      </c>
      <c r="L11" s="28" t="s">
        <v>72</v>
      </c>
      <c r="M11" s="28" t="s">
        <v>89</v>
      </c>
      <c r="N11" s="35" t="s">
        <v>87</v>
      </c>
      <c r="O11" s="28" t="s">
        <v>92</v>
      </c>
      <c r="P11" s="37" t="s">
        <v>93</v>
      </c>
      <c r="Q11" s="25" t="s">
        <v>182</v>
      </c>
      <c r="R11" s="25" t="s">
        <v>190</v>
      </c>
    </row>
    <row r="12" spans="1:18">
      <c r="A12" s="23" t="s">
        <v>7</v>
      </c>
      <c r="B12" s="19">
        <f>SUM(B14:B77)</f>
        <v>37571</v>
      </c>
      <c r="C12" s="19">
        <f t="shared" ref="C12:R12" si="0">SUM(C14:C77)</f>
        <v>30252</v>
      </c>
      <c r="D12" s="19">
        <f t="shared" si="0"/>
        <v>14974</v>
      </c>
      <c r="E12" s="19">
        <f t="shared" si="0"/>
        <v>12828</v>
      </c>
      <c r="F12" s="19">
        <f t="shared" si="0"/>
        <v>180</v>
      </c>
      <c r="G12" s="19">
        <f t="shared" si="0"/>
        <v>243</v>
      </c>
      <c r="H12" s="19">
        <f t="shared" si="0"/>
        <v>2915</v>
      </c>
      <c r="I12" s="19">
        <f t="shared" si="0"/>
        <v>26</v>
      </c>
      <c r="J12" s="19">
        <f t="shared" si="0"/>
        <v>3809</v>
      </c>
      <c r="K12" s="19">
        <f t="shared" si="0"/>
        <v>4069</v>
      </c>
      <c r="L12" s="19">
        <f t="shared" si="0"/>
        <v>1595</v>
      </c>
      <c r="M12" s="19">
        <f t="shared" si="0"/>
        <v>386</v>
      </c>
      <c r="N12" s="19">
        <f t="shared" si="0"/>
        <v>239</v>
      </c>
      <c r="O12" s="19">
        <f t="shared" si="0"/>
        <v>627</v>
      </c>
      <c r="P12" s="19">
        <f t="shared" si="0"/>
        <v>3</v>
      </c>
      <c r="Q12" s="19">
        <f t="shared" si="0"/>
        <v>2340</v>
      </c>
      <c r="R12" s="19">
        <f t="shared" si="0"/>
        <v>1249</v>
      </c>
    </row>
    <row r="13" spans="1:18">
      <c r="A13" s="24"/>
      <c r="B13" s="20"/>
      <c r="C13" s="20"/>
      <c r="D13" s="20"/>
      <c r="E13" s="20"/>
      <c r="F13" s="20"/>
      <c r="G13" s="20"/>
      <c r="H13" s="20"/>
      <c r="I13" s="20"/>
      <c r="J13" s="20"/>
      <c r="K13" s="20"/>
      <c r="L13" s="20"/>
      <c r="M13" s="20"/>
      <c r="N13" s="20"/>
      <c r="O13" s="20"/>
      <c r="P13" s="20"/>
      <c r="Q13" s="21"/>
      <c r="R13" s="21"/>
    </row>
    <row r="14" spans="1:18">
      <c r="A14" s="24" t="s">
        <v>8</v>
      </c>
      <c r="B14" s="21">
        <v>42</v>
      </c>
      <c r="C14" s="21">
        <v>0</v>
      </c>
      <c r="D14" s="21">
        <v>0</v>
      </c>
      <c r="E14" s="21">
        <v>0</v>
      </c>
      <c r="F14" s="21">
        <v>0</v>
      </c>
      <c r="G14" s="21">
        <v>0</v>
      </c>
      <c r="H14" s="21">
        <v>0</v>
      </c>
      <c r="I14" s="21">
        <v>0</v>
      </c>
      <c r="J14" s="21">
        <v>0</v>
      </c>
      <c r="K14" s="21">
        <v>0</v>
      </c>
      <c r="L14" s="21">
        <v>0</v>
      </c>
      <c r="M14" s="21">
        <v>0</v>
      </c>
      <c r="N14" s="21">
        <v>0</v>
      </c>
      <c r="O14" s="21">
        <v>0</v>
      </c>
      <c r="P14" s="21">
        <v>0</v>
      </c>
      <c r="Q14" s="21">
        <v>0</v>
      </c>
      <c r="R14" s="21">
        <v>0</v>
      </c>
    </row>
    <row r="15" spans="1:18">
      <c r="A15" s="24" t="s">
        <v>9</v>
      </c>
      <c r="B15" s="21">
        <v>783</v>
      </c>
      <c r="C15" s="21">
        <v>547</v>
      </c>
      <c r="D15" s="21">
        <v>244</v>
      </c>
      <c r="E15" s="21">
        <v>262</v>
      </c>
      <c r="F15" s="21">
        <v>0</v>
      </c>
      <c r="G15" s="21">
        <v>0</v>
      </c>
      <c r="H15" s="21">
        <v>2</v>
      </c>
      <c r="I15" s="21">
        <v>2</v>
      </c>
      <c r="J15" s="21">
        <v>88</v>
      </c>
      <c r="K15" s="21">
        <v>42</v>
      </c>
      <c r="L15" s="21">
        <v>81</v>
      </c>
      <c r="M15" s="21">
        <v>0</v>
      </c>
      <c r="N15" s="21">
        <v>0</v>
      </c>
      <c r="O15" s="21">
        <v>5</v>
      </c>
      <c r="P15" s="21">
        <v>0</v>
      </c>
      <c r="Q15" s="21">
        <v>0</v>
      </c>
      <c r="R15" s="21">
        <v>37</v>
      </c>
    </row>
    <row r="16" spans="1:18">
      <c r="A16" s="24" t="s">
        <v>12</v>
      </c>
      <c r="B16" s="21">
        <v>535</v>
      </c>
      <c r="C16" s="21">
        <v>464</v>
      </c>
      <c r="D16" s="21">
        <v>242</v>
      </c>
      <c r="E16" s="21">
        <v>246</v>
      </c>
      <c r="F16" s="21">
        <v>0</v>
      </c>
      <c r="G16" s="21">
        <v>0</v>
      </c>
      <c r="H16" s="21">
        <v>82</v>
      </c>
      <c r="I16" s="21">
        <v>0</v>
      </c>
      <c r="J16" s="21">
        <v>209</v>
      </c>
      <c r="K16" s="21">
        <v>5</v>
      </c>
      <c r="L16" s="21">
        <v>27</v>
      </c>
      <c r="M16" s="21">
        <v>1</v>
      </c>
      <c r="N16" s="21">
        <v>2</v>
      </c>
      <c r="O16" s="21">
        <v>6</v>
      </c>
      <c r="P16" s="21">
        <v>0</v>
      </c>
      <c r="Q16" s="21">
        <v>0</v>
      </c>
      <c r="R16" s="21">
        <v>0</v>
      </c>
    </row>
    <row r="17" spans="1:18">
      <c r="A17" s="24" t="s">
        <v>14</v>
      </c>
      <c r="B17" s="21">
        <v>239</v>
      </c>
      <c r="C17" s="21">
        <v>211</v>
      </c>
      <c r="D17" s="21">
        <v>57</v>
      </c>
      <c r="E17" s="21">
        <v>39</v>
      </c>
      <c r="F17" s="21">
        <v>1</v>
      </c>
      <c r="G17" s="21">
        <v>1</v>
      </c>
      <c r="H17" s="21">
        <v>4</v>
      </c>
      <c r="I17" s="21">
        <v>2</v>
      </c>
      <c r="J17" s="21">
        <v>19</v>
      </c>
      <c r="K17" s="21">
        <v>0</v>
      </c>
      <c r="L17" s="21">
        <v>25</v>
      </c>
      <c r="M17" s="21">
        <v>1</v>
      </c>
      <c r="N17" s="21">
        <v>0</v>
      </c>
      <c r="O17" s="21">
        <v>0</v>
      </c>
      <c r="P17" s="21">
        <v>0</v>
      </c>
      <c r="Q17" s="21">
        <v>0</v>
      </c>
      <c r="R17" s="21">
        <v>0</v>
      </c>
    </row>
    <row r="18" spans="1:18">
      <c r="A18" s="24" t="s">
        <v>15</v>
      </c>
      <c r="B18" s="21">
        <v>0</v>
      </c>
      <c r="C18" s="21">
        <v>0</v>
      </c>
      <c r="D18" s="21">
        <v>0</v>
      </c>
      <c r="E18" s="21">
        <v>0</v>
      </c>
      <c r="F18" s="21">
        <v>0</v>
      </c>
      <c r="G18" s="21">
        <v>0</v>
      </c>
      <c r="H18" s="21">
        <v>0</v>
      </c>
      <c r="I18" s="21">
        <v>0</v>
      </c>
      <c r="J18" s="21">
        <v>0</v>
      </c>
      <c r="K18" s="21">
        <v>0</v>
      </c>
      <c r="L18" s="21">
        <v>0</v>
      </c>
      <c r="M18" s="21">
        <v>0</v>
      </c>
      <c r="N18" s="21">
        <v>0</v>
      </c>
      <c r="O18" s="21">
        <v>0</v>
      </c>
      <c r="P18" s="21">
        <v>0</v>
      </c>
      <c r="Q18" s="21">
        <v>0</v>
      </c>
      <c r="R18" s="21">
        <v>0</v>
      </c>
    </row>
    <row r="19" spans="1:18">
      <c r="A19" s="24"/>
      <c r="B19" s="21"/>
      <c r="C19" s="21"/>
      <c r="D19" s="21"/>
      <c r="E19" s="21"/>
      <c r="F19" s="21"/>
      <c r="G19" s="21"/>
      <c r="H19" s="21"/>
      <c r="I19" s="21"/>
      <c r="J19" s="21"/>
      <c r="K19" s="21"/>
      <c r="L19" s="21"/>
      <c r="M19" s="21"/>
      <c r="N19" s="21"/>
      <c r="O19" s="21"/>
      <c r="P19" s="21"/>
      <c r="Q19" s="21"/>
      <c r="R19" s="21"/>
    </row>
    <row r="20" spans="1:18">
      <c r="A20" s="24" t="s">
        <v>17</v>
      </c>
      <c r="B20" s="21">
        <v>613</v>
      </c>
      <c r="C20" s="21">
        <v>454</v>
      </c>
      <c r="D20" s="21">
        <v>205</v>
      </c>
      <c r="E20" s="21">
        <v>206</v>
      </c>
      <c r="F20" s="21">
        <v>0</v>
      </c>
      <c r="G20" s="21">
        <v>6</v>
      </c>
      <c r="H20" s="21">
        <v>27</v>
      </c>
      <c r="I20" s="21">
        <v>0</v>
      </c>
      <c r="J20" s="21">
        <v>45</v>
      </c>
      <c r="K20" s="21">
        <v>87</v>
      </c>
      <c r="L20" s="21">
        <v>53</v>
      </c>
      <c r="M20" s="21">
        <v>0</v>
      </c>
      <c r="N20" s="21">
        <v>7</v>
      </c>
      <c r="O20" s="21">
        <v>28</v>
      </c>
      <c r="P20" s="21">
        <v>0</v>
      </c>
      <c r="Q20" s="21">
        <v>0</v>
      </c>
      <c r="R20" s="21">
        <v>0</v>
      </c>
    </row>
    <row r="21" spans="1:18">
      <c r="A21" s="24" t="s">
        <v>18</v>
      </c>
      <c r="B21" s="21">
        <v>0</v>
      </c>
      <c r="C21" s="21">
        <v>0</v>
      </c>
      <c r="D21" s="21">
        <v>0</v>
      </c>
      <c r="E21" s="21">
        <v>0</v>
      </c>
      <c r="F21" s="21">
        <v>0</v>
      </c>
      <c r="G21" s="21">
        <v>0</v>
      </c>
      <c r="H21" s="21">
        <v>0</v>
      </c>
      <c r="I21" s="21">
        <v>0</v>
      </c>
      <c r="J21" s="21">
        <v>0</v>
      </c>
      <c r="K21" s="21">
        <v>0</v>
      </c>
      <c r="L21" s="21">
        <v>0</v>
      </c>
      <c r="M21" s="21">
        <v>0</v>
      </c>
      <c r="N21" s="21">
        <v>0</v>
      </c>
      <c r="O21" s="21">
        <v>0</v>
      </c>
      <c r="P21" s="21">
        <v>0</v>
      </c>
      <c r="Q21" s="21">
        <v>0</v>
      </c>
      <c r="R21" s="21">
        <v>0</v>
      </c>
    </row>
    <row r="22" spans="1:18">
      <c r="A22" s="24" t="s">
        <v>19</v>
      </c>
      <c r="B22" s="21">
        <v>0</v>
      </c>
      <c r="C22" s="21">
        <v>0</v>
      </c>
      <c r="D22" s="21">
        <v>0</v>
      </c>
      <c r="E22" s="21">
        <v>0</v>
      </c>
      <c r="F22" s="21">
        <v>0</v>
      </c>
      <c r="G22" s="21">
        <v>0</v>
      </c>
      <c r="H22" s="21">
        <v>0</v>
      </c>
      <c r="I22" s="21">
        <v>0</v>
      </c>
      <c r="J22" s="21">
        <v>0</v>
      </c>
      <c r="K22" s="21">
        <v>0</v>
      </c>
      <c r="L22" s="21">
        <v>0</v>
      </c>
      <c r="M22" s="21">
        <v>0</v>
      </c>
      <c r="N22" s="21">
        <v>0</v>
      </c>
      <c r="O22" s="21">
        <v>0</v>
      </c>
      <c r="P22" s="21">
        <v>0</v>
      </c>
      <c r="Q22" s="21">
        <v>0</v>
      </c>
      <c r="R22" s="21">
        <v>0</v>
      </c>
    </row>
    <row r="23" spans="1:18">
      <c r="A23" s="24" t="s">
        <v>20</v>
      </c>
      <c r="B23" s="21">
        <v>109</v>
      </c>
      <c r="C23" s="21">
        <v>107</v>
      </c>
      <c r="D23" s="21">
        <v>14</v>
      </c>
      <c r="E23" s="21">
        <v>15</v>
      </c>
      <c r="F23" s="21">
        <v>0</v>
      </c>
      <c r="G23" s="21">
        <v>0</v>
      </c>
      <c r="H23" s="21">
        <v>1</v>
      </c>
      <c r="I23" s="21">
        <v>0</v>
      </c>
      <c r="J23" s="21">
        <v>1</v>
      </c>
      <c r="K23" s="21">
        <v>0</v>
      </c>
      <c r="L23" s="21">
        <v>0</v>
      </c>
      <c r="M23" s="21">
        <v>0</v>
      </c>
      <c r="N23" s="21">
        <v>0</v>
      </c>
      <c r="O23" s="21">
        <v>0</v>
      </c>
      <c r="P23" s="21">
        <v>0</v>
      </c>
      <c r="Q23" s="21">
        <v>0</v>
      </c>
      <c r="R23" s="21">
        <v>1</v>
      </c>
    </row>
    <row r="24" spans="1:18">
      <c r="A24" s="24" t="s">
        <v>21</v>
      </c>
      <c r="B24" s="21">
        <v>0</v>
      </c>
      <c r="C24" s="21">
        <v>0</v>
      </c>
      <c r="D24" s="21">
        <v>0</v>
      </c>
      <c r="E24" s="21">
        <v>0</v>
      </c>
      <c r="F24" s="21">
        <v>0</v>
      </c>
      <c r="G24" s="21">
        <v>0</v>
      </c>
      <c r="H24" s="21">
        <v>0</v>
      </c>
      <c r="I24" s="21">
        <v>0</v>
      </c>
      <c r="J24" s="21">
        <v>0</v>
      </c>
      <c r="K24" s="21">
        <v>0</v>
      </c>
      <c r="L24" s="21">
        <v>0</v>
      </c>
      <c r="M24" s="21">
        <v>0</v>
      </c>
      <c r="N24" s="21">
        <v>0</v>
      </c>
      <c r="O24" s="21">
        <v>0</v>
      </c>
      <c r="P24" s="21">
        <v>0</v>
      </c>
      <c r="Q24" s="21">
        <v>0</v>
      </c>
      <c r="R24" s="21">
        <v>0</v>
      </c>
    </row>
    <row r="25" spans="1:18">
      <c r="A25" s="24"/>
      <c r="B25" s="21"/>
      <c r="C25" s="21"/>
      <c r="D25" s="21"/>
      <c r="E25" s="21"/>
      <c r="F25" s="21"/>
      <c r="G25" s="21"/>
      <c r="H25" s="21"/>
      <c r="I25" s="21"/>
      <c r="J25" s="21"/>
      <c r="K25" s="21"/>
      <c r="L25" s="21"/>
      <c r="M25" s="21"/>
      <c r="N25" s="21"/>
      <c r="O25" s="21"/>
      <c r="P25" s="21"/>
      <c r="Q25" s="21"/>
      <c r="R25" s="21"/>
    </row>
    <row r="26" spans="1:18">
      <c r="A26" s="24" t="s">
        <v>23</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row>
    <row r="27" spans="1:18">
      <c r="A27" s="24" t="s">
        <v>24</v>
      </c>
      <c r="B27" s="21" t="s">
        <v>264</v>
      </c>
      <c r="C27" s="21" t="s">
        <v>264</v>
      </c>
      <c r="D27" s="21" t="s">
        <v>264</v>
      </c>
      <c r="E27" s="21" t="s">
        <v>264</v>
      </c>
      <c r="F27" s="21" t="s">
        <v>264</v>
      </c>
      <c r="G27" s="21" t="s">
        <v>264</v>
      </c>
      <c r="H27" s="21" t="s">
        <v>264</v>
      </c>
      <c r="I27" s="21" t="s">
        <v>264</v>
      </c>
      <c r="J27" s="21" t="s">
        <v>264</v>
      </c>
      <c r="K27" s="21" t="s">
        <v>264</v>
      </c>
      <c r="L27" s="21" t="s">
        <v>264</v>
      </c>
      <c r="M27" s="21" t="s">
        <v>264</v>
      </c>
      <c r="N27" s="21" t="s">
        <v>264</v>
      </c>
      <c r="O27" s="21" t="s">
        <v>264</v>
      </c>
      <c r="P27" s="21" t="s">
        <v>264</v>
      </c>
      <c r="Q27" s="21" t="s">
        <v>264</v>
      </c>
      <c r="R27" s="21" t="s">
        <v>264</v>
      </c>
    </row>
    <row r="28" spans="1:18">
      <c r="A28" s="24" t="s">
        <v>25</v>
      </c>
      <c r="B28" s="21">
        <v>0</v>
      </c>
      <c r="C28" s="21">
        <v>0</v>
      </c>
      <c r="D28" s="21">
        <v>0</v>
      </c>
      <c r="E28" s="21">
        <v>0</v>
      </c>
      <c r="F28" s="21">
        <v>0</v>
      </c>
      <c r="G28" s="21">
        <v>0</v>
      </c>
      <c r="H28" s="21">
        <v>0</v>
      </c>
      <c r="I28" s="21">
        <v>0</v>
      </c>
      <c r="J28" s="21">
        <v>0</v>
      </c>
      <c r="K28" s="21">
        <v>0</v>
      </c>
      <c r="L28" s="21">
        <v>0</v>
      </c>
      <c r="M28" s="21">
        <v>0</v>
      </c>
      <c r="N28" s="21">
        <v>0</v>
      </c>
      <c r="O28" s="21">
        <v>0</v>
      </c>
      <c r="P28" s="21">
        <v>0</v>
      </c>
      <c r="Q28" s="21">
        <v>0</v>
      </c>
      <c r="R28" s="21">
        <v>0</v>
      </c>
    </row>
    <row r="29" spans="1:18">
      <c r="A29" s="24" t="s">
        <v>26</v>
      </c>
      <c r="B29" s="21">
        <v>31</v>
      </c>
      <c r="C29" s="21">
        <v>31</v>
      </c>
      <c r="D29" s="21">
        <v>13</v>
      </c>
      <c r="E29" s="21">
        <v>10</v>
      </c>
      <c r="F29" s="21">
        <v>0</v>
      </c>
      <c r="G29" s="21">
        <v>0</v>
      </c>
      <c r="H29" s="21">
        <v>1</v>
      </c>
      <c r="I29" s="21">
        <v>0</v>
      </c>
      <c r="J29" s="21">
        <v>12</v>
      </c>
      <c r="K29" s="21">
        <v>3</v>
      </c>
      <c r="L29" s="21">
        <v>5</v>
      </c>
      <c r="M29" s="21">
        <v>0</v>
      </c>
      <c r="N29" s="21">
        <v>0</v>
      </c>
      <c r="O29" s="21">
        <v>0</v>
      </c>
      <c r="P29" s="21">
        <v>0</v>
      </c>
      <c r="Q29" s="21">
        <v>0</v>
      </c>
      <c r="R29" s="21">
        <v>5</v>
      </c>
    </row>
    <row r="30" spans="1:18">
      <c r="A30" s="24" t="s">
        <v>27</v>
      </c>
      <c r="B30" s="21">
        <v>36</v>
      </c>
      <c r="C30" s="21">
        <v>36</v>
      </c>
      <c r="D30" s="21">
        <v>0</v>
      </c>
      <c r="E30" s="21">
        <v>0</v>
      </c>
      <c r="F30" s="21">
        <v>0</v>
      </c>
      <c r="G30" s="21">
        <v>0</v>
      </c>
      <c r="H30" s="21">
        <v>0</v>
      </c>
      <c r="I30" s="21">
        <v>0</v>
      </c>
      <c r="J30" s="21">
        <v>0</v>
      </c>
      <c r="K30" s="21">
        <v>0</v>
      </c>
      <c r="L30" s="21">
        <v>0</v>
      </c>
      <c r="M30" s="21">
        <v>0</v>
      </c>
      <c r="N30" s="21">
        <v>0</v>
      </c>
      <c r="O30" s="21">
        <v>0</v>
      </c>
      <c r="P30" s="21">
        <v>0</v>
      </c>
      <c r="Q30" s="21">
        <v>0</v>
      </c>
      <c r="R30" s="21">
        <v>0</v>
      </c>
    </row>
    <row r="31" spans="1:18">
      <c r="A31" s="24"/>
      <c r="B31" s="21"/>
      <c r="C31" s="21"/>
      <c r="D31" s="21"/>
      <c r="E31" s="21"/>
      <c r="F31" s="21"/>
      <c r="G31" s="21"/>
      <c r="H31" s="21"/>
      <c r="I31" s="21"/>
      <c r="J31" s="21"/>
      <c r="K31" s="21"/>
      <c r="L31" s="21"/>
      <c r="M31" s="21"/>
      <c r="N31" s="21"/>
      <c r="O31" s="21"/>
      <c r="P31" s="21"/>
      <c r="Q31" s="21"/>
      <c r="R31" s="21"/>
    </row>
    <row r="32" spans="1:18">
      <c r="A32" s="24" t="s">
        <v>28</v>
      </c>
      <c r="B32" s="21">
        <v>0</v>
      </c>
      <c r="C32" s="21">
        <v>0</v>
      </c>
      <c r="D32" s="21">
        <v>0</v>
      </c>
      <c r="E32" s="21">
        <v>0</v>
      </c>
      <c r="F32" s="21">
        <v>0</v>
      </c>
      <c r="G32" s="21">
        <v>0</v>
      </c>
      <c r="H32" s="21">
        <v>0</v>
      </c>
      <c r="I32" s="21">
        <v>0</v>
      </c>
      <c r="J32" s="21">
        <v>0</v>
      </c>
      <c r="K32" s="21">
        <v>0</v>
      </c>
      <c r="L32" s="21">
        <v>0</v>
      </c>
      <c r="M32" s="21">
        <v>0</v>
      </c>
      <c r="N32" s="21">
        <v>0</v>
      </c>
      <c r="O32" s="21">
        <v>0</v>
      </c>
      <c r="P32" s="21">
        <v>0</v>
      </c>
      <c r="Q32" s="21">
        <v>0</v>
      </c>
      <c r="R32" s="21">
        <v>0</v>
      </c>
    </row>
    <row r="33" spans="1:18">
      <c r="A33" s="24" t="s">
        <v>29</v>
      </c>
      <c r="B33" s="21">
        <v>1293</v>
      </c>
      <c r="C33" s="21">
        <v>1242</v>
      </c>
      <c r="D33" s="21">
        <v>516</v>
      </c>
      <c r="E33" s="21">
        <v>762</v>
      </c>
      <c r="F33" s="21">
        <v>4</v>
      </c>
      <c r="G33" s="21">
        <v>0</v>
      </c>
      <c r="H33" s="21">
        <v>3</v>
      </c>
      <c r="I33" s="21">
        <v>0</v>
      </c>
      <c r="J33" s="21">
        <v>20</v>
      </c>
      <c r="K33" s="21">
        <v>1</v>
      </c>
      <c r="L33" s="21">
        <v>101</v>
      </c>
      <c r="M33" s="21">
        <v>0</v>
      </c>
      <c r="N33" s="21">
        <v>0</v>
      </c>
      <c r="O33" s="21">
        <v>26</v>
      </c>
      <c r="P33" s="21">
        <v>0</v>
      </c>
      <c r="Q33" s="21">
        <v>0</v>
      </c>
      <c r="R33" s="21">
        <v>41</v>
      </c>
    </row>
    <row r="34" spans="1:18">
      <c r="A34" s="24" t="s">
        <v>30</v>
      </c>
      <c r="B34" s="21">
        <v>726</v>
      </c>
      <c r="C34" s="21">
        <v>722</v>
      </c>
      <c r="D34" s="21">
        <v>622</v>
      </c>
      <c r="E34" s="21">
        <v>427</v>
      </c>
      <c r="F34" s="21">
        <v>0</v>
      </c>
      <c r="G34" s="21">
        <v>0</v>
      </c>
      <c r="H34" s="21">
        <v>84</v>
      </c>
      <c r="I34" s="21">
        <v>2</v>
      </c>
      <c r="J34" s="21">
        <v>0</v>
      </c>
      <c r="K34" s="21">
        <v>0</v>
      </c>
      <c r="L34" s="21">
        <v>16</v>
      </c>
      <c r="M34" s="21">
        <v>6</v>
      </c>
      <c r="N34" s="21">
        <v>5</v>
      </c>
      <c r="O34" s="21">
        <v>63</v>
      </c>
      <c r="P34" s="21">
        <v>0</v>
      </c>
      <c r="Q34" s="21">
        <v>896</v>
      </c>
      <c r="R34" s="21">
        <v>0</v>
      </c>
    </row>
    <row r="35" spans="1:18">
      <c r="A35" s="24" t="s">
        <v>31</v>
      </c>
      <c r="B35" s="21">
        <v>719</v>
      </c>
      <c r="C35" s="21">
        <v>691</v>
      </c>
      <c r="D35" s="21">
        <v>328</v>
      </c>
      <c r="E35" s="21">
        <v>178</v>
      </c>
      <c r="F35" s="21">
        <v>3</v>
      </c>
      <c r="G35" s="21">
        <v>0</v>
      </c>
      <c r="H35" s="21">
        <v>31</v>
      </c>
      <c r="I35" s="21">
        <v>1</v>
      </c>
      <c r="J35" s="21">
        <v>51</v>
      </c>
      <c r="K35" s="21">
        <v>72</v>
      </c>
      <c r="L35" s="21">
        <v>170</v>
      </c>
      <c r="M35" s="21">
        <v>10</v>
      </c>
      <c r="N35" s="21">
        <v>9</v>
      </c>
      <c r="O35" s="21">
        <v>0</v>
      </c>
      <c r="P35" s="21">
        <v>0</v>
      </c>
      <c r="Q35" s="21">
        <v>0</v>
      </c>
      <c r="R35" s="21">
        <v>2</v>
      </c>
    </row>
    <row r="36" spans="1:18">
      <c r="A36" s="24" t="s">
        <v>32</v>
      </c>
      <c r="B36" s="21">
        <v>187</v>
      </c>
      <c r="C36" s="21">
        <v>112</v>
      </c>
      <c r="D36" s="21">
        <v>64</v>
      </c>
      <c r="E36" s="21">
        <v>67</v>
      </c>
      <c r="F36" s="21">
        <v>0</v>
      </c>
      <c r="G36" s="21">
        <v>0</v>
      </c>
      <c r="H36" s="21">
        <v>17</v>
      </c>
      <c r="I36" s="21">
        <v>0</v>
      </c>
      <c r="J36" s="21">
        <v>5</v>
      </c>
      <c r="K36" s="21">
        <v>0</v>
      </c>
      <c r="L36" s="21">
        <v>8</v>
      </c>
      <c r="M36" s="21">
        <v>0</v>
      </c>
      <c r="N36" s="21">
        <v>0</v>
      </c>
      <c r="O36" s="21">
        <v>1</v>
      </c>
      <c r="P36" s="21">
        <v>0</v>
      </c>
      <c r="Q36" s="21">
        <v>0</v>
      </c>
      <c r="R36" s="21">
        <v>0</v>
      </c>
    </row>
    <row r="37" spans="1:18">
      <c r="A37" s="24"/>
      <c r="B37" s="21"/>
      <c r="C37" s="21"/>
      <c r="D37" s="21"/>
      <c r="E37" s="21"/>
      <c r="F37" s="21"/>
      <c r="G37" s="21"/>
      <c r="H37" s="21"/>
      <c r="I37" s="21"/>
      <c r="J37" s="21"/>
      <c r="K37" s="21"/>
      <c r="L37" s="21"/>
      <c r="M37" s="21"/>
      <c r="N37" s="21"/>
      <c r="O37" s="21"/>
      <c r="P37" s="21"/>
      <c r="Q37" s="21"/>
      <c r="R37" s="21"/>
    </row>
    <row r="38" spans="1:18">
      <c r="A38" s="24" t="s">
        <v>33</v>
      </c>
      <c r="B38" s="21">
        <v>336</v>
      </c>
      <c r="C38" s="21">
        <v>304</v>
      </c>
      <c r="D38" s="21">
        <v>177</v>
      </c>
      <c r="E38" s="21">
        <v>147</v>
      </c>
      <c r="F38" s="21">
        <v>0</v>
      </c>
      <c r="G38" s="21">
        <v>0</v>
      </c>
      <c r="H38" s="21">
        <v>17</v>
      </c>
      <c r="I38" s="21">
        <v>0</v>
      </c>
      <c r="J38" s="21">
        <v>93</v>
      </c>
      <c r="K38" s="21">
        <v>61</v>
      </c>
      <c r="L38" s="21">
        <v>9</v>
      </c>
      <c r="M38" s="21">
        <v>15</v>
      </c>
      <c r="N38" s="21">
        <v>1</v>
      </c>
      <c r="O38" s="21">
        <v>20</v>
      </c>
      <c r="P38" s="21">
        <v>0</v>
      </c>
      <c r="Q38" s="21">
        <v>0</v>
      </c>
      <c r="R38" s="21">
        <v>0</v>
      </c>
    </row>
    <row r="39" spans="1:18">
      <c r="A39" s="24" t="s">
        <v>34</v>
      </c>
      <c r="B39" s="21">
        <v>0</v>
      </c>
      <c r="C39" s="21">
        <v>0</v>
      </c>
      <c r="D39" s="21">
        <v>0</v>
      </c>
      <c r="E39" s="21">
        <v>0</v>
      </c>
      <c r="F39" s="21">
        <v>0</v>
      </c>
      <c r="G39" s="21">
        <v>0</v>
      </c>
      <c r="H39" s="21">
        <v>0</v>
      </c>
      <c r="I39" s="21">
        <v>0</v>
      </c>
      <c r="J39" s="21">
        <v>0</v>
      </c>
      <c r="K39" s="21">
        <v>0</v>
      </c>
      <c r="L39" s="21">
        <v>0</v>
      </c>
      <c r="M39" s="21">
        <v>0</v>
      </c>
      <c r="N39" s="21">
        <v>0</v>
      </c>
      <c r="O39" s="21">
        <v>0</v>
      </c>
      <c r="P39" s="21">
        <v>0</v>
      </c>
      <c r="Q39" s="21">
        <v>0</v>
      </c>
      <c r="R39" s="21">
        <v>0</v>
      </c>
    </row>
    <row r="40" spans="1:18">
      <c r="A40" s="24" t="s">
        <v>35</v>
      </c>
      <c r="B40" s="21">
        <v>1477</v>
      </c>
      <c r="C40" s="21">
        <v>327</v>
      </c>
      <c r="D40" s="21">
        <v>225</v>
      </c>
      <c r="E40" s="21">
        <v>268</v>
      </c>
      <c r="F40" s="21">
        <v>4</v>
      </c>
      <c r="G40" s="21">
        <v>0</v>
      </c>
      <c r="H40" s="21">
        <v>0</v>
      </c>
      <c r="I40" s="21">
        <v>0</v>
      </c>
      <c r="J40" s="21">
        <v>20</v>
      </c>
      <c r="K40" s="21">
        <v>2</v>
      </c>
      <c r="L40" s="21">
        <v>23</v>
      </c>
      <c r="M40" s="21">
        <v>10</v>
      </c>
      <c r="N40" s="21">
        <v>2</v>
      </c>
      <c r="O40" s="21">
        <v>31</v>
      </c>
      <c r="P40" s="21">
        <v>2</v>
      </c>
      <c r="Q40" s="21">
        <v>0</v>
      </c>
      <c r="R40" s="21">
        <v>0</v>
      </c>
    </row>
    <row r="41" spans="1:18">
      <c r="A41" s="24" t="s">
        <v>36</v>
      </c>
      <c r="B41" s="21">
        <v>2344</v>
      </c>
      <c r="C41" s="21">
        <v>2336</v>
      </c>
      <c r="D41" s="21">
        <v>1055</v>
      </c>
      <c r="E41" s="21">
        <v>1242</v>
      </c>
      <c r="F41" s="21">
        <v>0</v>
      </c>
      <c r="G41" s="21">
        <v>2</v>
      </c>
      <c r="H41" s="21">
        <v>11</v>
      </c>
      <c r="I41" s="21">
        <v>1</v>
      </c>
      <c r="J41" s="21">
        <v>482</v>
      </c>
      <c r="K41" s="21">
        <v>1</v>
      </c>
      <c r="L41" s="21">
        <v>28</v>
      </c>
      <c r="M41" s="21">
        <v>1</v>
      </c>
      <c r="N41" s="21">
        <v>2</v>
      </c>
      <c r="O41" s="21">
        <v>9</v>
      </c>
      <c r="P41" s="21">
        <v>0</v>
      </c>
      <c r="Q41" s="21">
        <v>0</v>
      </c>
      <c r="R41" s="21">
        <v>0</v>
      </c>
    </row>
    <row r="42" spans="1:18">
      <c r="A42" s="24" t="s">
        <v>37</v>
      </c>
      <c r="B42" s="21">
        <v>0</v>
      </c>
      <c r="C42" s="21">
        <v>0</v>
      </c>
      <c r="D42" s="21">
        <v>0</v>
      </c>
      <c r="E42" s="21">
        <v>0</v>
      </c>
      <c r="F42" s="21">
        <v>0</v>
      </c>
      <c r="G42" s="21">
        <v>0</v>
      </c>
      <c r="H42" s="21">
        <v>0</v>
      </c>
      <c r="I42" s="21">
        <v>0</v>
      </c>
      <c r="J42" s="21">
        <v>0</v>
      </c>
      <c r="K42" s="21">
        <v>0</v>
      </c>
      <c r="L42" s="21">
        <v>0</v>
      </c>
      <c r="M42" s="21">
        <v>0</v>
      </c>
      <c r="N42" s="21">
        <v>0</v>
      </c>
      <c r="O42" s="21">
        <v>0</v>
      </c>
      <c r="P42" s="21">
        <v>0</v>
      </c>
      <c r="Q42" s="21">
        <v>0</v>
      </c>
      <c r="R42" s="21">
        <v>0</v>
      </c>
    </row>
    <row r="43" spans="1:18">
      <c r="A43" s="24"/>
      <c r="B43" s="21"/>
      <c r="C43" s="21"/>
      <c r="D43" s="21"/>
      <c r="E43" s="21"/>
      <c r="F43" s="21"/>
      <c r="G43" s="21"/>
      <c r="H43" s="21"/>
      <c r="I43" s="21"/>
      <c r="J43" s="21"/>
      <c r="K43" s="21"/>
      <c r="L43" s="21"/>
      <c r="M43" s="21"/>
      <c r="N43" s="21"/>
      <c r="O43" s="21"/>
      <c r="P43" s="21"/>
      <c r="Q43" s="21"/>
      <c r="R43" s="21"/>
    </row>
    <row r="44" spans="1:18">
      <c r="A44" s="24" t="s">
        <v>38</v>
      </c>
      <c r="B44" s="21">
        <v>0</v>
      </c>
      <c r="C44" s="21">
        <v>0</v>
      </c>
      <c r="D44" s="21">
        <v>0</v>
      </c>
      <c r="E44" s="21">
        <v>0</v>
      </c>
      <c r="F44" s="21">
        <v>0</v>
      </c>
      <c r="G44" s="21">
        <v>0</v>
      </c>
      <c r="H44" s="21">
        <v>0</v>
      </c>
      <c r="I44" s="21">
        <v>0</v>
      </c>
      <c r="J44" s="21">
        <v>0</v>
      </c>
      <c r="K44" s="21">
        <v>0</v>
      </c>
      <c r="L44" s="21">
        <v>0</v>
      </c>
      <c r="M44" s="21">
        <v>0</v>
      </c>
      <c r="N44" s="21">
        <v>0</v>
      </c>
      <c r="O44" s="21">
        <v>0</v>
      </c>
      <c r="P44" s="21">
        <v>0</v>
      </c>
      <c r="Q44" s="21">
        <v>0</v>
      </c>
      <c r="R44" s="21">
        <v>0</v>
      </c>
    </row>
    <row r="45" spans="1:18">
      <c r="A45" s="24" t="s">
        <v>39</v>
      </c>
      <c r="B45" s="21">
        <v>1654</v>
      </c>
      <c r="C45" s="21">
        <v>967</v>
      </c>
      <c r="D45" s="21">
        <v>267</v>
      </c>
      <c r="E45" s="21">
        <v>315</v>
      </c>
      <c r="F45" s="21">
        <v>0</v>
      </c>
      <c r="G45" s="21">
        <v>0</v>
      </c>
      <c r="H45" s="21">
        <v>27</v>
      </c>
      <c r="I45" s="21">
        <v>0</v>
      </c>
      <c r="J45" s="21">
        <v>54</v>
      </c>
      <c r="K45" s="21">
        <v>0</v>
      </c>
      <c r="L45" s="21">
        <v>0</v>
      </c>
      <c r="M45" s="21">
        <v>0</v>
      </c>
      <c r="N45" s="21">
        <v>9</v>
      </c>
      <c r="O45" s="21">
        <v>6</v>
      </c>
      <c r="P45" s="21">
        <v>0</v>
      </c>
      <c r="Q45" s="21">
        <v>0</v>
      </c>
      <c r="R45" s="21">
        <v>47</v>
      </c>
    </row>
    <row r="46" spans="1:18">
      <c r="A46" s="24" t="s">
        <v>40</v>
      </c>
      <c r="B46" s="21">
        <v>750</v>
      </c>
      <c r="C46" s="21">
        <v>727</v>
      </c>
      <c r="D46" s="21">
        <v>680</v>
      </c>
      <c r="E46" s="21">
        <v>253</v>
      </c>
      <c r="F46" s="21">
        <v>0</v>
      </c>
      <c r="G46" s="21">
        <v>0</v>
      </c>
      <c r="H46" s="21">
        <v>421</v>
      </c>
      <c r="I46" s="21">
        <v>0</v>
      </c>
      <c r="J46" s="21">
        <v>228</v>
      </c>
      <c r="K46" s="21">
        <v>0</v>
      </c>
      <c r="L46" s="21">
        <v>26</v>
      </c>
      <c r="M46" s="21">
        <v>0</v>
      </c>
      <c r="N46" s="21">
        <v>0</v>
      </c>
      <c r="O46" s="21">
        <v>5</v>
      </c>
      <c r="P46" s="21">
        <v>0</v>
      </c>
      <c r="Q46" s="21">
        <v>735</v>
      </c>
      <c r="R46" s="21">
        <v>0</v>
      </c>
    </row>
    <row r="47" spans="1:18">
      <c r="A47" s="24" t="s">
        <v>41</v>
      </c>
      <c r="B47" s="21">
        <v>0</v>
      </c>
      <c r="C47" s="21">
        <v>0</v>
      </c>
      <c r="D47" s="21">
        <v>0</v>
      </c>
      <c r="E47" s="21">
        <v>0</v>
      </c>
      <c r="F47" s="21">
        <v>0</v>
      </c>
      <c r="G47" s="21">
        <v>0</v>
      </c>
      <c r="H47" s="21">
        <v>0</v>
      </c>
      <c r="I47" s="21">
        <v>0</v>
      </c>
      <c r="J47" s="21">
        <v>0</v>
      </c>
      <c r="K47" s="21">
        <v>0</v>
      </c>
      <c r="L47" s="21">
        <v>0</v>
      </c>
      <c r="M47" s="21">
        <v>0</v>
      </c>
      <c r="N47" s="21">
        <v>0</v>
      </c>
      <c r="O47" s="21">
        <v>0</v>
      </c>
      <c r="P47" s="21">
        <v>0</v>
      </c>
      <c r="Q47" s="21">
        <v>0</v>
      </c>
      <c r="R47" s="21">
        <v>0</v>
      </c>
    </row>
    <row r="48" spans="1:18">
      <c r="A48" s="24" t="s">
        <v>42</v>
      </c>
      <c r="B48" s="21">
        <v>0</v>
      </c>
      <c r="C48" s="21">
        <v>0</v>
      </c>
      <c r="D48" s="21">
        <v>0</v>
      </c>
      <c r="E48" s="21">
        <v>0</v>
      </c>
      <c r="F48" s="21">
        <v>0</v>
      </c>
      <c r="G48" s="21">
        <v>0</v>
      </c>
      <c r="H48" s="21">
        <v>0</v>
      </c>
      <c r="I48" s="21">
        <v>0</v>
      </c>
      <c r="J48" s="21">
        <v>0</v>
      </c>
      <c r="K48" s="21">
        <v>0</v>
      </c>
      <c r="L48" s="21">
        <v>0</v>
      </c>
      <c r="M48" s="21">
        <v>0</v>
      </c>
      <c r="N48" s="21">
        <v>0</v>
      </c>
      <c r="O48" s="21">
        <v>0</v>
      </c>
      <c r="P48" s="21">
        <v>0</v>
      </c>
      <c r="Q48" s="21">
        <v>0</v>
      </c>
      <c r="R48" s="21">
        <v>0</v>
      </c>
    </row>
    <row r="49" spans="1:18">
      <c r="A49" s="24"/>
      <c r="B49" s="21"/>
      <c r="C49" s="21"/>
      <c r="D49" s="21"/>
      <c r="E49" s="21"/>
      <c r="F49" s="21"/>
      <c r="G49" s="21"/>
      <c r="H49" s="21"/>
      <c r="I49" s="21"/>
      <c r="J49" s="21"/>
      <c r="K49" s="21"/>
      <c r="L49" s="21"/>
      <c r="M49" s="21"/>
      <c r="N49" s="21"/>
      <c r="O49" s="21"/>
      <c r="P49" s="21"/>
      <c r="Q49" s="21"/>
      <c r="R49" s="21"/>
    </row>
    <row r="50" spans="1:18">
      <c r="A50" s="24" t="s">
        <v>43</v>
      </c>
      <c r="B50" s="21">
        <v>128</v>
      </c>
      <c r="C50" s="21">
        <v>126</v>
      </c>
      <c r="D50" s="21">
        <v>39</v>
      </c>
      <c r="E50" s="21">
        <v>34</v>
      </c>
      <c r="F50" s="21">
        <v>0</v>
      </c>
      <c r="G50" s="21">
        <v>0</v>
      </c>
      <c r="H50" s="21">
        <v>1</v>
      </c>
      <c r="I50" s="21">
        <v>0</v>
      </c>
      <c r="J50" s="21">
        <v>44</v>
      </c>
      <c r="K50" s="21">
        <v>0</v>
      </c>
      <c r="L50" s="21">
        <v>1</v>
      </c>
      <c r="M50" s="21">
        <v>3</v>
      </c>
      <c r="N50" s="21">
        <v>0</v>
      </c>
      <c r="O50" s="21">
        <v>11</v>
      </c>
      <c r="P50" s="21">
        <v>0</v>
      </c>
      <c r="Q50" s="21">
        <v>7</v>
      </c>
      <c r="R50" s="21">
        <v>0</v>
      </c>
    </row>
    <row r="51" spans="1:18">
      <c r="A51" s="24" t="s">
        <v>44</v>
      </c>
      <c r="B51" s="21">
        <v>0</v>
      </c>
      <c r="C51" s="21">
        <v>0</v>
      </c>
      <c r="D51" s="21">
        <v>0</v>
      </c>
      <c r="E51" s="21">
        <v>0</v>
      </c>
      <c r="F51" s="21">
        <v>0</v>
      </c>
      <c r="G51" s="21">
        <v>0</v>
      </c>
      <c r="H51" s="21">
        <v>0</v>
      </c>
      <c r="I51" s="21">
        <v>0</v>
      </c>
      <c r="J51" s="21">
        <v>0</v>
      </c>
      <c r="K51" s="21">
        <v>0</v>
      </c>
      <c r="L51" s="21">
        <v>0</v>
      </c>
      <c r="M51" s="21">
        <v>0</v>
      </c>
      <c r="N51" s="21">
        <v>0</v>
      </c>
      <c r="O51" s="21">
        <v>0</v>
      </c>
      <c r="P51" s="21">
        <v>0</v>
      </c>
      <c r="Q51" s="21">
        <v>0</v>
      </c>
      <c r="R51" s="21">
        <v>0</v>
      </c>
    </row>
    <row r="52" spans="1:18">
      <c r="A52" s="24" t="s">
        <v>45</v>
      </c>
      <c r="B52" s="21">
        <v>958</v>
      </c>
      <c r="C52" s="21">
        <v>899</v>
      </c>
      <c r="D52" s="21">
        <v>510</v>
      </c>
      <c r="E52" s="21">
        <v>563</v>
      </c>
      <c r="F52" s="21">
        <v>0</v>
      </c>
      <c r="G52" s="21">
        <v>0</v>
      </c>
      <c r="H52" s="21">
        <v>18</v>
      </c>
      <c r="I52" s="21">
        <v>2</v>
      </c>
      <c r="J52" s="21">
        <v>122</v>
      </c>
      <c r="K52" s="21">
        <v>77</v>
      </c>
      <c r="L52" s="21">
        <v>94</v>
      </c>
      <c r="M52" s="21">
        <v>25</v>
      </c>
      <c r="N52" s="21">
        <v>12</v>
      </c>
      <c r="O52" s="21">
        <v>12</v>
      </c>
      <c r="P52" s="21">
        <v>1</v>
      </c>
      <c r="Q52" s="21">
        <v>1</v>
      </c>
      <c r="R52" s="21">
        <v>3</v>
      </c>
    </row>
    <row r="53" spans="1:18">
      <c r="A53" s="24" t="s">
        <v>46</v>
      </c>
      <c r="B53" s="21">
        <v>7473</v>
      </c>
      <c r="C53" s="21">
        <v>5533</v>
      </c>
      <c r="D53" s="21">
        <v>3087</v>
      </c>
      <c r="E53" s="21">
        <v>2763</v>
      </c>
      <c r="F53" s="21">
        <v>17</v>
      </c>
      <c r="G53" s="21">
        <v>0</v>
      </c>
      <c r="H53" s="21">
        <v>312</v>
      </c>
      <c r="I53" s="21">
        <v>0</v>
      </c>
      <c r="J53" s="21">
        <v>429</v>
      </c>
      <c r="K53" s="21">
        <v>830</v>
      </c>
      <c r="L53" s="21">
        <v>208</v>
      </c>
      <c r="M53" s="21">
        <v>0</v>
      </c>
      <c r="N53" s="21">
        <v>25</v>
      </c>
      <c r="O53" s="21">
        <v>8</v>
      </c>
      <c r="P53" s="21">
        <v>0</v>
      </c>
      <c r="Q53" s="21">
        <v>0</v>
      </c>
      <c r="R53" s="21">
        <v>0</v>
      </c>
    </row>
    <row r="54" spans="1:18">
      <c r="A54" s="24" t="s">
        <v>47</v>
      </c>
      <c r="B54" s="21">
        <v>438</v>
      </c>
      <c r="C54" s="21">
        <v>213</v>
      </c>
      <c r="D54" s="21">
        <v>99</v>
      </c>
      <c r="E54" s="21">
        <v>95</v>
      </c>
      <c r="F54" s="21">
        <v>1</v>
      </c>
      <c r="G54" s="21">
        <v>0</v>
      </c>
      <c r="H54" s="21">
        <v>11</v>
      </c>
      <c r="I54" s="21">
        <v>0</v>
      </c>
      <c r="J54" s="21">
        <v>20</v>
      </c>
      <c r="K54" s="21">
        <v>0</v>
      </c>
      <c r="L54" s="21">
        <v>32</v>
      </c>
      <c r="M54" s="21">
        <v>1</v>
      </c>
      <c r="N54" s="21">
        <v>0</v>
      </c>
      <c r="O54" s="21">
        <v>0</v>
      </c>
      <c r="P54" s="21">
        <v>0</v>
      </c>
      <c r="Q54" s="21">
        <v>0</v>
      </c>
      <c r="R54" s="21">
        <v>0</v>
      </c>
    </row>
    <row r="55" spans="1:18">
      <c r="A55" s="24"/>
      <c r="B55" s="21"/>
      <c r="C55" s="21"/>
      <c r="D55" s="21"/>
      <c r="E55" s="21"/>
      <c r="F55" s="21"/>
      <c r="G55" s="21"/>
      <c r="H55" s="21"/>
      <c r="I55" s="21"/>
      <c r="J55" s="21"/>
      <c r="K55" s="21"/>
      <c r="L55" s="21"/>
      <c r="M55" s="21"/>
      <c r="N55" s="21"/>
      <c r="O55" s="21"/>
      <c r="P55" s="21"/>
      <c r="Q55" s="21"/>
      <c r="R55" s="21"/>
    </row>
    <row r="56" spans="1:18">
      <c r="A56" s="24" t="s">
        <v>48</v>
      </c>
      <c r="B56" s="21">
        <v>0</v>
      </c>
      <c r="C56" s="21">
        <v>0</v>
      </c>
      <c r="D56" s="21">
        <v>0</v>
      </c>
      <c r="E56" s="21">
        <v>0</v>
      </c>
      <c r="F56" s="21">
        <v>0</v>
      </c>
      <c r="G56" s="21">
        <v>0</v>
      </c>
      <c r="H56" s="21">
        <v>0</v>
      </c>
      <c r="I56" s="21">
        <v>0</v>
      </c>
      <c r="J56" s="21">
        <v>0</v>
      </c>
      <c r="K56" s="21">
        <v>0</v>
      </c>
      <c r="L56" s="21">
        <v>0</v>
      </c>
      <c r="M56" s="21">
        <v>0</v>
      </c>
      <c r="N56" s="21">
        <v>0</v>
      </c>
      <c r="O56" s="21">
        <v>0</v>
      </c>
      <c r="P56" s="21">
        <v>0</v>
      </c>
      <c r="Q56" s="21">
        <v>0</v>
      </c>
      <c r="R56" s="21">
        <v>0</v>
      </c>
    </row>
    <row r="57" spans="1:18">
      <c r="A57" s="24" t="s">
        <v>49</v>
      </c>
      <c r="B57" s="21">
        <v>3295</v>
      </c>
      <c r="C57" s="21">
        <v>3295</v>
      </c>
      <c r="D57" s="21">
        <v>1977</v>
      </c>
      <c r="E57" s="21">
        <v>1408</v>
      </c>
      <c r="F57" s="21">
        <v>0</v>
      </c>
      <c r="G57" s="21">
        <v>0</v>
      </c>
      <c r="H57" s="21">
        <v>1504</v>
      </c>
      <c r="I57" s="21">
        <v>0</v>
      </c>
      <c r="J57" s="21">
        <v>248</v>
      </c>
      <c r="K57" s="21">
        <v>0</v>
      </c>
      <c r="L57" s="21">
        <v>424</v>
      </c>
      <c r="M57" s="21">
        <v>11</v>
      </c>
      <c r="N57" s="21">
        <v>3</v>
      </c>
      <c r="O57" s="21">
        <v>176</v>
      </c>
      <c r="P57" s="21">
        <v>0</v>
      </c>
      <c r="Q57" s="21">
        <v>0</v>
      </c>
      <c r="R57" s="21">
        <v>190</v>
      </c>
    </row>
    <row r="58" spans="1:18">
      <c r="A58" s="24" t="s">
        <v>50</v>
      </c>
      <c r="B58" s="21">
        <v>149</v>
      </c>
      <c r="C58" s="21">
        <v>149</v>
      </c>
      <c r="D58" s="21">
        <v>0</v>
      </c>
      <c r="E58" s="21">
        <v>0</v>
      </c>
      <c r="F58" s="21">
        <v>0</v>
      </c>
      <c r="G58" s="21">
        <v>0</v>
      </c>
      <c r="H58" s="21">
        <v>0</v>
      </c>
      <c r="I58" s="21">
        <v>0</v>
      </c>
      <c r="J58" s="21">
        <v>0</v>
      </c>
      <c r="K58" s="21">
        <v>0</v>
      </c>
      <c r="L58" s="21">
        <v>0</v>
      </c>
      <c r="M58" s="21">
        <v>0</v>
      </c>
      <c r="N58" s="21">
        <v>0</v>
      </c>
      <c r="O58" s="21">
        <v>0</v>
      </c>
      <c r="P58" s="21">
        <v>0</v>
      </c>
      <c r="Q58" s="21">
        <v>0</v>
      </c>
      <c r="R58" s="21">
        <v>0</v>
      </c>
    </row>
    <row r="59" spans="1:18">
      <c r="A59" s="24" t="s">
        <v>51</v>
      </c>
      <c r="B59" s="21">
        <v>774</v>
      </c>
      <c r="C59" s="21">
        <v>774</v>
      </c>
      <c r="D59" s="21">
        <v>419</v>
      </c>
      <c r="E59" s="21">
        <v>122</v>
      </c>
      <c r="F59" s="21">
        <v>11</v>
      </c>
      <c r="G59" s="21">
        <v>1</v>
      </c>
      <c r="H59" s="21">
        <v>52</v>
      </c>
      <c r="I59" s="21">
        <v>1</v>
      </c>
      <c r="J59" s="21">
        <v>335</v>
      </c>
      <c r="K59" s="21">
        <v>0</v>
      </c>
      <c r="L59" s="21">
        <v>0</v>
      </c>
      <c r="M59" s="21">
        <v>33</v>
      </c>
      <c r="N59" s="21">
        <v>82</v>
      </c>
      <c r="O59" s="21">
        <v>15</v>
      </c>
      <c r="P59" s="21">
        <v>0</v>
      </c>
      <c r="Q59" s="21">
        <v>661</v>
      </c>
      <c r="R59" s="21">
        <v>49</v>
      </c>
    </row>
    <row r="60" spans="1:18">
      <c r="A60" s="24" t="s">
        <v>52</v>
      </c>
      <c r="B60" s="21">
        <v>2762</v>
      </c>
      <c r="C60" s="21">
        <v>1365</v>
      </c>
      <c r="D60" s="21">
        <v>150</v>
      </c>
      <c r="E60" s="21">
        <v>184</v>
      </c>
      <c r="F60" s="21">
        <v>0</v>
      </c>
      <c r="G60" s="21">
        <v>0</v>
      </c>
      <c r="H60" s="21">
        <v>12</v>
      </c>
      <c r="I60" s="21">
        <v>0</v>
      </c>
      <c r="J60" s="21">
        <v>51</v>
      </c>
      <c r="K60" s="21">
        <v>0</v>
      </c>
      <c r="L60" s="21">
        <v>2</v>
      </c>
      <c r="M60" s="21">
        <v>3</v>
      </c>
      <c r="N60" s="21">
        <v>5</v>
      </c>
      <c r="O60" s="21">
        <v>0</v>
      </c>
      <c r="P60" s="21">
        <v>0</v>
      </c>
      <c r="Q60" s="21">
        <v>0</v>
      </c>
      <c r="R60" s="21">
        <v>1</v>
      </c>
    </row>
    <row r="61" spans="1:18">
      <c r="A61" s="24"/>
      <c r="B61" s="21"/>
      <c r="C61" s="21"/>
      <c r="D61" s="21"/>
      <c r="E61" s="21"/>
      <c r="F61" s="21"/>
      <c r="G61" s="21"/>
      <c r="H61" s="21"/>
      <c r="I61" s="21"/>
      <c r="J61" s="21"/>
      <c r="K61" s="21"/>
      <c r="L61" s="21"/>
      <c r="M61" s="21"/>
      <c r="N61" s="21"/>
      <c r="O61" s="21"/>
      <c r="P61" s="21"/>
      <c r="Q61" s="21"/>
      <c r="R61" s="21"/>
    </row>
    <row r="62" spans="1:18">
      <c r="A62" s="24" t="s">
        <v>53</v>
      </c>
      <c r="B62" s="21">
        <v>0</v>
      </c>
      <c r="C62" s="21">
        <v>0</v>
      </c>
      <c r="D62" s="21">
        <v>0</v>
      </c>
      <c r="E62" s="21">
        <v>0</v>
      </c>
      <c r="F62" s="21">
        <v>0</v>
      </c>
      <c r="G62" s="21">
        <v>0</v>
      </c>
      <c r="H62" s="21">
        <v>0</v>
      </c>
      <c r="I62" s="21">
        <v>0</v>
      </c>
      <c r="J62" s="21">
        <v>0</v>
      </c>
      <c r="K62" s="21">
        <v>0</v>
      </c>
      <c r="L62" s="21">
        <v>0</v>
      </c>
      <c r="M62" s="21">
        <v>0</v>
      </c>
      <c r="N62" s="21">
        <v>0</v>
      </c>
      <c r="O62" s="21">
        <v>0</v>
      </c>
      <c r="P62" s="21">
        <v>0</v>
      </c>
      <c r="Q62" s="21">
        <v>0</v>
      </c>
      <c r="R62" s="21">
        <v>0</v>
      </c>
    </row>
    <row r="63" spans="1:18">
      <c r="A63" s="24" t="s">
        <v>54</v>
      </c>
      <c r="B63" s="21">
        <v>319</v>
      </c>
      <c r="C63" s="21">
        <v>174</v>
      </c>
      <c r="D63" s="21">
        <v>163</v>
      </c>
      <c r="E63" s="21">
        <v>186</v>
      </c>
      <c r="F63" s="21">
        <v>5</v>
      </c>
      <c r="G63" s="21">
        <v>0</v>
      </c>
      <c r="H63" s="21">
        <v>2</v>
      </c>
      <c r="I63" s="21">
        <v>1</v>
      </c>
      <c r="J63" s="21">
        <v>16</v>
      </c>
      <c r="K63" s="21">
        <v>0</v>
      </c>
      <c r="L63" s="21">
        <v>19</v>
      </c>
      <c r="M63" s="21">
        <v>0</v>
      </c>
      <c r="N63" s="21">
        <v>0</v>
      </c>
      <c r="O63" s="21">
        <v>0</v>
      </c>
      <c r="P63" s="21">
        <v>0</v>
      </c>
      <c r="Q63" s="21">
        <v>0</v>
      </c>
      <c r="R63" s="21">
        <v>6</v>
      </c>
    </row>
    <row r="64" spans="1:18">
      <c r="A64" s="24" t="s">
        <v>55</v>
      </c>
      <c r="B64" s="21">
        <v>778</v>
      </c>
      <c r="C64" s="21">
        <v>481</v>
      </c>
      <c r="D64" s="21">
        <v>263</v>
      </c>
      <c r="E64" s="21">
        <v>237</v>
      </c>
      <c r="F64" s="21">
        <v>0</v>
      </c>
      <c r="G64" s="21">
        <v>0</v>
      </c>
      <c r="H64" s="21">
        <v>1</v>
      </c>
      <c r="I64" s="21">
        <v>0</v>
      </c>
      <c r="J64" s="21">
        <v>42</v>
      </c>
      <c r="K64" s="21">
        <v>0</v>
      </c>
      <c r="L64" s="21">
        <v>15</v>
      </c>
      <c r="M64" s="21">
        <v>2</v>
      </c>
      <c r="N64" s="21">
        <v>1</v>
      </c>
      <c r="O64" s="21">
        <v>7</v>
      </c>
      <c r="P64" s="21">
        <v>0</v>
      </c>
      <c r="Q64" s="21">
        <v>40</v>
      </c>
      <c r="R64" s="21">
        <v>0</v>
      </c>
    </row>
    <row r="65" spans="1:18">
      <c r="A65" s="24" t="s">
        <v>56</v>
      </c>
      <c r="B65" s="21">
        <v>0</v>
      </c>
      <c r="C65" s="21">
        <v>0</v>
      </c>
      <c r="D65" s="21">
        <v>0</v>
      </c>
      <c r="E65" s="21">
        <v>0</v>
      </c>
      <c r="F65" s="21">
        <v>0</v>
      </c>
      <c r="G65" s="21">
        <v>0</v>
      </c>
      <c r="H65" s="21">
        <v>0</v>
      </c>
      <c r="I65" s="21">
        <v>0</v>
      </c>
      <c r="J65" s="21">
        <v>0</v>
      </c>
      <c r="K65" s="21">
        <v>0</v>
      </c>
      <c r="L65" s="21">
        <v>0</v>
      </c>
      <c r="M65" s="21">
        <v>0</v>
      </c>
      <c r="N65" s="21">
        <v>0</v>
      </c>
      <c r="O65" s="21">
        <v>0</v>
      </c>
      <c r="P65" s="21">
        <v>0</v>
      </c>
      <c r="Q65" s="21">
        <v>0</v>
      </c>
      <c r="R65" s="21">
        <v>0</v>
      </c>
    </row>
    <row r="66" spans="1:18">
      <c r="A66" s="24" t="s">
        <v>57</v>
      </c>
      <c r="B66" s="21">
        <v>0</v>
      </c>
      <c r="C66" s="21">
        <v>0</v>
      </c>
      <c r="D66" s="21">
        <v>0</v>
      </c>
      <c r="E66" s="21">
        <v>0</v>
      </c>
      <c r="F66" s="21">
        <v>0</v>
      </c>
      <c r="G66" s="21">
        <v>0</v>
      </c>
      <c r="H66" s="21">
        <v>0</v>
      </c>
      <c r="I66" s="21">
        <v>0</v>
      </c>
      <c r="J66" s="21">
        <v>0</v>
      </c>
      <c r="K66" s="21">
        <v>0</v>
      </c>
      <c r="L66" s="21">
        <v>0</v>
      </c>
      <c r="M66" s="21">
        <v>0</v>
      </c>
      <c r="N66" s="21">
        <v>0</v>
      </c>
      <c r="O66" s="21">
        <v>0</v>
      </c>
      <c r="P66" s="21">
        <v>0</v>
      </c>
      <c r="Q66" s="21">
        <v>0</v>
      </c>
      <c r="R66" s="21">
        <v>0</v>
      </c>
    </row>
    <row r="67" spans="1:18">
      <c r="A67" s="24"/>
      <c r="B67" s="21"/>
      <c r="C67" s="21"/>
      <c r="D67" s="21"/>
      <c r="E67" s="21"/>
      <c r="F67" s="21"/>
      <c r="G67" s="21"/>
      <c r="H67" s="21"/>
      <c r="I67" s="21"/>
      <c r="J67" s="21"/>
      <c r="K67" s="21"/>
      <c r="L67" s="21"/>
      <c r="M67" s="21"/>
      <c r="N67" s="21"/>
      <c r="O67" s="21"/>
      <c r="P67" s="21"/>
      <c r="Q67" s="21"/>
      <c r="R67" s="21"/>
    </row>
    <row r="68" spans="1:18">
      <c r="A68" s="24" t="s">
        <v>58</v>
      </c>
      <c r="B68" s="21">
        <v>0</v>
      </c>
      <c r="C68" s="21">
        <v>0</v>
      </c>
      <c r="D68" s="21">
        <v>0</v>
      </c>
      <c r="E68" s="21">
        <v>0</v>
      </c>
      <c r="F68" s="21">
        <v>0</v>
      </c>
      <c r="G68" s="21">
        <v>0</v>
      </c>
      <c r="H68" s="21">
        <v>0</v>
      </c>
      <c r="I68" s="21">
        <v>0</v>
      </c>
      <c r="J68" s="21">
        <v>0</v>
      </c>
      <c r="K68" s="21">
        <v>0</v>
      </c>
      <c r="L68" s="21">
        <v>0</v>
      </c>
      <c r="M68" s="21">
        <v>0</v>
      </c>
      <c r="N68" s="21">
        <v>0</v>
      </c>
      <c r="O68" s="21">
        <v>0</v>
      </c>
      <c r="P68" s="21">
        <v>0</v>
      </c>
      <c r="Q68" s="21">
        <v>0</v>
      </c>
      <c r="R68" s="21">
        <v>0</v>
      </c>
    </row>
    <row r="69" spans="1:18">
      <c r="A69" s="24" t="s">
        <v>59</v>
      </c>
      <c r="B69" s="21">
        <v>0</v>
      </c>
      <c r="C69" s="21">
        <v>0</v>
      </c>
      <c r="D69" s="21">
        <v>0</v>
      </c>
      <c r="E69" s="21">
        <v>0</v>
      </c>
      <c r="F69" s="21">
        <v>0</v>
      </c>
      <c r="G69" s="21">
        <v>0</v>
      </c>
      <c r="H69" s="21">
        <v>0</v>
      </c>
      <c r="I69" s="21">
        <v>0</v>
      </c>
      <c r="J69" s="21">
        <v>0</v>
      </c>
      <c r="K69" s="21">
        <v>0</v>
      </c>
      <c r="L69" s="21">
        <v>0</v>
      </c>
      <c r="M69" s="21">
        <v>0</v>
      </c>
      <c r="N69" s="21">
        <v>0</v>
      </c>
      <c r="O69" s="21">
        <v>0</v>
      </c>
      <c r="P69" s="21">
        <v>0</v>
      </c>
      <c r="Q69" s="21">
        <v>0</v>
      </c>
      <c r="R69" s="21">
        <v>0</v>
      </c>
    </row>
    <row r="70" spans="1:18">
      <c r="A70" s="24" t="s">
        <v>60</v>
      </c>
      <c r="B70" s="21">
        <v>632</v>
      </c>
      <c r="C70" s="21">
        <v>476</v>
      </c>
      <c r="D70" s="21">
        <v>156</v>
      </c>
      <c r="E70" s="21">
        <v>126</v>
      </c>
      <c r="F70" s="21">
        <v>0</v>
      </c>
      <c r="G70" s="21">
        <v>1</v>
      </c>
      <c r="H70" s="21">
        <v>17</v>
      </c>
      <c r="I70" s="21">
        <v>1</v>
      </c>
      <c r="J70" s="21">
        <v>82</v>
      </c>
      <c r="K70" s="21">
        <v>0</v>
      </c>
      <c r="L70" s="21">
        <v>2</v>
      </c>
      <c r="M70" s="21">
        <v>9</v>
      </c>
      <c r="N70" s="21">
        <v>0</v>
      </c>
      <c r="O70" s="21">
        <v>13</v>
      </c>
      <c r="P70" s="21">
        <v>0</v>
      </c>
      <c r="Q70" s="21">
        <v>0</v>
      </c>
      <c r="R70" s="21">
        <v>58</v>
      </c>
    </row>
    <row r="71" spans="1:18">
      <c r="A71" s="24" t="s">
        <v>61</v>
      </c>
      <c r="B71" s="21">
        <v>0</v>
      </c>
      <c r="C71" s="21">
        <v>0</v>
      </c>
      <c r="D71" s="21">
        <v>0</v>
      </c>
      <c r="E71" s="21">
        <v>0</v>
      </c>
      <c r="F71" s="21">
        <v>0</v>
      </c>
      <c r="G71" s="21">
        <v>0</v>
      </c>
      <c r="H71" s="21">
        <v>0</v>
      </c>
      <c r="I71" s="21">
        <v>0</v>
      </c>
      <c r="J71" s="21">
        <v>0</v>
      </c>
      <c r="K71" s="21">
        <v>0</v>
      </c>
      <c r="L71" s="21">
        <v>0</v>
      </c>
      <c r="M71" s="21">
        <v>0</v>
      </c>
      <c r="N71" s="21">
        <v>0</v>
      </c>
      <c r="O71" s="21">
        <v>0</v>
      </c>
      <c r="P71" s="21">
        <v>0</v>
      </c>
      <c r="Q71" s="21">
        <v>0</v>
      </c>
      <c r="R71" s="21">
        <v>0</v>
      </c>
    </row>
    <row r="72" spans="1:18">
      <c r="A72" s="24" t="s">
        <v>62</v>
      </c>
      <c r="B72" s="21">
        <v>0</v>
      </c>
      <c r="C72" s="21">
        <v>0</v>
      </c>
      <c r="D72" s="21">
        <v>0</v>
      </c>
      <c r="E72" s="21">
        <v>0</v>
      </c>
      <c r="F72" s="21">
        <v>0</v>
      </c>
      <c r="G72" s="21">
        <v>0</v>
      </c>
      <c r="H72" s="21">
        <v>0</v>
      </c>
      <c r="I72" s="21">
        <v>0</v>
      </c>
      <c r="J72" s="21">
        <v>0</v>
      </c>
      <c r="K72" s="21">
        <v>0</v>
      </c>
      <c r="L72" s="21">
        <v>0</v>
      </c>
      <c r="M72" s="21">
        <v>0</v>
      </c>
      <c r="N72" s="21">
        <v>0</v>
      </c>
      <c r="O72" s="21">
        <v>0</v>
      </c>
      <c r="P72" s="21">
        <v>0</v>
      </c>
      <c r="Q72" s="21">
        <v>0</v>
      </c>
      <c r="R72" s="21">
        <v>0</v>
      </c>
    </row>
    <row r="73" spans="1:18">
      <c r="A73" s="24"/>
      <c r="B73" s="21"/>
      <c r="C73" s="21"/>
      <c r="D73" s="21"/>
      <c r="E73" s="21"/>
      <c r="F73" s="21"/>
      <c r="G73" s="21"/>
      <c r="H73" s="21"/>
      <c r="I73" s="21"/>
      <c r="J73" s="21"/>
      <c r="K73" s="21"/>
      <c r="L73" s="21"/>
      <c r="M73" s="21"/>
      <c r="N73" s="21"/>
      <c r="O73" s="21"/>
      <c r="P73" s="21"/>
      <c r="Q73" s="21"/>
      <c r="R73" s="21"/>
    </row>
    <row r="74" spans="1:18">
      <c r="A74" s="24" t="s">
        <v>63</v>
      </c>
      <c r="B74" s="21">
        <v>6073</v>
      </c>
      <c r="C74" s="21">
        <v>5697</v>
      </c>
      <c r="D74" s="21">
        <v>2882</v>
      </c>
      <c r="E74" s="21">
        <v>2354</v>
      </c>
      <c r="F74" s="21">
        <v>134</v>
      </c>
      <c r="G74" s="21">
        <v>231</v>
      </c>
      <c r="H74" s="21">
        <v>95</v>
      </c>
      <c r="I74" s="21">
        <v>9</v>
      </c>
      <c r="J74" s="21">
        <v>987</v>
      </c>
      <c r="K74" s="21">
        <v>2806</v>
      </c>
      <c r="L74" s="21">
        <v>137</v>
      </c>
      <c r="M74" s="21">
        <v>225</v>
      </c>
      <c r="N74" s="21">
        <v>43</v>
      </c>
      <c r="O74" s="21">
        <v>157</v>
      </c>
      <c r="P74" s="21">
        <v>0</v>
      </c>
      <c r="Q74" s="21">
        <v>0</v>
      </c>
      <c r="R74" s="21">
        <v>809</v>
      </c>
    </row>
    <row r="75" spans="1:18">
      <c r="A75" s="24" t="s">
        <v>64</v>
      </c>
      <c r="B75" s="21">
        <v>1634</v>
      </c>
      <c r="C75" s="21">
        <v>1555</v>
      </c>
      <c r="D75" s="21">
        <v>426</v>
      </c>
      <c r="E75" s="21">
        <v>292</v>
      </c>
      <c r="F75" s="21">
        <v>0</v>
      </c>
      <c r="G75" s="21">
        <v>1</v>
      </c>
      <c r="H75" s="21">
        <v>92</v>
      </c>
      <c r="I75" s="21">
        <v>4</v>
      </c>
      <c r="J75" s="21">
        <v>52</v>
      </c>
      <c r="K75" s="21">
        <v>61</v>
      </c>
      <c r="L75" s="21">
        <v>89</v>
      </c>
      <c r="M75" s="21">
        <v>0</v>
      </c>
      <c r="N75" s="21">
        <v>1</v>
      </c>
      <c r="O75" s="21">
        <v>13</v>
      </c>
      <c r="P75" s="21">
        <v>0</v>
      </c>
      <c r="Q75" s="21">
        <v>0</v>
      </c>
      <c r="R75" s="21">
        <v>0</v>
      </c>
    </row>
    <row r="76" spans="1:18">
      <c r="A76" s="24" t="s">
        <v>65</v>
      </c>
      <c r="B76" s="21">
        <v>280</v>
      </c>
      <c r="C76" s="21">
        <v>233</v>
      </c>
      <c r="D76" s="21">
        <v>91</v>
      </c>
      <c r="E76" s="21">
        <v>25</v>
      </c>
      <c r="F76" s="21">
        <v>0</v>
      </c>
      <c r="G76" s="21">
        <v>0</v>
      </c>
      <c r="H76" s="21">
        <v>65</v>
      </c>
      <c r="I76" s="21">
        <v>0</v>
      </c>
      <c r="J76" s="21">
        <v>53</v>
      </c>
      <c r="K76" s="21">
        <v>21</v>
      </c>
      <c r="L76" s="21">
        <v>0</v>
      </c>
      <c r="M76" s="21">
        <v>30</v>
      </c>
      <c r="N76" s="21">
        <v>30</v>
      </c>
      <c r="O76" s="21">
        <v>15</v>
      </c>
      <c r="P76" s="21">
        <v>0</v>
      </c>
      <c r="Q76" s="21">
        <v>0</v>
      </c>
      <c r="R76" s="21">
        <v>0</v>
      </c>
    </row>
    <row r="77" spans="1:18" ht="14" thickBot="1">
      <c r="A77" s="25" t="s">
        <v>66</v>
      </c>
      <c r="B77" s="61">
        <v>4</v>
      </c>
      <c r="C77" s="61">
        <v>4</v>
      </c>
      <c r="D77" s="61">
        <v>3</v>
      </c>
      <c r="E77" s="61">
        <v>2</v>
      </c>
      <c r="F77" s="61">
        <v>0</v>
      </c>
      <c r="G77" s="61">
        <v>0</v>
      </c>
      <c r="H77" s="61">
        <v>5</v>
      </c>
      <c r="I77" s="61">
        <v>0</v>
      </c>
      <c r="J77" s="61">
        <v>1</v>
      </c>
      <c r="K77" s="61">
        <v>0</v>
      </c>
      <c r="L77" s="61">
        <v>0</v>
      </c>
      <c r="M77" s="61">
        <v>0</v>
      </c>
      <c r="N77" s="61">
        <v>0</v>
      </c>
      <c r="O77" s="61">
        <v>0</v>
      </c>
      <c r="P77" s="61">
        <v>0</v>
      </c>
      <c r="Q77" s="61">
        <v>0</v>
      </c>
      <c r="R77" s="61">
        <v>0</v>
      </c>
    </row>
    <row r="79" spans="1:18">
      <c r="A79" t="s">
        <v>365</v>
      </c>
    </row>
  </sheetData>
  <mergeCells count="4">
    <mergeCell ref="A2:P2"/>
    <mergeCell ref="A5:P5"/>
    <mergeCell ref="E8:R8"/>
    <mergeCell ref="A3:P4"/>
  </mergeCells>
  <phoneticPr fontId="0" type="noConversion"/>
  <printOptions horizontalCentered="1" verticalCentered="1"/>
  <pageMargins left="0.25" right="0.25" top="0.25" bottom="0.25" header="0.5" footer="0.5"/>
  <pageSetup scale="58"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R80"/>
  <sheetViews>
    <sheetView workbookViewId="0"/>
  </sheetViews>
  <sheetFormatPr baseColWidth="10" defaultColWidth="8.83203125" defaultRowHeight="13"/>
  <cols>
    <col min="1" max="1" width="17.83203125" customWidth="1"/>
    <col min="2" max="2" width="11.33203125" customWidth="1"/>
    <col min="3" max="3" width="16.83203125" customWidth="1"/>
    <col min="4" max="4" width="12.6640625" customWidth="1"/>
    <col min="5" max="5" width="11.6640625" customWidth="1"/>
    <col min="6" max="6" width="12" customWidth="1"/>
    <col min="7" max="7" width="12.33203125" customWidth="1"/>
    <col min="8" max="8" width="10.1640625" customWidth="1"/>
    <col min="9" max="9" width="10.83203125" customWidth="1"/>
    <col min="10" max="10" width="9.33203125" customWidth="1"/>
    <col min="11" max="11" width="11" customWidth="1"/>
    <col min="12" max="12" width="11.33203125" customWidth="1"/>
    <col min="13" max="13" width="9.83203125" customWidth="1"/>
    <col min="14" max="14" width="12.1640625" customWidth="1"/>
    <col min="15" max="15" width="12.6640625" customWidth="1"/>
    <col min="16" max="16" width="11.6640625" customWidth="1"/>
    <col min="17" max="17" width="13.33203125" customWidth="1"/>
  </cols>
  <sheetData>
    <row r="1" spans="1:18">
      <c r="P1" s="22" t="s">
        <v>248</v>
      </c>
    </row>
    <row r="2" spans="1:18">
      <c r="A2" s="215" t="s">
        <v>0</v>
      </c>
      <c r="B2" s="215"/>
      <c r="C2" s="215"/>
      <c r="D2" s="215"/>
      <c r="E2" s="215"/>
      <c r="F2" s="215"/>
      <c r="G2" s="215"/>
      <c r="H2" s="215"/>
      <c r="I2" s="215"/>
      <c r="J2" s="215"/>
      <c r="K2" s="215"/>
      <c r="L2" s="215"/>
      <c r="M2" s="215"/>
      <c r="N2" s="215"/>
      <c r="O2" s="215"/>
      <c r="P2" s="215"/>
    </row>
    <row r="3" spans="1:18">
      <c r="A3" s="239" t="s">
        <v>352</v>
      </c>
      <c r="B3" s="239"/>
      <c r="C3" s="239"/>
      <c r="D3" s="239"/>
      <c r="E3" s="239"/>
      <c r="F3" s="239"/>
      <c r="G3" s="239"/>
      <c r="H3" s="239"/>
      <c r="I3" s="239"/>
      <c r="J3" s="239"/>
      <c r="K3" s="239"/>
      <c r="L3" s="239"/>
      <c r="M3" s="239"/>
      <c r="N3" s="239"/>
      <c r="O3" s="239"/>
      <c r="P3" s="239"/>
      <c r="Q3" s="239"/>
      <c r="R3" s="239"/>
    </row>
    <row r="4" spans="1:18">
      <c r="A4" s="239"/>
      <c r="B4" s="239"/>
      <c r="C4" s="239"/>
      <c r="D4" s="239"/>
      <c r="E4" s="239"/>
      <c r="F4" s="239"/>
      <c r="G4" s="239"/>
      <c r="H4" s="239"/>
      <c r="I4" s="239"/>
      <c r="J4" s="239"/>
      <c r="K4" s="239"/>
      <c r="L4" s="239"/>
      <c r="M4" s="239"/>
      <c r="N4" s="239"/>
      <c r="O4" s="239"/>
      <c r="P4" s="239"/>
      <c r="Q4" s="239"/>
      <c r="R4" s="239"/>
    </row>
    <row r="5" spans="1:18">
      <c r="A5" s="215" t="s">
        <v>354</v>
      </c>
      <c r="B5" s="215"/>
      <c r="C5" s="215"/>
      <c r="D5" s="215"/>
      <c r="E5" s="215"/>
      <c r="F5" s="215"/>
      <c r="G5" s="215"/>
      <c r="H5" s="215"/>
      <c r="I5" s="215"/>
      <c r="J5" s="215"/>
      <c r="K5" s="215"/>
      <c r="L5" s="215"/>
      <c r="M5" s="215"/>
      <c r="N5" s="215"/>
      <c r="O5" s="215"/>
      <c r="P5" s="215"/>
      <c r="Q5" s="215"/>
      <c r="R5" s="215"/>
    </row>
    <row r="7" spans="1:18" ht="14" thickBot="1"/>
    <row r="8" spans="1:18">
      <c r="A8" s="12"/>
      <c r="B8" s="7"/>
      <c r="C8" s="30" t="s">
        <v>179</v>
      </c>
      <c r="D8" s="136" t="s">
        <v>176</v>
      </c>
      <c r="E8" s="240" t="s">
        <v>175</v>
      </c>
      <c r="F8" s="241"/>
      <c r="G8" s="241"/>
      <c r="H8" s="241"/>
      <c r="I8" s="241"/>
      <c r="J8" s="241"/>
      <c r="K8" s="241"/>
      <c r="L8" s="241"/>
      <c r="M8" s="241"/>
      <c r="N8" s="241"/>
      <c r="O8" s="241"/>
      <c r="P8" s="241"/>
      <c r="Q8" s="241"/>
      <c r="R8" s="242"/>
    </row>
    <row r="9" spans="1:18" ht="13.5" customHeight="1" thickBot="1">
      <c r="A9" s="117"/>
      <c r="B9" s="24" t="s">
        <v>68</v>
      </c>
      <c r="C9" s="37" t="s">
        <v>180</v>
      </c>
      <c r="D9" s="137" t="s">
        <v>86</v>
      </c>
      <c r="E9" s="243"/>
      <c r="F9" s="244"/>
      <c r="G9" s="244"/>
      <c r="H9" s="244"/>
      <c r="I9" s="244"/>
      <c r="J9" s="244"/>
      <c r="K9" s="244"/>
      <c r="L9" s="244"/>
      <c r="M9" s="244"/>
      <c r="N9" s="244"/>
      <c r="O9" s="244"/>
      <c r="P9" s="244"/>
      <c r="Q9" s="244"/>
      <c r="R9" s="245"/>
    </row>
    <row r="10" spans="1:18">
      <c r="A10" s="117"/>
      <c r="B10" s="31" t="s">
        <v>69</v>
      </c>
      <c r="C10" s="33" t="s">
        <v>74</v>
      </c>
      <c r="D10" s="33" t="s">
        <v>75</v>
      </c>
      <c r="E10" s="24"/>
      <c r="F10" s="116" t="s">
        <v>97</v>
      </c>
      <c r="G10" s="31" t="s">
        <v>97</v>
      </c>
      <c r="H10" s="24"/>
      <c r="I10" s="117"/>
      <c r="J10" s="24"/>
      <c r="K10" s="37"/>
      <c r="L10" s="24"/>
      <c r="M10" s="24"/>
      <c r="N10" s="32" t="s">
        <v>72</v>
      </c>
      <c r="O10" s="31" t="s">
        <v>73</v>
      </c>
      <c r="P10" s="37"/>
      <c r="Q10" s="138" t="s">
        <v>191</v>
      </c>
      <c r="R10" s="10"/>
    </row>
    <row r="11" spans="1:18">
      <c r="A11" s="117"/>
      <c r="B11" s="31" t="s">
        <v>181</v>
      </c>
      <c r="C11" s="33" t="s">
        <v>181</v>
      </c>
      <c r="D11" s="33" t="s">
        <v>177</v>
      </c>
      <c r="E11" s="31" t="s">
        <v>76</v>
      </c>
      <c r="F11" s="31" t="s">
        <v>70</v>
      </c>
      <c r="G11" s="31" t="s">
        <v>71</v>
      </c>
      <c r="H11" s="31" t="s">
        <v>77</v>
      </c>
      <c r="I11" s="32" t="s">
        <v>78</v>
      </c>
      <c r="J11" s="31" t="s">
        <v>79</v>
      </c>
      <c r="K11" s="33" t="s">
        <v>80</v>
      </c>
      <c r="L11" s="31" t="s">
        <v>81</v>
      </c>
      <c r="M11" s="31" t="s">
        <v>82</v>
      </c>
      <c r="N11" s="32" t="s">
        <v>83</v>
      </c>
      <c r="O11" s="31" t="s">
        <v>84</v>
      </c>
      <c r="P11" s="37" t="s">
        <v>85</v>
      </c>
      <c r="Q11" s="138" t="s">
        <v>100</v>
      </c>
      <c r="R11" s="10"/>
    </row>
    <row r="12" spans="1:18" ht="14" thickBot="1">
      <c r="A12" s="120" t="s">
        <v>3</v>
      </c>
      <c r="B12" s="28" t="s">
        <v>193</v>
      </c>
      <c r="C12" s="121" t="s">
        <v>178</v>
      </c>
      <c r="D12" s="36" t="s">
        <v>178</v>
      </c>
      <c r="E12" s="28" t="s">
        <v>87</v>
      </c>
      <c r="F12" s="28" t="s">
        <v>87</v>
      </c>
      <c r="G12" s="28" t="s">
        <v>87</v>
      </c>
      <c r="H12" s="28" t="s">
        <v>88</v>
      </c>
      <c r="I12" s="35" t="s">
        <v>89</v>
      </c>
      <c r="J12" s="28" t="s">
        <v>90</v>
      </c>
      <c r="K12" s="36" t="s">
        <v>91</v>
      </c>
      <c r="L12" s="28" t="s">
        <v>72</v>
      </c>
      <c r="M12" s="28" t="s">
        <v>89</v>
      </c>
      <c r="N12" s="35" t="s">
        <v>87</v>
      </c>
      <c r="O12" s="28" t="s">
        <v>92</v>
      </c>
      <c r="P12" s="37" t="s">
        <v>93</v>
      </c>
      <c r="Q12" s="139" t="s">
        <v>192</v>
      </c>
      <c r="R12" s="25" t="s">
        <v>190</v>
      </c>
    </row>
    <row r="13" spans="1:18">
      <c r="A13" s="24" t="s">
        <v>7</v>
      </c>
      <c r="B13" s="19">
        <f>SUM(B15:B78)</f>
        <v>37571</v>
      </c>
      <c r="C13" s="19">
        <f>SUM(C15:C78)</f>
        <v>30252</v>
      </c>
      <c r="D13" s="19">
        <f>SUM(D15:D78)</f>
        <v>14974</v>
      </c>
      <c r="E13" s="68">
        <f>IF($D13&gt;0,TPWRKACT!E12/(2*$D13)," ")</f>
        <v>0.42834246026445838</v>
      </c>
      <c r="F13" s="68">
        <f>IF($D13&gt;0,TPWRKACT!F12/(2*$D13)," ")</f>
        <v>6.0104180579671432E-3</v>
      </c>
      <c r="G13" s="68">
        <f>IF($D13&gt;0,TPWRKACT!G12/(2*$D13)," ")</f>
        <v>8.1140643782556428E-3</v>
      </c>
      <c r="H13" s="68">
        <f>IF($D13&gt;0,TPWRKACT!H12/(2*$D13)," ")</f>
        <v>9.7335381327634571E-2</v>
      </c>
      <c r="I13" s="68">
        <f>IF($D13&gt;0,TPWRKACT!I12/(2*$D13)," ")</f>
        <v>8.6817149726192071E-4</v>
      </c>
      <c r="J13" s="68">
        <f>IF($D13&gt;0,TPWRKACT!J12/(2*$D13)," ")</f>
        <v>0.12718712434887139</v>
      </c>
      <c r="K13" s="68">
        <f>IF($D13&gt;0,TPWRKACT!K12/(2*$D13)," ")</f>
        <v>0.13586883932149058</v>
      </c>
      <c r="L13" s="68">
        <f>IF($D13&gt;0,TPWRKACT!L12/(2*$D13)," ")</f>
        <v>5.3258982235875517E-2</v>
      </c>
      <c r="M13" s="68">
        <f>IF($D13&gt;0,TPWRKACT!M12/(2*$D13)," ")</f>
        <v>1.2889007613196207E-2</v>
      </c>
      <c r="N13" s="68">
        <f>IF($D13&gt;0,TPWRKACT!N12/(2*$D13)," ")</f>
        <v>7.9804995325230398E-3</v>
      </c>
      <c r="O13" s="68">
        <f>IF($D13&gt;0,TPWRKACT!O12/(2*$D13)," ")</f>
        <v>2.0936289568585547E-2</v>
      </c>
      <c r="P13" s="68">
        <f>IF($D13&gt;0,TPWRKACT!P12/(2*$D13)," ")</f>
        <v>1.0017363429945239E-4</v>
      </c>
      <c r="Q13" s="140">
        <f>IF($D13&gt;0,TPWRKACT!Q12/(2*$D13)," ")</f>
        <v>7.8135434753572861E-2</v>
      </c>
      <c r="R13" s="68">
        <f>IF($D13&gt;0,TPWRKACT!R12/(2*$D13)," ")</f>
        <v>4.170562308000534E-2</v>
      </c>
    </row>
    <row r="14" spans="1:18">
      <c r="A14" s="24"/>
      <c r="B14" s="20"/>
      <c r="C14" s="20"/>
      <c r="D14" s="20"/>
      <c r="E14" s="72"/>
      <c r="F14" s="72"/>
      <c r="G14" s="72"/>
      <c r="H14" s="72"/>
      <c r="I14" s="72"/>
      <c r="J14" s="72"/>
      <c r="K14" s="72"/>
      <c r="L14" s="72"/>
      <c r="M14" s="72"/>
      <c r="N14" s="72"/>
      <c r="O14" s="72"/>
      <c r="P14" s="72"/>
      <c r="R14" s="10"/>
    </row>
    <row r="15" spans="1:18">
      <c r="A15" s="24" t="s">
        <v>8</v>
      </c>
      <c r="B15" s="21">
        <f>TPWRKACT!B14</f>
        <v>42</v>
      </c>
      <c r="C15" s="21">
        <f>TPWRKACT!C14</f>
        <v>0</v>
      </c>
      <c r="D15" s="21">
        <f>TPWRKACT!D14</f>
        <v>0</v>
      </c>
      <c r="E15" s="69" t="str">
        <f>IF($D15&gt;0,TPWRKACT!E14/(2*$D15)," ")</f>
        <v xml:space="preserve"> </v>
      </c>
      <c r="F15" s="69" t="str">
        <f>IF($D15&gt;0,TPWRKACT!F14/(2*$D15)," ")</f>
        <v xml:space="preserve"> </v>
      </c>
      <c r="G15" s="69" t="str">
        <f>IF($D15&gt;0,TPWRKACT!G14/(2*$D15)," ")</f>
        <v xml:space="preserve"> </v>
      </c>
      <c r="H15" s="69" t="str">
        <f>IF($D15&gt;0,TPWRKACT!H14/(2*$D15)," ")</f>
        <v xml:space="preserve"> </v>
      </c>
      <c r="I15" s="69" t="str">
        <f>IF($D15&gt;0,TPWRKACT!I14/(2*$D15)," ")</f>
        <v xml:space="preserve"> </v>
      </c>
      <c r="J15" s="69" t="str">
        <f>IF($D15&gt;0,TPWRKACT!J14/(2*$D15)," ")</f>
        <v xml:space="preserve"> </v>
      </c>
      <c r="K15" s="69" t="str">
        <f>IF($D15&gt;0,TPWRKACT!K14/(2*$D15)," ")</f>
        <v xml:space="preserve"> </v>
      </c>
      <c r="L15" s="69" t="str">
        <f>IF($D15&gt;0,TPWRKACT!L14/(2*$D15)," ")</f>
        <v xml:space="preserve"> </v>
      </c>
      <c r="M15" s="69" t="str">
        <f>IF($D15&gt;0,TPWRKACT!M14/(2*$D15)," ")</f>
        <v xml:space="preserve"> </v>
      </c>
      <c r="N15" s="69" t="str">
        <f>IF($D15&gt;0,TPWRKACT!N14/(2*$D15)," ")</f>
        <v xml:space="preserve"> </v>
      </c>
      <c r="O15" s="69" t="str">
        <f>IF($D15&gt;0,TPWRKACT!O14/(2*$D15)," ")</f>
        <v xml:space="preserve"> </v>
      </c>
      <c r="P15" s="69" t="str">
        <f>IF($D15&gt;0,TPWRKACT!P14/(2*$D15)," ")</f>
        <v xml:space="preserve"> </v>
      </c>
      <c r="Q15" s="141" t="str">
        <f>IF($D15&gt;0,TPWRKACT!Q14/(2*$D15)," ")</f>
        <v xml:space="preserve"> </v>
      </c>
      <c r="R15" s="69" t="str">
        <f>IF($D15&gt;0,TPWRKACT!R14/(2*$D15)," ")</f>
        <v xml:space="preserve"> </v>
      </c>
    </row>
    <row r="16" spans="1:18">
      <c r="A16" s="24" t="s">
        <v>9</v>
      </c>
      <c r="B16" s="21">
        <f>TPWRKACT!B15</f>
        <v>783</v>
      </c>
      <c r="C16" s="21">
        <f>TPWRKACT!C15</f>
        <v>547</v>
      </c>
      <c r="D16" s="21">
        <f>TPWRKACT!D15</f>
        <v>244</v>
      </c>
      <c r="E16" s="69">
        <f>IF($D16&gt;0,TPWRKACT!E15/(2*$D16)," ")</f>
        <v>0.53688524590163933</v>
      </c>
      <c r="F16" s="69">
        <f>IF($D16&gt;0,TPWRKACT!F15/(2*$D16)," ")</f>
        <v>0</v>
      </c>
      <c r="G16" s="69">
        <f>IF($D16&gt;0,TPWRKACT!G15/(2*$D16)," ")</f>
        <v>0</v>
      </c>
      <c r="H16" s="69">
        <f>IF($D16&gt;0,TPWRKACT!H15/(2*$D16)," ")</f>
        <v>4.0983606557377051E-3</v>
      </c>
      <c r="I16" s="69">
        <f>IF($D16&gt;0,TPWRKACT!I15/(2*$D16)," ")</f>
        <v>4.0983606557377051E-3</v>
      </c>
      <c r="J16" s="69">
        <f>IF($D16&gt;0,TPWRKACT!J15/(2*$D16)," ")</f>
        <v>0.18032786885245902</v>
      </c>
      <c r="K16" s="69">
        <f>IF($D16&gt;0,TPWRKACT!K15/(2*$D16)," ")</f>
        <v>8.6065573770491802E-2</v>
      </c>
      <c r="L16" s="69">
        <f>IF($D16&gt;0,TPWRKACT!L15/(2*$D16)," ")</f>
        <v>0.16598360655737704</v>
      </c>
      <c r="M16" s="69">
        <f>IF($D16&gt;0,TPWRKACT!M15/(2*$D16)," ")</f>
        <v>0</v>
      </c>
      <c r="N16" s="69">
        <f>IF($D16&gt;0,TPWRKACT!N15/(2*$D16)," ")</f>
        <v>0</v>
      </c>
      <c r="O16" s="69">
        <f>IF($D16&gt;0,TPWRKACT!O15/(2*$D16)," ")</f>
        <v>1.0245901639344262E-2</v>
      </c>
      <c r="P16" s="69">
        <f>IF($D16&gt;0,TPWRKACT!P15/(2*$D16)," ")</f>
        <v>0</v>
      </c>
      <c r="Q16" s="141">
        <f>IF($D16&gt;0,TPWRKACT!Q15/(2*$D16)," ")</f>
        <v>0</v>
      </c>
      <c r="R16" s="69">
        <f>IF($D16&gt;0,TPWRKACT!R15/(2*$D16)," ")</f>
        <v>7.5819672131147542E-2</v>
      </c>
    </row>
    <row r="17" spans="1:18">
      <c r="A17" s="24" t="s">
        <v>12</v>
      </c>
      <c r="B17" s="21">
        <f>TPWRKACT!B16</f>
        <v>535</v>
      </c>
      <c r="C17" s="21">
        <f>TPWRKACT!C16</f>
        <v>464</v>
      </c>
      <c r="D17" s="21">
        <f>TPWRKACT!D16</f>
        <v>242</v>
      </c>
      <c r="E17" s="69">
        <f>IF($D17&gt;0,TPWRKACT!E16/(2*$D17)," ")</f>
        <v>0.50826446280991733</v>
      </c>
      <c r="F17" s="69">
        <f>IF($D17&gt;0,TPWRKACT!F16/(2*$D17)," ")</f>
        <v>0</v>
      </c>
      <c r="G17" s="69">
        <f>IF($D17&gt;0,TPWRKACT!G16/(2*$D17)," ")</f>
        <v>0</v>
      </c>
      <c r="H17" s="69">
        <f>IF($D17&gt;0,TPWRKACT!H16/(2*$D17)," ")</f>
        <v>0.16942148760330578</v>
      </c>
      <c r="I17" s="69">
        <f>IF($D17&gt;0,TPWRKACT!I16/(2*$D17)," ")</f>
        <v>0</v>
      </c>
      <c r="J17" s="69">
        <f>IF($D17&gt;0,TPWRKACT!J16/(2*$D17)," ")</f>
        <v>0.43181818181818182</v>
      </c>
      <c r="K17" s="69">
        <f>IF($D17&gt;0,TPWRKACT!K16/(2*$D17)," ")</f>
        <v>1.0330578512396695E-2</v>
      </c>
      <c r="L17" s="69">
        <f>IF($D17&gt;0,TPWRKACT!L16/(2*$D17)," ")</f>
        <v>5.578512396694215E-2</v>
      </c>
      <c r="M17" s="69">
        <f>IF($D17&gt;0,TPWRKACT!M16/(2*$D17)," ")</f>
        <v>2.0661157024793389E-3</v>
      </c>
      <c r="N17" s="69">
        <f>IF($D17&gt;0,TPWRKACT!N16/(2*$D17)," ")</f>
        <v>4.1322314049586778E-3</v>
      </c>
      <c r="O17" s="69">
        <f>IF($D17&gt;0,TPWRKACT!O16/(2*$D17)," ")</f>
        <v>1.2396694214876033E-2</v>
      </c>
      <c r="P17" s="69">
        <f>IF($D17&gt;0,TPWRKACT!P16/(2*$D17)," ")</f>
        <v>0</v>
      </c>
      <c r="Q17" s="141">
        <f>IF($D17&gt;0,TPWRKACT!Q16/(2*$D17)," ")</f>
        <v>0</v>
      </c>
      <c r="R17" s="69">
        <f>IF($D17&gt;0,TPWRKACT!R16/(2*$D17)," ")</f>
        <v>0</v>
      </c>
    </row>
    <row r="18" spans="1:18">
      <c r="A18" s="24" t="s">
        <v>14</v>
      </c>
      <c r="B18" s="21">
        <f>TPWRKACT!B17</f>
        <v>239</v>
      </c>
      <c r="C18" s="21">
        <f>TPWRKACT!C17</f>
        <v>211</v>
      </c>
      <c r="D18" s="21">
        <f>TPWRKACT!D17</f>
        <v>57</v>
      </c>
      <c r="E18" s="69">
        <f>IF($D18&gt;0,TPWRKACT!E17/(2*$D18)," ")</f>
        <v>0.34210526315789475</v>
      </c>
      <c r="F18" s="69">
        <f>IF($D18&gt;0,TPWRKACT!F17/(2*$D18)," ")</f>
        <v>8.771929824561403E-3</v>
      </c>
      <c r="G18" s="69">
        <f>IF($D18&gt;0,TPWRKACT!G17/(2*$D18)," ")</f>
        <v>8.771929824561403E-3</v>
      </c>
      <c r="H18" s="69">
        <f>IF($D18&gt;0,TPWRKACT!H17/(2*$D18)," ")</f>
        <v>3.5087719298245612E-2</v>
      </c>
      <c r="I18" s="69">
        <f>IF($D18&gt;0,TPWRKACT!I17/(2*$D18)," ")</f>
        <v>1.7543859649122806E-2</v>
      </c>
      <c r="J18" s="69">
        <f>IF($D18&gt;0,TPWRKACT!J17/(2*$D18)," ")</f>
        <v>0.16666666666666666</v>
      </c>
      <c r="K18" s="69">
        <f>IF($D18&gt;0,TPWRKACT!K17/(2*$D18)," ")</f>
        <v>0</v>
      </c>
      <c r="L18" s="69">
        <f>IF($D18&gt;0,TPWRKACT!L17/(2*$D18)," ")</f>
        <v>0.21929824561403508</v>
      </c>
      <c r="M18" s="69">
        <f>IF($D18&gt;0,TPWRKACT!M17/(2*$D18)," ")</f>
        <v>8.771929824561403E-3</v>
      </c>
      <c r="N18" s="69">
        <f>IF($D18&gt;0,TPWRKACT!N17/(2*$D18)," ")</f>
        <v>0</v>
      </c>
      <c r="O18" s="69">
        <f>IF($D18&gt;0,TPWRKACT!O17/(2*$D18)," ")</f>
        <v>0</v>
      </c>
      <c r="P18" s="69">
        <f>IF($D18&gt;0,TPWRKACT!P17/(2*$D18)," ")</f>
        <v>0</v>
      </c>
      <c r="Q18" s="141">
        <f>IF($D18&gt;0,TPWRKACT!Q17/(2*$D18)," ")</f>
        <v>0</v>
      </c>
      <c r="R18" s="69">
        <f>IF($D18&gt;0,TPWRKACT!R17/(2*$D18)," ")</f>
        <v>0</v>
      </c>
    </row>
    <row r="19" spans="1:18">
      <c r="A19" s="24" t="s">
        <v>15</v>
      </c>
      <c r="B19" s="21">
        <f>TPWRKACT!B18</f>
        <v>0</v>
      </c>
      <c r="C19" s="21">
        <f>TPWRKACT!C18</f>
        <v>0</v>
      </c>
      <c r="D19" s="21">
        <f>TPWRKACT!D18</f>
        <v>0</v>
      </c>
      <c r="E19" s="69" t="str">
        <f>IF($D19&gt;0,TPWRKACT!E18/(2*$D19)," ")</f>
        <v xml:space="preserve"> </v>
      </c>
      <c r="F19" s="69" t="str">
        <f>IF($D19&gt;0,TPWRKACT!F18/(2*$D19)," ")</f>
        <v xml:space="preserve"> </v>
      </c>
      <c r="G19" s="69" t="str">
        <f>IF($D19&gt;0,TPWRKACT!G18/(2*$D19)," ")</f>
        <v xml:space="preserve"> </v>
      </c>
      <c r="H19" s="69" t="str">
        <f>IF($D19&gt;0,TPWRKACT!H18/(2*$D19)," ")</f>
        <v xml:space="preserve"> </v>
      </c>
      <c r="I19" s="69" t="str">
        <f>IF($D19&gt;0,TPWRKACT!I18/(2*$D19)," ")</f>
        <v xml:space="preserve"> </v>
      </c>
      <c r="J19" s="69" t="str">
        <f>IF($D19&gt;0,TPWRKACT!J18/(2*$D19)," ")</f>
        <v xml:space="preserve"> </v>
      </c>
      <c r="K19" s="69" t="str">
        <f>IF($D19&gt;0,TPWRKACT!K18/(2*$D19)," ")</f>
        <v xml:space="preserve"> </v>
      </c>
      <c r="L19" s="69" t="str">
        <f>IF($D19&gt;0,TPWRKACT!L18/(2*$D19)," ")</f>
        <v xml:space="preserve"> </v>
      </c>
      <c r="M19" s="69" t="str">
        <f>IF($D19&gt;0,TPWRKACT!M18/(2*$D19)," ")</f>
        <v xml:space="preserve"> </v>
      </c>
      <c r="N19" s="69" t="str">
        <f>IF($D19&gt;0,TPWRKACT!N18/(2*$D19)," ")</f>
        <v xml:space="preserve"> </v>
      </c>
      <c r="O19" s="69" t="str">
        <f>IF($D19&gt;0,TPWRKACT!O18/(2*$D19)," ")</f>
        <v xml:space="preserve"> </v>
      </c>
      <c r="P19" s="69" t="str">
        <f>IF($D19&gt;0,TPWRKACT!P18/(2*$D19)," ")</f>
        <v xml:space="preserve"> </v>
      </c>
      <c r="Q19" s="141" t="str">
        <f>IF($D19&gt;0,TPWRKACT!Q18/(2*$D19)," ")</f>
        <v xml:space="preserve"> </v>
      </c>
      <c r="R19" s="69" t="str">
        <f>IF($D19&gt;0,TPWRKACT!R18/(2*$D19)," ")</f>
        <v xml:space="preserve"> </v>
      </c>
    </row>
    <row r="20" spans="1:18">
      <c r="A20" s="24"/>
      <c r="B20" s="21">
        <f>TPWRKACT!B19</f>
        <v>0</v>
      </c>
      <c r="C20" s="21">
        <f>TPWRKACT!C19</f>
        <v>0</v>
      </c>
      <c r="D20" s="21">
        <f>TPWRKACT!D19</f>
        <v>0</v>
      </c>
      <c r="E20" s="69"/>
      <c r="F20" s="69"/>
      <c r="G20" s="69"/>
      <c r="H20" s="69"/>
      <c r="I20" s="69"/>
      <c r="J20" s="69"/>
      <c r="K20" s="69"/>
      <c r="L20" s="69"/>
      <c r="M20" s="69"/>
      <c r="N20" s="69"/>
      <c r="O20" s="69"/>
      <c r="P20" s="69"/>
      <c r="Q20" s="141"/>
      <c r="R20" s="69"/>
    </row>
    <row r="21" spans="1:18">
      <c r="A21" s="24" t="s">
        <v>17</v>
      </c>
      <c r="B21" s="21">
        <f>TPWRKACT!B20</f>
        <v>613</v>
      </c>
      <c r="C21" s="21">
        <f>TPWRKACT!C20</f>
        <v>454</v>
      </c>
      <c r="D21" s="21">
        <f>TPWRKACT!D20</f>
        <v>205</v>
      </c>
      <c r="E21" s="69">
        <f>IF($D21&gt;0,TPWRKACT!E20/(2*$D21)," ")</f>
        <v>0.5024390243902439</v>
      </c>
      <c r="F21" s="69">
        <f>IF($D21&gt;0,TPWRKACT!F20/(2*$D21)," ")</f>
        <v>0</v>
      </c>
      <c r="G21" s="69">
        <f>IF($D21&gt;0,TPWRKACT!G20/(2*$D21)," ")</f>
        <v>1.4634146341463415E-2</v>
      </c>
      <c r="H21" s="69">
        <f>IF($D21&gt;0,TPWRKACT!H20/(2*$D21)," ")</f>
        <v>6.5853658536585369E-2</v>
      </c>
      <c r="I21" s="69">
        <f>IF($D21&gt;0,TPWRKACT!I20/(2*$D21)," ")</f>
        <v>0</v>
      </c>
      <c r="J21" s="69">
        <f>IF($D21&gt;0,TPWRKACT!J20/(2*$D21)," ")</f>
        <v>0.10975609756097561</v>
      </c>
      <c r="K21" s="69">
        <f>IF($D21&gt;0,TPWRKACT!K20/(2*$D21)," ")</f>
        <v>0.21219512195121951</v>
      </c>
      <c r="L21" s="69">
        <f>IF($D21&gt;0,TPWRKACT!L20/(2*$D21)," ")</f>
        <v>0.12926829268292683</v>
      </c>
      <c r="M21" s="69">
        <f>IF($D21&gt;0,TPWRKACT!M20/(2*$D21)," ")</f>
        <v>0</v>
      </c>
      <c r="N21" s="69">
        <f>IF($D21&gt;0,TPWRKACT!N20/(2*$D21)," ")</f>
        <v>1.7073170731707318E-2</v>
      </c>
      <c r="O21" s="69">
        <f>IF($D21&gt;0,TPWRKACT!O20/(2*$D21)," ")</f>
        <v>6.8292682926829273E-2</v>
      </c>
      <c r="P21" s="69">
        <f>IF($D21&gt;0,TPWRKACT!P20/(2*$D21)," ")</f>
        <v>0</v>
      </c>
      <c r="Q21" s="141">
        <f>IF($D21&gt;0,TPWRKACT!Q20/(2*$D21)," ")</f>
        <v>0</v>
      </c>
      <c r="R21" s="69">
        <f>IF($D21&gt;0,TPWRKACT!R20/(2*$D21)," ")</f>
        <v>0</v>
      </c>
    </row>
    <row r="22" spans="1:18">
      <c r="A22" s="24" t="s">
        <v>18</v>
      </c>
      <c r="B22" s="21">
        <f>TPWRKACT!B21</f>
        <v>0</v>
      </c>
      <c r="C22" s="21">
        <f>TPWRKACT!C21</f>
        <v>0</v>
      </c>
      <c r="D22" s="21">
        <f>TPWRKACT!D21</f>
        <v>0</v>
      </c>
      <c r="E22" s="69" t="str">
        <f>IF($D22&gt;0,TPWRKACT!E21/(2*$D22)," ")</f>
        <v xml:space="preserve"> </v>
      </c>
      <c r="F22" s="69" t="str">
        <f>IF($D22&gt;0,TPWRKACT!F21/(2*$D22)," ")</f>
        <v xml:space="preserve"> </v>
      </c>
      <c r="G22" s="69" t="str">
        <f>IF($D22&gt;0,TPWRKACT!G21/(2*$D22)," ")</f>
        <v xml:space="preserve"> </v>
      </c>
      <c r="H22" s="69" t="str">
        <f>IF($D22&gt;0,TPWRKACT!H21/(2*$D22)," ")</f>
        <v xml:space="preserve"> </v>
      </c>
      <c r="I22" s="69" t="str">
        <f>IF($D22&gt;0,TPWRKACT!I21/(2*$D22)," ")</f>
        <v xml:space="preserve"> </v>
      </c>
      <c r="J22" s="69" t="str">
        <f>IF($D22&gt;0,TPWRKACT!J21/(2*$D22)," ")</f>
        <v xml:space="preserve"> </v>
      </c>
      <c r="K22" s="69" t="str">
        <f>IF($D22&gt;0,TPWRKACT!K21/(2*$D22)," ")</f>
        <v xml:space="preserve"> </v>
      </c>
      <c r="L22" s="69" t="str">
        <f>IF($D22&gt;0,TPWRKACT!L21/(2*$D22)," ")</f>
        <v xml:space="preserve"> </v>
      </c>
      <c r="M22" s="69" t="str">
        <f>IF($D22&gt;0,TPWRKACT!M21/(2*$D22)," ")</f>
        <v xml:space="preserve"> </v>
      </c>
      <c r="N22" s="69" t="str">
        <f>IF($D22&gt;0,TPWRKACT!N21/(2*$D22)," ")</f>
        <v xml:space="preserve"> </v>
      </c>
      <c r="O22" s="69" t="str">
        <f>IF($D22&gt;0,TPWRKACT!O21/(2*$D22)," ")</f>
        <v xml:space="preserve"> </v>
      </c>
      <c r="P22" s="69" t="str">
        <f>IF($D22&gt;0,TPWRKACT!P21/(2*$D22)," ")</f>
        <v xml:space="preserve"> </v>
      </c>
      <c r="Q22" s="141" t="str">
        <f>IF($D22&gt;0,TPWRKACT!Q21/(2*$D22)," ")</f>
        <v xml:space="preserve"> </v>
      </c>
      <c r="R22" s="69" t="str">
        <f>IF($D22&gt;0,TPWRKACT!R21/(2*$D22)," ")</f>
        <v xml:space="preserve"> </v>
      </c>
    </row>
    <row r="23" spans="1:18">
      <c r="A23" s="24" t="s">
        <v>19</v>
      </c>
      <c r="B23" s="21">
        <f>TPWRKACT!B22</f>
        <v>0</v>
      </c>
      <c r="C23" s="21">
        <f>TPWRKACT!C22</f>
        <v>0</v>
      </c>
      <c r="D23" s="21">
        <f>TPWRKACT!D22</f>
        <v>0</v>
      </c>
      <c r="E23" s="69" t="str">
        <f>IF($D23&gt;0,TPWRKACT!E22/(2*$D23)," ")</f>
        <v xml:space="preserve"> </v>
      </c>
      <c r="F23" s="69" t="str">
        <f>IF($D23&gt;0,TPWRKACT!F22/(2*$D23)," ")</f>
        <v xml:space="preserve"> </v>
      </c>
      <c r="G23" s="69" t="str">
        <f>IF($D23&gt;0,TPWRKACT!G22/(2*$D23)," ")</f>
        <v xml:space="preserve"> </v>
      </c>
      <c r="H23" s="69" t="str">
        <f>IF($D23&gt;0,TPWRKACT!H22/(2*$D23)," ")</f>
        <v xml:space="preserve"> </v>
      </c>
      <c r="I23" s="69" t="str">
        <f>IF($D23&gt;0,TPWRKACT!I22/(2*$D23)," ")</f>
        <v xml:space="preserve"> </v>
      </c>
      <c r="J23" s="69" t="str">
        <f>IF($D23&gt;0,TPWRKACT!J22/(2*$D23)," ")</f>
        <v xml:space="preserve"> </v>
      </c>
      <c r="K23" s="69" t="str">
        <f>IF($D23&gt;0,TPWRKACT!K22/(2*$D23)," ")</f>
        <v xml:space="preserve"> </v>
      </c>
      <c r="L23" s="69" t="str">
        <f>IF($D23&gt;0,TPWRKACT!L22/(2*$D23)," ")</f>
        <v xml:space="preserve"> </v>
      </c>
      <c r="M23" s="69" t="str">
        <f>IF($D23&gt;0,TPWRKACT!M22/(2*$D23)," ")</f>
        <v xml:space="preserve"> </v>
      </c>
      <c r="N23" s="69" t="str">
        <f>IF($D23&gt;0,TPWRKACT!N22/(2*$D23)," ")</f>
        <v xml:space="preserve"> </v>
      </c>
      <c r="O23" s="69" t="str">
        <f>IF($D23&gt;0,TPWRKACT!O22/(2*$D23)," ")</f>
        <v xml:space="preserve"> </v>
      </c>
      <c r="P23" s="69" t="str">
        <f>IF($D23&gt;0,TPWRKACT!P22/(2*$D23)," ")</f>
        <v xml:space="preserve"> </v>
      </c>
      <c r="Q23" s="141" t="str">
        <f>IF($D23&gt;0,TPWRKACT!Q22/(2*$D23)," ")</f>
        <v xml:space="preserve"> </v>
      </c>
      <c r="R23" s="69" t="str">
        <f>IF($D23&gt;0,TPWRKACT!R22/(2*$D23)," ")</f>
        <v xml:space="preserve"> </v>
      </c>
    </row>
    <row r="24" spans="1:18">
      <c r="A24" s="24" t="s">
        <v>20</v>
      </c>
      <c r="B24" s="21">
        <f>TPWRKACT!B23</f>
        <v>109</v>
      </c>
      <c r="C24" s="21">
        <f>TPWRKACT!C23</f>
        <v>107</v>
      </c>
      <c r="D24" s="21">
        <f>TPWRKACT!D23</f>
        <v>14</v>
      </c>
      <c r="E24" s="69">
        <f>IF($D24&gt;0,TPWRKACT!E23/(2*$D24)," ")</f>
        <v>0.5357142857142857</v>
      </c>
      <c r="F24" s="69">
        <f>IF($D24&gt;0,TPWRKACT!F23/(2*$D24)," ")</f>
        <v>0</v>
      </c>
      <c r="G24" s="69">
        <f>IF($D24&gt;0,TPWRKACT!G23/(2*$D24)," ")</f>
        <v>0</v>
      </c>
      <c r="H24" s="69">
        <f>IF($D24&gt;0,TPWRKACT!H23/(2*$D24)," ")</f>
        <v>3.5714285714285712E-2</v>
      </c>
      <c r="I24" s="69">
        <f>IF($D24&gt;0,TPWRKACT!I23/(2*$D24)," ")</f>
        <v>0</v>
      </c>
      <c r="J24" s="69">
        <f>IF($D24&gt;0,TPWRKACT!J23/(2*$D24)," ")</f>
        <v>3.5714285714285712E-2</v>
      </c>
      <c r="K24" s="69">
        <f>IF($D24&gt;0,TPWRKACT!K23/(2*$D24)," ")</f>
        <v>0</v>
      </c>
      <c r="L24" s="69">
        <f>IF($D24&gt;0,TPWRKACT!L23/(2*$D24)," ")</f>
        <v>0</v>
      </c>
      <c r="M24" s="69">
        <f>IF($D24&gt;0,TPWRKACT!M23/(2*$D24)," ")</f>
        <v>0</v>
      </c>
      <c r="N24" s="69">
        <f>IF($D24&gt;0,TPWRKACT!N23/(2*$D24)," ")</f>
        <v>0</v>
      </c>
      <c r="O24" s="69">
        <f>IF($D24&gt;0,TPWRKACT!O23/(2*$D24)," ")</f>
        <v>0</v>
      </c>
      <c r="P24" s="69">
        <f>IF($D24&gt;0,TPWRKACT!P23/(2*$D24)," ")</f>
        <v>0</v>
      </c>
      <c r="Q24" s="141">
        <f>IF($D24&gt;0,TPWRKACT!Q23/(2*$D24)," ")</f>
        <v>0</v>
      </c>
      <c r="R24" s="69">
        <f>IF($D24&gt;0,TPWRKACT!R23/(2*$D24)," ")</f>
        <v>3.5714285714285712E-2</v>
      </c>
    </row>
    <row r="25" spans="1:18">
      <c r="A25" s="24" t="s">
        <v>21</v>
      </c>
      <c r="B25" s="21">
        <f>TPWRKACT!B24</f>
        <v>0</v>
      </c>
      <c r="C25" s="21">
        <f>TPWRKACT!C24</f>
        <v>0</v>
      </c>
      <c r="D25" s="21">
        <f>TPWRKACT!D24</f>
        <v>0</v>
      </c>
      <c r="E25" s="69" t="str">
        <f>IF($D25&gt;0,TPWRKACT!E24/(2*$D25)," ")</f>
        <v xml:space="preserve"> </v>
      </c>
      <c r="F25" s="69" t="str">
        <f>IF($D25&gt;0,TPWRKACT!F24/(2*$D25)," ")</f>
        <v xml:space="preserve"> </v>
      </c>
      <c r="G25" s="69" t="str">
        <f>IF($D25&gt;0,TPWRKACT!G24/(2*$D25)," ")</f>
        <v xml:space="preserve"> </v>
      </c>
      <c r="H25" s="69" t="str">
        <f>IF($D25&gt;0,TPWRKACT!H24/(2*$D25)," ")</f>
        <v xml:space="preserve"> </v>
      </c>
      <c r="I25" s="69" t="str">
        <f>IF($D25&gt;0,TPWRKACT!I24/(2*$D25)," ")</f>
        <v xml:space="preserve"> </v>
      </c>
      <c r="J25" s="69" t="str">
        <f>IF($D25&gt;0,TPWRKACT!J24/(2*$D25)," ")</f>
        <v xml:space="preserve"> </v>
      </c>
      <c r="K25" s="69" t="str">
        <f>IF($D25&gt;0,TPWRKACT!K24/(2*$D25)," ")</f>
        <v xml:space="preserve"> </v>
      </c>
      <c r="L25" s="69" t="str">
        <f>IF($D25&gt;0,TPWRKACT!L24/(2*$D25)," ")</f>
        <v xml:space="preserve"> </v>
      </c>
      <c r="M25" s="69" t="str">
        <f>IF($D25&gt;0,TPWRKACT!M24/(2*$D25)," ")</f>
        <v xml:space="preserve"> </v>
      </c>
      <c r="N25" s="69" t="str">
        <f>IF($D25&gt;0,TPWRKACT!N24/(2*$D25)," ")</f>
        <v xml:space="preserve"> </v>
      </c>
      <c r="O25" s="69" t="str">
        <f>IF($D25&gt;0,TPWRKACT!O24/(2*$D25)," ")</f>
        <v xml:space="preserve"> </v>
      </c>
      <c r="P25" s="69" t="str">
        <f>IF($D25&gt;0,TPWRKACT!P24/(2*$D25)," ")</f>
        <v xml:space="preserve"> </v>
      </c>
      <c r="Q25" s="141" t="str">
        <f>IF($D25&gt;0,TPWRKACT!Q24/(2*$D25)," ")</f>
        <v xml:space="preserve"> </v>
      </c>
      <c r="R25" s="69" t="str">
        <f>IF($D25&gt;0,TPWRKACT!R24/(2*$D25)," ")</f>
        <v xml:space="preserve"> </v>
      </c>
    </row>
    <row r="26" spans="1:18">
      <c r="A26" s="24"/>
      <c r="B26" s="21">
        <f>TPWRKACT!B25</f>
        <v>0</v>
      </c>
      <c r="C26" s="21">
        <f>TPWRKACT!C25</f>
        <v>0</v>
      </c>
      <c r="D26" s="21">
        <f>TPWRKACT!D25</f>
        <v>0</v>
      </c>
      <c r="E26" s="69"/>
      <c r="F26" s="69"/>
      <c r="G26" s="69"/>
      <c r="H26" s="69"/>
      <c r="I26" s="69"/>
      <c r="J26" s="69"/>
      <c r="K26" s="69"/>
      <c r="L26" s="69"/>
      <c r="M26" s="69"/>
      <c r="N26" s="69"/>
      <c r="O26" s="69"/>
      <c r="P26" s="69"/>
      <c r="Q26" s="141"/>
      <c r="R26" s="69"/>
    </row>
    <row r="27" spans="1:18">
      <c r="A27" s="24" t="s">
        <v>23</v>
      </c>
      <c r="B27" s="21">
        <f>TPWRKACT!B26</f>
        <v>0</v>
      </c>
      <c r="C27" s="21">
        <f>TPWRKACT!C26</f>
        <v>0</v>
      </c>
      <c r="D27" s="21">
        <f>TPWRKACT!D26</f>
        <v>0</v>
      </c>
      <c r="E27" s="69" t="str">
        <f>IF($D27&gt;0,TPWRKACT!E26/(2*$D27)," ")</f>
        <v xml:space="preserve"> </v>
      </c>
      <c r="F27" s="69" t="str">
        <f>IF($D27&gt;0,TPWRKACT!F26/(2*$D27)," ")</f>
        <v xml:space="preserve"> </v>
      </c>
      <c r="G27" s="69" t="str">
        <f>IF($D27&gt;0,TPWRKACT!G26/(2*$D27)," ")</f>
        <v xml:space="preserve"> </v>
      </c>
      <c r="H27" s="69" t="str">
        <f>IF($D27&gt;0,TPWRKACT!H26/(2*$D27)," ")</f>
        <v xml:space="preserve"> </v>
      </c>
      <c r="I27" s="69" t="str">
        <f>IF($D27&gt;0,TPWRKACT!I26/(2*$D27)," ")</f>
        <v xml:space="preserve"> </v>
      </c>
      <c r="J27" s="69" t="str">
        <f>IF($D27&gt;0,TPWRKACT!J26/(2*$D27)," ")</f>
        <v xml:space="preserve"> </v>
      </c>
      <c r="K27" s="69" t="str">
        <f>IF($D27&gt;0,TPWRKACT!K26/(2*$D27)," ")</f>
        <v xml:space="preserve"> </v>
      </c>
      <c r="L27" s="69" t="str">
        <f>IF($D27&gt;0,TPWRKACT!L26/(2*$D27)," ")</f>
        <v xml:space="preserve"> </v>
      </c>
      <c r="M27" s="69" t="str">
        <f>IF($D27&gt;0,TPWRKACT!M26/(2*$D27)," ")</f>
        <v xml:space="preserve"> </v>
      </c>
      <c r="N27" s="69" t="str">
        <f>IF($D27&gt;0,TPWRKACT!N26/(2*$D27)," ")</f>
        <v xml:space="preserve"> </v>
      </c>
      <c r="O27" s="69" t="str">
        <f>IF($D27&gt;0,TPWRKACT!O26/(2*$D27)," ")</f>
        <v xml:space="preserve"> </v>
      </c>
      <c r="P27" s="69" t="str">
        <f>IF($D27&gt;0,TPWRKACT!P26/(2*$D27)," ")</f>
        <v xml:space="preserve"> </v>
      </c>
      <c r="Q27" s="141" t="str">
        <f>IF($D27&gt;0,TPWRKACT!Q26/(2*$D27)," ")</f>
        <v xml:space="preserve"> </v>
      </c>
      <c r="R27" s="69" t="str">
        <f>IF($D27&gt;0,TPWRKACT!R26/(2*$D27)," ")</f>
        <v xml:space="preserve"> </v>
      </c>
    </row>
    <row r="28" spans="1:18">
      <c r="A28" s="24" t="s">
        <v>24</v>
      </c>
      <c r="B28" s="21" t="s">
        <v>101</v>
      </c>
      <c r="C28" s="21" t="s">
        <v>101</v>
      </c>
      <c r="D28" s="21" t="s">
        <v>101</v>
      </c>
      <c r="E28" s="69" t="s">
        <v>101</v>
      </c>
      <c r="F28" s="69" t="s">
        <v>101</v>
      </c>
      <c r="G28" s="69" t="s">
        <v>101</v>
      </c>
      <c r="H28" s="69" t="s">
        <v>101</v>
      </c>
      <c r="I28" s="69" t="s">
        <v>101</v>
      </c>
      <c r="J28" s="69" t="s">
        <v>101</v>
      </c>
      <c r="K28" s="69" t="s">
        <v>101</v>
      </c>
      <c r="L28" s="69" t="s">
        <v>101</v>
      </c>
      <c r="M28" s="69" t="s">
        <v>101</v>
      </c>
      <c r="N28" s="69" t="s">
        <v>101</v>
      </c>
      <c r="O28" s="69" t="s">
        <v>101</v>
      </c>
      <c r="P28" s="69" t="s">
        <v>101</v>
      </c>
      <c r="Q28" s="141" t="s">
        <v>101</v>
      </c>
      <c r="R28" s="69" t="s">
        <v>101</v>
      </c>
    </row>
    <row r="29" spans="1:18">
      <c r="A29" s="24" t="s">
        <v>25</v>
      </c>
      <c r="B29" s="21">
        <f>TPWRKACT!B28</f>
        <v>0</v>
      </c>
      <c r="C29" s="21">
        <f>TPWRKACT!C28</f>
        <v>0</v>
      </c>
      <c r="D29" s="21">
        <f>TPWRKACT!D28</f>
        <v>0</v>
      </c>
      <c r="E29" s="69" t="str">
        <f>IF($D29&gt;0,TPWRKACT!E28/(2*$D29)," ")</f>
        <v xml:space="preserve"> </v>
      </c>
      <c r="F29" s="69" t="str">
        <f>IF($D29&gt;0,TPWRKACT!F28/(2*$D29)," ")</f>
        <v xml:space="preserve"> </v>
      </c>
      <c r="G29" s="69" t="str">
        <f>IF($D29&gt;0,TPWRKACT!G28/(2*$D29)," ")</f>
        <v xml:space="preserve"> </v>
      </c>
      <c r="H29" s="69" t="str">
        <f>IF($D29&gt;0,TPWRKACT!H28/(2*$D29)," ")</f>
        <v xml:space="preserve"> </v>
      </c>
      <c r="I29" s="69" t="str">
        <f>IF($D29&gt;0,TPWRKACT!I28/(2*$D29)," ")</f>
        <v xml:space="preserve"> </v>
      </c>
      <c r="J29" s="69" t="str">
        <f>IF($D29&gt;0,TPWRKACT!J28/(2*$D29)," ")</f>
        <v xml:space="preserve"> </v>
      </c>
      <c r="K29" s="69" t="str">
        <f>IF($D29&gt;0,TPWRKACT!K28/(2*$D29)," ")</f>
        <v xml:space="preserve"> </v>
      </c>
      <c r="L29" s="69" t="str">
        <f>IF($D29&gt;0,TPWRKACT!L28/(2*$D29)," ")</f>
        <v xml:space="preserve"> </v>
      </c>
      <c r="M29" s="69" t="str">
        <f>IF($D29&gt;0,TPWRKACT!M28/(2*$D29)," ")</f>
        <v xml:space="preserve"> </v>
      </c>
      <c r="N29" s="69" t="str">
        <f>IF($D29&gt;0,TPWRKACT!N28/(2*$D29)," ")</f>
        <v xml:space="preserve"> </v>
      </c>
      <c r="O29" s="69" t="str">
        <f>IF($D29&gt;0,TPWRKACT!O28/(2*$D29)," ")</f>
        <v xml:space="preserve"> </v>
      </c>
      <c r="P29" s="69" t="str">
        <f>IF($D29&gt;0,TPWRKACT!P28/(2*$D29)," ")</f>
        <v xml:space="preserve"> </v>
      </c>
      <c r="Q29" s="141" t="str">
        <f>IF($D29&gt;0,TPWRKACT!Q28/(2*$D29)," ")</f>
        <v xml:space="preserve"> </v>
      </c>
      <c r="R29" s="69" t="str">
        <f>IF($D29&gt;0,TPWRKACT!R28/(2*$D29)," ")</f>
        <v xml:space="preserve"> </v>
      </c>
    </row>
    <row r="30" spans="1:18">
      <c r="A30" s="24" t="s">
        <v>26</v>
      </c>
      <c r="B30" s="21">
        <f>TPWRKACT!B29</f>
        <v>31</v>
      </c>
      <c r="C30" s="21">
        <f>TPWRKACT!C29</f>
        <v>31</v>
      </c>
      <c r="D30" s="21">
        <f>TPWRKACT!D29</f>
        <v>13</v>
      </c>
      <c r="E30" s="69">
        <f>IF($D30&gt;0,TPWRKACT!E29/(2*$D30)," ")</f>
        <v>0.38461538461538464</v>
      </c>
      <c r="F30" s="69">
        <f>IF($D30&gt;0,TPWRKACT!F29/(2*$D30)," ")</f>
        <v>0</v>
      </c>
      <c r="G30" s="69">
        <f>IF($D30&gt;0,TPWRKACT!G29/(2*$D30)," ")</f>
        <v>0</v>
      </c>
      <c r="H30" s="69">
        <f>IF($D30&gt;0,TPWRKACT!H29/(2*$D30)," ")</f>
        <v>3.8461538461538464E-2</v>
      </c>
      <c r="I30" s="69">
        <f>IF($D30&gt;0,TPWRKACT!I29/(2*$D30)," ")</f>
        <v>0</v>
      </c>
      <c r="J30" s="69">
        <f>IF($D30&gt;0,TPWRKACT!J29/(2*$D30)," ")</f>
        <v>0.46153846153846156</v>
      </c>
      <c r="K30" s="69">
        <f>IF($D30&gt;0,TPWRKACT!K29/(2*$D30)," ")</f>
        <v>0.11538461538461539</v>
      </c>
      <c r="L30" s="69">
        <f>IF($D30&gt;0,TPWRKACT!L29/(2*$D30)," ")</f>
        <v>0.19230769230769232</v>
      </c>
      <c r="M30" s="69">
        <f>IF($D30&gt;0,TPWRKACT!M29/(2*$D30)," ")</f>
        <v>0</v>
      </c>
      <c r="N30" s="69">
        <f>IF($D30&gt;0,TPWRKACT!N29/(2*$D30)," ")</f>
        <v>0</v>
      </c>
      <c r="O30" s="69">
        <f>IF($D30&gt;0,TPWRKACT!O29/(2*$D30)," ")</f>
        <v>0</v>
      </c>
      <c r="P30" s="69">
        <f>IF($D30&gt;0,TPWRKACT!P29/(2*$D30)," ")</f>
        <v>0</v>
      </c>
      <c r="Q30" s="141">
        <f>IF($D30&gt;0,TPWRKACT!Q29/(2*$D30)," ")</f>
        <v>0</v>
      </c>
      <c r="R30" s="69">
        <f>IF($D30&gt;0,TPWRKACT!R29/(2*$D30)," ")</f>
        <v>0.19230769230769232</v>
      </c>
    </row>
    <row r="31" spans="1:18">
      <c r="A31" s="24" t="s">
        <v>27</v>
      </c>
      <c r="B31" s="21">
        <f>TPWRKACT!B30</f>
        <v>36</v>
      </c>
      <c r="C31" s="21">
        <f>TPWRKACT!C30</f>
        <v>36</v>
      </c>
      <c r="D31" s="21">
        <f>TPWRKACT!D30</f>
        <v>0</v>
      </c>
      <c r="E31" s="69" t="str">
        <f>IF($D31&gt;0,TPWRKACT!E30/(2*$D31)," ")</f>
        <v xml:space="preserve"> </v>
      </c>
      <c r="F31" s="69" t="str">
        <f>IF($D31&gt;0,TPWRKACT!F30/(2*$D31)," ")</f>
        <v xml:space="preserve"> </v>
      </c>
      <c r="G31" s="69" t="str">
        <f>IF($D31&gt;0,TPWRKACT!G30/(2*$D31)," ")</f>
        <v xml:space="preserve"> </v>
      </c>
      <c r="H31" s="69" t="str">
        <f>IF($D31&gt;0,TPWRKACT!H30/(2*$D31)," ")</f>
        <v xml:space="preserve"> </v>
      </c>
      <c r="I31" s="69" t="str">
        <f>IF($D31&gt;0,TPWRKACT!I30/(2*$D31)," ")</f>
        <v xml:space="preserve"> </v>
      </c>
      <c r="J31" s="69" t="str">
        <f>IF($D31&gt;0,TPWRKACT!J30/(2*$D31)," ")</f>
        <v xml:space="preserve"> </v>
      </c>
      <c r="K31" s="69" t="str">
        <f>IF($D31&gt;0,TPWRKACT!K30/(2*$D31)," ")</f>
        <v xml:space="preserve"> </v>
      </c>
      <c r="L31" s="69" t="str">
        <f>IF($D31&gt;0,TPWRKACT!L30/(2*$D31)," ")</f>
        <v xml:space="preserve"> </v>
      </c>
      <c r="M31" s="69" t="str">
        <f>IF($D31&gt;0,TPWRKACT!M30/(2*$D31)," ")</f>
        <v xml:space="preserve"> </v>
      </c>
      <c r="N31" s="69" t="str">
        <f>IF($D31&gt;0,TPWRKACT!N30/(2*$D31)," ")</f>
        <v xml:space="preserve"> </v>
      </c>
      <c r="O31" s="69" t="str">
        <f>IF($D31&gt;0,TPWRKACT!O30/(2*$D31)," ")</f>
        <v xml:space="preserve"> </v>
      </c>
      <c r="P31" s="69" t="str">
        <f>IF($D31&gt;0,TPWRKACT!P30/(2*$D31)," ")</f>
        <v xml:space="preserve"> </v>
      </c>
      <c r="Q31" s="141" t="str">
        <f>IF($D31&gt;0,TPWRKACT!Q30/(2*$D31)," ")</f>
        <v xml:space="preserve"> </v>
      </c>
      <c r="R31" s="69" t="str">
        <f>IF($D31&gt;0,TPWRKACT!R30/(2*$D31)," ")</f>
        <v xml:space="preserve"> </v>
      </c>
    </row>
    <row r="32" spans="1:18">
      <c r="A32" s="24"/>
      <c r="B32" s="21">
        <f>TPWRKACT!B31</f>
        <v>0</v>
      </c>
      <c r="C32" s="21">
        <f>TPWRKACT!C31</f>
        <v>0</v>
      </c>
      <c r="D32" s="21">
        <f>TPWRKACT!D31</f>
        <v>0</v>
      </c>
      <c r="E32" s="69"/>
      <c r="F32" s="69"/>
      <c r="G32" s="69"/>
      <c r="H32" s="69"/>
      <c r="I32" s="69"/>
      <c r="J32" s="69"/>
      <c r="K32" s="69"/>
      <c r="L32" s="69"/>
      <c r="M32" s="69"/>
      <c r="N32" s="69"/>
      <c r="O32" s="69"/>
      <c r="P32" s="69"/>
      <c r="Q32" s="141"/>
      <c r="R32" s="69"/>
    </row>
    <row r="33" spans="1:18">
      <c r="A33" s="24" t="s">
        <v>28</v>
      </c>
      <c r="B33" s="21">
        <f>TPWRKACT!B32</f>
        <v>0</v>
      </c>
      <c r="C33" s="21">
        <f>TPWRKACT!C32</f>
        <v>0</v>
      </c>
      <c r="D33" s="21">
        <f>TPWRKACT!D32</f>
        <v>0</v>
      </c>
      <c r="E33" s="69" t="str">
        <f>IF($D33&gt;0,TPWRKACT!E32/(2*$D33)," ")</f>
        <v xml:space="preserve"> </v>
      </c>
      <c r="F33" s="69" t="str">
        <f>IF($D33&gt;0,TPWRKACT!F32/(2*$D33)," ")</f>
        <v xml:space="preserve"> </v>
      </c>
      <c r="G33" s="69" t="str">
        <f>IF($D33&gt;0,TPWRKACT!G32/(2*$D33)," ")</f>
        <v xml:space="preserve"> </v>
      </c>
      <c r="H33" s="69" t="str">
        <f>IF($D33&gt;0,TPWRKACT!H32/(2*$D33)," ")</f>
        <v xml:space="preserve"> </v>
      </c>
      <c r="I33" s="69" t="str">
        <f>IF($D33&gt;0,TPWRKACT!I32/(2*$D33)," ")</f>
        <v xml:space="preserve"> </v>
      </c>
      <c r="J33" s="69" t="str">
        <f>IF($D33&gt;0,TPWRKACT!J32/(2*$D33)," ")</f>
        <v xml:space="preserve"> </v>
      </c>
      <c r="K33" s="69" t="str">
        <f>IF($D33&gt;0,TPWRKACT!K32/(2*$D33)," ")</f>
        <v xml:space="preserve"> </v>
      </c>
      <c r="L33" s="69" t="str">
        <f>IF($D33&gt;0,TPWRKACT!L32/(2*$D33)," ")</f>
        <v xml:space="preserve"> </v>
      </c>
      <c r="M33" s="69" t="str">
        <f>IF($D33&gt;0,TPWRKACT!M32/(2*$D33)," ")</f>
        <v xml:space="preserve"> </v>
      </c>
      <c r="N33" s="69" t="str">
        <f>IF($D33&gt;0,TPWRKACT!N32/(2*$D33)," ")</f>
        <v xml:space="preserve"> </v>
      </c>
      <c r="O33" s="69" t="str">
        <f>IF($D33&gt;0,TPWRKACT!O32/(2*$D33)," ")</f>
        <v xml:space="preserve"> </v>
      </c>
      <c r="P33" s="69" t="str">
        <f>IF($D33&gt;0,TPWRKACT!P32/(2*$D33)," ")</f>
        <v xml:space="preserve"> </v>
      </c>
      <c r="Q33" s="141" t="str">
        <f>IF($D33&gt;0,TPWRKACT!Q32/(2*$D33)," ")</f>
        <v xml:space="preserve"> </v>
      </c>
      <c r="R33" s="69" t="str">
        <f>IF($D33&gt;0,TPWRKACT!R32/(2*$D33)," ")</f>
        <v xml:space="preserve"> </v>
      </c>
    </row>
    <row r="34" spans="1:18">
      <c r="A34" s="24" t="s">
        <v>29</v>
      </c>
      <c r="B34" s="21">
        <f>TPWRKACT!B33</f>
        <v>1293</v>
      </c>
      <c r="C34" s="21">
        <f>TPWRKACT!C33</f>
        <v>1242</v>
      </c>
      <c r="D34" s="21">
        <f>TPWRKACT!D33</f>
        <v>516</v>
      </c>
      <c r="E34" s="69">
        <f>IF($D34&gt;0,TPWRKACT!E33/(2*$D34)," ")</f>
        <v>0.73837209302325579</v>
      </c>
      <c r="F34" s="69">
        <f>IF($D34&gt;0,TPWRKACT!F33/(2*$D34)," ")</f>
        <v>3.875968992248062E-3</v>
      </c>
      <c r="G34" s="69">
        <f>IF($D34&gt;0,TPWRKACT!G33/(2*$D34)," ")</f>
        <v>0</v>
      </c>
      <c r="H34" s="69">
        <f>IF($D34&gt;0,TPWRKACT!H33/(2*$D34)," ")</f>
        <v>2.9069767441860465E-3</v>
      </c>
      <c r="I34" s="69">
        <f>IF($D34&gt;0,TPWRKACT!I33/(2*$D34)," ")</f>
        <v>0</v>
      </c>
      <c r="J34" s="69">
        <f>IF($D34&gt;0,TPWRKACT!J33/(2*$D34)," ")</f>
        <v>1.937984496124031E-2</v>
      </c>
      <c r="K34" s="69">
        <f>IF($D34&gt;0,TPWRKACT!K33/(2*$D34)," ")</f>
        <v>9.6899224806201549E-4</v>
      </c>
      <c r="L34" s="69">
        <f>IF($D34&gt;0,TPWRKACT!L33/(2*$D34)," ")</f>
        <v>9.7868217054263559E-2</v>
      </c>
      <c r="M34" s="69">
        <f>IF($D34&gt;0,TPWRKACT!M33/(2*$D34)," ")</f>
        <v>0</v>
      </c>
      <c r="N34" s="69">
        <f>IF($D34&gt;0,TPWRKACT!N33/(2*$D34)," ")</f>
        <v>0</v>
      </c>
      <c r="O34" s="69">
        <f>IF($D34&gt;0,TPWRKACT!O33/(2*$D34)," ")</f>
        <v>2.5193798449612403E-2</v>
      </c>
      <c r="P34" s="69">
        <f>IF($D34&gt;0,TPWRKACT!P33/(2*$D34)," ")</f>
        <v>0</v>
      </c>
      <c r="Q34" s="141">
        <f>IF($D34&gt;0,TPWRKACT!Q33/(2*$D34)," ")</f>
        <v>0</v>
      </c>
      <c r="R34" s="69">
        <f>IF($D34&gt;0,TPWRKACT!R33/(2*$D34)," ")</f>
        <v>3.9728682170542637E-2</v>
      </c>
    </row>
    <row r="35" spans="1:18">
      <c r="A35" s="24" t="s">
        <v>30</v>
      </c>
      <c r="B35" s="21">
        <f>TPWRKACT!B34</f>
        <v>726</v>
      </c>
      <c r="C35" s="21">
        <f>TPWRKACT!C34</f>
        <v>722</v>
      </c>
      <c r="D35" s="21">
        <f>TPWRKACT!D34</f>
        <v>622</v>
      </c>
      <c r="E35" s="69">
        <f>IF($D35&gt;0,TPWRKACT!E34/(2*$D35)," ")</f>
        <v>0.34324758842443731</v>
      </c>
      <c r="F35" s="69">
        <f>IF($D35&gt;0,TPWRKACT!F34/(2*$D35)," ")</f>
        <v>0</v>
      </c>
      <c r="G35" s="69">
        <f>IF($D35&gt;0,TPWRKACT!G34/(2*$D35)," ")</f>
        <v>0</v>
      </c>
      <c r="H35" s="69">
        <f>IF($D35&gt;0,TPWRKACT!H34/(2*$D35)," ")</f>
        <v>6.7524115755627015E-2</v>
      </c>
      <c r="I35" s="69">
        <f>IF($D35&gt;0,TPWRKACT!I34/(2*$D35)," ")</f>
        <v>1.6077170418006431E-3</v>
      </c>
      <c r="J35" s="69">
        <f>IF($D35&gt;0,TPWRKACT!J34/(2*$D35)," ")</f>
        <v>0</v>
      </c>
      <c r="K35" s="69">
        <f>IF($D35&gt;0,TPWRKACT!K34/(2*$D35)," ")</f>
        <v>0</v>
      </c>
      <c r="L35" s="69">
        <f>IF($D35&gt;0,TPWRKACT!L34/(2*$D35)," ")</f>
        <v>1.2861736334405145E-2</v>
      </c>
      <c r="M35" s="69">
        <f>IF($D35&gt;0,TPWRKACT!M34/(2*$D35)," ")</f>
        <v>4.8231511254019296E-3</v>
      </c>
      <c r="N35" s="69">
        <f>IF($D35&gt;0,TPWRKACT!N34/(2*$D35)," ")</f>
        <v>4.0192926045016075E-3</v>
      </c>
      <c r="O35" s="69">
        <f>IF($D35&gt;0,TPWRKACT!O34/(2*$D35)," ")</f>
        <v>5.0643086816720258E-2</v>
      </c>
      <c r="P35" s="69">
        <f>IF($D35&gt;0,TPWRKACT!P34/(2*$D35)," ")</f>
        <v>0</v>
      </c>
      <c r="Q35" s="141">
        <f>IF($D35&gt;0,TPWRKACT!Q34/(2*$D35)," ")</f>
        <v>0.72025723472668812</v>
      </c>
      <c r="R35" s="69">
        <f>IF($D35&gt;0,TPWRKACT!R34/(2*$D35)," ")</f>
        <v>0</v>
      </c>
    </row>
    <row r="36" spans="1:18">
      <c r="A36" s="24" t="s">
        <v>31</v>
      </c>
      <c r="B36" s="21">
        <f>TPWRKACT!B35</f>
        <v>719</v>
      </c>
      <c r="C36" s="21">
        <f>TPWRKACT!C35</f>
        <v>691</v>
      </c>
      <c r="D36" s="21">
        <f>TPWRKACT!D35</f>
        <v>328</v>
      </c>
      <c r="E36" s="69">
        <f>IF($D36&gt;0,TPWRKACT!E35/(2*$D36)," ")</f>
        <v>0.27134146341463417</v>
      </c>
      <c r="F36" s="69">
        <f>IF($D36&gt;0,TPWRKACT!F35/(2*$D36)," ")</f>
        <v>4.5731707317073168E-3</v>
      </c>
      <c r="G36" s="69">
        <f>IF($D36&gt;0,TPWRKACT!G35/(2*$D36)," ")</f>
        <v>0</v>
      </c>
      <c r="H36" s="69">
        <f>IF($D36&gt;0,TPWRKACT!H35/(2*$D36)," ")</f>
        <v>4.725609756097561E-2</v>
      </c>
      <c r="I36" s="69">
        <f>IF($D36&gt;0,TPWRKACT!I35/(2*$D36)," ")</f>
        <v>1.5243902439024391E-3</v>
      </c>
      <c r="J36" s="69">
        <f>IF($D36&gt;0,TPWRKACT!J35/(2*$D36)," ")</f>
        <v>7.774390243902439E-2</v>
      </c>
      <c r="K36" s="69">
        <f>IF($D36&gt;0,TPWRKACT!K35/(2*$D36)," ")</f>
        <v>0.10975609756097561</v>
      </c>
      <c r="L36" s="69">
        <f>IF($D36&gt;0,TPWRKACT!L35/(2*$D36)," ")</f>
        <v>0.25914634146341464</v>
      </c>
      <c r="M36" s="69">
        <f>IF($D36&gt;0,TPWRKACT!M35/(2*$D36)," ")</f>
        <v>1.524390243902439E-2</v>
      </c>
      <c r="N36" s="69">
        <f>IF($D36&gt;0,TPWRKACT!N35/(2*$D36)," ")</f>
        <v>1.3719512195121951E-2</v>
      </c>
      <c r="O36" s="69">
        <f>IF($D36&gt;0,TPWRKACT!O35/(2*$D36)," ")</f>
        <v>0</v>
      </c>
      <c r="P36" s="69">
        <f>IF($D36&gt;0,TPWRKACT!P35/(2*$D36)," ")</f>
        <v>0</v>
      </c>
      <c r="Q36" s="141">
        <f>IF($D36&gt;0,TPWRKACT!Q35/(2*$D36)," ")</f>
        <v>0</v>
      </c>
      <c r="R36" s="69">
        <f>IF($D36&gt;0,TPWRKACT!R35/(2*$D36)," ")</f>
        <v>3.0487804878048782E-3</v>
      </c>
    </row>
    <row r="37" spans="1:18">
      <c r="A37" s="24" t="s">
        <v>32</v>
      </c>
      <c r="B37" s="21">
        <f>TPWRKACT!B36</f>
        <v>187</v>
      </c>
      <c r="C37" s="21">
        <f>TPWRKACT!C36</f>
        <v>112</v>
      </c>
      <c r="D37" s="21">
        <f>TPWRKACT!D36</f>
        <v>64</v>
      </c>
      <c r="E37" s="69">
        <f>IF($D37&gt;0,TPWRKACT!E36/(2*$D37)," ")</f>
        <v>0.5234375</v>
      </c>
      <c r="F37" s="69">
        <f>IF($D37&gt;0,TPWRKACT!F36/(2*$D37)," ")</f>
        <v>0</v>
      </c>
      <c r="G37" s="69">
        <f>IF($D37&gt;0,TPWRKACT!G36/(2*$D37)," ")</f>
        <v>0</v>
      </c>
      <c r="H37" s="69">
        <f>IF($D37&gt;0,TPWRKACT!H36/(2*$D37)," ")</f>
        <v>0.1328125</v>
      </c>
      <c r="I37" s="69">
        <f>IF($D37&gt;0,TPWRKACT!I36/(2*$D37)," ")</f>
        <v>0</v>
      </c>
      <c r="J37" s="69">
        <f>IF($D37&gt;0,TPWRKACT!J36/(2*$D37)," ")</f>
        <v>3.90625E-2</v>
      </c>
      <c r="K37" s="69">
        <f>IF($D37&gt;0,TPWRKACT!K36/(2*$D37)," ")</f>
        <v>0</v>
      </c>
      <c r="L37" s="69">
        <f>IF($D37&gt;0,TPWRKACT!L36/(2*$D37)," ")</f>
        <v>6.25E-2</v>
      </c>
      <c r="M37" s="69">
        <f>IF($D37&gt;0,TPWRKACT!M36/(2*$D37)," ")</f>
        <v>0</v>
      </c>
      <c r="N37" s="69">
        <f>IF($D37&gt;0,TPWRKACT!N36/(2*$D37)," ")</f>
        <v>0</v>
      </c>
      <c r="O37" s="69">
        <f>IF($D37&gt;0,TPWRKACT!O36/(2*$D37)," ")</f>
        <v>7.8125E-3</v>
      </c>
      <c r="P37" s="69">
        <f>IF($D37&gt;0,TPWRKACT!P36/(2*$D37)," ")</f>
        <v>0</v>
      </c>
      <c r="Q37" s="141">
        <f>IF($D37&gt;0,TPWRKACT!Q36/(2*$D37)," ")</f>
        <v>0</v>
      </c>
      <c r="R37" s="69">
        <f>IF($D37&gt;0,TPWRKACT!R36/(2*$D37)," ")</f>
        <v>0</v>
      </c>
    </row>
    <row r="38" spans="1:18">
      <c r="A38" s="24"/>
      <c r="B38" s="21">
        <f>TPWRKACT!B37</f>
        <v>0</v>
      </c>
      <c r="C38" s="21">
        <f>TPWRKACT!C37</f>
        <v>0</v>
      </c>
      <c r="D38" s="21">
        <f>TPWRKACT!D37</f>
        <v>0</v>
      </c>
      <c r="E38" s="69"/>
      <c r="F38" s="69"/>
      <c r="G38" s="69"/>
      <c r="H38" s="69"/>
      <c r="I38" s="69"/>
      <c r="J38" s="69"/>
      <c r="K38" s="69"/>
      <c r="L38" s="69"/>
      <c r="M38" s="69"/>
      <c r="N38" s="69"/>
      <c r="O38" s="69"/>
      <c r="P38" s="69"/>
      <c r="Q38" s="141"/>
      <c r="R38" s="69"/>
    </row>
    <row r="39" spans="1:18">
      <c r="A39" s="24" t="s">
        <v>33</v>
      </c>
      <c r="B39" s="21">
        <f>TPWRKACT!B38</f>
        <v>336</v>
      </c>
      <c r="C39" s="21">
        <f>TPWRKACT!C38</f>
        <v>304</v>
      </c>
      <c r="D39" s="21">
        <f>TPWRKACT!D38</f>
        <v>177</v>
      </c>
      <c r="E39" s="69">
        <f>IF($D39&gt;0,TPWRKACT!E38/(2*$D39)," ")</f>
        <v>0.4152542372881356</v>
      </c>
      <c r="F39" s="69">
        <f>IF($D39&gt;0,TPWRKACT!F38/(2*$D39)," ")</f>
        <v>0</v>
      </c>
      <c r="G39" s="69">
        <f>IF($D39&gt;0,TPWRKACT!G38/(2*$D39)," ")</f>
        <v>0</v>
      </c>
      <c r="H39" s="69">
        <f>IF($D39&gt;0,TPWRKACT!H38/(2*$D39)," ")</f>
        <v>4.8022598870056499E-2</v>
      </c>
      <c r="I39" s="69">
        <f>IF($D39&gt;0,TPWRKACT!I38/(2*$D39)," ")</f>
        <v>0</v>
      </c>
      <c r="J39" s="69">
        <f>IF($D39&gt;0,TPWRKACT!J38/(2*$D39)," ")</f>
        <v>0.26271186440677968</v>
      </c>
      <c r="K39" s="69">
        <f>IF($D39&gt;0,TPWRKACT!K38/(2*$D39)," ")</f>
        <v>0.17231638418079095</v>
      </c>
      <c r="L39" s="69">
        <f>IF($D39&gt;0,TPWRKACT!L38/(2*$D39)," ")</f>
        <v>2.5423728813559324E-2</v>
      </c>
      <c r="M39" s="69">
        <f>IF($D39&gt;0,TPWRKACT!M38/(2*$D39)," ")</f>
        <v>4.2372881355932202E-2</v>
      </c>
      <c r="N39" s="69">
        <f>IF($D39&gt;0,TPWRKACT!N38/(2*$D39)," ")</f>
        <v>2.8248587570621469E-3</v>
      </c>
      <c r="O39" s="69">
        <f>IF($D39&gt;0,TPWRKACT!O38/(2*$D39)," ")</f>
        <v>5.6497175141242938E-2</v>
      </c>
      <c r="P39" s="69">
        <f>IF($D39&gt;0,TPWRKACT!P38/(2*$D39)," ")</f>
        <v>0</v>
      </c>
      <c r="Q39" s="141">
        <f>IF($D39&gt;0,TPWRKACT!Q38/(2*$D39)," ")</f>
        <v>0</v>
      </c>
      <c r="R39" s="69">
        <f>IF($D39&gt;0,TPWRKACT!R38/(2*$D39)," ")</f>
        <v>0</v>
      </c>
    </row>
    <row r="40" spans="1:18">
      <c r="A40" s="24" t="s">
        <v>34</v>
      </c>
      <c r="B40" s="21">
        <f>TPWRKACT!B39</f>
        <v>0</v>
      </c>
      <c r="C40" s="21">
        <f>TPWRKACT!C39</f>
        <v>0</v>
      </c>
      <c r="D40" s="21">
        <f>TPWRKACT!D39</f>
        <v>0</v>
      </c>
      <c r="E40" s="69" t="s">
        <v>101</v>
      </c>
      <c r="F40" s="69" t="str">
        <f>IF($D40&gt;0,TPWRKACT!F39/(2*$D40)," ")</f>
        <v xml:space="preserve"> </v>
      </c>
      <c r="G40" s="69" t="str">
        <f>IF($D40&gt;0,TPWRKACT!G39/(2*$D40)," ")</f>
        <v xml:space="preserve"> </v>
      </c>
      <c r="H40" s="69" t="str">
        <f>IF($D40&gt;0,TPWRKACT!H39/(2*$D40)," ")</f>
        <v xml:space="preserve"> </v>
      </c>
      <c r="I40" s="69" t="str">
        <f>IF($D40&gt;0,TPWRKACT!I39/(2*$D40)," ")</f>
        <v xml:space="preserve"> </v>
      </c>
      <c r="J40" s="69" t="str">
        <f>IF($D40&gt;0,TPWRKACT!J39/(2*$D40)," ")</f>
        <v xml:space="preserve"> </v>
      </c>
      <c r="K40" s="69" t="str">
        <f>IF($D40&gt;0,TPWRKACT!K39/(2*$D40)," ")</f>
        <v xml:space="preserve"> </v>
      </c>
      <c r="L40" s="69" t="str">
        <f>IF($D40&gt;0,TPWRKACT!L39/(2*$D40)," ")</f>
        <v xml:space="preserve"> </v>
      </c>
      <c r="M40" s="69" t="str">
        <f>IF($D40&gt;0,TPWRKACT!M39/(2*$D40)," ")</f>
        <v xml:space="preserve"> </v>
      </c>
      <c r="N40" s="69" t="str">
        <f>IF($D40&gt;0,TPWRKACT!N39/(2*$D40)," ")</f>
        <v xml:space="preserve"> </v>
      </c>
      <c r="O40" s="69" t="str">
        <f>IF($D40&gt;0,TPWRKACT!O39/(2*$D40)," ")</f>
        <v xml:space="preserve"> </v>
      </c>
      <c r="P40" s="69" t="str">
        <f>IF($D40&gt;0,TPWRKACT!P39/(2*$D40)," ")</f>
        <v xml:space="preserve"> </v>
      </c>
      <c r="Q40" s="141" t="str">
        <f>IF($D40&gt;0,TPWRKACT!Q39/(2*$D40)," ")</f>
        <v xml:space="preserve"> </v>
      </c>
      <c r="R40" s="69" t="str">
        <f>IF($D40&gt;0,TPWRKACT!R39/(2*$D40)," ")</f>
        <v xml:space="preserve"> </v>
      </c>
    </row>
    <row r="41" spans="1:18">
      <c r="A41" s="24" t="s">
        <v>35</v>
      </c>
      <c r="B41" s="21">
        <f>TPWRKACT!B40</f>
        <v>1477</v>
      </c>
      <c r="C41" s="21">
        <f>TPWRKACT!C40</f>
        <v>327</v>
      </c>
      <c r="D41" s="21">
        <f>TPWRKACT!D40</f>
        <v>225</v>
      </c>
      <c r="E41" s="69">
        <f>IF($D41&gt;0,TPWRKACT!E40/(2*$D41)," ")</f>
        <v>0.5955555555555555</v>
      </c>
      <c r="F41" s="69">
        <f>IF($D41&gt;0,TPWRKACT!F40/(2*$D41)," ")</f>
        <v>8.8888888888888889E-3</v>
      </c>
      <c r="G41" s="69">
        <f>IF($D41&gt;0,TPWRKACT!G40/(2*$D41)," ")</f>
        <v>0</v>
      </c>
      <c r="H41" s="69">
        <f>IF($D41&gt;0,TPWRKACT!H40/(2*$D41)," ")</f>
        <v>0</v>
      </c>
      <c r="I41" s="69">
        <f>IF($D41&gt;0,TPWRKACT!I40/(2*$D41)," ")</f>
        <v>0</v>
      </c>
      <c r="J41" s="69">
        <f>IF($D41&gt;0,TPWRKACT!J40/(2*$D41)," ")</f>
        <v>4.4444444444444446E-2</v>
      </c>
      <c r="K41" s="69">
        <f>IF($D41&gt;0,TPWRKACT!K40/(2*$D41)," ")</f>
        <v>4.4444444444444444E-3</v>
      </c>
      <c r="L41" s="69">
        <f>IF($D41&gt;0,TPWRKACT!L40/(2*$D41)," ")</f>
        <v>5.1111111111111114E-2</v>
      </c>
      <c r="M41" s="69">
        <f>IF($D41&gt;0,TPWRKACT!M40/(2*$D41)," ")</f>
        <v>2.2222222222222223E-2</v>
      </c>
      <c r="N41" s="69">
        <f>IF($D41&gt;0,TPWRKACT!N40/(2*$D41)," ")</f>
        <v>4.4444444444444444E-3</v>
      </c>
      <c r="O41" s="69">
        <f>IF($D41&gt;0,TPWRKACT!O40/(2*$D41)," ")</f>
        <v>6.8888888888888888E-2</v>
      </c>
      <c r="P41" s="69">
        <f>IF($D41&gt;0,TPWRKACT!P40/(2*$D41)," ")</f>
        <v>4.4444444444444444E-3</v>
      </c>
      <c r="Q41" s="141">
        <f>IF($D41&gt;0,TPWRKACT!Q40/(2*$D41)," ")</f>
        <v>0</v>
      </c>
      <c r="R41" s="69">
        <f>IF($D41&gt;0,TPWRKACT!R40/(2*$D41)," ")</f>
        <v>0</v>
      </c>
    </row>
    <row r="42" spans="1:18">
      <c r="A42" s="24" t="s">
        <v>36</v>
      </c>
      <c r="B42" s="21">
        <f>TPWRKACT!B41</f>
        <v>2344</v>
      </c>
      <c r="C42" s="21">
        <f>TPWRKACT!C41</f>
        <v>2336</v>
      </c>
      <c r="D42" s="21">
        <f>TPWRKACT!D41</f>
        <v>1055</v>
      </c>
      <c r="E42" s="69">
        <f>IF($D42&gt;0,TPWRKACT!E41/(2*$D42)," ")</f>
        <v>0.58862559241706158</v>
      </c>
      <c r="F42" s="69">
        <f>IF($D42&gt;0,TPWRKACT!F41/(2*$D42)," ")</f>
        <v>0</v>
      </c>
      <c r="G42" s="69">
        <f>IF($D42&gt;0,TPWRKACT!G41/(2*$D42)," ")</f>
        <v>9.4786729857819908E-4</v>
      </c>
      <c r="H42" s="69">
        <f>IF($D42&gt;0,TPWRKACT!H41/(2*$D42)," ")</f>
        <v>5.2132701421800948E-3</v>
      </c>
      <c r="I42" s="69">
        <f>IF($D42&gt;0,TPWRKACT!I41/(2*$D42)," ")</f>
        <v>4.7393364928909954E-4</v>
      </c>
      <c r="J42" s="69">
        <f>IF($D42&gt;0,TPWRKACT!J41/(2*$D42)," ")</f>
        <v>0.22843601895734597</v>
      </c>
      <c r="K42" s="69">
        <f>IF($D42&gt;0,TPWRKACT!K41/(2*$D42)," ")</f>
        <v>4.7393364928909954E-4</v>
      </c>
      <c r="L42" s="69">
        <f>IF($D42&gt;0,TPWRKACT!L41/(2*$D42)," ")</f>
        <v>1.3270142180094787E-2</v>
      </c>
      <c r="M42" s="69">
        <f>IF($D42&gt;0,TPWRKACT!M41/(2*$D42)," ")</f>
        <v>4.7393364928909954E-4</v>
      </c>
      <c r="N42" s="69">
        <f>IF($D42&gt;0,TPWRKACT!N41/(2*$D42)," ")</f>
        <v>9.4786729857819908E-4</v>
      </c>
      <c r="O42" s="69">
        <f>IF($D42&gt;0,TPWRKACT!O41/(2*$D42)," ")</f>
        <v>4.2654028436018955E-3</v>
      </c>
      <c r="P42" s="69">
        <f>IF($D42&gt;0,TPWRKACT!P41/(2*$D42)," ")</f>
        <v>0</v>
      </c>
      <c r="Q42" s="141">
        <f>IF($D42&gt;0,TPWRKACT!Q41/(2*$D42)," ")</f>
        <v>0</v>
      </c>
      <c r="R42" s="69">
        <f>IF($D42&gt;0,TPWRKACT!R41/(2*$D42)," ")</f>
        <v>0</v>
      </c>
    </row>
    <row r="43" spans="1:18">
      <c r="A43" s="24" t="s">
        <v>37</v>
      </c>
      <c r="B43" s="21">
        <f>TPWRKACT!B42</f>
        <v>0</v>
      </c>
      <c r="C43" s="21">
        <f>TPWRKACT!C42</f>
        <v>0</v>
      </c>
      <c r="D43" s="21">
        <f>TPWRKACT!D42</f>
        <v>0</v>
      </c>
      <c r="E43" s="69" t="str">
        <f>IF($D43&gt;0,TPWRKACT!E42/(2*$D43)," ")</f>
        <v xml:space="preserve"> </v>
      </c>
      <c r="F43" s="69" t="str">
        <f>IF($D43&gt;0,TPWRKACT!F42/(2*$D43)," ")</f>
        <v xml:space="preserve"> </v>
      </c>
      <c r="G43" s="69" t="str">
        <f>IF($D43&gt;0,TPWRKACT!G42/(2*$D43)," ")</f>
        <v xml:space="preserve"> </v>
      </c>
      <c r="H43" s="69" t="str">
        <f>IF($D43&gt;0,TPWRKACT!H42/(2*$D43)," ")</f>
        <v xml:space="preserve"> </v>
      </c>
      <c r="I43" s="69" t="str">
        <f>IF($D43&gt;0,TPWRKACT!I42/(2*$D43)," ")</f>
        <v xml:space="preserve"> </v>
      </c>
      <c r="J43" s="69" t="str">
        <f>IF($D43&gt;0,TPWRKACT!J42/(2*$D43)," ")</f>
        <v xml:space="preserve"> </v>
      </c>
      <c r="K43" s="69" t="str">
        <f>IF($D43&gt;0,TPWRKACT!K42/(2*$D43)," ")</f>
        <v xml:space="preserve"> </v>
      </c>
      <c r="L43" s="69" t="str">
        <f>IF($D43&gt;0,TPWRKACT!L42/(2*$D43)," ")</f>
        <v xml:space="preserve"> </v>
      </c>
      <c r="M43" s="69" t="str">
        <f>IF($D43&gt;0,TPWRKACT!M42/(2*$D43)," ")</f>
        <v xml:space="preserve"> </v>
      </c>
      <c r="N43" s="69" t="str">
        <f>IF($D43&gt;0,TPWRKACT!N42/(2*$D43)," ")</f>
        <v xml:space="preserve"> </v>
      </c>
      <c r="O43" s="69" t="str">
        <f>IF($D43&gt;0,TPWRKACT!O42/(2*$D43)," ")</f>
        <v xml:space="preserve"> </v>
      </c>
      <c r="P43" s="69" t="str">
        <f>IF($D43&gt;0,TPWRKACT!P42/(2*$D43)," ")</f>
        <v xml:space="preserve"> </v>
      </c>
      <c r="Q43" s="141" t="str">
        <f>IF($D43&gt;0,TPWRKACT!Q42/(2*$D43)," ")</f>
        <v xml:space="preserve"> </v>
      </c>
      <c r="R43" s="69" t="str">
        <f>IF($D43&gt;0,TPWRKACT!R42/(2*$D43)," ")</f>
        <v xml:space="preserve"> </v>
      </c>
    </row>
    <row r="44" spans="1:18">
      <c r="A44" s="24"/>
      <c r="B44" s="21">
        <f>TPWRKACT!B43</f>
        <v>0</v>
      </c>
      <c r="C44" s="21">
        <f>TPWRKACT!C43</f>
        <v>0</v>
      </c>
      <c r="D44" s="21">
        <f>TPWRKACT!D43</f>
        <v>0</v>
      </c>
      <c r="E44" s="69"/>
      <c r="F44" s="69"/>
      <c r="G44" s="69"/>
      <c r="H44" s="69"/>
      <c r="I44" s="69"/>
      <c r="J44" s="69"/>
      <c r="K44" s="69"/>
      <c r="L44" s="69"/>
      <c r="M44" s="69"/>
      <c r="N44" s="69"/>
      <c r="O44" s="69"/>
      <c r="P44" s="69"/>
      <c r="Q44" s="141"/>
      <c r="R44" s="69"/>
    </row>
    <row r="45" spans="1:18">
      <c r="A45" s="24" t="s">
        <v>38</v>
      </c>
      <c r="B45" s="21">
        <f>TPWRKACT!B44</f>
        <v>0</v>
      </c>
      <c r="C45" s="21">
        <f>TPWRKACT!C44</f>
        <v>0</v>
      </c>
      <c r="D45" s="21">
        <f>TPWRKACT!D44</f>
        <v>0</v>
      </c>
      <c r="E45" s="69" t="str">
        <f>IF($D45&gt;0,TPWRKACT!E44/(2*$D45)," ")</f>
        <v xml:space="preserve"> </v>
      </c>
      <c r="F45" s="69" t="str">
        <f>IF($D45&gt;0,TPWRKACT!F44/(2*$D45)," ")</f>
        <v xml:space="preserve"> </v>
      </c>
      <c r="G45" s="69" t="str">
        <f>IF($D45&gt;0,TPWRKACT!G44/(2*$D45)," ")</f>
        <v xml:space="preserve"> </v>
      </c>
      <c r="H45" s="69" t="str">
        <f>IF($D45&gt;0,TPWRKACT!H44/(2*$D45)," ")</f>
        <v xml:space="preserve"> </v>
      </c>
      <c r="I45" s="69" t="str">
        <f>IF($D45&gt;0,TPWRKACT!I44/(2*$D45)," ")</f>
        <v xml:space="preserve"> </v>
      </c>
      <c r="J45" s="69" t="str">
        <f>IF($D45&gt;0,TPWRKACT!J44/(2*$D45)," ")</f>
        <v xml:space="preserve"> </v>
      </c>
      <c r="K45" s="69" t="str">
        <f>IF($D45&gt;0,TPWRKACT!K44/(2*$D45)," ")</f>
        <v xml:space="preserve"> </v>
      </c>
      <c r="L45" s="69" t="str">
        <f>IF($D45&gt;0,TPWRKACT!L44/(2*$D45)," ")</f>
        <v xml:space="preserve"> </v>
      </c>
      <c r="M45" s="69" t="str">
        <f>IF($D45&gt;0,TPWRKACT!M44/(2*$D45)," ")</f>
        <v xml:space="preserve"> </v>
      </c>
      <c r="N45" s="69" t="str">
        <f>IF($D45&gt;0,TPWRKACT!N44/(2*$D45)," ")</f>
        <v xml:space="preserve"> </v>
      </c>
      <c r="O45" s="69" t="str">
        <f>IF($D45&gt;0,TPWRKACT!O44/(2*$D45)," ")</f>
        <v xml:space="preserve"> </v>
      </c>
      <c r="P45" s="69" t="str">
        <f>IF($D45&gt;0,TPWRKACT!P44/(2*$D45)," ")</f>
        <v xml:space="preserve"> </v>
      </c>
      <c r="Q45" s="141" t="str">
        <f>IF($D45&gt;0,TPWRKACT!Q44/(2*$D45)," ")</f>
        <v xml:space="preserve"> </v>
      </c>
      <c r="R45" s="69" t="str">
        <f>IF($D45&gt;0,TPWRKACT!R44/(2*$D45)," ")</f>
        <v xml:space="preserve"> </v>
      </c>
    </row>
    <row r="46" spans="1:18">
      <c r="A46" s="24" t="s">
        <v>39</v>
      </c>
      <c r="B46" s="21">
        <f>TPWRKACT!B45</f>
        <v>1654</v>
      </c>
      <c r="C46" s="21">
        <f>TPWRKACT!C45</f>
        <v>967</v>
      </c>
      <c r="D46" s="21">
        <f>TPWRKACT!D45</f>
        <v>267</v>
      </c>
      <c r="E46" s="69">
        <f>IF($D46&gt;0,TPWRKACT!E45/(2*$D46)," ")</f>
        <v>0.5898876404494382</v>
      </c>
      <c r="F46" s="69">
        <f>IF($D46&gt;0,TPWRKACT!F45/(2*$D46)," ")</f>
        <v>0</v>
      </c>
      <c r="G46" s="69">
        <f>IF($D46&gt;0,TPWRKACT!G45/(2*$D46)," ")</f>
        <v>0</v>
      </c>
      <c r="H46" s="69">
        <f>IF($D46&gt;0,TPWRKACT!H45/(2*$D46)," ")</f>
        <v>5.0561797752808987E-2</v>
      </c>
      <c r="I46" s="69">
        <f>IF($D46&gt;0,TPWRKACT!I45/(2*$D46)," ")</f>
        <v>0</v>
      </c>
      <c r="J46" s="69">
        <f>IF($D46&gt;0,TPWRKACT!J45/(2*$D46)," ")</f>
        <v>0.10112359550561797</v>
      </c>
      <c r="K46" s="69">
        <f>IF($D46&gt;0,TPWRKACT!K45/(2*$D46)," ")</f>
        <v>0</v>
      </c>
      <c r="L46" s="69">
        <f>IF($D46&gt;0,TPWRKACT!L45/(2*$D46)," ")</f>
        <v>0</v>
      </c>
      <c r="M46" s="69">
        <f>IF($D46&gt;0,TPWRKACT!M45/(2*$D46)," ")</f>
        <v>0</v>
      </c>
      <c r="N46" s="69">
        <f>IF($D46&gt;0,TPWRKACT!N45/(2*$D46)," ")</f>
        <v>1.6853932584269662E-2</v>
      </c>
      <c r="O46" s="69">
        <f>IF($D46&gt;0,TPWRKACT!O45/(2*$D46)," ")</f>
        <v>1.1235955056179775E-2</v>
      </c>
      <c r="P46" s="69">
        <f>IF($D46&gt;0,TPWRKACT!P45/(2*$D46)," ")</f>
        <v>0</v>
      </c>
      <c r="Q46" s="141">
        <f>IF($D46&gt;0,TPWRKACT!Q45/(2*$D46)," ")</f>
        <v>0</v>
      </c>
      <c r="R46" s="69">
        <f>IF($D46&gt;0,TPWRKACT!R45/(2*$D46)," ")</f>
        <v>8.8014981273408247E-2</v>
      </c>
    </row>
    <row r="47" spans="1:18">
      <c r="A47" s="24" t="s">
        <v>40</v>
      </c>
      <c r="B47" s="21">
        <f>TPWRKACT!B46</f>
        <v>750</v>
      </c>
      <c r="C47" s="21">
        <f>TPWRKACT!C46</f>
        <v>727</v>
      </c>
      <c r="D47" s="21">
        <f>TPWRKACT!D46</f>
        <v>680</v>
      </c>
      <c r="E47" s="69">
        <f>IF($D47&gt;0,TPWRKACT!E46/(2*$D47)," ")</f>
        <v>0.18602941176470589</v>
      </c>
      <c r="F47" s="69">
        <f>IF($D47&gt;0,TPWRKACT!F46/(2*$D47)," ")</f>
        <v>0</v>
      </c>
      <c r="G47" s="69">
        <f>IF($D47&gt;0,TPWRKACT!G46/(2*$D47)," ")</f>
        <v>0</v>
      </c>
      <c r="H47" s="69">
        <f>IF($D47&gt;0,TPWRKACT!H46/(2*$D47)," ")</f>
        <v>0.30955882352941178</v>
      </c>
      <c r="I47" s="69">
        <f>IF($D47&gt;0,TPWRKACT!I46/(2*$D47)," ")</f>
        <v>0</v>
      </c>
      <c r="J47" s="69">
        <f>IF($D47&gt;0,TPWRKACT!J46/(2*$D47)," ")</f>
        <v>0.1676470588235294</v>
      </c>
      <c r="K47" s="69">
        <f>IF($D47&gt;0,TPWRKACT!K46/(2*$D47)," ")</f>
        <v>0</v>
      </c>
      <c r="L47" s="69">
        <f>IF($D47&gt;0,TPWRKACT!L46/(2*$D47)," ")</f>
        <v>1.9117647058823531E-2</v>
      </c>
      <c r="M47" s="69">
        <f>IF($D47&gt;0,TPWRKACT!M46/(2*$D47)," ")</f>
        <v>0</v>
      </c>
      <c r="N47" s="69">
        <f>IF($D47&gt;0,TPWRKACT!N46/(2*$D47)," ")</f>
        <v>0</v>
      </c>
      <c r="O47" s="69">
        <f>IF($D47&gt;0,TPWRKACT!O46/(2*$D47)," ")</f>
        <v>3.6764705882352941E-3</v>
      </c>
      <c r="P47" s="69">
        <f>IF($D47&gt;0,TPWRKACT!P46/(2*$D47)," ")</f>
        <v>0</v>
      </c>
      <c r="Q47" s="141">
        <f>IF($D47&gt;0,TPWRKACT!Q46/(2*$D47)," ")</f>
        <v>0.5404411764705882</v>
      </c>
      <c r="R47" s="69">
        <f>IF($D47&gt;0,TPWRKACT!R46/(2*$D47)," ")</f>
        <v>0</v>
      </c>
    </row>
    <row r="48" spans="1:18">
      <c r="A48" s="24" t="s">
        <v>41</v>
      </c>
      <c r="B48" s="21">
        <f>TPWRKACT!B47</f>
        <v>0</v>
      </c>
      <c r="C48" s="21">
        <f>TPWRKACT!C47</f>
        <v>0</v>
      </c>
      <c r="D48" s="21">
        <f>TPWRKACT!D47</f>
        <v>0</v>
      </c>
      <c r="E48" s="69" t="str">
        <f>IF($D48&gt;0,TPWRKACT!E47/(2*$D48)," ")</f>
        <v xml:space="preserve"> </v>
      </c>
      <c r="F48" s="69" t="str">
        <f>IF($D48&gt;0,TPWRKACT!F47/(2*$D48)," ")</f>
        <v xml:space="preserve"> </v>
      </c>
      <c r="G48" s="69" t="str">
        <f>IF($D48&gt;0,TPWRKACT!G47/(2*$D48)," ")</f>
        <v xml:space="preserve"> </v>
      </c>
      <c r="H48" s="69" t="str">
        <f>IF($D48&gt;0,TPWRKACT!H47/(2*$D48)," ")</f>
        <v xml:space="preserve"> </v>
      </c>
      <c r="I48" s="69" t="str">
        <f>IF($D48&gt;0,TPWRKACT!I47/(2*$D48)," ")</f>
        <v xml:space="preserve"> </v>
      </c>
      <c r="J48" s="69" t="str">
        <f>IF($D48&gt;0,TPWRKACT!J47/(2*$D48)," ")</f>
        <v xml:space="preserve"> </v>
      </c>
      <c r="K48" s="69" t="str">
        <f>IF($D48&gt;0,TPWRKACT!K47/(2*$D48)," ")</f>
        <v xml:space="preserve"> </v>
      </c>
      <c r="L48" s="69" t="str">
        <f>IF($D48&gt;0,TPWRKACT!L47/(2*$D48)," ")</f>
        <v xml:space="preserve"> </v>
      </c>
      <c r="M48" s="69" t="str">
        <f>IF($D48&gt;0,TPWRKACT!M47/(2*$D48)," ")</f>
        <v xml:space="preserve"> </v>
      </c>
      <c r="N48" s="69" t="str">
        <f>IF($D48&gt;0,TPWRKACT!N47/(2*$D48)," ")</f>
        <v xml:space="preserve"> </v>
      </c>
      <c r="O48" s="69" t="str">
        <f>IF($D48&gt;0,TPWRKACT!O47/(2*$D48)," ")</f>
        <v xml:space="preserve"> </v>
      </c>
      <c r="P48" s="69" t="str">
        <f>IF($D48&gt;0,TPWRKACT!P47/(2*$D48)," ")</f>
        <v xml:space="preserve"> </v>
      </c>
      <c r="Q48" s="141" t="str">
        <f>IF($D48&gt;0,TPWRKACT!Q47/(2*$D48)," ")</f>
        <v xml:space="preserve"> </v>
      </c>
      <c r="R48" s="69" t="str">
        <f>IF($D48&gt;0,TPWRKACT!R47/(2*$D48)," ")</f>
        <v xml:space="preserve"> </v>
      </c>
    </row>
    <row r="49" spans="1:18">
      <c r="A49" s="24" t="s">
        <v>42</v>
      </c>
      <c r="B49" s="21">
        <f>TPWRKACT!B48</f>
        <v>0</v>
      </c>
      <c r="C49" s="21">
        <f>TPWRKACT!C48</f>
        <v>0</v>
      </c>
      <c r="D49" s="21">
        <f>TPWRKACT!D48</f>
        <v>0</v>
      </c>
      <c r="E49" s="69" t="str">
        <f>IF($D49&gt;0,TPWRKACT!E48/(2*$D49)," ")</f>
        <v xml:space="preserve"> </v>
      </c>
      <c r="F49" s="69" t="str">
        <f>IF($D49&gt;0,TPWRKACT!F48/(2*$D49)," ")</f>
        <v xml:space="preserve"> </v>
      </c>
      <c r="G49" s="69" t="str">
        <f>IF($D49&gt;0,TPWRKACT!G48/(2*$D49)," ")</f>
        <v xml:space="preserve"> </v>
      </c>
      <c r="H49" s="69" t="str">
        <f>IF($D49&gt;0,TPWRKACT!H48/(2*$D49)," ")</f>
        <v xml:space="preserve"> </v>
      </c>
      <c r="I49" s="69" t="str">
        <f>IF($D49&gt;0,TPWRKACT!I48/(2*$D49)," ")</f>
        <v xml:space="preserve"> </v>
      </c>
      <c r="J49" s="69" t="str">
        <f>IF($D49&gt;0,TPWRKACT!J48/(2*$D49)," ")</f>
        <v xml:space="preserve"> </v>
      </c>
      <c r="K49" s="69" t="str">
        <f>IF($D49&gt;0,TPWRKACT!K48/(2*$D49)," ")</f>
        <v xml:space="preserve"> </v>
      </c>
      <c r="L49" s="69" t="str">
        <f>IF($D49&gt;0,TPWRKACT!L48/(2*$D49)," ")</f>
        <v xml:space="preserve"> </v>
      </c>
      <c r="M49" s="69" t="str">
        <f>IF($D49&gt;0,TPWRKACT!M48/(2*$D49)," ")</f>
        <v xml:space="preserve"> </v>
      </c>
      <c r="N49" s="69" t="str">
        <f>IF($D49&gt;0,TPWRKACT!N48/(2*$D49)," ")</f>
        <v xml:space="preserve"> </v>
      </c>
      <c r="O49" s="69" t="str">
        <f>IF($D49&gt;0,TPWRKACT!O48/(2*$D49)," ")</f>
        <v xml:space="preserve"> </v>
      </c>
      <c r="P49" s="69" t="str">
        <f>IF($D49&gt;0,TPWRKACT!P48/(2*$D49)," ")</f>
        <v xml:space="preserve"> </v>
      </c>
      <c r="Q49" s="141" t="str">
        <f>IF($D49&gt;0,TPWRKACT!Q48/(2*$D49)," ")</f>
        <v xml:space="preserve"> </v>
      </c>
      <c r="R49" s="69" t="str">
        <f>IF($D49&gt;0,TPWRKACT!R48/(2*$D49)," ")</f>
        <v xml:space="preserve"> </v>
      </c>
    </row>
    <row r="50" spans="1:18">
      <c r="A50" s="24"/>
      <c r="B50" s="21">
        <f>TPWRKACT!B49</f>
        <v>0</v>
      </c>
      <c r="C50" s="21">
        <f>TPWRKACT!C49</f>
        <v>0</v>
      </c>
      <c r="D50" s="21">
        <f>TPWRKACT!D49</f>
        <v>0</v>
      </c>
      <c r="E50" s="69"/>
      <c r="F50" s="69"/>
      <c r="G50" s="69"/>
      <c r="H50" s="69"/>
      <c r="I50" s="69"/>
      <c r="J50" s="69"/>
      <c r="K50" s="69"/>
      <c r="L50" s="69"/>
      <c r="M50" s="69"/>
      <c r="N50" s="69"/>
      <c r="O50" s="69"/>
      <c r="P50" s="69"/>
      <c r="Q50" s="141"/>
      <c r="R50" s="69"/>
    </row>
    <row r="51" spans="1:18">
      <c r="A51" s="24" t="s">
        <v>43</v>
      </c>
      <c r="B51" s="21">
        <f>TPWRKACT!B50</f>
        <v>128</v>
      </c>
      <c r="C51" s="21">
        <f>TPWRKACT!C50</f>
        <v>126</v>
      </c>
      <c r="D51" s="21">
        <f>TPWRKACT!D50</f>
        <v>39</v>
      </c>
      <c r="E51" s="69">
        <f>IF($D51&gt;0,TPWRKACT!E50/(2*$D51)," ")</f>
        <v>0.4358974358974359</v>
      </c>
      <c r="F51" s="69">
        <f>IF($D51&gt;0,TPWRKACT!F50/(2*$D51)," ")</f>
        <v>0</v>
      </c>
      <c r="G51" s="69">
        <f>IF($D51&gt;0,TPWRKACT!G50/(2*$D51)," ")</f>
        <v>0</v>
      </c>
      <c r="H51" s="69">
        <f>IF($D51&gt;0,TPWRKACT!H50/(2*$D51)," ")</f>
        <v>1.282051282051282E-2</v>
      </c>
      <c r="I51" s="69">
        <f>IF($D51&gt;0,TPWRKACT!I50/(2*$D51)," ")</f>
        <v>0</v>
      </c>
      <c r="J51" s="69">
        <f>IF($D51&gt;0,TPWRKACT!J50/(2*$D51)," ")</f>
        <v>0.5641025641025641</v>
      </c>
      <c r="K51" s="69">
        <f>IF($D51&gt;0,TPWRKACT!K50/(2*$D51)," ")</f>
        <v>0</v>
      </c>
      <c r="L51" s="69">
        <f>IF($D51&gt;0,TPWRKACT!L50/(2*$D51)," ")</f>
        <v>1.282051282051282E-2</v>
      </c>
      <c r="M51" s="69">
        <f>IF($D51&gt;0,TPWRKACT!M50/(2*$D51)," ")</f>
        <v>3.8461538461538464E-2</v>
      </c>
      <c r="N51" s="69">
        <f>IF($D51&gt;0,TPWRKACT!N50/(2*$D51)," ")</f>
        <v>0</v>
      </c>
      <c r="O51" s="69">
        <f>IF($D51&gt;0,TPWRKACT!O50/(2*$D51)," ")</f>
        <v>0.14102564102564102</v>
      </c>
      <c r="P51" s="69">
        <f>IF($D51&gt;0,TPWRKACT!P50/(2*$D51)," ")</f>
        <v>0</v>
      </c>
      <c r="Q51" s="141">
        <f>IF($D51&gt;0,TPWRKACT!Q50/(2*$D51)," ")</f>
        <v>8.9743589743589744E-2</v>
      </c>
      <c r="R51" s="69">
        <f>IF($D51&gt;0,TPWRKACT!R50/(2*$D51)," ")</f>
        <v>0</v>
      </c>
    </row>
    <row r="52" spans="1:18">
      <c r="A52" s="24" t="s">
        <v>44</v>
      </c>
      <c r="B52" s="21">
        <f>TPWRKACT!B51</f>
        <v>0</v>
      </c>
      <c r="C52" s="21">
        <f>TPWRKACT!C51</f>
        <v>0</v>
      </c>
      <c r="D52" s="21">
        <f>TPWRKACT!D51</f>
        <v>0</v>
      </c>
      <c r="E52" s="69" t="str">
        <f>IF($D52&gt;0,TPWRKACT!E51/(2*$D52)," ")</f>
        <v xml:space="preserve"> </v>
      </c>
      <c r="F52" s="69" t="str">
        <f>IF($D52&gt;0,TPWRKACT!F51/(2*$D52)," ")</f>
        <v xml:space="preserve"> </v>
      </c>
      <c r="G52" s="69" t="str">
        <f>IF($D52&gt;0,TPWRKACT!G51/(2*$D52)," ")</f>
        <v xml:space="preserve"> </v>
      </c>
      <c r="H52" s="69" t="str">
        <f>IF($D52&gt;0,TPWRKACT!H51/(2*$D52)," ")</f>
        <v xml:space="preserve"> </v>
      </c>
      <c r="I52" s="69" t="str">
        <f>IF($D52&gt;0,TPWRKACT!I51/(2*$D52)," ")</f>
        <v xml:space="preserve"> </v>
      </c>
      <c r="J52" s="69" t="str">
        <f>IF($D52&gt;0,TPWRKACT!J51/(2*$D52)," ")</f>
        <v xml:space="preserve"> </v>
      </c>
      <c r="K52" s="69" t="str">
        <f>IF($D52&gt;0,TPWRKACT!K51/(2*$D52)," ")</f>
        <v xml:space="preserve"> </v>
      </c>
      <c r="L52" s="69" t="str">
        <f>IF($D52&gt;0,TPWRKACT!L51/(2*$D52)," ")</f>
        <v xml:space="preserve"> </v>
      </c>
      <c r="M52" s="69" t="str">
        <f>IF($D52&gt;0,TPWRKACT!M51/(2*$D52)," ")</f>
        <v xml:space="preserve"> </v>
      </c>
      <c r="N52" s="69" t="str">
        <f>IF($D52&gt;0,TPWRKACT!N51/(2*$D52)," ")</f>
        <v xml:space="preserve"> </v>
      </c>
      <c r="O52" s="69" t="str">
        <f>IF($D52&gt;0,TPWRKACT!O51/(2*$D52)," ")</f>
        <v xml:space="preserve"> </v>
      </c>
      <c r="P52" s="69" t="str">
        <f>IF($D52&gt;0,TPWRKACT!P51/(2*$D52)," ")</f>
        <v xml:space="preserve"> </v>
      </c>
      <c r="Q52" s="141" t="str">
        <f>IF($D52&gt;0,TPWRKACT!Q51/(2*$D52)," ")</f>
        <v xml:space="preserve"> </v>
      </c>
      <c r="R52" s="69" t="str">
        <f>IF($D52&gt;0,TPWRKACT!R51/(2*$D52)," ")</f>
        <v xml:space="preserve"> </v>
      </c>
    </row>
    <row r="53" spans="1:18">
      <c r="A53" s="24" t="s">
        <v>45</v>
      </c>
      <c r="B53" s="21">
        <f>TPWRKACT!B52</f>
        <v>958</v>
      </c>
      <c r="C53" s="21">
        <f>TPWRKACT!C52</f>
        <v>899</v>
      </c>
      <c r="D53" s="21">
        <f>TPWRKACT!D52</f>
        <v>510</v>
      </c>
      <c r="E53" s="69">
        <f>IF($D53&gt;0,TPWRKACT!E52/(2*$D53)," ")</f>
        <v>0.55196078431372553</v>
      </c>
      <c r="F53" s="69">
        <f>IF($D53&gt;0,TPWRKACT!F52/(2*$D53)," ")</f>
        <v>0</v>
      </c>
      <c r="G53" s="69">
        <f>IF($D53&gt;0,TPWRKACT!G52/(2*$D53)," ")</f>
        <v>0</v>
      </c>
      <c r="H53" s="69">
        <f>IF($D53&gt;0,TPWRKACT!H52/(2*$D53)," ")</f>
        <v>1.7647058823529412E-2</v>
      </c>
      <c r="I53" s="69">
        <f>IF($D53&gt;0,TPWRKACT!I52/(2*$D53)," ")</f>
        <v>1.9607843137254902E-3</v>
      </c>
      <c r="J53" s="69">
        <f>IF($D53&gt;0,TPWRKACT!J52/(2*$D53)," ")</f>
        <v>0.11960784313725491</v>
      </c>
      <c r="K53" s="69">
        <f>IF($D53&gt;0,TPWRKACT!K52/(2*$D53)," ")</f>
        <v>7.5490196078431368E-2</v>
      </c>
      <c r="L53" s="69">
        <f>IF($D53&gt;0,TPWRKACT!L52/(2*$D53)," ")</f>
        <v>9.2156862745098045E-2</v>
      </c>
      <c r="M53" s="69">
        <f>IF($D53&gt;0,TPWRKACT!M52/(2*$D53)," ")</f>
        <v>2.4509803921568627E-2</v>
      </c>
      <c r="N53" s="69">
        <f>IF($D53&gt;0,TPWRKACT!N52/(2*$D53)," ")</f>
        <v>1.1764705882352941E-2</v>
      </c>
      <c r="O53" s="69">
        <f>IF($D53&gt;0,TPWRKACT!O52/(2*$D53)," ")</f>
        <v>1.1764705882352941E-2</v>
      </c>
      <c r="P53" s="69">
        <f>IF($D53&gt;0,TPWRKACT!P52/(2*$D53)," ")</f>
        <v>9.8039215686274508E-4</v>
      </c>
      <c r="Q53" s="141">
        <f>IF($D53&gt;0,TPWRKACT!Q52/(2*$D53)," ")</f>
        <v>9.8039215686274508E-4</v>
      </c>
      <c r="R53" s="69">
        <f>IF($D53&gt;0,TPWRKACT!R52/(2*$D53)," ")</f>
        <v>2.9411764705882353E-3</v>
      </c>
    </row>
    <row r="54" spans="1:18">
      <c r="A54" s="24" t="s">
        <v>46</v>
      </c>
      <c r="B54" s="21">
        <f>TPWRKACT!B53</f>
        <v>7473</v>
      </c>
      <c r="C54" s="21">
        <f>TPWRKACT!C53</f>
        <v>5533</v>
      </c>
      <c r="D54" s="21">
        <f>TPWRKACT!D53</f>
        <v>3087</v>
      </c>
      <c r="E54" s="69">
        <f>IF($D54&gt;0,TPWRKACT!E53/(2*$D54)," ")</f>
        <v>0.44752186588921283</v>
      </c>
      <c r="F54" s="69">
        <f>IF($D54&gt;0,TPWRKACT!F53/(2*$D54)," ")</f>
        <v>2.75348234531908E-3</v>
      </c>
      <c r="G54" s="69">
        <f>IF($D54&gt;0,TPWRKACT!G53/(2*$D54)," ")</f>
        <v>0</v>
      </c>
      <c r="H54" s="69">
        <f>IF($D54&gt;0,TPWRKACT!H53/(2*$D54)," ")</f>
        <v>5.0534499514091349E-2</v>
      </c>
      <c r="I54" s="69">
        <f>IF($D54&gt;0,TPWRKACT!I53/(2*$D54)," ")</f>
        <v>0</v>
      </c>
      <c r="J54" s="69">
        <f>IF($D54&gt;0,TPWRKACT!J53/(2*$D54)," ")</f>
        <v>6.9484936831875607E-2</v>
      </c>
      <c r="K54" s="69">
        <f>IF($D54&gt;0,TPWRKACT!K53/(2*$D54)," ")</f>
        <v>0.13443472627146097</v>
      </c>
      <c r="L54" s="69">
        <f>IF($D54&gt;0,TPWRKACT!L53/(2*$D54)," ")</f>
        <v>3.3689666342727569E-2</v>
      </c>
      <c r="M54" s="69">
        <f>IF($D54&gt;0,TPWRKACT!M53/(2*$D54)," ")</f>
        <v>0</v>
      </c>
      <c r="N54" s="69">
        <f>IF($D54&gt;0,TPWRKACT!N53/(2*$D54)," ")</f>
        <v>4.0492387431162943E-3</v>
      </c>
      <c r="O54" s="69">
        <f>IF($D54&gt;0,TPWRKACT!O53/(2*$D54)," ")</f>
        <v>1.2957563977972141E-3</v>
      </c>
      <c r="P54" s="69">
        <f>IF($D54&gt;0,TPWRKACT!P53/(2*$D54)," ")</f>
        <v>0</v>
      </c>
      <c r="Q54" s="141">
        <f>IF($D54&gt;0,TPWRKACT!Q53/(2*$D54)," ")</f>
        <v>0</v>
      </c>
      <c r="R54" s="69">
        <f>IF($D54&gt;0,TPWRKACT!R53/(2*$D54)," ")</f>
        <v>0</v>
      </c>
    </row>
    <row r="55" spans="1:18">
      <c r="A55" s="24" t="s">
        <v>47</v>
      </c>
      <c r="B55" s="21">
        <f>TPWRKACT!B54</f>
        <v>438</v>
      </c>
      <c r="C55" s="21">
        <f>TPWRKACT!C54</f>
        <v>213</v>
      </c>
      <c r="D55" s="21">
        <f>TPWRKACT!D54</f>
        <v>99</v>
      </c>
      <c r="E55" s="69">
        <f>IF($D55&gt;0,TPWRKACT!E54/(2*$D55)," ")</f>
        <v>0.47979797979797978</v>
      </c>
      <c r="F55" s="69">
        <f>IF($D55&gt;0,TPWRKACT!F54/(2*$D55)," ")</f>
        <v>5.0505050505050509E-3</v>
      </c>
      <c r="G55" s="69">
        <f>IF($D55&gt;0,TPWRKACT!G54/(2*$D55)," ")</f>
        <v>0</v>
      </c>
      <c r="H55" s="69">
        <f>IF($D55&gt;0,TPWRKACT!H54/(2*$D55)," ")</f>
        <v>5.5555555555555552E-2</v>
      </c>
      <c r="I55" s="69">
        <f>IF($D55&gt;0,TPWRKACT!I54/(2*$D55)," ")</f>
        <v>0</v>
      </c>
      <c r="J55" s="69">
        <f>IF($D55&gt;0,TPWRKACT!J54/(2*$D55)," ")</f>
        <v>0.10101010101010101</v>
      </c>
      <c r="K55" s="69">
        <f>IF($D55&gt;0,TPWRKACT!K54/(2*$D55)," ")</f>
        <v>0</v>
      </c>
      <c r="L55" s="69">
        <f>IF($D55&gt;0,TPWRKACT!L54/(2*$D55)," ")</f>
        <v>0.16161616161616163</v>
      </c>
      <c r="M55" s="69">
        <f>IF($D55&gt;0,TPWRKACT!M54/(2*$D55)," ")</f>
        <v>5.0505050505050509E-3</v>
      </c>
      <c r="N55" s="69">
        <f>IF($D55&gt;0,TPWRKACT!N54/(2*$D55)," ")</f>
        <v>0</v>
      </c>
      <c r="O55" s="69">
        <f>IF($D55&gt;0,TPWRKACT!O54/(2*$D55)," ")</f>
        <v>0</v>
      </c>
      <c r="P55" s="69">
        <f>IF($D55&gt;0,TPWRKACT!P54/(2*$D55)," ")</f>
        <v>0</v>
      </c>
      <c r="Q55" s="141">
        <f>IF($D55&gt;0,TPWRKACT!Q54/(2*$D55)," ")</f>
        <v>0</v>
      </c>
      <c r="R55" s="69">
        <f>IF($D55&gt;0,TPWRKACT!R54/(2*$D55)," ")</f>
        <v>0</v>
      </c>
    </row>
    <row r="56" spans="1:18">
      <c r="A56" s="24"/>
      <c r="B56" s="21">
        <f>TPWRKACT!B55</f>
        <v>0</v>
      </c>
      <c r="C56" s="21">
        <f>TPWRKACT!C55</f>
        <v>0</v>
      </c>
      <c r="D56" s="21">
        <f>TPWRKACT!D55</f>
        <v>0</v>
      </c>
      <c r="E56" s="69"/>
      <c r="F56" s="69"/>
      <c r="G56" s="69"/>
      <c r="H56" s="69"/>
      <c r="I56" s="69"/>
      <c r="J56" s="69"/>
      <c r="K56" s="69"/>
      <c r="L56" s="69"/>
      <c r="M56" s="69"/>
      <c r="N56" s="69"/>
      <c r="O56" s="69"/>
      <c r="P56" s="69"/>
      <c r="Q56" s="141"/>
      <c r="R56" s="69"/>
    </row>
    <row r="57" spans="1:18">
      <c r="A57" s="24" t="s">
        <v>48</v>
      </c>
      <c r="B57" s="21">
        <f>TPWRKACT!B56</f>
        <v>0</v>
      </c>
      <c r="C57" s="21">
        <f>TPWRKACT!C56</f>
        <v>0</v>
      </c>
      <c r="D57" s="21">
        <f>TPWRKACT!D56</f>
        <v>0</v>
      </c>
      <c r="E57" s="69" t="str">
        <f>IF($D57&gt;0,TPWRKACT!E56/(2*$D57)," ")</f>
        <v xml:space="preserve"> </v>
      </c>
      <c r="F57" s="69" t="str">
        <f>IF($D57&gt;0,TPWRKACT!F56/(2*$D57)," ")</f>
        <v xml:space="preserve"> </v>
      </c>
      <c r="G57" s="69" t="str">
        <f>IF($D57&gt;0,TPWRKACT!G56/(2*$D57)," ")</f>
        <v xml:space="preserve"> </v>
      </c>
      <c r="H57" s="69" t="str">
        <f>IF($D57&gt;0,TPWRKACT!H56/(2*$D57)," ")</f>
        <v xml:space="preserve"> </v>
      </c>
      <c r="I57" s="69" t="str">
        <f>IF($D57&gt;0,TPWRKACT!I56/(2*$D57)," ")</f>
        <v xml:space="preserve"> </v>
      </c>
      <c r="J57" s="69" t="str">
        <f>IF($D57&gt;0,TPWRKACT!J56/(2*$D57)," ")</f>
        <v xml:space="preserve"> </v>
      </c>
      <c r="K57" s="69" t="str">
        <f>IF($D57&gt;0,TPWRKACT!K56/(2*$D57)," ")</f>
        <v xml:space="preserve"> </v>
      </c>
      <c r="L57" s="69" t="str">
        <f>IF($D57&gt;0,TPWRKACT!L56/(2*$D57)," ")</f>
        <v xml:space="preserve"> </v>
      </c>
      <c r="M57" s="69" t="str">
        <f>IF($D57&gt;0,TPWRKACT!M56/(2*$D57)," ")</f>
        <v xml:space="preserve"> </v>
      </c>
      <c r="N57" s="69" t="str">
        <f>IF($D57&gt;0,TPWRKACT!N56/(2*$D57)," ")</f>
        <v xml:space="preserve"> </v>
      </c>
      <c r="O57" s="69" t="str">
        <f>IF($D57&gt;0,TPWRKACT!O56/(2*$D57)," ")</f>
        <v xml:space="preserve"> </v>
      </c>
      <c r="P57" s="69" t="str">
        <f>IF($D57&gt;0,TPWRKACT!P56/(2*$D57)," ")</f>
        <v xml:space="preserve"> </v>
      </c>
      <c r="Q57" s="141" t="str">
        <f>IF($D57&gt;0,TPWRKACT!Q56/(2*$D57)," ")</f>
        <v xml:space="preserve"> </v>
      </c>
      <c r="R57" s="69" t="str">
        <f>IF($D57&gt;0,TPWRKACT!R56/(2*$D57)," ")</f>
        <v xml:space="preserve"> </v>
      </c>
    </row>
    <row r="58" spans="1:18">
      <c r="A58" s="24" t="s">
        <v>49</v>
      </c>
      <c r="B58" s="21">
        <f>TPWRKACT!B57</f>
        <v>3295</v>
      </c>
      <c r="C58" s="21">
        <f>TPWRKACT!C57</f>
        <v>3295</v>
      </c>
      <c r="D58" s="21">
        <f>TPWRKACT!D57</f>
        <v>1977</v>
      </c>
      <c r="E58" s="69">
        <f>IF($D58&gt;0,TPWRKACT!E57/(2*$D58)," ")</f>
        <v>0.35609509357612545</v>
      </c>
      <c r="F58" s="69">
        <f>IF($D58&gt;0,TPWRKACT!F57/(2*$D58)," ")</f>
        <v>0</v>
      </c>
      <c r="G58" s="69">
        <f>IF($D58&gt;0,TPWRKACT!G57/(2*$D58)," ")</f>
        <v>0</v>
      </c>
      <c r="H58" s="69">
        <f>IF($D58&gt;0,TPWRKACT!H57/(2*$D58)," ")</f>
        <v>0.38037430450177034</v>
      </c>
      <c r="I58" s="69">
        <f>IF($D58&gt;0,TPWRKACT!I57/(2*$D58)," ")</f>
        <v>0</v>
      </c>
      <c r="J58" s="69">
        <f>IF($D58&gt;0,TPWRKACT!J57/(2*$D58)," ")</f>
        <v>6.2721294891249363E-2</v>
      </c>
      <c r="K58" s="69">
        <f>IF($D58&gt;0,TPWRKACT!K57/(2*$D58)," ")</f>
        <v>0</v>
      </c>
      <c r="L58" s="69">
        <f>IF($D58&gt;0,TPWRKACT!L57/(2*$D58)," ")</f>
        <v>0.10723318158826504</v>
      </c>
      <c r="M58" s="69">
        <f>IF($D58&gt;0,TPWRKACT!M57/(2*$D58)," ")</f>
        <v>2.7819929185634801E-3</v>
      </c>
      <c r="N58" s="69">
        <f>IF($D58&gt;0,TPWRKACT!N57/(2*$D58)," ")</f>
        <v>7.5872534142640367E-4</v>
      </c>
      <c r="O58" s="69">
        <f>IF($D58&gt;0,TPWRKACT!O57/(2*$D58)," ")</f>
        <v>4.4511886697015682E-2</v>
      </c>
      <c r="P58" s="69">
        <f>IF($D58&gt;0,TPWRKACT!P57/(2*$D58)," ")</f>
        <v>0</v>
      </c>
      <c r="Q58" s="141">
        <f>IF($D58&gt;0,TPWRKACT!Q57/(2*$D58)," ")</f>
        <v>0</v>
      </c>
      <c r="R58" s="69">
        <f>IF($D58&gt;0,TPWRKACT!R57/(2*$D58)," ")</f>
        <v>4.8052604957005564E-2</v>
      </c>
    </row>
    <row r="59" spans="1:18">
      <c r="A59" s="24" t="s">
        <v>50</v>
      </c>
      <c r="B59" s="21">
        <f>TPWRKACT!B58</f>
        <v>149</v>
      </c>
      <c r="C59" s="21">
        <f>TPWRKACT!C58</f>
        <v>149</v>
      </c>
      <c r="D59" s="21">
        <f>TPWRKACT!D58</f>
        <v>0</v>
      </c>
      <c r="E59" s="69" t="str">
        <f>IF($D59&gt;0,TPWRKACT!E58/(2*$D59)," ")</f>
        <v xml:space="preserve"> </v>
      </c>
      <c r="F59" s="69" t="str">
        <f>IF($D59&gt;0,TPWRKACT!F58/(2*$D59)," ")</f>
        <v xml:space="preserve"> </v>
      </c>
      <c r="G59" s="69" t="str">
        <f>IF($D59&gt;0,TPWRKACT!G58/(2*$D59)," ")</f>
        <v xml:space="preserve"> </v>
      </c>
      <c r="H59" s="69" t="str">
        <f>IF($D59&gt;0,TPWRKACT!H58/(2*$D59)," ")</f>
        <v xml:space="preserve"> </v>
      </c>
      <c r="I59" s="69" t="str">
        <f>IF($D59&gt;0,TPWRKACT!I58/(2*$D59)," ")</f>
        <v xml:space="preserve"> </v>
      </c>
      <c r="J59" s="69" t="str">
        <f>IF($D59&gt;0,TPWRKACT!J58/(2*$D59)," ")</f>
        <v xml:space="preserve"> </v>
      </c>
      <c r="K59" s="69" t="str">
        <f>IF($D59&gt;0,TPWRKACT!K58/(2*$D59)," ")</f>
        <v xml:space="preserve"> </v>
      </c>
      <c r="L59" s="69" t="str">
        <f>IF($D59&gt;0,TPWRKACT!L58/(2*$D59)," ")</f>
        <v xml:space="preserve"> </v>
      </c>
      <c r="M59" s="69" t="str">
        <f>IF($D59&gt;0,TPWRKACT!M58/(2*$D59)," ")</f>
        <v xml:space="preserve"> </v>
      </c>
      <c r="N59" s="69" t="str">
        <f>IF($D59&gt;0,TPWRKACT!N58/(2*$D59)," ")</f>
        <v xml:space="preserve"> </v>
      </c>
      <c r="O59" s="69" t="str">
        <f>IF($D59&gt;0,TPWRKACT!O58/(2*$D59)," ")</f>
        <v xml:space="preserve"> </v>
      </c>
      <c r="P59" s="69" t="str">
        <f>IF($D59&gt;0,TPWRKACT!P58/(2*$D59)," ")</f>
        <v xml:space="preserve"> </v>
      </c>
      <c r="Q59" s="141" t="str">
        <f>IF($D59&gt;0,TPWRKACT!Q58/(2*$D59)," ")</f>
        <v xml:space="preserve"> </v>
      </c>
      <c r="R59" s="69" t="str">
        <f>IF($D59&gt;0,TPWRKACT!R58/(2*$D59)," ")</f>
        <v xml:space="preserve"> </v>
      </c>
    </row>
    <row r="60" spans="1:18">
      <c r="A60" s="24" t="s">
        <v>51</v>
      </c>
      <c r="B60" s="21">
        <f>TPWRKACT!B59</f>
        <v>774</v>
      </c>
      <c r="C60" s="21">
        <f>TPWRKACT!C59</f>
        <v>774</v>
      </c>
      <c r="D60" s="21">
        <f>TPWRKACT!D59</f>
        <v>419</v>
      </c>
      <c r="E60" s="69">
        <f>IF($D60&gt;0,TPWRKACT!E59/(2*$D60)," ")</f>
        <v>0.14558472553699284</v>
      </c>
      <c r="F60" s="69">
        <f>IF($D60&gt;0,TPWRKACT!F59/(2*$D60)," ")</f>
        <v>1.3126491646778043E-2</v>
      </c>
      <c r="G60" s="69">
        <f>IF($D60&gt;0,TPWRKACT!G59/(2*$D60)," ")</f>
        <v>1.1933174224343676E-3</v>
      </c>
      <c r="H60" s="69">
        <f>IF($D60&gt;0,TPWRKACT!H59/(2*$D60)," ")</f>
        <v>6.205250596658711E-2</v>
      </c>
      <c r="I60" s="69">
        <f>IF($D60&gt;0,TPWRKACT!I59/(2*$D60)," ")</f>
        <v>1.1933174224343676E-3</v>
      </c>
      <c r="J60" s="69">
        <f>IF($D60&gt;0,TPWRKACT!J59/(2*$D60)," ")</f>
        <v>0.3997613365155131</v>
      </c>
      <c r="K60" s="69">
        <f>IF($D60&gt;0,TPWRKACT!K59/(2*$D60)," ")</f>
        <v>0</v>
      </c>
      <c r="L60" s="69">
        <f>IF($D60&gt;0,TPWRKACT!L59/(2*$D60)," ")</f>
        <v>0</v>
      </c>
      <c r="M60" s="69">
        <f>IF($D60&gt;0,TPWRKACT!M59/(2*$D60)," ")</f>
        <v>3.9379474940334128E-2</v>
      </c>
      <c r="N60" s="69">
        <f>IF($D60&gt;0,TPWRKACT!N59/(2*$D60)," ")</f>
        <v>9.7852028639618144E-2</v>
      </c>
      <c r="O60" s="69">
        <f>IF($D60&gt;0,TPWRKACT!O59/(2*$D60)," ")</f>
        <v>1.7899761336515514E-2</v>
      </c>
      <c r="P60" s="69">
        <f>IF($D60&gt;0,TPWRKACT!P59/(2*$D60)," ")</f>
        <v>0</v>
      </c>
      <c r="Q60" s="141">
        <f>IF($D60&gt;0,TPWRKACT!Q59/(2*$D60)," ")</f>
        <v>0.78878281622911695</v>
      </c>
      <c r="R60" s="69">
        <f>IF($D60&gt;0,TPWRKACT!R59/(2*$D60)," ")</f>
        <v>5.8472553699284009E-2</v>
      </c>
    </row>
    <row r="61" spans="1:18">
      <c r="A61" s="24" t="s">
        <v>52</v>
      </c>
      <c r="B61" s="21">
        <f>TPWRKACT!B60</f>
        <v>2762</v>
      </c>
      <c r="C61" s="21">
        <f>TPWRKACT!C60</f>
        <v>1365</v>
      </c>
      <c r="D61" s="21">
        <f>TPWRKACT!D60</f>
        <v>150</v>
      </c>
      <c r="E61" s="69">
        <f>IF($D61&gt;0,TPWRKACT!E60/(2*$D61)," ")</f>
        <v>0.61333333333333329</v>
      </c>
      <c r="F61" s="69">
        <f>IF($D61&gt;0,TPWRKACT!F60/(2*$D61)," ")</f>
        <v>0</v>
      </c>
      <c r="G61" s="69">
        <f>IF($D61&gt;0,TPWRKACT!G60/(2*$D61)," ")</f>
        <v>0</v>
      </c>
      <c r="H61" s="69">
        <f>IF($D61&gt;0,TPWRKACT!H60/(2*$D61)," ")</f>
        <v>0.04</v>
      </c>
      <c r="I61" s="69">
        <f>IF($D61&gt;0,TPWRKACT!I60/(2*$D61)," ")</f>
        <v>0</v>
      </c>
      <c r="J61" s="69">
        <f>IF($D61&gt;0,TPWRKACT!J60/(2*$D61)," ")</f>
        <v>0.17</v>
      </c>
      <c r="K61" s="69">
        <f>IF($D61&gt;0,TPWRKACT!K60/(2*$D61)," ")</f>
        <v>0</v>
      </c>
      <c r="L61" s="69">
        <f>IF($D61&gt;0,TPWRKACT!L60/(2*$D61)," ")</f>
        <v>6.6666666666666671E-3</v>
      </c>
      <c r="M61" s="69">
        <f>IF($D61&gt;0,TPWRKACT!M60/(2*$D61)," ")</f>
        <v>0.01</v>
      </c>
      <c r="N61" s="69">
        <f>IF($D61&gt;0,TPWRKACT!N60/(2*$D61)," ")</f>
        <v>1.6666666666666666E-2</v>
      </c>
      <c r="O61" s="69">
        <f>IF($D61&gt;0,TPWRKACT!O60/(2*$D61)," ")</f>
        <v>0</v>
      </c>
      <c r="P61" s="69">
        <f>IF($D61&gt;0,TPWRKACT!P60/(2*$D61)," ")</f>
        <v>0</v>
      </c>
      <c r="Q61" s="141">
        <f>IF($D61&gt;0,TPWRKACT!Q60/(2*$D61)," ")</f>
        <v>0</v>
      </c>
      <c r="R61" s="69">
        <f>IF($D61&gt;0,TPWRKACT!R60/(2*$D61)," ")</f>
        <v>3.3333333333333335E-3</v>
      </c>
    </row>
    <row r="62" spans="1:18">
      <c r="A62" s="24"/>
      <c r="B62" s="21">
        <f>TPWRKACT!B61</f>
        <v>0</v>
      </c>
      <c r="C62" s="21">
        <f>TPWRKACT!C61</f>
        <v>0</v>
      </c>
      <c r="D62" s="21">
        <f>TPWRKACT!D61</f>
        <v>0</v>
      </c>
      <c r="E62" s="69"/>
      <c r="F62" s="69"/>
      <c r="G62" s="69"/>
      <c r="H62" s="69"/>
      <c r="I62" s="69"/>
      <c r="J62" s="69"/>
      <c r="K62" s="69"/>
      <c r="L62" s="69"/>
      <c r="M62" s="69"/>
      <c r="N62" s="69"/>
      <c r="O62" s="69"/>
      <c r="P62" s="69"/>
      <c r="Q62" s="141"/>
      <c r="R62" s="69"/>
    </row>
    <row r="63" spans="1:18">
      <c r="A63" s="24" t="s">
        <v>53</v>
      </c>
      <c r="B63" s="21">
        <f>TPWRKACT!B62</f>
        <v>0</v>
      </c>
      <c r="C63" s="21">
        <f>TPWRKACT!C62</f>
        <v>0</v>
      </c>
      <c r="D63" s="21">
        <f>TPWRKACT!D62</f>
        <v>0</v>
      </c>
      <c r="E63" s="69" t="str">
        <f>IF($D63&gt;0,TPWRKACT!E62/(2*$D63)," ")</f>
        <v xml:space="preserve"> </v>
      </c>
      <c r="F63" s="69" t="str">
        <f>IF($D63&gt;0,TPWRKACT!F62/(2*$D63)," ")</f>
        <v xml:space="preserve"> </v>
      </c>
      <c r="G63" s="69" t="str">
        <f>IF($D63&gt;0,TPWRKACT!G62/(2*$D63)," ")</f>
        <v xml:space="preserve"> </v>
      </c>
      <c r="H63" s="69" t="str">
        <f>IF($D63&gt;0,TPWRKACT!H62/(2*$D63)," ")</f>
        <v xml:space="preserve"> </v>
      </c>
      <c r="I63" s="69" t="str">
        <f>IF($D63&gt;0,TPWRKACT!I62/(2*$D63)," ")</f>
        <v xml:space="preserve"> </v>
      </c>
      <c r="J63" s="69" t="str">
        <f>IF($D63&gt;0,TPWRKACT!J62/(2*$D63)," ")</f>
        <v xml:space="preserve"> </v>
      </c>
      <c r="K63" s="69" t="str">
        <f>IF($D63&gt;0,TPWRKACT!K62/(2*$D63)," ")</f>
        <v xml:space="preserve"> </v>
      </c>
      <c r="L63" s="69" t="str">
        <f>IF($D63&gt;0,TPWRKACT!L62/(2*$D63)," ")</f>
        <v xml:space="preserve"> </v>
      </c>
      <c r="M63" s="69" t="str">
        <f>IF($D63&gt;0,TPWRKACT!M62/(2*$D63)," ")</f>
        <v xml:space="preserve"> </v>
      </c>
      <c r="N63" s="69" t="str">
        <f>IF($D63&gt;0,TPWRKACT!N62/(2*$D63)," ")</f>
        <v xml:space="preserve"> </v>
      </c>
      <c r="O63" s="69" t="str">
        <f>IF($D63&gt;0,TPWRKACT!O62/(2*$D63)," ")</f>
        <v xml:space="preserve"> </v>
      </c>
      <c r="P63" s="69" t="str">
        <f>IF($D63&gt;0,TPWRKACT!P62/(2*$D63)," ")</f>
        <v xml:space="preserve"> </v>
      </c>
      <c r="Q63" s="141" t="str">
        <f>IF($D63&gt;0,TPWRKACT!Q62/(2*$D63)," ")</f>
        <v xml:space="preserve"> </v>
      </c>
      <c r="R63" s="69" t="str">
        <f>IF($D63&gt;0,TPWRKACT!R62/(2*$D63)," ")</f>
        <v xml:space="preserve"> </v>
      </c>
    </row>
    <row r="64" spans="1:18">
      <c r="A64" s="24" t="s">
        <v>54</v>
      </c>
      <c r="B64" s="21">
        <f>TPWRKACT!B63</f>
        <v>319</v>
      </c>
      <c r="C64" s="21">
        <f>TPWRKACT!C63</f>
        <v>174</v>
      </c>
      <c r="D64" s="21">
        <f>TPWRKACT!D63</f>
        <v>163</v>
      </c>
      <c r="E64" s="69">
        <f>IF($D64&gt;0,TPWRKACT!E63/(2*$D64)," ")</f>
        <v>0.57055214723926384</v>
      </c>
      <c r="F64" s="69">
        <f>IF($D64&gt;0,TPWRKACT!F63/(2*$D64)," ")</f>
        <v>1.5337423312883436E-2</v>
      </c>
      <c r="G64" s="69">
        <f>IF($D64&gt;0,TPWRKACT!G63/(2*$D64)," ")</f>
        <v>0</v>
      </c>
      <c r="H64" s="69">
        <f>IF($D64&gt;0,TPWRKACT!H63/(2*$D64)," ")</f>
        <v>6.1349693251533744E-3</v>
      </c>
      <c r="I64" s="69">
        <f>IF($D64&gt;0,TPWRKACT!I63/(2*$D64)," ")</f>
        <v>3.0674846625766872E-3</v>
      </c>
      <c r="J64" s="69">
        <f>IF($D64&gt;0,TPWRKACT!J63/(2*$D64)," ")</f>
        <v>4.9079754601226995E-2</v>
      </c>
      <c r="K64" s="69">
        <f>IF($D64&gt;0,TPWRKACT!K63/(2*$D64)," ")</f>
        <v>0</v>
      </c>
      <c r="L64" s="69">
        <f>IF($D64&gt;0,TPWRKACT!L63/(2*$D64)," ")</f>
        <v>5.8282208588957052E-2</v>
      </c>
      <c r="M64" s="69">
        <f>IF($D64&gt;0,TPWRKACT!M63/(2*$D64)," ")</f>
        <v>0</v>
      </c>
      <c r="N64" s="69">
        <f>IF($D64&gt;0,TPWRKACT!N63/(2*$D64)," ")</f>
        <v>0</v>
      </c>
      <c r="O64" s="69">
        <f>IF($D64&gt;0,TPWRKACT!O63/(2*$D64)," ")</f>
        <v>0</v>
      </c>
      <c r="P64" s="69">
        <f>IF($D64&gt;0,TPWRKACT!P63/(2*$D64)," ")</f>
        <v>0</v>
      </c>
      <c r="Q64" s="141">
        <f>IF($D64&gt;0,TPWRKACT!Q63/(2*$D64)," ")</f>
        <v>0</v>
      </c>
      <c r="R64" s="69">
        <f>IF($D64&gt;0,TPWRKACT!R63/(2*$D64)," ")</f>
        <v>1.8404907975460124E-2</v>
      </c>
    </row>
    <row r="65" spans="1:18">
      <c r="A65" s="24" t="s">
        <v>55</v>
      </c>
      <c r="B65" s="21">
        <f>TPWRKACT!B64</f>
        <v>778</v>
      </c>
      <c r="C65" s="21">
        <f>TPWRKACT!C64</f>
        <v>481</v>
      </c>
      <c r="D65" s="21">
        <f>TPWRKACT!D64</f>
        <v>263</v>
      </c>
      <c r="E65" s="69">
        <f>IF($D65&gt;0,TPWRKACT!E64/(2*$D65)," ")</f>
        <v>0.45057034220532322</v>
      </c>
      <c r="F65" s="69">
        <f>IF($D65&gt;0,TPWRKACT!F64/(2*$D65)," ")</f>
        <v>0</v>
      </c>
      <c r="G65" s="69">
        <f>IF($D65&gt;0,TPWRKACT!G64/(2*$D65)," ")</f>
        <v>0</v>
      </c>
      <c r="H65" s="69">
        <f>IF($D65&gt;0,TPWRKACT!H64/(2*$D65)," ")</f>
        <v>1.9011406844106464E-3</v>
      </c>
      <c r="I65" s="69">
        <f>IF($D65&gt;0,TPWRKACT!I64/(2*$D65)," ")</f>
        <v>0</v>
      </c>
      <c r="J65" s="69">
        <f>IF($D65&gt;0,TPWRKACT!J64/(2*$D65)," ")</f>
        <v>7.9847908745247151E-2</v>
      </c>
      <c r="K65" s="69">
        <f>IF($D65&gt;0,TPWRKACT!K64/(2*$D65)," ")</f>
        <v>0</v>
      </c>
      <c r="L65" s="69">
        <f>IF($D65&gt;0,TPWRKACT!L64/(2*$D65)," ")</f>
        <v>2.8517110266159697E-2</v>
      </c>
      <c r="M65" s="69">
        <f>IF($D65&gt;0,TPWRKACT!M64/(2*$D65)," ")</f>
        <v>3.8022813688212928E-3</v>
      </c>
      <c r="N65" s="69">
        <f>IF($D65&gt;0,TPWRKACT!N64/(2*$D65)," ")</f>
        <v>1.9011406844106464E-3</v>
      </c>
      <c r="O65" s="69">
        <f>IF($D65&gt;0,TPWRKACT!O64/(2*$D65)," ")</f>
        <v>1.3307984790874524E-2</v>
      </c>
      <c r="P65" s="69">
        <f>IF($D65&gt;0,TPWRKACT!P64/(2*$D65)," ")</f>
        <v>0</v>
      </c>
      <c r="Q65" s="141">
        <f>IF($D65&gt;0,TPWRKACT!Q64/(2*$D65)," ")</f>
        <v>7.6045627376425853E-2</v>
      </c>
      <c r="R65" s="69">
        <f>IF($D65&gt;0,TPWRKACT!R64/(2*$D65)," ")</f>
        <v>0</v>
      </c>
    </row>
    <row r="66" spans="1:18">
      <c r="A66" s="24" t="s">
        <v>56</v>
      </c>
      <c r="B66" s="21">
        <f>TPWRKACT!B65</f>
        <v>0</v>
      </c>
      <c r="C66" s="21">
        <f>TPWRKACT!C65</f>
        <v>0</v>
      </c>
      <c r="D66" s="21">
        <f>TPWRKACT!D65</f>
        <v>0</v>
      </c>
      <c r="E66" s="69" t="str">
        <f>IF($D66&gt;0,TPWRKACT!E65/(2*$D66)," ")</f>
        <v xml:space="preserve"> </v>
      </c>
      <c r="F66" s="69" t="str">
        <f>IF($D66&gt;0,TPWRKACT!F65/(2*$D66)," ")</f>
        <v xml:space="preserve"> </v>
      </c>
      <c r="G66" s="69" t="str">
        <f>IF($D66&gt;0,TPWRKACT!G65/(2*$D66)," ")</f>
        <v xml:space="preserve"> </v>
      </c>
      <c r="H66" s="69" t="str">
        <f>IF($D66&gt;0,TPWRKACT!H65/(2*$D66)," ")</f>
        <v xml:space="preserve"> </v>
      </c>
      <c r="I66" s="69" t="str">
        <f>IF($D66&gt;0,TPWRKACT!I65/(2*$D66)," ")</f>
        <v xml:space="preserve"> </v>
      </c>
      <c r="J66" s="69" t="str">
        <f>IF($D66&gt;0,TPWRKACT!J65/(2*$D66)," ")</f>
        <v xml:space="preserve"> </v>
      </c>
      <c r="K66" s="69" t="str">
        <f>IF($D66&gt;0,TPWRKACT!K65/(2*$D66)," ")</f>
        <v xml:space="preserve"> </v>
      </c>
      <c r="L66" s="69" t="str">
        <f>IF($D66&gt;0,TPWRKACT!L65/(2*$D66)," ")</f>
        <v xml:space="preserve"> </v>
      </c>
      <c r="M66" s="69" t="str">
        <f>IF($D66&gt;0,TPWRKACT!M65/(2*$D66)," ")</f>
        <v xml:space="preserve"> </v>
      </c>
      <c r="N66" s="69" t="str">
        <f>IF($D66&gt;0,TPWRKACT!N65/(2*$D66)," ")</f>
        <v xml:space="preserve"> </v>
      </c>
      <c r="O66" s="69" t="str">
        <f>IF($D66&gt;0,TPWRKACT!O65/(2*$D66)," ")</f>
        <v xml:space="preserve"> </v>
      </c>
      <c r="P66" s="69" t="str">
        <f>IF($D66&gt;0,TPWRKACT!P65/(2*$D66)," ")</f>
        <v xml:space="preserve"> </v>
      </c>
      <c r="Q66" s="141" t="str">
        <f>IF($D66&gt;0,TPWRKACT!Q65/(2*$D66)," ")</f>
        <v xml:space="preserve"> </v>
      </c>
      <c r="R66" s="69" t="str">
        <f>IF($D66&gt;0,TPWRKACT!R65/(2*$D66)," ")</f>
        <v xml:space="preserve"> </v>
      </c>
    </row>
    <row r="67" spans="1:18">
      <c r="A67" s="24" t="s">
        <v>57</v>
      </c>
      <c r="B67" s="21">
        <f>TPWRKACT!B66</f>
        <v>0</v>
      </c>
      <c r="C67" s="21">
        <f>TPWRKACT!C66</f>
        <v>0</v>
      </c>
      <c r="D67" s="21">
        <f>TPWRKACT!D66</f>
        <v>0</v>
      </c>
      <c r="E67" s="69" t="str">
        <f>IF($D67&gt;0,TPWRKACT!E66/(2*$D67)," ")</f>
        <v xml:space="preserve"> </v>
      </c>
      <c r="F67" s="69" t="str">
        <f>IF($D67&gt;0,TPWRKACT!F66/(2*$D67)," ")</f>
        <v xml:space="preserve"> </v>
      </c>
      <c r="G67" s="69" t="str">
        <f>IF($D67&gt;0,TPWRKACT!G66/(2*$D67)," ")</f>
        <v xml:space="preserve"> </v>
      </c>
      <c r="H67" s="69" t="str">
        <f>IF($D67&gt;0,TPWRKACT!H66/(2*$D67)," ")</f>
        <v xml:space="preserve"> </v>
      </c>
      <c r="I67" s="69" t="str">
        <f>IF($D67&gt;0,TPWRKACT!I66/(2*$D67)," ")</f>
        <v xml:space="preserve"> </v>
      </c>
      <c r="J67" s="69" t="str">
        <f>IF($D67&gt;0,TPWRKACT!J66/(2*$D67)," ")</f>
        <v xml:space="preserve"> </v>
      </c>
      <c r="K67" s="69" t="str">
        <f>IF($D67&gt;0,TPWRKACT!K66/(2*$D67)," ")</f>
        <v xml:space="preserve"> </v>
      </c>
      <c r="L67" s="69" t="str">
        <f>IF($D67&gt;0,TPWRKACT!L66/(2*$D67)," ")</f>
        <v xml:space="preserve"> </v>
      </c>
      <c r="M67" s="69" t="str">
        <f>IF($D67&gt;0,TPWRKACT!M66/(2*$D67)," ")</f>
        <v xml:space="preserve"> </v>
      </c>
      <c r="N67" s="69" t="str">
        <f>IF($D67&gt;0,TPWRKACT!N66/(2*$D67)," ")</f>
        <v xml:space="preserve"> </v>
      </c>
      <c r="O67" s="69" t="str">
        <f>IF($D67&gt;0,TPWRKACT!O66/(2*$D67)," ")</f>
        <v xml:space="preserve"> </v>
      </c>
      <c r="P67" s="69" t="str">
        <f>IF($D67&gt;0,TPWRKACT!P66/(2*$D67)," ")</f>
        <v xml:space="preserve"> </v>
      </c>
      <c r="Q67" s="141" t="str">
        <f>IF($D67&gt;0,TPWRKACT!Q66/(2*$D67)," ")</f>
        <v xml:space="preserve"> </v>
      </c>
      <c r="R67" s="69" t="str">
        <f>IF($D67&gt;0,TPWRKACT!R66/(2*$D67)," ")</f>
        <v xml:space="preserve"> </v>
      </c>
    </row>
    <row r="68" spans="1:18">
      <c r="A68" s="24"/>
      <c r="B68" s="21">
        <f>TPWRKACT!B67</f>
        <v>0</v>
      </c>
      <c r="C68" s="21">
        <f>TPWRKACT!C67</f>
        <v>0</v>
      </c>
      <c r="D68" s="21">
        <f>TPWRKACT!D67</f>
        <v>0</v>
      </c>
      <c r="E68" s="69"/>
      <c r="F68" s="69"/>
      <c r="G68" s="69"/>
      <c r="H68" s="69"/>
      <c r="I68" s="69"/>
      <c r="J68" s="69"/>
      <c r="K68" s="69"/>
      <c r="L68" s="69"/>
      <c r="M68" s="69"/>
      <c r="N68" s="69"/>
      <c r="O68" s="69"/>
      <c r="P68" s="69"/>
      <c r="Q68" s="141"/>
      <c r="R68" s="69"/>
    </row>
    <row r="69" spans="1:18">
      <c r="A69" s="24" t="s">
        <v>58</v>
      </c>
      <c r="B69" s="21">
        <f>TPWRKACT!B68</f>
        <v>0</v>
      </c>
      <c r="C69" s="21">
        <f>TPWRKACT!C68</f>
        <v>0</v>
      </c>
      <c r="D69" s="21">
        <f>TPWRKACT!D68</f>
        <v>0</v>
      </c>
      <c r="E69" s="69" t="str">
        <f>IF($D69&gt;0,TPWRKACT!E68/(2*$D69)," ")</f>
        <v xml:space="preserve"> </v>
      </c>
      <c r="F69" s="69" t="str">
        <f>IF($D69&gt;0,TPWRKACT!F68/(2*$D69)," ")</f>
        <v xml:space="preserve"> </v>
      </c>
      <c r="G69" s="69" t="str">
        <f>IF($D69&gt;0,TPWRKACT!G68/(2*$D69)," ")</f>
        <v xml:space="preserve"> </v>
      </c>
      <c r="H69" s="69" t="str">
        <f>IF($D69&gt;0,TPWRKACT!H68/(2*$D69)," ")</f>
        <v xml:space="preserve"> </v>
      </c>
      <c r="I69" s="69" t="str">
        <f>IF($D69&gt;0,TPWRKACT!I68/(2*$D69)," ")</f>
        <v xml:space="preserve"> </v>
      </c>
      <c r="J69" s="69" t="str">
        <f>IF($D69&gt;0,TPWRKACT!J68/(2*$D69)," ")</f>
        <v xml:space="preserve"> </v>
      </c>
      <c r="K69" s="69" t="str">
        <f>IF($D69&gt;0,TPWRKACT!K68/(2*$D69)," ")</f>
        <v xml:space="preserve"> </v>
      </c>
      <c r="L69" s="69" t="str">
        <f>IF($D69&gt;0,TPWRKACT!L68/(2*$D69)," ")</f>
        <v xml:space="preserve"> </v>
      </c>
      <c r="M69" s="69" t="str">
        <f>IF($D69&gt;0,TPWRKACT!M68/(2*$D69)," ")</f>
        <v xml:space="preserve"> </v>
      </c>
      <c r="N69" s="69" t="str">
        <f>IF($D69&gt;0,TPWRKACT!N68/(2*$D69)," ")</f>
        <v xml:space="preserve"> </v>
      </c>
      <c r="O69" s="69" t="str">
        <f>IF($D69&gt;0,TPWRKACT!O68/(2*$D69)," ")</f>
        <v xml:space="preserve"> </v>
      </c>
      <c r="P69" s="69" t="str">
        <f>IF($D69&gt;0,TPWRKACT!P68/(2*$D69)," ")</f>
        <v xml:space="preserve"> </v>
      </c>
      <c r="Q69" s="141" t="str">
        <f>IF($D69&gt;0,TPWRKACT!Q68/(2*$D69)," ")</f>
        <v xml:space="preserve"> </v>
      </c>
      <c r="R69" s="69" t="str">
        <f>IF($D69&gt;0,TPWRKACT!R68/(2*$D69)," ")</f>
        <v xml:space="preserve"> </v>
      </c>
    </row>
    <row r="70" spans="1:18">
      <c r="A70" s="24" t="s">
        <v>59</v>
      </c>
      <c r="B70" s="21">
        <f>TPWRKACT!B69</f>
        <v>0</v>
      </c>
      <c r="C70" s="21">
        <f>TPWRKACT!C69</f>
        <v>0</v>
      </c>
      <c r="D70" s="21">
        <f>TPWRKACT!D69</f>
        <v>0</v>
      </c>
      <c r="E70" s="69" t="str">
        <f>IF($D70&gt;0,TPWRKACT!E69/(2*$D70)," ")</f>
        <v xml:space="preserve"> </v>
      </c>
      <c r="F70" s="69" t="str">
        <f>IF($D70&gt;0,TPWRKACT!F69/(2*$D70)," ")</f>
        <v xml:space="preserve"> </v>
      </c>
      <c r="G70" s="69" t="str">
        <f>IF($D70&gt;0,TPWRKACT!G69/(2*$D70)," ")</f>
        <v xml:space="preserve"> </v>
      </c>
      <c r="H70" s="69" t="str">
        <f>IF($D70&gt;0,TPWRKACT!H69/(2*$D70)," ")</f>
        <v xml:space="preserve"> </v>
      </c>
      <c r="I70" s="69" t="str">
        <f>IF($D70&gt;0,TPWRKACT!I69/(2*$D70)," ")</f>
        <v xml:space="preserve"> </v>
      </c>
      <c r="J70" s="69" t="str">
        <f>IF($D70&gt;0,TPWRKACT!J69/(2*$D70)," ")</f>
        <v xml:space="preserve"> </v>
      </c>
      <c r="K70" s="69" t="str">
        <f>IF($D70&gt;0,TPWRKACT!K69/(2*$D70)," ")</f>
        <v xml:space="preserve"> </v>
      </c>
      <c r="L70" s="69" t="str">
        <f>IF($D70&gt;0,TPWRKACT!L69/(2*$D70)," ")</f>
        <v xml:space="preserve"> </v>
      </c>
      <c r="M70" s="69" t="str">
        <f>IF($D70&gt;0,TPWRKACT!M69/(2*$D70)," ")</f>
        <v xml:space="preserve"> </v>
      </c>
      <c r="N70" s="69" t="str">
        <f>IF($D70&gt;0,TPWRKACT!N69/(2*$D70)," ")</f>
        <v xml:space="preserve"> </v>
      </c>
      <c r="O70" s="69" t="str">
        <f>IF($D70&gt;0,TPWRKACT!O69/(2*$D70)," ")</f>
        <v xml:space="preserve"> </v>
      </c>
      <c r="P70" s="69" t="str">
        <f>IF($D70&gt;0,TPWRKACT!P69/(2*$D70)," ")</f>
        <v xml:space="preserve"> </v>
      </c>
      <c r="Q70" s="141" t="str">
        <f>IF($D70&gt;0,TPWRKACT!Q69/(2*$D70)," ")</f>
        <v xml:space="preserve"> </v>
      </c>
      <c r="R70" s="69" t="str">
        <f>IF($D70&gt;0,TPWRKACT!R69/(2*$D70)," ")</f>
        <v xml:space="preserve"> </v>
      </c>
    </row>
    <row r="71" spans="1:18">
      <c r="A71" s="24" t="s">
        <v>60</v>
      </c>
      <c r="B71" s="21">
        <f>TPWRKACT!B70</f>
        <v>632</v>
      </c>
      <c r="C71" s="21">
        <f>TPWRKACT!C70</f>
        <v>476</v>
      </c>
      <c r="D71" s="21">
        <f>TPWRKACT!D70</f>
        <v>156</v>
      </c>
      <c r="E71" s="69">
        <f>IF($D71&gt;0,TPWRKACT!E70/(2*$D71)," ")</f>
        <v>0.40384615384615385</v>
      </c>
      <c r="F71" s="69">
        <f>IF($D71&gt;0,TPWRKACT!F70/(2*$D71)," ")</f>
        <v>0</v>
      </c>
      <c r="G71" s="69">
        <f>IF($D71&gt;0,TPWRKACT!G70/(2*$D71)," ")</f>
        <v>3.205128205128205E-3</v>
      </c>
      <c r="H71" s="69">
        <f>IF($D71&gt;0,TPWRKACT!H70/(2*$D71)," ")</f>
        <v>5.4487179487179488E-2</v>
      </c>
      <c r="I71" s="69">
        <f>IF($D71&gt;0,TPWRKACT!I70/(2*$D71)," ")</f>
        <v>3.205128205128205E-3</v>
      </c>
      <c r="J71" s="69">
        <f>IF($D71&gt;0,TPWRKACT!J70/(2*$D71)," ")</f>
        <v>0.26282051282051283</v>
      </c>
      <c r="K71" s="69">
        <f>IF($D71&gt;0,TPWRKACT!K70/(2*$D71)," ")</f>
        <v>0</v>
      </c>
      <c r="L71" s="69">
        <f>IF($D71&gt;0,TPWRKACT!L70/(2*$D71)," ")</f>
        <v>6.41025641025641E-3</v>
      </c>
      <c r="M71" s="69">
        <f>IF($D71&gt;0,TPWRKACT!M70/(2*$D71)," ")</f>
        <v>2.8846153846153848E-2</v>
      </c>
      <c r="N71" s="69">
        <f>IF($D71&gt;0,TPWRKACT!N70/(2*$D71)," ")</f>
        <v>0</v>
      </c>
      <c r="O71" s="69">
        <f>IF($D71&gt;0,TPWRKACT!O70/(2*$D71)," ")</f>
        <v>4.1666666666666664E-2</v>
      </c>
      <c r="P71" s="69">
        <f>IF($D71&gt;0,TPWRKACT!P70/(2*$D71)," ")</f>
        <v>0</v>
      </c>
      <c r="Q71" s="141">
        <f>IF($D71&gt;0,TPWRKACT!Q70/(2*$D71)," ")</f>
        <v>0</v>
      </c>
      <c r="R71" s="69">
        <f>IF($D71&gt;0,TPWRKACT!R70/(2*$D71)," ")</f>
        <v>0.1858974358974359</v>
      </c>
    </row>
    <row r="72" spans="1:18">
      <c r="A72" s="24" t="s">
        <v>61</v>
      </c>
      <c r="B72" s="21">
        <f>TPWRKACT!B71</f>
        <v>0</v>
      </c>
      <c r="C72" s="21">
        <f>TPWRKACT!C71</f>
        <v>0</v>
      </c>
      <c r="D72" s="21">
        <f>TPWRKACT!D71</f>
        <v>0</v>
      </c>
      <c r="E72" s="69" t="str">
        <f>IF($D72&gt;0,TPWRKACT!E71/(2*$D72)," ")</f>
        <v xml:space="preserve"> </v>
      </c>
      <c r="F72" s="69" t="str">
        <f>IF($D72&gt;0,TPWRKACT!F71/(2*$D72)," ")</f>
        <v xml:space="preserve"> </v>
      </c>
      <c r="G72" s="69" t="str">
        <f>IF($D72&gt;0,TPWRKACT!G71/(2*$D72)," ")</f>
        <v xml:space="preserve"> </v>
      </c>
      <c r="H72" s="69" t="str">
        <f>IF($D72&gt;0,TPWRKACT!H71/(2*$D72)," ")</f>
        <v xml:space="preserve"> </v>
      </c>
      <c r="I72" s="69" t="str">
        <f>IF($D72&gt;0,TPWRKACT!I71/(2*$D72)," ")</f>
        <v xml:space="preserve"> </v>
      </c>
      <c r="J72" s="69" t="str">
        <f>IF($D72&gt;0,TPWRKACT!J71/(2*$D72)," ")</f>
        <v xml:space="preserve"> </v>
      </c>
      <c r="K72" s="69" t="str">
        <f>IF($D72&gt;0,TPWRKACT!K71/(2*$D72)," ")</f>
        <v xml:space="preserve"> </v>
      </c>
      <c r="L72" s="69" t="str">
        <f>IF($D72&gt;0,TPWRKACT!L71/(2*$D72)," ")</f>
        <v xml:space="preserve"> </v>
      </c>
      <c r="M72" s="69" t="str">
        <f>IF($D72&gt;0,TPWRKACT!M71/(2*$D72)," ")</f>
        <v xml:space="preserve"> </v>
      </c>
      <c r="N72" s="69" t="str">
        <f>IF($D72&gt;0,TPWRKACT!N71/(2*$D72)," ")</f>
        <v xml:space="preserve"> </v>
      </c>
      <c r="O72" s="69" t="str">
        <f>IF($D72&gt;0,TPWRKACT!O71/(2*$D72)," ")</f>
        <v xml:space="preserve"> </v>
      </c>
      <c r="P72" s="69" t="str">
        <f>IF($D72&gt;0,TPWRKACT!P71/(2*$D72)," ")</f>
        <v xml:space="preserve"> </v>
      </c>
      <c r="Q72" s="141" t="str">
        <f>IF($D72&gt;0,TPWRKACT!Q71/(2*$D72)," ")</f>
        <v xml:space="preserve"> </v>
      </c>
      <c r="R72" s="69" t="str">
        <f>IF($D72&gt;0,TPWRKACT!R71/(2*$D72)," ")</f>
        <v xml:space="preserve"> </v>
      </c>
    </row>
    <row r="73" spans="1:18">
      <c r="A73" s="24" t="s">
        <v>62</v>
      </c>
      <c r="B73" s="21">
        <f>TPWRKACT!B72</f>
        <v>0</v>
      </c>
      <c r="C73" s="21">
        <f>TPWRKACT!C72</f>
        <v>0</v>
      </c>
      <c r="D73" s="21">
        <f>TPWRKACT!D72</f>
        <v>0</v>
      </c>
      <c r="E73" s="69" t="str">
        <f>IF($D73&gt;0,TPWRKACT!E72/(2*$D73)," ")</f>
        <v xml:space="preserve"> </v>
      </c>
      <c r="F73" s="69" t="str">
        <f>IF($D73&gt;0,TPWRKACT!F72/(2*$D73)," ")</f>
        <v xml:space="preserve"> </v>
      </c>
      <c r="G73" s="69" t="str">
        <f>IF($D73&gt;0,TPWRKACT!G72/(2*$D73)," ")</f>
        <v xml:space="preserve"> </v>
      </c>
      <c r="H73" s="69" t="str">
        <f>IF($D73&gt;0,TPWRKACT!H72/(2*$D73)," ")</f>
        <v xml:space="preserve"> </v>
      </c>
      <c r="I73" s="69" t="str">
        <f>IF($D73&gt;0,TPWRKACT!I72/(2*$D73)," ")</f>
        <v xml:space="preserve"> </v>
      </c>
      <c r="J73" s="69" t="str">
        <f>IF($D73&gt;0,TPWRKACT!J72/(2*$D73)," ")</f>
        <v xml:space="preserve"> </v>
      </c>
      <c r="K73" s="69" t="str">
        <f>IF($D73&gt;0,TPWRKACT!K72/(2*$D73)," ")</f>
        <v xml:space="preserve"> </v>
      </c>
      <c r="L73" s="69" t="str">
        <f>IF($D73&gt;0,TPWRKACT!L72/(2*$D73)," ")</f>
        <v xml:space="preserve"> </v>
      </c>
      <c r="M73" s="69" t="str">
        <f>IF($D73&gt;0,TPWRKACT!M72/(2*$D73)," ")</f>
        <v xml:space="preserve"> </v>
      </c>
      <c r="N73" s="69" t="str">
        <f>IF($D73&gt;0,TPWRKACT!N72/(2*$D73)," ")</f>
        <v xml:space="preserve"> </v>
      </c>
      <c r="O73" s="69" t="str">
        <f>IF($D73&gt;0,TPWRKACT!O72/(2*$D73)," ")</f>
        <v xml:space="preserve"> </v>
      </c>
      <c r="P73" s="69" t="str">
        <f>IF($D73&gt;0,TPWRKACT!P72/(2*$D73)," ")</f>
        <v xml:space="preserve"> </v>
      </c>
      <c r="Q73" s="141" t="str">
        <f>IF($D73&gt;0,TPWRKACT!Q72/(2*$D73)," ")</f>
        <v xml:space="preserve"> </v>
      </c>
      <c r="R73" s="69" t="str">
        <f>IF($D73&gt;0,TPWRKACT!R72/(2*$D73)," ")</f>
        <v xml:space="preserve"> </v>
      </c>
    </row>
    <row r="74" spans="1:18">
      <c r="A74" s="24"/>
      <c r="B74" s="21">
        <f>TPWRKACT!B73</f>
        <v>0</v>
      </c>
      <c r="C74" s="21">
        <f>TPWRKACT!C73</f>
        <v>0</v>
      </c>
      <c r="D74" s="21">
        <f>TPWRKACT!D73</f>
        <v>0</v>
      </c>
      <c r="E74" s="69"/>
      <c r="F74" s="69"/>
      <c r="G74" s="69"/>
      <c r="H74" s="69"/>
      <c r="I74" s="69"/>
      <c r="J74" s="69"/>
      <c r="K74" s="69"/>
      <c r="L74" s="69"/>
      <c r="M74" s="69"/>
      <c r="N74" s="69"/>
      <c r="O74" s="69"/>
      <c r="P74" s="69"/>
      <c r="Q74" s="141"/>
      <c r="R74" s="69"/>
    </row>
    <row r="75" spans="1:18">
      <c r="A75" s="24" t="s">
        <v>63</v>
      </c>
      <c r="B75" s="21">
        <f>TPWRKACT!B74</f>
        <v>6073</v>
      </c>
      <c r="C75" s="21">
        <f>TPWRKACT!C74</f>
        <v>5697</v>
      </c>
      <c r="D75" s="21">
        <f>TPWRKACT!D74</f>
        <v>2882</v>
      </c>
      <c r="E75" s="69">
        <f>IF($D75&gt;0,TPWRKACT!E74/(2*$D75)," ")</f>
        <v>0.40839694656488551</v>
      </c>
      <c r="F75" s="69">
        <f>IF($D75&gt;0,TPWRKACT!F74/(2*$D75)," ")</f>
        <v>2.3247744621790422E-2</v>
      </c>
      <c r="G75" s="69">
        <f>IF($D75&gt;0,TPWRKACT!G74/(2*$D75)," ")</f>
        <v>4.0076335877862593E-2</v>
      </c>
      <c r="H75" s="69">
        <f>IF($D75&gt;0,TPWRKACT!H74/(2*$D75)," ")</f>
        <v>1.6481609993060375E-2</v>
      </c>
      <c r="I75" s="69">
        <f>IF($D75&gt;0,TPWRKACT!I74/(2*$D75)," ")</f>
        <v>1.5614156835530881E-3</v>
      </c>
      <c r="J75" s="69">
        <f>IF($D75&gt;0,TPWRKACT!J74/(2*$D75)," ")</f>
        <v>0.171235253296322</v>
      </c>
      <c r="K75" s="69">
        <f>IF($D75&gt;0,TPWRKACT!K74/(2*$D75)," ")</f>
        <v>0.48681471200555171</v>
      </c>
      <c r="L75" s="69">
        <f>IF($D75&gt;0,TPWRKACT!L74/(2*$D75)," ")</f>
        <v>2.376821651630812E-2</v>
      </c>
      <c r="M75" s="69">
        <f>IF($D75&gt;0,TPWRKACT!M74/(2*$D75)," ")</f>
        <v>3.9035392088827205E-2</v>
      </c>
      <c r="N75" s="69">
        <f>IF($D75&gt;0,TPWRKACT!N74/(2*$D75)," ")</f>
        <v>7.4600971547536437E-3</v>
      </c>
      <c r="O75" s="69">
        <f>IF($D75&gt;0,TPWRKACT!O74/(2*$D75)," ")</f>
        <v>2.7238029146426094E-2</v>
      </c>
      <c r="P75" s="69">
        <f>IF($D75&gt;0,TPWRKACT!P74/(2*$D75)," ")</f>
        <v>0</v>
      </c>
      <c r="Q75" s="141">
        <f>IF($D75&gt;0,TPWRKACT!Q74/(2*$D75)," ")</f>
        <v>0</v>
      </c>
      <c r="R75" s="69">
        <f>IF($D75&gt;0,TPWRKACT!R74/(2*$D75)," ")</f>
        <v>0.14035392088827203</v>
      </c>
    </row>
    <row r="76" spans="1:18">
      <c r="A76" s="24" t="s">
        <v>64</v>
      </c>
      <c r="B76" s="21">
        <f>TPWRKACT!B75</f>
        <v>1634</v>
      </c>
      <c r="C76" s="21">
        <f>TPWRKACT!C75</f>
        <v>1555</v>
      </c>
      <c r="D76" s="21">
        <f>TPWRKACT!D75</f>
        <v>426</v>
      </c>
      <c r="E76" s="69">
        <f>IF($D76&gt;0,TPWRKACT!E75/(2*$D76)," ")</f>
        <v>0.34272300469483569</v>
      </c>
      <c r="F76" s="69">
        <f>IF($D76&gt;0,TPWRKACT!F75/(2*$D76)," ")</f>
        <v>0</v>
      </c>
      <c r="G76" s="69">
        <f>IF($D76&gt;0,TPWRKACT!G75/(2*$D76)," ")</f>
        <v>1.1737089201877935E-3</v>
      </c>
      <c r="H76" s="69">
        <f>IF($D76&gt;0,TPWRKACT!H75/(2*$D76)," ")</f>
        <v>0.107981220657277</v>
      </c>
      <c r="I76" s="69">
        <f>IF($D76&gt;0,TPWRKACT!I75/(2*$D76)," ")</f>
        <v>4.6948356807511738E-3</v>
      </c>
      <c r="J76" s="69">
        <f>IF($D76&gt;0,TPWRKACT!J75/(2*$D76)," ")</f>
        <v>6.1032863849765258E-2</v>
      </c>
      <c r="K76" s="69">
        <f>IF($D76&gt;0,TPWRKACT!K75/(2*$D76)," ")</f>
        <v>7.1596244131455405E-2</v>
      </c>
      <c r="L76" s="69">
        <f>IF($D76&gt;0,TPWRKACT!L75/(2*$D76)," ")</f>
        <v>0.10446009389671361</v>
      </c>
      <c r="M76" s="69">
        <f>IF($D76&gt;0,TPWRKACT!M75/(2*$D76)," ")</f>
        <v>0</v>
      </c>
      <c r="N76" s="69">
        <f>IF($D76&gt;0,TPWRKACT!N75/(2*$D76)," ")</f>
        <v>1.1737089201877935E-3</v>
      </c>
      <c r="O76" s="69">
        <f>IF($D76&gt;0,TPWRKACT!O75/(2*$D76)," ")</f>
        <v>1.5258215962441314E-2</v>
      </c>
      <c r="P76" s="69">
        <f>IF($D76&gt;0,TPWRKACT!P75/(2*$D76)," ")</f>
        <v>0</v>
      </c>
      <c r="Q76" s="141">
        <f>IF($D76&gt;0,TPWRKACT!Q75/(2*$D76)," ")</f>
        <v>0</v>
      </c>
      <c r="R76" s="69">
        <f>IF($D76&gt;0,TPWRKACT!R75/(2*$D76)," ")</f>
        <v>0</v>
      </c>
    </row>
    <row r="77" spans="1:18">
      <c r="A77" s="24" t="s">
        <v>65</v>
      </c>
      <c r="B77" s="21">
        <f>TPWRKACT!B76</f>
        <v>280</v>
      </c>
      <c r="C77" s="21">
        <f>TPWRKACT!C76</f>
        <v>233</v>
      </c>
      <c r="D77" s="21">
        <f>TPWRKACT!D76</f>
        <v>91</v>
      </c>
      <c r="E77" s="69">
        <f>IF($D77&gt;0,TPWRKACT!E76/(2*$D77)," ")</f>
        <v>0.13736263736263737</v>
      </c>
      <c r="F77" s="69">
        <f>IF($D77&gt;0,TPWRKACT!F76/(2*$D77)," ")</f>
        <v>0</v>
      </c>
      <c r="G77" s="69">
        <f>IF($D77&gt;0,TPWRKACT!G76/(2*$D77)," ")</f>
        <v>0</v>
      </c>
      <c r="H77" s="69">
        <f>IF($D77&gt;0,TPWRKACT!H76/(2*$D77)," ")</f>
        <v>0.35714285714285715</v>
      </c>
      <c r="I77" s="69">
        <f>IF($D77&gt;0,TPWRKACT!I76/(2*$D77)," ")</f>
        <v>0</v>
      </c>
      <c r="J77" s="69">
        <f>IF($D77&gt;0,TPWRKACT!J76/(2*$D77)," ")</f>
        <v>0.29120879120879123</v>
      </c>
      <c r="K77" s="69">
        <f>IF($D77&gt;0,TPWRKACT!K76/(2*$D77)," ")</f>
        <v>0.11538461538461539</v>
      </c>
      <c r="L77" s="69">
        <f>IF($D77&gt;0,TPWRKACT!L76/(2*$D77)," ")</f>
        <v>0</v>
      </c>
      <c r="M77" s="69">
        <f>IF($D77&gt;0,TPWRKACT!M76/(2*$D77)," ")</f>
        <v>0.16483516483516483</v>
      </c>
      <c r="N77" s="69">
        <f>IF($D77&gt;0,TPWRKACT!N76/(2*$D77)," ")</f>
        <v>0.16483516483516483</v>
      </c>
      <c r="O77" s="69">
        <f>IF($D77&gt;0,TPWRKACT!O76/(2*$D77)," ")</f>
        <v>8.2417582417582416E-2</v>
      </c>
      <c r="P77" s="69">
        <f>IF($D77&gt;0,TPWRKACT!P76/(2*$D77)," ")</f>
        <v>0</v>
      </c>
      <c r="Q77" s="141">
        <f>IF($D77&gt;0,TPWRKACT!Q76/(2*$D77)," ")</f>
        <v>0</v>
      </c>
      <c r="R77" s="69">
        <f>IF($D77&gt;0,TPWRKACT!R76/(2*$D77)," ")</f>
        <v>0</v>
      </c>
    </row>
    <row r="78" spans="1:18" ht="14" thickBot="1">
      <c r="A78" s="25" t="s">
        <v>66</v>
      </c>
      <c r="B78" s="61">
        <f>TPWRKACT!B77</f>
        <v>4</v>
      </c>
      <c r="C78" s="61">
        <f>TPWRKACT!C77</f>
        <v>4</v>
      </c>
      <c r="D78" s="61">
        <f>TPWRKACT!D77</f>
        <v>3</v>
      </c>
      <c r="E78" s="70">
        <f>IF($D78&gt;0,TPWRKACT!E77/(2*$D78)," ")</f>
        <v>0.33333333333333331</v>
      </c>
      <c r="F78" s="70">
        <f>IF($D78&gt;0,TPWRKACT!F77/(2*$D78)," ")</f>
        <v>0</v>
      </c>
      <c r="G78" s="70">
        <f>IF($D78&gt;0,TPWRKACT!G77/(2*$D78)," ")</f>
        <v>0</v>
      </c>
      <c r="H78" s="70">
        <f>IF($D78&gt;0,TPWRKACT!H77/(2*$D78)," ")</f>
        <v>0.83333333333333337</v>
      </c>
      <c r="I78" s="70">
        <f>IF($D78&gt;0,TPWRKACT!I77/(2*$D78)," ")</f>
        <v>0</v>
      </c>
      <c r="J78" s="70">
        <f>IF($D78&gt;0,TPWRKACT!J77/(2*$D78)," ")</f>
        <v>0.16666666666666666</v>
      </c>
      <c r="K78" s="70">
        <f>IF($D78&gt;0,TPWRKACT!K77/(2*$D78)," ")</f>
        <v>0</v>
      </c>
      <c r="L78" s="70">
        <f>IF($D78&gt;0,TPWRKACT!L77/(2*$D78)," ")</f>
        <v>0</v>
      </c>
      <c r="M78" s="70">
        <f>IF($D78&gt;0,TPWRKACT!M77/(2*$D78)," ")</f>
        <v>0</v>
      </c>
      <c r="N78" s="70">
        <f>IF($D78&gt;0,TPWRKACT!N77/(2*$D78)," ")</f>
        <v>0</v>
      </c>
      <c r="O78" s="70">
        <f>IF($D78&gt;0,TPWRKACT!O77/(2*$D78)," ")</f>
        <v>0</v>
      </c>
      <c r="P78" s="70">
        <f>IF($D78&gt;0,TPWRKACT!P77/(2*$D78)," ")</f>
        <v>0</v>
      </c>
      <c r="Q78" s="142">
        <f>IF($D78&gt;0,TPWRKACT!Q77/(2*$D78)," ")</f>
        <v>0</v>
      </c>
      <c r="R78" s="70">
        <f>IF($D78&gt;0,TPWRKACT!R77/(2*$D78)," ")</f>
        <v>0</v>
      </c>
    </row>
    <row r="80" spans="1:18">
      <c r="A80" t="s">
        <v>365</v>
      </c>
    </row>
  </sheetData>
  <mergeCells count="4">
    <mergeCell ref="A2:P2"/>
    <mergeCell ref="E8:R9"/>
    <mergeCell ref="A3:R4"/>
    <mergeCell ref="A5:R5"/>
  </mergeCells>
  <phoneticPr fontId="0" type="noConversion"/>
  <printOptions horizontalCentered="1" verticalCentered="1"/>
  <pageMargins left="0.25" right="0.25" top="0.25" bottom="0.25" header="0.5" footer="0.5"/>
  <pageSetup scale="57"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79"/>
  <sheetViews>
    <sheetView workbookViewId="0"/>
  </sheetViews>
  <sheetFormatPr baseColWidth="10" defaultColWidth="8.83203125" defaultRowHeight="13"/>
  <cols>
    <col min="1" max="1" width="18.1640625" customWidth="1"/>
    <col min="2" max="2" width="10.5" customWidth="1"/>
    <col min="3" max="3" width="14.83203125" customWidth="1"/>
    <col min="4" max="5" width="12" customWidth="1"/>
    <col min="6" max="6" width="12.33203125" customWidth="1"/>
    <col min="7" max="7" width="10.5" customWidth="1"/>
    <col min="8" max="8" width="10.83203125" customWidth="1"/>
    <col min="9" max="9" width="10.5" bestFit="1" customWidth="1"/>
    <col min="10" max="10" width="10.5" customWidth="1"/>
    <col min="11" max="11" width="11.5" customWidth="1"/>
    <col min="12" max="12" width="10.5" customWidth="1"/>
    <col min="13" max="13" width="11.83203125" customWidth="1"/>
    <col min="14" max="14" width="12.6640625" customWidth="1"/>
    <col min="15" max="15" width="12" customWidth="1"/>
    <col min="16" max="16" width="11.6640625" customWidth="1"/>
    <col min="17" max="17" width="9.33203125" bestFit="1" customWidth="1"/>
  </cols>
  <sheetData>
    <row r="1" spans="1:18">
      <c r="O1" s="22" t="s">
        <v>250</v>
      </c>
    </row>
    <row r="2" spans="1:18">
      <c r="A2" s="215" t="s">
        <v>0</v>
      </c>
      <c r="B2" s="215"/>
      <c r="C2" s="215"/>
      <c r="D2" s="215"/>
      <c r="E2" s="215"/>
      <c r="F2" s="215"/>
      <c r="G2" s="215"/>
      <c r="H2" s="215"/>
      <c r="I2" s="215"/>
      <c r="J2" s="215"/>
      <c r="K2" s="215"/>
      <c r="L2" s="215"/>
      <c r="M2" s="215"/>
      <c r="N2" s="215"/>
      <c r="O2" s="215"/>
      <c r="P2" s="215"/>
    </row>
    <row r="3" spans="1:18">
      <c r="A3" s="215" t="s">
        <v>404</v>
      </c>
      <c r="B3" s="215"/>
      <c r="C3" s="215"/>
      <c r="D3" s="215"/>
      <c r="E3" s="215"/>
      <c r="F3" s="215"/>
      <c r="G3" s="215"/>
      <c r="H3" s="215"/>
      <c r="I3" s="215"/>
      <c r="J3" s="215"/>
      <c r="K3" s="215"/>
      <c r="L3" s="215"/>
      <c r="M3" s="215"/>
      <c r="N3" s="215"/>
      <c r="O3" s="215"/>
      <c r="P3" s="215"/>
    </row>
    <row r="4" spans="1:18">
      <c r="A4" s="215" t="s">
        <v>354</v>
      </c>
      <c r="B4" s="215"/>
      <c r="C4" s="215"/>
      <c r="D4" s="215"/>
      <c r="E4" s="215"/>
      <c r="F4" s="215"/>
      <c r="G4" s="215"/>
      <c r="H4" s="215"/>
      <c r="I4" s="215"/>
      <c r="J4" s="215"/>
      <c r="K4" s="215"/>
      <c r="L4" s="215"/>
      <c r="M4" s="215"/>
      <c r="N4" s="215"/>
      <c r="O4" s="215"/>
      <c r="P4" s="215"/>
    </row>
    <row r="6" spans="1:18" ht="14" thickBot="1">
      <c r="F6" s="42"/>
      <c r="G6" s="42"/>
      <c r="H6" s="42"/>
    </row>
    <row r="7" spans="1:18" ht="14" thickBot="1">
      <c r="A7" s="23"/>
      <c r="B7" s="26"/>
      <c r="C7" s="27"/>
      <c r="D7" s="234" t="s">
        <v>163</v>
      </c>
      <c r="E7" s="235"/>
      <c r="F7" s="235"/>
      <c r="G7" s="235"/>
      <c r="H7" s="235"/>
      <c r="I7" s="235"/>
      <c r="J7" s="235"/>
      <c r="K7" s="235"/>
      <c r="L7" s="235"/>
      <c r="M7" s="235"/>
      <c r="N7" s="235"/>
      <c r="O7" s="235"/>
      <c r="P7" s="235"/>
      <c r="Q7" s="236"/>
      <c r="R7" s="146"/>
    </row>
    <row r="8" spans="1:18">
      <c r="A8" s="24"/>
      <c r="B8" s="29" t="s">
        <v>68</v>
      </c>
      <c r="C8" s="29" t="s">
        <v>201</v>
      </c>
      <c r="D8" s="24"/>
      <c r="E8" s="116" t="s">
        <v>97</v>
      </c>
      <c r="F8" s="31" t="s">
        <v>97</v>
      </c>
      <c r="G8" s="24"/>
      <c r="H8" s="117"/>
      <c r="I8" s="24"/>
      <c r="J8" s="37"/>
      <c r="K8" s="24"/>
      <c r="L8" s="24"/>
      <c r="M8" s="32" t="s">
        <v>72</v>
      </c>
      <c r="N8" s="31" t="s">
        <v>73</v>
      </c>
      <c r="O8" s="37"/>
      <c r="P8" s="24" t="s">
        <v>191</v>
      </c>
      <c r="Q8" s="10"/>
      <c r="R8" s="5"/>
    </row>
    <row r="9" spans="1:18">
      <c r="A9" s="24"/>
      <c r="B9" s="31" t="s">
        <v>69</v>
      </c>
      <c r="C9" s="31" t="s">
        <v>205</v>
      </c>
      <c r="D9" s="31" t="s">
        <v>76</v>
      </c>
      <c r="E9" s="31" t="s">
        <v>70</v>
      </c>
      <c r="F9" s="31" t="s">
        <v>71</v>
      </c>
      <c r="G9" s="31" t="s">
        <v>77</v>
      </c>
      <c r="H9" s="32" t="s">
        <v>78</v>
      </c>
      <c r="I9" s="31" t="s">
        <v>79</v>
      </c>
      <c r="J9" s="33" t="s">
        <v>80</v>
      </c>
      <c r="K9" s="31" t="s">
        <v>81</v>
      </c>
      <c r="L9" s="31" t="s">
        <v>82</v>
      </c>
      <c r="M9" s="32" t="s">
        <v>83</v>
      </c>
      <c r="N9" s="31" t="s">
        <v>84</v>
      </c>
      <c r="O9" s="37" t="s">
        <v>85</v>
      </c>
      <c r="P9" s="24" t="s">
        <v>100</v>
      </c>
      <c r="Q9" s="10"/>
      <c r="R9" s="5"/>
    </row>
    <row r="10" spans="1:18" ht="14" thickBot="1">
      <c r="A10" s="25" t="s">
        <v>3</v>
      </c>
      <c r="B10" s="28" t="s">
        <v>164</v>
      </c>
      <c r="C10" s="28" t="s">
        <v>199</v>
      </c>
      <c r="D10" s="28" t="s">
        <v>87</v>
      </c>
      <c r="E10" s="28" t="s">
        <v>87</v>
      </c>
      <c r="F10" s="28" t="s">
        <v>87</v>
      </c>
      <c r="G10" s="28" t="s">
        <v>88</v>
      </c>
      <c r="H10" s="35" t="s">
        <v>89</v>
      </c>
      <c r="I10" s="28" t="s">
        <v>90</v>
      </c>
      <c r="J10" s="36" t="s">
        <v>91</v>
      </c>
      <c r="K10" s="28" t="s">
        <v>72</v>
      </c>
      <c r="L10" s="28" t="s">
        <v>89</v>
      </c>
      <c r="M10" s="35" t="s">
        <v>87</v>
      </c>
      <c r="N10" s="28" t="s">
        <v>92</v>
      </c>
      <c r="O10" s="37" t="s">
        <v>93</v>
      </c>
      <c r="P10" s="25" t="s">
        <v>182</v>
      </c>
      <c r="Q10" s="25" t="s">
        <v>190</v>
      </c>
      <c r="R10" s="137" t="s">
        <v>101</v>
      </c>
    </row>
    <row r="11" spans="1:18">
      <c r="A11" s="23" t="s">
        <v>7</v>
      </c>
      <c r="B11" s="19">
        <f t="shared" ref="B11:Q11" si="0">SUM(B13:B76)</f>
        <v>1311607</v>
      </c>
      <c r="C11" s="19">
        <f t="shared" si="0"/>
        <v>546618</v>
      </c>
      <c r="D11" s="19">
        <f t="shared" si="0"/>
        <v>308104</v>
      </c>
      <c r="E11" s="19">
        <f t="shared" si="0"/>
        <v>2334</v>
      </c>
      <c r="F11" s="19">
        <f t="shared" si="0"/>
        <v>3772</v>
      </c>
      <c r="G11" s="19">
        <f t="shared" si="0"/>
        <v>46458</v>
      </c>
      <c r="H11" s="19">
        <f t="shared" si="0"/>
        <v>1793</v>
      </c>
      <c r="I11" s="19">
        <f t="shared" si="0"/>
        <v>82493</v>
      </c>
      <c r="J11" s="19">
        <f t="shared" si="0"/>
        <v>33841</v>
      </c>
      <c r="K11" s="19">
        <f t="shared" si="0"/>
        <v>47794</v>
      </c>
      <c r="L11" s="19">
        <f t="shared" si="0"/>
        <v>14494</v>
      </c>
      <c r="M11" s="19">
        <f t="shared" si="0"/>
        <v>14858</v>
      </c>
      <c r="N11" s="19">
        <f t="shared" si="0"/>
        <v>25952</v>
      </c>
      <c r="O11" s="19">
        <f t="shared" si="0"/>
        <v>244</v>
      </c>
      <c r="P11" s="19">
        <f t="shared" si="0"/>
        <v>39731</v>
      </c>
      <c r="Q11" s="19">
        <f t="shared" si="0"/>
        <v>35436</v>
      </c>
    </row>
    <row r="12" spans="1:18">
      <c r="A12" s="24"/>
      <c r="B12" s="20"/>
      <c r="C12" s="20"/>
      <c r="D12" s="20"/>
      <c r="E12" s="20"/>
      <c r="F12" s="20"/>
      <c r="G12" s="20"/>
      <c r="H12" s="20"/>
      <c r="I12" s="20"/>
      <c r="J12" s="20"/>
      <c r="K12" s="20"/>
      <c r="L12" s="20"/>
      <c r="M12" s="20"/>
      <c r="N12" s="20"/>
      <c r="O12" s="20"/>
      <c r="P12" s="10"/>
      <c r="Q12" s="10"/>
    </row>
    <row r="13" spans="1:18">
      <c r="A13" s="24" t="s">
        <v>8</v>
      </c>
      <c r="B13" s="21">
        <v>8999</v>
      </c>
      <c r="C13" s="21">
        <v>3897</v>
      </c>
      <c r="D13" s="21">
        <v>2180</v>
      </c>
      <c r="E13" s="21">
        <v>47</v>
      </c>
      <c r="F13" s="21">
        <v>175</v>
      </c>
      <c r="G13" s="21">
        <v>166</v>
      </c>
      <c r="H13" s="21">
        <v>3</v>
      </c>
      <c r="I13" s="21">
        <v>959</v>
      </c>
      <c r="J13" s="21">
        <v>17</v>
      </c>
      <c r="K13" s="21">
        <v>506</v>
      </c>
      <c r="L13" s="21">
        <v>0</v>
      </c>
      <c r="M13" s="21">
        <v>0</v>
      </c>
      <c r="N13" s="21">
        <v>355</v>
      </c>
      <c r="O13" s="21">
        <v>0</v>
      </c>
      <c r="P13" s="21">
        <v>0</v>
      </c>
      <c r="Q13" s="21">
        <v>165</v>
      </c>
    </row>
    <row r="14" spans="1:18">
      <c r="A14" s="24" t="s">
        <v>9</v>
      </c>
      <c r="B14" s="21">
        <v>5696</v>
      </c>
      <c r="C14" s="21">
        <v>2790</v>
      </c>
      <c r="D14" s="21">
        <v>1692</v>
      </c>
      <c r="E14" s="21">
        <v>0</v>
      </c>
      <c r="F14" s="21">
        <v>0</v>
      </c>
      <c r="G14" s="21">
        <v>32</v>
      </c>
      <c r="H14" s="21">
        <v>14</v>
      </c>
      <c r="I14" s="21">
        <v>547</v>
      </c>
      <c r="J14" s="21">
        <v>154</v>
      </c>
      <c r="K14" s="21">
        <v>572</v>
      </c>
      <c r="L14" s="21">
        <v>0</v>
      </c>
      <c r="M14" s="21">
        <v>0</v>
      </c>
      <c r="N14" s="21">
        <v>57</v>
      </c>
      <c r="O14" s="21">
        <v>0</v>
      </c>
      <c r="P14" s="21">
        <v>0</v>
      </c>
      <c r="Q14" s="21">
        <v>482</v>
      </c>
    </row>
    <row r="15" spans="1:18">
      <c r="A15" s="24" t="s">
        <v>367</v>
      </c>
      <c r="B15" s="21">
        <v>24075</v>
      </c>
      <c r="C15" s="21">
        <v>7723</v>
      </c>
      <c r="D15" s="21">
        <v>5600</v>
      </c>
      <c r="E15" s="21">
        <v>0</v>
      </c>
      <c r="F15" s="21">
        <v>0</v>
      </c>
      <c r="G15" s="21">
        <v>1097</v>
      </c>
      <c r="H15" s="21">
        <v>5</v>
      </c>
      <c r="I15" s="21">
        <v>1594</v>
      </c>
      <c r="J15" s="21">
        <v>88</v>
      </c>
      <c r="K15" s="21">
        <v>572</v>
      </c>
      <c r="L15" s="21">
        <v>32</v>
      </c>
      <c r="M15" s="21">
        <v>38</v>
      </c>
      <c r="N15" s="21">
        <v>258</v>
      </c>
      <c r="O15" s="21">
        <v>0</v>
      </c>
      <c r="P15" s="21">
        <v>0</v>
      </c>
      <c r="Q15" s="21">
        <v>0</v>
      </c>
    </row>
    <row r="16" spans="1:18">
      <c r="A16" s="24" t="s">
        <v>14</v>
      </c>
      <c r="B16" s="21">
        <v>7127</v>
      </c>
      <c r="C16" s="21">
        <v>2289</v>
      </c>
      <c r="D16" s="21">
        <v>861</v>
      </c>
      <c r="E16" s="21">
        <v>18</v>
      </c>
      <c r="F16" s="21">
        <v>25</v>
      </c>
      <c r="G16" s="21">
        <v>159</v>
      </c>
      <c r="H16" s="21">
        <v>8</v>
      </c>
      <c r="I16" s="21">
        <v>471</v>
      </c>
      <c r="J16" s="21">
        <v>7</v>
      </c>
      <c r="K16" s="21">
        <v>661</v>
      </c>
      <c r="L16" s="21">
        <v>84</v>
      </c>
      <c r="M16" s="21">
        <v>28</v>
      </c>
      <c r="N16" s="21">
        <v>102</v>
      </c>
      <c r="O16" s="21">
        <v>0</v>
      </c>
      <c r="P16" s="21">
        <v>6</v>
      </c>
      <c r="Q16" s="21">
        <v>39</v>
      </c>
    </row>
    <row r="17" spans="1:17">
      <c r="A17" s="24" t="s">
        <v>15</v>
      </c>
      <c r="B17" s="21">
        <v>258420</v>
      </c>
      <c r="C17" s="21">
        <v>100250</v>
      </c>
      <c r="D17" s="21">
        <v>76433</v>
      </c>
      <c r="E17" s="21">
        <v>520</v>
      </c>
      <c r="F17" s="21">
        <v>754</v>
      </c>
      <c r="G17" s="21">
        <v>1117</v>
      </c>
      <c r="H17" s="21">
        <v>1066</v>
      </c>
      <c r="I17" s="21">
        <v>11438</v>
      </c>
      <c r="J17" s="21">
        <v>1450</v>
      </c>
      <c r="K17" s="21">
        <v>6409</v>
      </c>
      <c r="L17" s="21">
        <v>435</v>
      </c>
      <c r="M17" s="21">
        <v>2185</v>
      </c>
      <c r="N17" s="21">
        <v>3892</v>
      </c>
      <c r="O17" s="21">
        <v>197</v>
      </c>
      <c r="P17" s="21">
        <v>864</v>
      </c>
      <c r="Q17" s="21">
        <v>2232</v>
      </c>
    </row>
    <row r="18" spans="1:17">
      <c r="A18" s="24"/>
      <c r="B18" s="21"/>
      <c r="C18" s="21"/>
      <c r="D18" s="21"/>
      <c r="E18" s="21"/>
      <c r="F18" s="21"/>
      <c r="G18" s="21"/>
      <c r="H18" s="21"/>
      <c r="I18" s="21"/>
      <c r="J18" s="21"/>
      <c r="K18" s="21"/>
      <c r="L18" s="21"/>
      <c r="M18" s="21"/>
      <c r="N18" s="21"/>
      <c r="O18" s="21"/>
      <c r="P18" s="21"/>
      <c r="Q18" s="21"/>
    </row>
    <row r="19" spans="1:17">
      <c r="A19" s="24" t="s">
        <v>17</v>
      </c>
      <c r="B19" s="21">
        <v>8052</v>
      </c>
      <c r="C19" s="21">
        <v>3436</v>
      </c>
      <c r="D19" s="21">
        <v>1553</v>
      </c>
      <c r="E19" s="21">
        <v>2</v>
      </c>
      <c r="F19" s="21">
        <v>92</v>
      </c>
      <c r="G19" s="21">
        <v>312</v>
      </c>
      <c r="H19" s="21">
        <v>20</v>
      </c>
      <c r="I19" s="21">
        <v>382</v>
      </c>
      <c r="J19" s="21">
        <v>725</v>
      </c>
      <c r="K19" s="21">
        <v>575</v>
      </c>
      <c r="L19" s="21">
        <v>0</v>
      </c>
      <c r="M19" s="21">
        <v>274</v>
      </c>
      <c r="N19" s="21">
        <v>413</v>
      </c>
      <c r="O19" s="21">
        <v>2</v>
      </c>
      <c r="P19" s="21">
        <v>0</v>
      </c>
      <c r="Q19" s="21">
        <v>0</v>
      </c>
    </row>
    <row r="20" spans="1:17">
      <c r="A20" s="24" t="s">
        <v>18</v>
      </c>
      <c r="B20" s="21">
        <v>15188</v>
      </c>
      <c r="C20" s="21">
        <v>6570</v>
      </c>
      <c r="D20" s="21">
        <v>4354</v>
      </c>
      <c r="E20" s="21">
        <v>195</v>
      </c>
      <c r="F20" s="21">
        <v>27</v>
      </c>
      <c r="G20" s="21">
        <v>0</v>
      </c>
      <c r="H20" s="21">
        <v>18</v>
      </c>
      <c r="I20" s="21">
        <v>593</v>
      </c>
      <c r="J20" s="21">
        <v>12</v>
      </c>
      <c r="K20" s="21">
        <v>752</v>
      </c>
      <c r="L20" s="21">
        <v>44</v>
      </c>
      <c r="M20" s="21">
        <v>658</v>
      </c>
      <c r="N20" s="21">
        <v>26</v>
      </c>
      <c r="O20" s="21">
        <v>0</v>
      </c>
      <c r="P20" s="21">
        <v>0</v>
      </c>
      <c r="Q20" s="21">
        <v>1665</v>
      </c>
    </row>
    <row r="21" spans="1:17">
      <c r="A21" s="24" t="s">
        <v>19</v>
      </c>
      <c r="B21" s="21">
        <v>2934</v>
      </c>
      <c r="C21" s="21">
        <v>765</v>
      </c>
      <c r="D21" s="21">
        <v>498</v>
      </c>
      <c r="E21" s="21">
        <v>0</v>
      </c>
      <c r="F21" s="21">
        <v>0</v>
      </c>
      <c r="G21" s="21">
        <v>271</v>
      </c>
      <c r="H21" s="21">
        <v>0</v>
      </c>
      <c r="I21" s="21">
        <v>0</v>
      </c>
      <c r="J21" s="21">
        <v>0</v>
      </c>
      <c r="K21" s="21">
        <v>0</v>
      </c>
      <c r="L21" s="21">
        <v>0</v>
      </c>
      <c r="M21" s="21">
        <v>4</v>
      </c>
      <c r="N21" s="21">
        <v>10</v>
      </c>
      <c r="O21" s="21">
        <v>0</v>
      </c>
      <c r="P21" s="21">
        <v>2</v>
      </c>
      <c r="Q21" s="21">
        <v>0</v>
      </c>
    </row>
    <row r="22" spans="1:17">
      <c r="A22" s="24" t="s">
        <v>20</v>
      </c>
      <c r="B22" s="21">
        <v>11255</v>
      </c>
      <c r="C22" s="21">
        <v>2357</v>
      </c>
      <c r="D22" s="21">
        <v>1744</v>
      </c>
      <c r="E22" s="21">
        <v>0</v>
      </c>
      <c r="F22" s="21">
        <v>0</v>
      </c>
      <c r="G22" s="21">
        <v>67</v>
      </c>
      <c r="H22" s="21">
        <v>18</v>
      </c>
      <c r="I22" s="21">
        <v>397</v>
      </c>
      <c r="J22" s="21">
        <v>0</v>
      </c>
      <c r="K22" s="21">
        <v>169</v>
      </c>
      <c r="L22" s="21">
        <v>0</v>
      </c>
      <c r="M22" s="21">
        <v>32</v>
      </c>
      <c r="N22" s="21">
        <v>0</v>
      </c>
      <c r="O22" s="21">
        <v>0</v>
      </c>
      <c r="P22" s="21">
        <v>0</v>
      </c>
      <c r="Q22" s="21">
        <v>40</v>
      </c>
    </row>
    <row r="23" spans="1:17">
      <c r="A23" s="24" t="s">
        <v>21</v>
      </c>
      <c r="B23" s="21">
        <v>25604</v>
      </c>
      <c r="C23" s="21">
        <v>8963</v>
      </c>
      <c r="D23" s="21">
        <v>4263</v>
      </c>
      <c r="E23" s="21">
        <v>54</v>
      </c>
      <c r="F23" s="21">
        <v>143</v>
      </c>
      <c r="G23" s="21">
        <v>816</v>
      </c>
      <c r="H23" s="21">
        <v>0</v>
      </c>
      <c r="I23" s="21">
        <v>1286</v>
      </c>
      <c r="J23" s="21">
        <v>1158</v>
      </c>
      <c r="K23" s="21">
        <v>1509</v>
      </c>
      <c r="L23" s="21">
        <v>142</v>
      </c>
      <c r="M23" s="21">
        <v>538</v>
      </c>
      <c r="N23" s="21">
        <v>823</v>
      </c>
      <c r="O23" s="21">
        <v>0</v>
      </c>
      <c r="P23" s="21">
        <v>0</v>
      </c>
      <c r="Q23" s="21">
        <v>0</v>
      </c>
    </row>
    <row r="24" spans="1:17">
      <c r="A24" s="24"/>
      <c r="B24" s="21"/>
      <c r="C24" s="21"/>
      <c r="D24" s="21"/>
      <c r="E24" s="21"/>
      <c r="F24" s="21"/>
      <c r="G24" s="21"/>
      <c r="H24" s="21"/>
      <c r="I24" s="21"/>
      <c r="J24" s="21"/>
      <c r="K24" s="21"/>
      <c r="L24" s="21"/>
      <c r="M24" s="21"/>
      <c r="N24" s="21"/>
      <c r="O24" s="21"/>
      <c r="P24" s="21"/>
      <c r="Q24" s="21"/>
    </row>
    <row r="25" spans="1:17">
      <c r="A25" s="24" t="s">
        <v>23</v>
      </c>
      <c r="B25" s="21">
        <v>29099</v>
      </c>
      <c r="C25" s="21">
        <v>6154</v>
      </c>
      <c r="D25" s="21">
        <v>1887</v>
      </c>
      <c r="E25" s="21">
        <v>5</v>
      </c>
      <c r="F25" s="21">
        <v>10</v>
      </c>
      <c r="G25" s="21">
        <v>417</v>
      </c>
      <c r="H25" s="21">
        <v>69</v>
      </c>
      <c r="I25" s="21">
        <v>252</v>
      </c>
      <c r="J25" s="21">
        <v>380</v>
      </c>
      <c r="K25" s="21">
        <v>1803</v>
      </c>
      <c r="L25" s="21">
        <v>31</v>
      </c>
      <c r="M25" s="21">
        <v>21</v>
      </c>
      <c r="N25" s="21">
        <v>689</v>
      </c>
      <c r="O25" s="21">
        <v>1</v>
      </c>
      <c r="P25" s="21">
        <v>0</v>
      </c>
      <c r="Q25" s="21">
        <v>1174</v>
      </c>
    </row>
    <row r="26" spans="1:17">
      <c r="A26" s="24" t="s">
        <v>24</v>
      </c>
      <c r="B26" s="21" t="s">
        <v>264</v>
      </c>
      <c r="C26" s="21" t="s">
        <v>264</v>
      </c>
      <c r="D26" s="21" t="s">
        <v>264</v>
      </c>
      <c r="E26" s="21" t="s">
        <v>264</v>
      </c>
      <c r="F26" s="21" t="s">
        <v>264</v>
      </c>
      <c r="G26" s="21" t="s">
        <v>264</v>
      </c>
      <c r="H26" s="21" t="s">
        <v>264</v>
      </c>
      <c r="I26" s="21" t="s">
        <v>264</v>
      </c>
      <c r="J26" s="21" t="s">
        <v>264</v>
      </c>
      <c r="K26" s="21" t="s">
        <v>264</v>
      </c>
      <c r="L26" s="21" t="s">
        <v>264</v>
      </c>
      <c r="M26" s="21" t="s">
        <v>264</v>
      </c>
      <c r="N26" s="21" t="s">
        <v>264</v>
      </c>
      <c r="O26" s="21" t="s">
        <v>264</v>
      </c>
      <c r="P26" s="21" t="s">
        <v>264</v>
      </c>
      <c r="Q26" s="21" t="s">
        <v>264</v>
      </c>
    </row>
    <row r="27" spans="1:17">
      <c r="A27" s="24" t="s">
        <v>25</v>
      </c>
      <c r="B27" s="21">
        <v>9151</v>
      </c>
      <c r="C27" s="21">
        <v>3723</v>
      </c>
      <c r="D27" s="21">
        <v>3104</v>
      </c>
      <c r="E27" s="21">
        <v>0</v>
      </c>
      <c r="F27" s="21">
        <v>0</v>
      </c>
      <c r="G27" s="21">
        <v>1189</v>
      </c>
      <c r="H27" s="21">
        <v>4</v>
      </c>
      <c r="I27" s="21">
        <v>599</v>
      </c>
      <c r="J27" s="21">
        <v>4</v>
      </c>
      <c r="K27" s="21">
        <v>383</v>
      </c>
      <c r="L27" s="21">
        <v>31</v>
      </c>
      <c r="M27" s="21">
        <v>19</v>
      </c>
      <c r="N27" s="21">
        <v>22</v>
      </c>
      <c r="O27" s="21">
        <v>0</v>
      </c>
      <c r="P27" s="21">
        <v>2</v>
      </c>
      <c r="Q27" s="21">
        <v>0</v>
      </c>
    </row>
    <row r="28" spans="1:17">
      <c r="A28" s="24" t="s">
        <v>26</v>
      </c>
      <c r="B28" s="21">
        <v>415</v>
      </c>
      <c r="C28" s="21">
        <v>328</v>
      </c>
      <c r="D28" s="21">
        <v>90</v>
      </c>
      <c r="E28" s="21">
        <v>1</v>
      </c>
      <c r="F28" s="21">
        <v>1</v>
      </c>
      <c r="G28" s="21">
        <v>17</v>
      </c>
      <c r="H28" s="21">
        <v>0</v>
      </c>
      <c r="I28" s="21">
        <v>131</v>
      </c>
      <c r="J28" s="21">
        <v>19</v>
      </c>
      <c r="K28" s="21">
        <v>79</v>
      </c>
      <c r="L28" s="21">
        <v>0</v>
      </c>
      <c r="M28" s="21">
        <v>2</v>
      </c>
      <c r="N28" s="21">
        <v>8</v>
      </c>
      <c r="O28" s="21">
        <v>0</v>
      </c>
      <c r="P28" s="21">
        <v>0</v>
      </c>
      <c r="Q28" s="21">
        <v>142</v>
      </c>
    </row>
    <row r="29" spans="1:17">
      <c r="A29" s="24" t="s">
        <v>27</v>
      </c>
      <c r="B29" s="21">
        <v>25353</v>
      </c>
      <c r="C29" s="21">
        <v>17636</v>
      </c>
      <c r="D29" s="21">
        <v>8294</v>
      </c>
      <c r="E29" s="21">
        <v>0</v>
      </c>
      <c r="F29" s="21">
        <v>0</v>
      </c>
      <c r="G29" s="21">
        <v>1735</v>
      </c>
      <c r="H29" s="21">
        <v>0</v>
      </c>
      <c r="I29" s="21">
        <v>115</v>
      </c>
      <c r="J29" s="21">
        <v>334</v>
      </c>
      <c r="K29" s="21">
        <v>2722</v>
      </c>
      <c r="L29" s="21">
        <v>270</v>
      </c>
      <c r="M29" s="21">
        <v>1056</v>
      </c>
      <c r="N29" s="21">
        <v>54</v>
      </c>
      <c r="O29" s="21">
        <v>0</v>
      </c>
      <c r="P29" s="21">
        <v>0</v>
      </c>
      <c r="Q29" s="21">
        <v>5875</v>
      </c>
    </row>
    <row r="30" spans="1:17">
      <c r="A30" s="24"/>
      <c r="B30" s="21"/>
      <c r="C30" s="21"/>
      <c r="D30" s="21"/>
      <c r="E30" s="21"/>
      <c r="F30" s="21"/>
      <c r="G30" s="21"/>
      <c r="H30" s="21"/>
      <c r="I30" s="21"/>
      <c r="J30" s="21"/>
      <c r="K30" s="21"/>
      <c r="L30" s="21"/>
      <c r="M30" s="21"/>
      <c r="N30" s="21"/>
      <c r="O30" s="21"/>
      <c r="P30" s="21"/>
      <c r="Q30" s="21"/>
    </row>
    <row r="31" spans="1:17">
      <c r="A31" s="24" t="s">
        <v>28</v>
      </c>
      <c r="B31" s="21">
        <v>39884</v>
      </c>
      <c r="C31" s="21">
        <v>22777</v>
      </c>
      <c r="D31" s="21">
        <v>20431</v>
      </c>
      <c r="E31" s="21">
        <v>119</v>
      </c>
      <c r="F31" s="21">
        <v>0</v>
      </c>
      <c r="G31" s="21">
        <v>160</v>
      </c>
      <c r="H31" s="21">
        <v>18</v>
      </c>
      <c r="I31" s="21">
        <v>916</v>
      </c>
      <c r="J31" s="21">
        <v>0</v>
      </c>
      <c r="K31" s="21">
        <v>342</v>
      </c>
      <c r="L31" s="21">
        <v>204</v>
      </c>
      <c r="M31" s="21">
        <v>887</v>
      </c>
      <c r="N31" s="21">
        <v>424</v>
      </c>
      <c r="O31" s="21">
        <v>0</v>
      </c>
      <c r="P31" s="21">
        <v>1938</v>
      </c>
      <c r="Q31" s="21">
        <v>0</v>
      </c>
    </row>
    <row r="32" spans="1:17">
      <c r="A32" s="24" t="s">
        <v>29</v>
      </c>
      <c r="B32" s="21">
        <v>17489</v>
      </c>
      <c r="C32" s="21">
        <v>10479</v>
      </c>
      <c r="D32" s="21">
        <v>8881</v>
      </c>
      <c r="E32" s="21">
        <v>67</v>
      </c>
      <c r="F32" s="21">
        <v>0</v>
      </c>
      <c r="G32" s="21">
        <v>58</v>
      </c>
      <c r="H32" s="21">
        <v>0</v>
      </c>
      <c r="I32" s="21">
        <v>310</v>
      </c>
      <c r="J32" s="21">
        <v>17</v>
      </c>
      <c r="K32" s="21">
        <v>1256</v>
      </c>
      <c r="L32" s="21">
        <v>0</v>
      </c>
      <c r="M32" s="21">
        <v>0</v>
      </c>
      <c r="N32" s="21">
        <v>590</v>
      </c>
      <c r="O32" s="21">
        <v>0</v>
      </c>
      <c r="P32" s="21">
        <v>0</v>
      </c>
      <c r="Q32" s="21">
        <v>874</v>
      </c>
    </row>
    <row r="33" spans="1:17">
      <c r="A33" s="24" t="s">
        <v>30</v>
      </c>
      <c r="B33" s="21">
        <v>10480</v>
      </c>
      <c r="C33" s="21">
        <v>8129</v>
      </c>
      <c r="D33" s="21">
        <v>2786</v>
      </c>
      <c r="E33" s="21">
        <v>0</v>
      </c>
      <c r="F33" s="21">
        <v>0</v>
      </c>
      <c r="G33" s="21">
        <v>760</v>
      </c>
      <c r="H33" s="21">
        <v>5</v>
      </c>
      <c r="I33" s="21">
        <v>0</v>
      </c>
      <c r="J33" s="21">
        <v>14</v>
      </c>
      <c r="K33" s="21">
        <v>127</v>
      </c>
      <c r="L33" s="21">
        <v>56</v>
      </c>
      <c r="M33" s="21">
        <v>28</v>
      </c>
      <c r="N33" s="21">
        <v>469</v>
      </c>
      <c r="O33" s="21">
        <v>0</v>
      </c>
      <c r="P33" s="21">
        <v>5638</v>
      </c>
      <c r="Q33" s="21">
        <v>0</v>
      </c>
    </row>
    <row r="34" spans="1:17">
      <c r="A34" s="24" t="s">
        <v>31</v>
      </c>
      <c r="B34" s="21">
        <v>20245</v>
      </c>
      <c r="C34" s="21">
        <v>7213</v>
      </c>
      <c r="D34" s="21">
        <v>3596</v>
      </c>
      <c r="E34" s="21">
        <v>61</v>
      </c>
      <c r="F34" s="21">
        <v>0</v>
      </c>
      <c r="G34" s="21">
        <v>289</v>
      </c>
      <c r="H34" s="21">
        <v>14</v>
      </c>
      <c r="I34" s="21">
        <v>338</v>
      </c>
      <c r="J34" s="21">
        <v>792</v>
      </c>
      <c r="K34" s="21">
        <v>2287</v>
      </c>
      <c r="L34" s="21">
        <v>254</v>
      </c>
      <c r="M34" s="21">
        <v>259</v>
      </c>
      <c r="N34" s="21">
        <v>0</v>
      </c>
      <c r="O34" s="21">
        <v>0</v>
      </c>
      <c r="P34" s="21">
        <v>0</v>
      </c>
      <c r="Q34" s="21">
        <v>234</v>
      </c>
    </row>
    <row r="35" spans="1:17">
      <c r="A35" s="24" t="s">
        <v>32</v>
      </c>
      <c r="B35" s="21">
        <v>12228</v>
      </c>
      <c r="C35" s="21">
        <v>4542</v>
      </c>
      <c r="D35" s="21">
        <v>2731</v>
      </c>
      <c r="E35" s="21">
        <v>4</v>
      </c>
      <c r="F35" s="21">
        <v>16</v>
      </c>
      <c r="G35" s="21">
        <v>908</v>
      </c>
      <c r="H35" s="21">
        <v>9</v>
      </c>
      <c r="I35" s="21">
        <v>276</v>
      </c>
      <c r="J35" s="21">
        <v>0</v>
      </c>
      <c r="K35" s="21">
        <v>982</v>
      </c>
      <c r="L35" s="21">
        <v>0</v>
      </c>
      <c r="M35" s="21">
        <v>18</v>
      </c>
      <c r="N35" s="21">
        <v>192</v>
      </c>
      <c r="O35" s="21">
        <v>0</v>
      </c>
      <c r="P35" s="21">
        <v>0</v>
      </c>
      <c r="Q35" s="21">
        <v>0</v>
      </c>
    </row>
    <row r="36" spans="1:17">
      <c r="A36" s="24"/>
      <c r="B36" s="21"/>
      <c r="C36" s="21"/>
      <c r="D36" s="21"/>
      <c r="E36" s="21"/>
      <c r="F36" s="21"/>
      <c r="G36" s="21"/>
      <c r="H36" s="21"/>
      <c r="I36" s="21"/>
      <c r="J36" s="21"/>
      <c r="K36" s="21"/>
      <c r="L36" s="21"/>
      <c r="M36" s="21"/>
      <c r="N36" s="21"/>
      <c r="O36" s="21"/>
      <c r="P36" s="21"/>
      <c r="Q36" s="21"/>
    </row>
    <row r="37" spans="1:17">
      <c r="A37" s="24" t="s">
        <v>33</v>
      </c>
      <c r="B37" s="21">
        <v>7920</v>
      </c>
      <c r="C37" s="21">
        <v>5004</v>
      </c>
      <c r="D37" s="21">
        <v>2860</v>
      </c>
      <c r="E37" s="21">
        <v>0</v>
      </c>
      <c r="F37" s="21">
        <v>0</v>
      </c>
      <c r="G37" s="21">
        <v>249</v>
      </c>
      <c r="H37" s="21">
        <v>4</v>
      </c>
      <c r="I37" s="21">
        <v>1780</v>
      </c>
      <c r="J37" s="21">
        <v>402</v>
      </c>
      <c r="K37" s="21">
        <v>164</v>
      </c>
      <c r="L37" s="21">
        <v>369</v>
      </c>
      <c r="M37" s="21">
        <v>41</v>
      </c>
      <c r="N37" s="21">
        <v>442</v>
      </c>
      <c r="O37" s="21">
        <v>0</v>
      </c>
      <c r="P37" s="21">
        <v>0</v>
      </c>
      <c r="Q37" s="21">
        <v>0</v>
      </c>
    </row>
    <row r="38" spans="1:17">
      <c r="A38" s="24" t="s">
        <v>34</v>
      </c>
      <c r="B38" s="21">
        <v>17260</v>
      </c>
      <c r="C38" s="21">
        <v>3346</v>
      </c>
      <c r="D38" s="21">
        <v>1239</v>
      </c>
      <c r="E38" s="21">
        <v>50</v>
      </c>
      <c r="F38" s="21">
        <v>223</v>
      </c>
      <c r="G38" s="21">
        <v>41</v>
      </c>
      <c r="H38" s="21">
        <v>10</v>
      </c>
      <c r="I38" s="21">
        <v>1154</v>
      </c>
      <c r="J38" s="21">
        <v>34</v>
      </c>
      <c r="K38" s="21">
        <v>743</v>
      </c>
      <c r="L38" s="21">
        <v>43</v>
      </c>
      <c r="M38" s="21">
        <v>30</v>
      </c>
      <c r="N38" s="21">
        <v>191</v>
      </c>
      <c r="O38" s="21">
        <v>0</v>
      </c>
      <c r="P38" s="21">
        <v>0</v>
      </c>
      <c r="Q38" s="21">
        <v>0</v>
      </c>
    </row>
    <row r="39" spans="1:17">
      <c r="A39" s="24" t="s">
        <v>35</v>
      </c>
      <c r="B39" s="21">
        <v>32047</v>
      </c>
      <c r="C39" s="21">
        <v>6369</v>
      </c>
      <c r="D39" s="21">
        <v>4284</v>
      </c>
      <c r="E39" s="21">
        <v>52</v>
      </c>
      <c r="F39" s="21">
        <v>48</v>
      </c>
      <c r="G39" s="21">
        <v>0</v>
      </c>
      <c r="H39" s="21">
        <v>0</v>
      </c>
      <c r="I39" s="21">
        <v>449</v>
      </c>
      <c r="J39" s="21">
        <v>162</v>
      </c>
      <c r="K39" s="21">
        <v>206</v>
      </c>
      <c r="L39" s="21">
        <v>570</v>
      </c>
      <c r="M39" s="21">
        <v>71</v>
      </c>
      <c r="N39" s="21">
        <v>766</v>
      </c>
      <c r="O39" s="21">
        <v>2</v>
      </c>
      <c r="P39" s="21">
        <v>0</v>
      </c>
      <c r="Q39" s="21">
        <v>0</v>
      </c>
    </row>
    <row r="40" spans="1:17">
      <c r="A40" s="24" t="s">
        <v>36</v>
      </c>
      <c r="B40" s="21">
        <v>52675</v>
      </c>
      <c r="C40" s="21">
        <v>19945</v>
      </c>
      <c r="D40" s="21">
        <v>16075</v>
      </c>
      <c r="E40" s="21">
        <v>0</v>
      </c>
      <c r="F40" s="21">
        <v>44</v>
      </c>
      <c r="G40" s="21">
        <v>86</v>
      </c>
      <c r="H40" s="21">
        <v>1</v>
      </c>
      <c r="I40" s="21">
        <v>4285</v>
      </c>
      <c r="J40" s="21">
        <v>1</v>
      </c>
      <c r="K40" s="21">
        <v>342</v>
      </c>
      <c r="L40" s="21">
        <v>3</v>
      </c>
      <c r="M40" s="21">
        <v>53</v>
      </c>
      <c r="N40" s="21">
        <v>327</v>
      </c>
      <c r="O40" s="21">
        <v>0</v>
      </c>
      <c r="P40" s="21">
        <v>0</v>
      </c>
      <c r="Q40" s="21">
        <v>141</v>
      </c>
    </row>
    <row r="41" spans="1:17">
      <c r="A41" s="24" t="s">
        <v>37</v>
      </c>
      <c r="B41" s="21">
        <v>27086</v>
      </c>
      <c r="C41" s="21">
        <v>14939</v>
      </c>
      <c r="D41" s="21">
        <v>7862</v>
      </c>
      <c r="E41" s="21">
        <v>0</v>
      </c>
      <c r="F41" s="21">
        <v>0</v>
      </c>
      <c r="G41" s="21">
        <v>1</v>
      </c>
      <c r="H41" s="21">
        <v>0</v>
      </c>
      <c r="I41" s="21">
        <v>5520</v>
      </c>
      <c r="J41" s="21">
        <v>34</v>
      </c>
      <c r="K41" s="21">
        <v>788</v>
      </c>
      <c r="L41" s="21">
        <v>6</v>
      </c>
      <c r="M41" s="21">
        <v>470</v>
      </c>
      <c r="N41" s="21">
        <v>1904</v>
      </c>
      <c r="O41" s="21">
        <v>1</v>
      </c>
      <c r="P41" s="21">
        <v>2727</v>
      </c>
      <c r="Q41" s="21">
        <v>0</v>
      </c>
    </row>
    <row r="42" spans="1:17">
      <c r="A42" s="24"/>
      <c r="B42" s="21"/>
      <c r="C42" s="21"/>
      <c r="D42" s="21"/>
      <c r="E42" s="21"/>
      <c r="F42" s="21"/>
      <c r="G42" s="21"/>
      <c r="H42" s="21"/>
      <c r="I42" s="21"/>
      <c r="J42" s="21"/>
      <c r="K42" s="21"/>
      <c r="L42" s="21"/>
      <c r="M42" s="21"/>
      <c r="N42" s="21"/>
      <c r="O42" s="21"/>
      <c r="P42" s="21"/>
      <c r="Q42" s="21"/>
    </row>
    <row r="43" spans="1:17">
      <c r="A43" s="24" t="s">
        <v>38</v>
      </c>
      <c r="B43" s="21">
        <v>9921</v>
      </c>
      <c r="C43" s="21">
        <v>2927</v>
      </c>
      <c r="D43" s="21">
        <v>1294</v>
      </c>
      <c r="E43" s="21">
        <v>0</v>
      </c>
      <c r="F43" s="21">
        <v>6</v>
      </c>
      <c r="G43" s="21">
        <v>294</v>
      </c>
      <c r="H43" s="21">
        <v>6</v>
      </c>
      <c r="I43" s="21">
        <v>390</v>
      </c>
      <c r="J43" s="21">
        <v>254</v>
      </c>
      <c r="K43" s="21">
        <v>450</v>
      </c>
      <c r="L43" s="21">
        <v>14</v>
      </c>
      <c r="M43" s="21">
        <v>232</v>
      </c>
      <c r="N43" s="21">
        <v>71</v>
      </c>
      <c r="O43" s="21">
        <v>0</v>
      </c>
      <c r="P43" s="21">
        <v>0</v>
      </c>
      <c r="Q43" s="21">
        <v>82</v>
      </c>
    </row>
    <row r="44" spans="1:17">
      <c r="A44" s="24" t="s">
        <v>39</v>
      </c>
      <c r="B44" s="21">
        <v>35300</v>
      </c>
      <c r="C44" s="21">
        <v>12961</v>
      </c>
      <c r="D44" s="21">
        <v>7570</v>
      </c>
      <c r="E44" s="21">
        <v>0</v>
      </c>
      <c r="F44" s="21">
        <v>0</v>
      </c>
      <c r="G44" s="21">
        <v>394</v>
      </c>
      <c r="H44" s="21">
        <v>26</v>
      </c>
      <c r="I44" s="21">
        <v>1332</v>
      </c>
      <c r="J44" s="21">
        <v>0</v>
      </c>
      <c r="K44" s="21">
        <v>0</v>
      </c>
      <c r="L44" s="21">
        <v>0</v>
      </c>
      <c r="M44" s="21">
        <v>892</v>
      </c>
      <c r="N44" s="21">
        <v>436</v>
      </c>
      <c r="O44" s="21">
        <v>0</v>
      </c>
      <c r="P44" s="21">
        <v>0</v>
      </c>
      <c r="Q44" s="21">
        <v>3719</v>
      </c>
    </row>
    <row r="45" spans="1:17">
      <c r="A45" s="24" t="s">
        <v>40</v>
      </c>
      <c r="B45" s="21">
        <v>5679</v>
      </c>
      <c r="C45" s="21">
        <v>5340</v>
      </c>
      <c r="D45" s="21">
        <v>1083</v>
      </c>
      <c r="E45" s="21">
        <v>0</v>
      </c>
      <c r="F45" s="21">
        <v>0</v>
      </c>
      <c r="G45" s="21">
        <v>1377</v>
      </c>
      <c r="H45" s="21">
        <v>0</v>
      </c>
      <c r="I45" s="21">
        <v>920</v>
      </c>
      <c r="J45" s="21">
        <v>0</v>
      </c>
      <c r="K45" s="21">
        <v>250</v>
      </c>
      <c r="L45" s="21">
        <v>5</v>
      </c>
      <c r="M45" s="21">
        <v>0</v>
      </c>
      <c r="N45" s="21">
        <v>24</v>
      </c>
      <c r="O45" s="21">
        <v>0</v>
      </c>
      <c r="P45" s="21">
        <v>3169</v>
      </c>
      <c r="Q45" s="21">
        <v>0</v>
      </c>
    </row>
    <row r="46" spans="1:17">
      <c r="A46" s="24" t="s">
        <v>41</v>
      </c>
      <c r="B46" s="21">
        <v>6257</v>
      </c>
      <c r="C46" s="21">
        <v>2028</v>
      </c>
      <c r="D46" s="21">
        <v>1052</v>
      </c>
      <c r="E46" s="21">
        <v>0</v>
      </c>
      <c r="F46" s="21">
        <v>3</v>
      </c>
      <c r="G46" s="21">
        <v>9</v>
      </c>
      <c r="H46" s="21">
        <v>9</v>
      </c>
      <c r="I46" s="21">
        <v>492</v>
      </c>
      <c r="J46" s="21">
        <v>0</v>
      </c>
      <c r="K46" s="21">
        <v>152</v>
      </c>
      <c r="L46" s="21">
        <v>92</v>
      </c>
      <c r="M46" s="21">
        <v>35</v>
      </c>
      <c r="N46" s="21">
        <v>215</v>
      </c>
      <c r="O46" s="21">
        <v>8</v>
      </c>
      <c r="P46" s="21">
        <v>148</v>
      </c>
      <c r="Q46" s="21">
        <v>71</v>
      </c>
    </row>
    <row r="47" spans="1:17">
      <c r="A47" s="24" t="s">
        <v>42</v>
      </c>
      <c r="B47" s="21">
        <v>6594</v>
      </c>
      <c r="C47" s="21">
        <v>2412</v>
      </c>
      <c r="D47" s="21">
        <v>1082</v>
      </c>
      <c r="E47" s="21">
        <v>0</v>
      </c>
      <c r="F47" s="21">
        <v>0</v>
      </c>
      <c r="G47" s="21">
        <v>9</v>
      </c>
      <c r="H47" s="21">
        <v>0</v>
      </c>
      <c r="I47" s="21">
        <v>1017</v>
      </c>
      <c r="J47" s="21">
        <v>42</v>
      </c>
      <c r="K47" s="21">
        <v>298</v>
      </c>
      <c r="L47" s="21">
        <v>16</v>
      </c>
      <c r="M47" s="21">
        <v>0</v>
      </c>
      <c r="N47" s="21">
        <v>33</v>
      </c>
      <c r="O47" s="21">
        <v>0</v>
      </c>
      <c r="P47" s="21">
        <v>0</v>
      </c>
      <c r="Q47" s="21">
        <v>225</v>
      </c>
    </row>
    <row r="48" spans="1:17">
      <c r="A48" s="24"/>
      <c r="B48" s="21"/>
      <c r="C48" s="21"/>
      <c r="D48" s="21"/>
      <c r="E48" s="21"/>
      <c r="F48" s="21"/>
      <c r="G48" s="21"/>
      <c r="H48" s="21"/>
      <c r="I48" s="21"/>
      <c r="J48" s="21"/>
      <c r="K48" s="21"/>
      <c r="L48" s="21"/>
      <c r="M48" s="21"/>
      <c r="N48" s="21"/>
      <c r="O48" s="21"/>
      <c r="P48" s="21"/>
      <c r="Q48" s="21"/>
    </row>
    <row r="49" spans="1:17">
      <c r="A49" s="24" t="s">
        <v>43</v>
      </c>
      <c r="B49" s="21">
        <v>4589</v>
      </c>
      <c r="C49" s="21">
        <v>2377</v>
      </c>
      <c r="D49" s="21">
        <v>1044</v>
      </c>
      <c r="E49" s="21">
        <v>0</v>
      </c>
      <c r="F49" s="21">
        <v>0</v>
      </c>
      <c r="G49" s="21">
        <v>63</v>
      </c>
      <c r="H49" s="21">
        <v>2</v>
      </c>
      <c r="I49" s="21">
        <v>1124</v>
      </c>
      <c r="J49" s="21">
        <v>0</v>
      </c>
      <c r="K49" s="21">
        <v>96</v>
      </c>
      <c r="L49" s="21">
        <v>314</v>
      </c>
      <c r="M49" s="21">
        <v>0</v>
      </c>
      <c r="N49" s="21">
        <v>264</v>
      </c>
      <c r="O49" s="21">
        <v>0</v>
      </c>
      <c r="P49" s="21">
        <v>574</v>
      </c>
      <c r="Q49" s="21">
        <v>0</v>
      </c>
    </row>
    <row r="50" spans="1:17">
      <c r="A50" s="24" t="s">
        <v>44</v>
      </c>
      <c r="B50" s="21">
        <v>25509</v>
      </c>
      <c r="C50" s="21">
        <v>11424</v>
      </c>
      <c r="D50" s="21">
        <v>4098</v>
      </c>
      <c r="E50" s="21">
        <v>0</v>
      </c>
      <c r="F50" s="21">
        <v>0</v>
      </c>
      <c r="G50" s="21">
        <v>4302</v>
      </c>
      <c r="H50" s="21">
        <v>14</v>
      </c>
      <c r="I50" s="21">
        <v>1768</v>
      </c>
      <c r="J50" s="21">
        <v>32</v>
      </c>
      <c r="K50" s="21">
        <v>2517</v>
      </c>
      <c r="L50" s="21">
        <v>892</v>
      </c>
      <c r="M50" s="21">
        <v>1315</v>
      </c>
      <c r="N50" s="21">
        <v>155</v>
      </c>
      <c r="O50" s="21">
        <v>3</v>
      </c>
      <c r="P50" s="21">
        <v>0</v>
      </c>
      <c r="Q50" s="21">
        <v>0</v>
      </c>
    </row>
    <row r="51" spans="1:17">
      <c r="A51" s="24" t="s">
        <v>45</v>
      </c>
      <c r="B51" s="21">
        <v>13596</v>
      </c>
      <c r="C51" s="21">
        <v>5804</v>
      </c>
      <c r="D51" s="21">
        <v>4195</v>
      </c>
      <c r="E51" s="21">
        <v>0</v>
      </c>
      <c r="F51" s="21">
        <v>8</v>
      </c>
      <c r="G51" s="21">
        <v>264</v>
      </c>
      <c r="H51" s="21">
        <v>53</v>
      </c>
      <c r="I51" s="21">
        <v>684</v>
      </c>
      <c r="J51" s="21">
        <v>474</v>
      </c>
      <c r="K51" s="21">
        <v>737</v>
      </c>
      <c r="L51" s="21">
        <v>197</v>
      </c>
      <c r="M51" s="21">
        <v>130</v>
      </c>
      <c r="N51" s="21">
        <v>61</v>
      </c>
      <c r="O51" s="21">
        <v>9</v>
      </c>
      <c r="P51" s="21">
        <v>1</v>
      </c>
      <c r="Q51" s="21">
        <v>44</v>
      </c>
    </row>
    <row r="52" spans="1:17">
      <c r="A52" s="24" t="s">
        <v>46</v>
      </c>
      <c r="B52" s="21">
        <v>121322</v>
      </c>
      <c r="C52" s="21">
        <v>46099</v>
      </c>
      <c r="D52" s="21">
        <v>28501</v>
      </c>
      <c r="E52" s="21">
        <v>88</v>
      </c>
      <c r="F52" s="21">
        <v>67</v>
      </c>
      <c r="G52" s="21">
        <v>5112</v>
      </c>
      <c r="H52" s="21">
        <v>97</v>
      </c>
      <c r="I52" s="21">
        <v>2315</v>
      </c>
      <c r="J52" s="21">
        <v>8042</v>
      </c>
      <c r="K52" s="21">
        <v>2673</v>
      </c>
      <c r="L52" s="21">
        <v>176</v>
      </c>
      <c r="M52" s="21">
        <v>198</v>
      </c>
      <c r="N52" s="21">
        <v>454</v>
      </c>
      <c r="O52" s="21">
        <v>0</v>
      </c>
      <c r="P52" s="21">
        <v>0</v>
      </c>
      <c r="Q52" s="21">
        <v>0</v>
      </c>
    </row>
    <row r="53" spans="1:17">
      <c r="A53" s="24" t="s">
        <v>47</v>
      </c>
      <c r="B53" s="21">
        <v>21484</v>
      </c>
      <c r="C53" s="21">
        <v>7327</v>
      </c>
      <c r="D53" s="21">
        <v>3754</v>
      </c>
      <c r="E53" s="21">
        <v>18</v>
      </c>
      <c r="F53" s="21">
        <v>31</v>
      </c>
      <c r="G53" s="21">
        <v>561</v>
      </c>
      <c r="H53" s="21">
        <v>0</v>
      </c>
      <c r="I53" s="21">
        <v>1298</v>
      </c>
      <c r="J53" s="21">
        <v>0</v>
      </c>
      <c r="K53" s="21">
        <v>2212</v>
      </c>
      <c r="L53" s="21">
        <v>46</v>
      </c>
      <c r="M53" s="21">
        <v>458</v>
      </c>
      <c r="N53" s="21">
        <v>231</v>
      </c>
      <c r="O53" s="21">
        <v>0</v>
      </c>
      <c r="P53" s="21">
        <v>0</v>
      </c>
      <c r="Q53" s="21">
        <v>0</v>
      </c>
    </row>
    <row r="54" spans="1:17">
      <c r="A54" s="24"/>
      <c r="B54" s="21"/>
      <c r="C54" s="21"/>
      <c r="D54" s="21"/>
      <c r="E54" s="21"/>
      <c r="F54" s="21"/>
      <c r="G54" s="21"/>
      <c r="H54" s="21"/>
      <c r="I54" s="21"/>
      <c r="J54" s="21"/>
      <c r="K54" s="21"/>
      <c r="L54" s="21"/>
      <c r="M54" s="21"/>
      <c r="N54" s="21"/>
      <c r="O54" s="21"/>
      <c r="P54" s="21"/>
      <c r="Q54" s="21"/>
    </row>
    <row r="55" spans="1:17">
      <c r="A55" s="24" t="s">
        <v>48</v>
      </c>
      <c r="B55" s="21">
        <v>2406</v>
      </c>
      <c r="C55" s="21">
        <v>1166</v>
      </c>
      <c r="D55" s="21">
        <v>585</v>
      </c>
      <c r="E55" s="21">
        <v>1</v>
      </c>
      <c r="F55" s="21">
        <v>0</v>
      </c>
      <c r="G55" s="21">
        <v>141</v>
      </c>
      <c r="H55" s="21">
        <v>0</v>
      </c>
      <c r="I55" s="21">
        <v>287</v>
      </c>
      <c r="J55" s="21">
        <v>3</v>
      </c>
      <c r="K55" s="21">
        <v>192</v>
      </c>
      <c r="L55" s="21">
        <v>12</v>
      </c>
      <c r="M55" s="21">
        <v>124</v>
      </c>
      <c r="N55" s="21">
        <v>19</v>
      </c>
      <c r="O55" s="21">
        <v>0</v>
      </c>
      <c r="P55" s="21">
        <v>0</v>
      </c>
      <c r="Q55" s="21">
        <v>0</v>
      </c>
    </row>
    <row r="56" spans="1:17">
      <c r="A56" s="24" t="s">
        <v>49</v>
      </c>
      <c r="B56" s="21">
        <v>48821</v>
      </c>
      <c r="C56" s="21">
        <v>35160</v>
      </c>
      <c r="D56" s="21">
        <v>12030</v>
      </c>
      <c r="E56" s="21">
        <v>0</v>
      </c>
      <c r="F56" s="21">
        <v>0</v>
      </c>
      <c r="G56" s="21">
        <v>14241</v>
      </c>
      <c r="H56" s="21">
        <v>0</v>
      </c>
      <c r="I56" s="21">
        <v>2321</v>
      </c>
      <c r="J56" s="21">
        <v>0</v>
      </c>
      <c r="K56" s="21">
        <v>6141</v>
      </c>
      <c r="L56" s="21">
        <v>657</v>
      </c>
      <c r="M56" s="21">
        <v>33</v>
      </c>
      <c r="N56" s="21">
        <v>2481</v>
      </c>
      <c r="O56" s="21">
        <v>0</v>
      </c>
      <c r="P56" s="21">
        <v>0</v>
      </c>
      <c r="Q56" s="21">
        <v>5666</v>
      </c>
    </row>
    <row r="57" spans="1:17">
      <c r="A57" s="24" t="s">
        <v>50</v>
      </c>
      <c r="B57" s="21">
        <v>8674</v>
      </c>
      <c r="C57" s="21">
        <v>3487</v>
      </c>
      <c r="D57" s="21">
        <v>929</v>
      </c>
      <c r="E57" s="21">
        <v>14</v>
      </c>
      <c r="F57" s="21">
        <v>0</v>
      </c>
      <c r="G57" s="21">
        <v>86</v>
      </c>
      <c r="H57" s="21">
        <v>22</v>
      </c>
      <c r="I57" s="21">
        <v>1278</v>
      </c>
      <c r="J57" s="21">
        <v>0</v>
      </c>
      <c r="K57" s="21">
        <v>355</v>
      </c>
      <c r="L57" s="21">
        <v>582</v>
      </c>
      <c r="M57" s="21">
        <v>159</v>
      </c>
      <c r="N57" s="21">
        <v>62</v>
      </c>
      <c r="O57" s="21">
        <v>0</v>
      </c>
      <c r="P57" s="21">
        <v>0</v>
      </c>
      <c r="Q57" s="21">
        <v>0</v>
      </c>
    </row>
    <row r="58" spans="1:17">
      <c r="A58" s="24" t="s">
        <v>51</v>
      </c>
      <c r="B58" s="21">
        <v>10758</v>
      </c>
      <c r="C58" s="21">
        <v>6848</v>
      </c>
      <c r="D58" s="21">
        <v>829</v>
      </c>
      <c r="E58" s="21">
        <v>95</v>
      </c>
      <c r="F58" s="21">
        <v>18</v>
      </c>
      <c r="G58" s="21">
        <v>627</v>
      </c>
      <c r="H58" s="21">
        <v>8</v>
      </c>
      <c r="I58" s="21">
        <v>2423</v>
      </c>
      <c r="J58" s="21">
        <v>1</v>
      </c>
      <c r="K58" s="21">
        <v>0</v>
      </c>
      <c r="L58" s="21">
        <v>455</v>
      </c>
      <c r="M58" s="21">
        <v>473</v>
      </c>
      <c r="N58" s="21">
        <v>246</v>
      </c>
      <c r="O58" s="21">
        <v>0</v>
      </c>
      <c r="P58" s="21">
        <v>6078</v>
      </c>
      <c r="Q58" s="21">
        <v>570</v>
      </c>
    </row>
    <row r="59" spans="1:17">
      <c r="A59" s="24" t="s">
        <v>52</v>
      </c>
      <c r="B59" s="21">
        <v>55698</v>
      </c>
      <c r="C59" s="21">
        <v>14195</v>
      </c>
      <c r="D59" s="21">
        <v>11385</v>
      </c>
      <c r="E59" s="21">
        <v>0</v>
      </c>
      <c r="F59" s="21">
        <v>0</v>
      </c>
      <c r="G59" s="21">
        <v>1527</v>
      </c>
      <c r="H59" s="21">
        <v>2</v>
      </c>
      <c r="I59" s="21">
        <v>1570</v>
      </c>
      <c r="J59" s="21">
        <v>71</v>
      </c>
      <c r="K59" s="21">
        <v>139</v>
      </c>
      <c r="L59" s="21">
        <v>667</v>
      </c>
      <c r="M59" s="21">
        <v>597</v>
      </c>
      <c r="N59" s="21">
        <v>0</v>
      </c>
      <c r="O59" s="21">
        <v>0</v>
      </c>
      <c r="P59" s="21">
        <v>0</v>
      </c>
      <c r="Q59" s="21">
        <v>36</v>
      </c>
    </row>
    <row r="60" spans="1:17">
      <c r="A60" s="24"/>
      <c r="B60" s="21"/>
      <c r="C60" s="21"/>
      <c r="D60" s="21"/>
      <c r="E60" s="21"/>
      <c r="F60" s="21"/>
      <c r="G60" s="21"/>
      <c r="H60" s="21"/>
      <c r="I60" s="21"/>
      <c r="J60" s="21"/>
      <c r="K60" s="21"/>
      <c r="L60" s="21"/>
      <c r="M60" s="21"/>
      <c r="N60" s="21"/>
      <c r="O60" s="21"/>
      <c r="P60" s="21"/>
      <c r="Q60" s="21"/>
    </row>
    <row r="61" spans="1:17">
      <c r="A61" s="24" t="s">
        <v>53</v>
      </c>
      <c r="B61" s="21">
        <v>20130</v>
      </c>
      <c r="C61" s="21">
        <v>1571</v>
      </c>
      <c r="D61" s="21">
        <v>271</v>
      </c>
      <c r="E61" s="21">
        <v>108</v>
      </c>
      <c r="F61" s="21">
        <v>108</v>
      </c>
      <c r="G61" s="21">
        <v>209</v>
      </c>
      <c r="H61" s="21">
        <v>7</v>
      </c>
      <c r="I61" s="21">
        <v>319</v>
      </c>
      <c r="J61" s="21">
        <v>281</v>
      </c>
      <c r="K61" s="21">
        <v>253</v>
      </c>
      <c r="L61" s="21">
        <v>12</v>
      </c>
      <c r="M61" s="21">
        <v>19</v>
      </c>
      <c r="N61" s="21">
        <v>21</v>
      </c>
      <c r="O61" s="21">
        <v>0</v>
      </c>
      <c r="P61" s="21">
        <v>0</v>
      </c>
      <c r="Q61" s="21">
        <v>0</v>
      </c>
    </row>
    <row r="62" spans="1:17">
      <c r="A62" s="24" t="s">
        <v>54</v>
      </c>
      <c r="B62" s="21">
        <v>11850</v>
      </c>
      <c r="C62" s="21">
        <v>4901</v>
      </c>
      <c r="D62" s="21">
        <v>3440</v>
      </c>
      <c r="E62" s="21">
        <v>41</v>
      </c>
      <c r="F62" s="21">
        <v>0</v>
      </c>
      <c r="G62" s="21">
        <v>106</v>
      </c>
      <c r="H62" s="21">
        <v>7</v>
      </c>
      <c r="I62" s="21">
        <v>478</v>
      </c>
      <c r="J62" s="21">
        <v>0</v>
      </c>
      <c r="K62" s="21">
        <v>825</v>
      </c>
      <c r="L62" s="21">
        <v>0</v>
      </c>
      <c r="M62" s="21">
        <v>2</v>
      </c>
      <c r="N62" s="21">
        <v>0</v>
      </c>
      <c r="O62" s="21">
        <v>0</v>
      </c>
      <c r="P62" s="21">
        <v>0</v>
      </c>
      <c r="Q62" s="21">
        <v>500</v>
      </c>
    </row>
    <row r="63" spans="1:17">
      <c r="A63" s="24" t="s">
        <v>55</v>
      </c>
      <c r="B63" s="21">
        <v>12498</v>
      </c>
      <c r="C63" s="21">
        <v>5196</v>
      </c>
      <c r="D63" s="21">
        <v>2814</v>
      </c>
      <c r="E63" s="21">
        <v>0</v>
      </c>
      <c r="F63" s="21">
        <v>0</v>
      </c>
      <c r="G63" s="21">
        <v>96</v>
      </c>
      <c r="H63" s="21">
        <v>25</v>
      </c>
      <c r="I63" s="21">
        <v>575</v>
      </c>
      <c r="J63" s="21">
        <v>0</v>
      </c>
      <c r="K63" s="21">
        <v>486</v>
      </c>
      <c r="L63" s="21">
        <v>31</v>
      </c>
      <c r="M63" s="21">
        <v>10</v>
      </c>
      <c r="N63" s="21">
        <v>350</v>
      </c>
      <c r="O63" s="21">
        <v>0</v>
      </c>
      <c r="P63" s="21">
        <v>1291</v>
      </c>
      <c r="Q63" s="21">
        <v>98</v>
      </c>
    </row>
    <row r="64" spans="1:17">
      <c r="A64" s="24" t="s">
        <v>56</v>
      </c>
      <c r="B64" s="21">
        <v>1185</v>
      </c>
      <c r="C64" s="21">
        <v>667</v>
      </c>
      <c r="D64" s="21">
        <v>175</v>
      </c>
      <c r="E64" s="21">
        <v>1</v>
      </c>
      <c r="F64" s="21">
        <v>0</v>
      </c>
      <c r="G64" s="21">
        <v>0</v>
      </c>
      <c r="H64" s="21">
        <v>13</v>
      </c>
      <c r="I64" s="21">
        <v>60</v>
      </c>
      <c r="J64" s="21">
        <v>400</v>
      </c>
      <c r="K64" s="21">
        <v>51</v>
      </c>
      <c r="L64" s="21">
        <v>4</v>
      </c>
      <c r="M64" s="21">
        <v>37</v>
      </c>
      <c r="N64" s="21">
        <v>18</v>
      </c>
      <c r="O64" s="21">
        <v>10</v>
      </c>
      <c r="P64" s="21">
        <v>0</v>
      </c>
      <c r="Q64" s="21">
        <v>0</v>
      </c>
    </row>
    <row r="65" spans="1:17">
      <c r="A65" s="24" t="s">
        <v>57</v>
      </c>
      <c r="B65" s="21">
        <v>46182</v>
      </c>
      <c r="C65" s="21">
        <v>26170</v>
      </c>
      <c r="D65" s="21">
        <v>7345</v>
      </c>
      <c r="E65" s="21">
        <v>0</v>
      </c>
      <c r="F65" s="21">
        <v>0</v>
      </c>
      <c r="G65" s="21">
        <v>152</v>
      </c>
      <c r="H65" s="21">
        <v>8</v>
      </c>
      <c r="I65" s="21">
        <v>7984</v>
      </c>
      <c r="J65" s="21">
        <v>71</v>
      </c>
      <c r="K65" s="21">
        <v>1994</v>
      </c>
      <c r="L65" s="21">
        <v>1620</v>
      </c>
      <c r="M65" s="21">
        <v>0</v>
      </c>
      <c r="N65" s="21">
        <v>4183</v>
      </c>
      <c r="O65" s="21">
        <v>0</v>
      </c>
      <c r="P65" s="21">
        <v>14570</v>
      </c>
      <c r="Q65" s="21">
        <v>2874</v>
      </c>
    </row>
    <row r="66" spans="1:17">
      <c r="A66" s="24"/>
      <c r="B66" s="21"/>
      <c r="C66" s="21"/>
      <c r="D66" s="21"/>
      <c r="E66" s="21"/>
      <c r="F66" s="21"/>
      <c r="G66" s="21"/>
      <c r="H66" s="21"/>
      <c r="I66" s="21"/>
      <c r="J66" s="21"/>
      <c r="K66" s="21"/>
      <c r="L66" s="21"/>
      <c r="M66" s="21"/>
      <c r="N66" s="21"/>
      <c r="O66" s="21"/>
      <c r="P66" s="21"/>
      <c r="Q66" s="21"/>
    </row>
    <row r="67" spans="1:17">
      <c r="A67" s="24" t="s">
        <v>58</v>
      </c>
      <c r="B67" s="21">
        <v>81242</v>
      </c>
      <c r="C67" s="21">
        <v>21100</v>
      </c>
      <c r="D67" s="21">
        <v>12105</v>
      </c>
      <c r="E67" s="21">
        <v>83</v>
      </c>
      <c r="F67" s="21">
        <v>59</v>
      </c>
      <c r="G67" s="21">
        <v>548</v>
      </c>
      <c r="H67" s="21">
        <v>0</v>
      </c>
      <c r="I67" s="21">
        <v>7954</v>
      </c>
      <c r="J67" s="21">
        <v>560</v>
      </c>
      <c r="K67" s="21">
        <v>1749</v>
      </c>
      <c r="L67" s="21">
        <v>57</v>
      </c>
      <c r="M67" s="21">
        <v>538</v>
      </c>
      <c r="N67" s="21">
        <v>673</v>
      </c>
      <c r="O67" s="21">
        <v>0</v>
      </c>
      <c r="P67" s="21">
        <v>2723</v>
      </c>
      <c r="Q67" s="21">
        <v>0</v>
      </c>
    </row>
    <row r="68" spans="1:17">
      <c r="A68" s="24" t="s">
        <v>59</v>
      </c>
      <c r="B68" s="21">
        <v>5588</v>
      </c>
      <c r="C68" s="21">
        <v>2971</v>
      </c>
      <c r="D68" s="21">
        <v>1028</v>
      </c>
      <c r="E68" s="21">
        <v>0</v>
      </c>
      <c r="F68" s="21">
        <v>0</v>
      </c>
      <c r="G68" s="21">
        <v>100</v>
      </c>
      <c r="H68" s="21">
        <v>17</v>
      </c>
      <c r="I68" s="21">
        <v>1085</v>
      </c>
      <c r="J68" s="21">
        <v>0</v>
      </c>
      <c r="K68" s="21">
        <v>549</v>
      </c>
      <c r="L68" s="21">
        <v>833</v>
      </c>
      <c r="M68" s="21">
        <v>6</v>
      </c>
      <c r="N68" s="21">
        <v>109</v>
      </c>
      <c r="O68" s="21">
        <v>0</v>
      </c>
      <c r="P68" s="21">
        <v>0</v>
      </c>
      <c r="Q68" s="21">
        <v>0</v>
      </c>
    </row>
    <row r="69" spans="1:17">
      <c r="A69" s="24" t="s">
        <v>60</v>
      </c>
      <c r="B69" s="21">
        <v>4796</v>
      </c>
      <c r="C69" s="21">
        <v>2563</v>
      </c>
      <c r="D69" s="21">
        <v>1042</v>
      </c>
      <c r="E69" s="21">
        <v>0</v>
      </c>
      <c r="F69" s="21">
        <v>2</v>
      </c>
      <c r="G69" s="21">
        <v>159</v>
      </c>
      <c r="H69" s="21">
        <v>26</v>
      </c>
      <c r="I69" s="21">
        <v>322</v>
      </c>
      <c r="J69" s="21">
        <v>0</v>
      </c>
      <c r="K69" s="21">
        <v>53</v>
      </c>
      <c r="L69" s="21">
        <v>329</v>
      </c>
      <c r="M69" s="21">
        <v>0</v>
      </c>
      <c r="N69" s="21">
        <v>332</v>
      </c>
      <c r="O69" s="21">
        <v>0</v>
      </c>
      <c r="P69" s="21">
        <v>0</v>
      </c>
      <c r="Q69" s="21">
        <v>1139</v>
      </c>
    </row>
    <row r="70" spans="1:17">
      <c r="A70" s="24" t="s">
        <v>61</v>
      </c>
      <c r="B70" s="21">
        <v>553</v>
      </c>
      <c r="C70" s="21">
        <v>97</v>
      </c>
      <c r="D70" s="21">
        <v>4</v>
      </c>
      <c r="E70" s="21">
        <v>0</v>
      </c>
      <c r="F70" s="21">
        <v>0</v>
      </c>
      <c r="G70" s="21">
        <v>0</v>
      </c>
      <c r="H70" s="21">
        <v>23</v>
      </c>
      <c r="I70" s="21">
        <v>2</v>
      </c>
      <c r="J70" s="21">
        <v>69</v>
      </c>
      <c r="K70" s="21">
        <v>0</v>
      </c>
      <c r="L70" s="21">
        <v>6</v>
      </c>
      <c r="M70" s="21">
        <v>1</v>
      </c>
      <c r="N70" s="21">
        <v>3</v>
      </c>
      <c r="O70" s="21">
        <v>10</v>
      </c>
      <c r="P70" s="21">
        <v>0</v>
      </c>
      <c r="Q70" s="21">
        <v>2</v>
      </c>
    </row>
    <row r="71" spans="1:17">
      <c r="A71" s="24" t="s">
        <v>62</v>
      </c>
      <c r="B71" s="21">
        <v>18188</v>
      </c>
      <c r="C71" s="21">
        <v>6275</v>
      </c>
      <c r="D71" s="21">
        <v>4219</v>
      </c>
      <c r="E71" s="21">
        <v>44</v>
      </c>
      <c r="F71" s="21">
        <v>0</v>
      </c>
      <c r="G71" s="21">
        <v>295</v>
      </c>
      <c r="H71" s="21">
        <v>76</v>
      </c>
      <c r="I71" s="21">
        <v>2569</v>
      </c>
      <c r="J71" s="21">
        <v>0</v>
      </c>
      <c r="K71" s="21">
        <v>39</v>
      </c>
      <c r="L71" s="21">
        <v>220</v>
      </c>
      <c r="M71" s="21">
        <v>80</v>
      </c>
      <c r="N71" s="21">
        <v>8</v>
      </c>
      <c r="O71" s="21">
        <v>0</v>
      </c>
      <c r="P71" s="21">
        <v>0</v>
      </c>
      <c r="Q71" s="21">
        <v>0</v>
      </c>
    </row>
    <row r="72" spans="1:17">
      <c r="A72" s="24"/>
      <c r="B72" s="21"/>
      <c r="C72" s="21"/>
      <c r="D72" s="21"/>
      <c r="E72" s="21"/>
      <c r="F72" s="21"/>
      <c r="G72" s="21"/>
      <c r="H72" s="21"/>
      <c r="I72" s="21"/>
      <c r="J72" s="21"/>
      <c r="K72" s="21"/>
      <c r="L72" s="21"/>
      <c r="M72" s="21"/>
      <c r="N72" s="21"/>
      <c r="O72" s="21"/>
      <c r="P72" s="21"/>
      <c r="Q72" s="21"/>
    </row>
    <row r="73" spans="1:17">
      <c r="A73" s="24" t="s">
        <v>63</v>
      </c>
      <c r="B73" s="21">
        <v>42022</v>
      </c>
      <c r="C73" s="21">
        <v>34848</v>
      </c>
      <c r="D73" s="21">
        <v>10972</v>
      </c>
      <c r="E73" s="21">
        <v>639</v>
      </c>
      <c r="F73" s="21">
        <v>1888</v>
      </c>
      <c r="G73" s="21">
        <v>569</v>
      </c>
      <c r="H73" s="21">
        <v>57</v>
      </c>
      <c r="I73" s="21">
        <v>6305</v>
      </c>
      <c r="J73" s="21">
        <v>16768</v>
      </c>
      <c r="K73" s="21">
        <v>795</v>
      </c>
      <c r="L73" s="21">
        <v>2359</v>
      </c>
      <c r="M73" s="21">
        <v>447</v>
      </c>
      <c r="N73" s="21">
        <v>1907</v>
      </c>
      <c r="O73" s="21">
        <v>1</v>
      </c>
      <c r="P73" s="21">
        <v>0</v>
      </c>
      <c r="Q73" s="21">
        <v>7347</v>
      </c>
    </row>
    <row r="74" spans="1:17">
      <c r="A74" s="24" t="s">
        <v>64</v>
      </c>
      <c r="B74" s="21">
        <v>13405</v>
      </c>
      <c r="C74" s="21">
        <v>3723</v>
      </c>
      <c r="D74" s="21">
        <v>1332</v>
      </c>
      <c r="E74" s="21">
        <v>4</v>
      </c>
      <c r="F74" s="21">
        <v>24</v>
      </c>
      <c r="G74" s="21">
        <v>558</v>
      </c>
      <c r="H74" s="21">
        <v>7</v>
      </c>
      <c r="I74" s="21">
        <v>370</v>
      </c>
      <c r="J74" s="21">
        <v>506</v>
      </c>
      <c r="K74" s="21">
        <v>815</v>
      </c>
      <c r="L74" s="21">
        <v>0</v>
      </c>
      <c r="M74" s="21">
        <v>43</v>
      </c>
      <c r="N74" s="21">
        <v>347</v>
      </c>
      <c r="O74" s="21">
        <v>0</v>
      </c>
      <c r="P74" s="21">
        <v>0</v>
      </c>
      <c r="Q74" s="21">
        <v>0</v>
      </c>
    </row>
    <row r="75" spans="1:17">
      <c r="A75" s="24" t="s">
        <v>65</v>
      </c>
      <c r="B75" s="21">
        <v>8542</v>
      </c>
      <c r="C75" s="21">
        <v>7264</v>
      </c>
      <c r="D75" s="21">
        <v>603</v>
      </c>
      <c r="E75" s="21">
        <v>2</v>
      </c>
      <c r="F75" s="21">
        <v>0</v>
      </c>
      <c r="G75" s="21">
        <v>4647</v>
      </c>
      <c r="H75" s="21">
        <v>1</v>
      </c>
      <c r="I75" s="21">
        <v>1436</v>
      </c>
      <c r="J75" s="21">
        <v>463</v>
      </c>
      <c r="K75" s="21">
        <v>21</v>
      </c>
      <c r="L75" s="21">
        <v>2324</v>
      </c>
      <c r="M75" s="21">
        <v>2317</v>
      </c>
      <c r="N75" s="21">
        <v>1228</v>
      </c>
      <c r="O75" s="21">
        <v>0</v>
      </c>
      <c r="P75" s="21">
        <v>0</v>
      </c>
      <c r="Q75" s="21">
        <v>0</v>
      </c>
    </row>
    <row r="76" spans="1:17" ht="14" thickBot="1">
      <c r="A76" s="25" t="s">
        <v>66</v>
      </c>
      <c r="B76" s="61">
        <v>136</v>
      </c>
      <c r="C76" s="61">
        <v>93</v>
      </c>
      <c r="D76" s="61">
        <v>25</v>
      </c>
      <c r="E76" s="61">
        <v>1</v>
      </c>
      <c r="F76" s="61">
        <v>0</v>
      </c>
      <c r="G76" s="61">
        <v>65</v>
      </c>
      <c r="H76" s="61">
        <v>1</v>
      </c>
      <c r="I76" s="61">
        <v>23</v>
      </c>
      <c r="J76" s="61">
        <v>0</v>
      </c>
      <c r="K76" s="61">
        <v>3</v>
      </c>
      <c r="L76" s="61">
        <v>0</v>
      </c>
      <c r="M76" s="61">
        <v>0</v>
      </c>
      <c r="N76" s="61">
        <v>7</v>
      </c>
      <c r="O76" s="61">
        <v>0</v>
      </c>
      <c r="P76" s="61">
        <v>0</v>
      </c>
      <c r="Q76" s="61">
        <v>0</v>
      </c>
    </row>
    <row r="77" spans="1:17">
      <c r="A77" t="s">
        <v>162</v>
      </c>
    </row>
    <row r="79" spans="1:17">
      <c r="A79" t="s">
        <v>365</v>
      </c>
    </row>
  </sheetData>
  <mergeCells count="4">
    <mergeCell ref="A2:P2"/>
    <mergeCell ref="A3:P3"/>
    <mergeCell ref="A4:P4"/>
    <mergeCell ref="D7:Q7"/>
  </mergeCells>
  <phoneticPr fontId="0" type="noConversion"/>
  <printOptions horizontalCentered="1" verticalCentered="1"/>
  <pageMargins left="0.25" right="0.25" top="0.25" bottom="0.5" header="0.5" footer="0.5"/>
  <pageSetup scale="56"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S79"/>
  <sheetViews>
    <sheetView workbookViewId="0"/>
  </sheetViews>
  <sheetFormatPr baseColWidth="10" defaultColWidth="8.83203125" defaultRowHeight="13"/>
  <cols>
    <col min="1" max="1" width="18.1640625" customWidth="1"/>
    <col min="2" max="2" width="10" customWidth="1"/>
    <col min="3" max="3" width="14.83203125" customWidth="1"/>
    <col min="4" max="4" width="11.5" customWidth="1"/>
    <col min="5" max="5" width="11.83203125" customWidth="1"/>
    <col min="6" max="6" width="11.5" customWidth="1"/>
    <col min="7" max="7" width="11.83203125" customWidth="1"/>
    <col min="8" max="8" width="11.5" customWidth="1"/>
    <col min="9" max="9" width="11.1640625" customWidth="1"/>
    <col min="10" max="10" width="11.6640625" customWidth="1"/>
    <col min="11" max="12" width="11.5" customWidth="1"/>
    <col min="13" max="13" width="12.5" customWidth="1"/>
    <col min="14" max="14" width="13.33203125" customWidth="1"/>
    <col min="15" max="15" width="13.1640625" customWidth="1"/>
    <col min="16" max="16" width="11.83203125" customWidth="1"/>
  </cols>
  <sheetData>
    <row r="1" spans="1:17">
      <c r="O1" s="22" t="s">
        <v>249</v>
      </c>
    </row>
    <row r="2" spans="1:17">
      <c r="A2" s="215" t="s">
        <v>0</v>
      </c>
      <c r="B2" s="215"/>
      <c r="C2" s="215"/>
      <c r="D2" s="215"/>
      <c r="E2" s="215"/>
      <c r="F2" s="215"/>
      <c r="G2" s="215"/>
      <c r="H2" s="215"/>
      <c r="I2" s="215"/>
      <c r="J2" s="215"/>
      <c r="K2" s="215"/>
      <c r="L2" s="215"/>
      <c r="M2" s="215"/>
      <c r="N2" s="215"/>
      <c r="O2" s="215"/>
      <c r="P2" s="215"/>
    </row>
    <row r="3" spans="1:17">
      <c r="A3" s="215" t="s">
        <v>173</v>
      </c>
      <c r="B3" s="215"/>
      <c r="C3" s="215"/>
      <c r="D3" s="215"/>
      <c r="E3" s="215"/>
      <c r="F3" s="215"/>
      <c r="G3" s="215"/>
      <c r="H3" s="215"/>
      <c r="I3" s="215"/>
      <c r="J3" s="215"/>
      <c r="K3" s="215"/>
      <c r="L3" s="215"/>
      <c r="M3" s="215"/>
      <c r="N3" s="215"/>
      <c r="O3" s="215"/>
      <c r="P3" s="215"/>
    </row>
    <row r="4" spans="1:17">
      <c r="A4" s="215" t="s">
        <v>354</v>
      </c>
      <c r="B4" s="215"/>
      <c r="C4" s="215"/>
      <c r="D4" s="215"/>
      <c r="E4" s="215"/>
      <c r="F4" s="215"/>
      <c r="G4" s="215"/>
      <c r="H4" s="215"/>
      <c r="I4" s="215"/>
      <c r="J4" s="215"/>
      <c r="K4" s="215"/>
      <c r="L4" s="215"/>
      <c r="M4" s="215"/>
      <c r="N4" s="215"/>
      <c r="O4" s="215"/>
      <c r="P4" s="215"/>
    </row>
    <row r="6" spans="1:17" ht="14" thickBot="1"/>
    <row r="7" spans="1:17" ht="14" thickBot="1">
      <c r="A7" s="23"/>
      <c r="B7" s="26"/>
      <c r="C7" s="27"/>
      <c r="D7" s="234" t="s">
        <v>173</v>
      </c>
      <c r="E7" s="235"/>
      <c r="F7" s="235"/>
      <c r="G7" s="235"/>
      <c r="H7" s="235"/>
      <c r="I7" s="235"/>
      <c r="J7" s="235"/>
      <c r="K7" s="235"/>
      <c r="L7" s="235"/>
      <c r="M7" s="235"/>
      <c r="N7" s="235"/>
      <c r="O7" s="235"/>
      <c r="P7" s="235"/>
      <c r="Q7" s="236"/>
    </row>
    <row r="8" spans="1:17">
      <c r="A8" s="24"/>
      <c r="B8" s="29" t="s">
        <v>68</v>
      </c>
      <c r="C8" s="29" t="s">
        <v>204</v>
      </c>
      <c r="D8" s="24"/>
      <c r="E8" s="116" t="s">
        <v>97</v>
      </c>
      <c r="F8" s="31" t="s">
        <v>97</v>
      </c>
      <c r="G8" s="24"/>
      <c r="H8" s="117"/>
      <c r="I8" s="24"/>
      <c r="J8" s="37"/>
      <c r="K8" s="24"/>
      <c r="L8" s="24"/>
      <c r="M8" s="32" t="s">
        <v>72</v>
      </c>
      <c r="N8" s="31" t="s">
        <v>73</v>
      </c>
      <c r="O8" s="37"/>
      <c r="P8" s="24" t="s">
        <v>191</v>
      </c>
      <c r="Q8" s="10"/>
    </row>
    <row r="9" spans="1:17">
      <c r="A9" s="24"/>
      <c r="B9" s="31" t="s">
        <v>69</v>
      </c>
      <c r="C9" s="31" t="s">
        <v>205</v>
      </c>
      <c r="D9" s="31" t="s">
        <v>76</v>
      </c>
      <c r="E9" s="31" t="s">
        <v>70</v>
      </c>
      <c r="F9" s="31" t="s">
        <v>71</v>
      </c>
      <c r="G9" s="31" t="s">
        <v>77</v>
      </c>
      <c r="H9" s="32" t="s">
        <v>78</v>
      </c>
      <c r="I9" s="31" t="s">
        <v>79</v>
      </c>
      <c r="J9" s="33" t="s">
        <v>80</v>
      </c>
      <c r="K9" s="31" t="s">
        <v>81</v>
      </c>
      <c r="L9" s="31" t="s">
        <v>82</v>
      </c>
      <c r="M9" s="32" t="s">
        <v>83</v>
      </c>
      <c r="N9" s="31" t="s">
        <v>84</v>
      </c>
      <c r="O9" s="37" t="s">
        <v>85</v>
      </c>
      <c r="P9" s="24" t="s">
        <v>195</v>
      </c>
      <c r="Q9" s="10"/>
    </row>
    <row r="10" spans="1:17" ht="14" thickBot="1">
      <c r="A10" s="25" t="s">
        <v>3</v>
      </c>
      <c r="B10" s="28" t="s">
        <v>164</v>
      </c>
      <c r="C10" s="28" t="s">
        <v>199</v>
      </c>
      <c r="D10" s="28" t="s">
        <v>87</v>
      </c>
      <c r="E10" s="28" t="s">
        <v>87</v>
      </c>
      <c r="F10" s="28" t="s">
        <v>87</v>
      </c>
      <c r="G10" s="28" t="s">
        <v>88</v>
      </c>
      <c r="H10" s="35" t="s">
        <v>89</v>
      </c>
      <c r="I10" s="28" t="s">
        <v>90</v>
      </c>
      <c r="J10" s="36" t="s">
        <v>91</v>
      </c>
      <c r="K10" s="28" t="s">
        <v>72</v>
      </c>
      <c r="L10" s="28" t="s">
        <v>89</v>
      </c>
      <c r="M10" s="35" t="s">
        <v>87</v>
      </c>
      <c r="N10" s="28" t="s">
        <v>92</v>
      </c>
      <c r="O10" s="37" t="s">
        <v>93</v>
      </c>
      <c r="P10" s="25" t="s">
        <v>182</v>
      </c>
      <c r="Q10" s="25" t="s">
        <v>190</v>
      </c>
    </row>
    <row r="11" spans="1:17">
      <c r="A11" s="23" t="s">
        <v>7</v>
      </c>
      <c r="B11" s="19">
        <f>SUM(B13:B76)</f>
        <v>1311607</v>
      </c>
      <c r="C11" s="19">
        <f>SUM(C13:C76)</f>
        <v>546618</v>
      </c>
      <c r="D11" s="68">
        <f>TOTWRKACT!D11/$C11</f>
        <v>0.5636550570965464</v>
      </c>
      <c r="E11" s="68">
        <f>TOTWRKACT!E11/$C11</f>
        <v>4.2698923196821184E-3</v>
      </c>
      <c r="F11" s="68">
        <f>TOTWRKACT!F11/$C11</f>
        <v>6.9006143229824119E-3</v>
      </c>
      <c r="G11" s="68">
        <f>TOTWRKACT!G11/$C11</f>
        <v>8.4991712676860259E-2</v>
      </c>
      <c r="H11" s="68">
        <f>TOTWRKACT!H11/$C11</f>
        <v>3.2801700639203245E-3</v>
      </c>
      <c r="I11" s="68">
        <f>TOTWRKACT!I11/$C11</f>
        <v>0.15091526440768507</v>
      </c>
      <c r="J11" s="68">
        <f>TOTWRKACT!J11/$C11</f>
        <v>6.1909779773077357E-2</v>
      </c>
      <c r="K11" s="68">
        <f>TOTWRKACT!K11/$C11</f>
        <v>8.7435832702179583E-2</v>
      </c>
      <c r="L11" s="68">
        <f>TOTWRKACT!L11/$C11</f>
        <v>2.6515775184864018E-2</v>
      </c>
      <c r="M11" s="68">
        <f>TOTWRKACT!M11/$C11</f>
        <v>2.7181688125894134E-2</v>
      </c>
      <c r="N11" s="68">
        <f>TOTWRKACT!N11/$C11</f>
        <v>4.7477397378059269E-2</v>
      </c>
      <c r="O11" s="68">
        <f>TOTWRKACT!O11/$C11</f>
        <v>4.4638120222897893E-4</v>
      </c>
      <c r="P11" s="68">
        <f>TOTWRKACT!P11/$C11</f>
        <v>7.2685129285899847E-2</v>
      </c>
      <c r="Q11" s="68">
        <f>TOTWRKACT!Q11/$C11</f>
        <v>6.4827722467975801E-2</v>
      </c>
    </row>
    <row r="12" spans="1:17">
      <c r="A12" s="24"/>
      <c r="B12" s="20"/>
      <c r="C12" s="20"/>
      <c r="D12" s="69"/>
      <c r="E12" s="69"/>
      <c r="F12" s="69"/>
      <c r="G12" s="69"/>
      <c r="H12" s="69"/>
      <c r="I12" s="69"/>
      <c r="J12" s="69"/>
      <c r="K12" s="69"/>
      <c r="L12" s="69"/>
      <c r="M12" s="69"/>
      <c r="N12" s="69"/>
      <c r="O12" s="69"/>
      <c r="P12" s="69"/>
      <c r="Q12" s="69"/>
    </row>
    <row r="13" spans="1:17">
      <c r="A13" s="24" t="s">
        <v>8</v>
      </c>
      <c r="B13" s="21">
        <f>TOTWRKACT!B13</f>
        <v>8999</v>
      </c>
      <c r="C13" s="21">
        <f>TOTWRKACT!C13</f>
        <v>3897</v>
      </c>
      <c r="D13" s="16">
        <f>TOTWRKACT!D13/$C13</f>
        <v>0.55940467025917373</v>
      </c>
      <c r="E13" s="16">
        <f>TOTWRKACT!E13/$C13</f>
        <v>1.2060559404670259E-2</v>
      </c>
      <c r="F13" s="16">
        <f>TOTWRKACT!F13/$C13</f>
        <v>4.4906338208878627E-2</v>
      </c>
      <c r="G13" s="16">
        <f>TOTWRKACT!G13/$C13</f>
        <v>4.2596869386707724E-2</v>
      </c>
      <c r="H13" s="16">
        <f>TOTWRKACT!H13/$C13</f>
        <v>7.6982294072363352E-4</v>
      </c>
      <c r="I13" s="16">
        <f>TOTWRKACT!I13/$C13</f>
        <v>0.24608673338465487</v>
      </c>
      <c r="J13" s="16">
        <f>TOTWRKACT!J13/$C13</f>
        <v>4.3623299974339235E-3</v>
      </c>
      <c r="K13" s="16">
        <f>TOTWRKACT!K13/$C13</f>
        <v>0.12984346933538621</v>
      </c>
      <c r="L13" s="16">
        <f>TOTWRKACT!L13/$C13</f>
        <v>0</v>
      </c>
      <c r="M13" s="16">
        <f>TOTWRKACT!M13/$C13</f>
        <v>0</v>
      </c>
      <c r="N13" s="16">
        <f>TOTWRKACT!N13/$C13</f>
        <v>9.1095714652296642E-2</v>
      </c>
      <c r="O13" s="16">
        <f>TOTWRKACT!O13/$C13</f>
        <v>0</v>
      </c>
      <c r="P13" s="16">
        <f>TOTWRKACT!P13/$C13</f>
        <v>0</v>
      </c>
      <c r="Q13" s="16">
        <f>TOTWRKACT!Q13/$C13</f>
        <v>4.2340261739799843E-2</v>
      </c>
    </row>
    <row r="14" spans="1:17">
      <c r="A14" s="24" t="s">
        <v>9</v>
      </c>
      <c r="B14" s="21">
        <f>TOTWRKACT!B14</f>
        <v>5696</v>
      </c>
      <c r="C14" s="21">
        <f>TOTWRKACT!C14</f>
        <v>2790</v>
      </c>
      <c r="D14" s="16">
        <f>TOTWRKACT!D14/$C14</f>
        <v>0.6064516129032258</v>
      </c>
      <c r="E14" s="16">
        <f>TOTWRKACT!E14/$C14</f>
        <v>0</v>
      </c>
      <c r="F14" s="16">
        <f>TOTWRKACT!F14/$C14</f>
        <v>0</v>
      </c>
      <c r="G14" s="16">
        <f>TOTWRKACT!G14/$C14</f>
        <v>1.1469534050179211E-2</v>
      </c>
      <c r="H14" s="16">
        <f>TOTWRKACT!H14/$C14</f>
        <v>5.017921146953405E-3</v>
      </c>
      <c r="I14" s="16">
        <f>TOTWRKACT!I14/$C14</f>
        <v>0.1960573476702509</v>
      </c>
      <c r="J14" s="16">
        <f>TOTWRKACT!J14/$C14</f>
        <v>5.5197132616487454E-2</v>
      </c>
      <c r="K14" s="16">
        <f>TOTWRKACT!K14/$C14</f>
        <v>0.20501792114695341</v>
      </c>
      <c r="L14" s="16">
        <f>TOTWRKACT!L14/$C14</f>
        <v>0</v>
      </c>
      <c r="M14" s="16">
        <f>TOTWRKACT!M14/$C14</f>
        <v>0</v>
      </c>
      <c r="N14" s="16">
        <f>TOTWRKACT!N14/$C14</f>
        <v>2.0430107526881722E-2</v>
      </c>
      <c r="O14" s="16">
        <f>TOTWRKACT!O14/$C14</f>
        <v>0</v>
      </c>
      <c r="P14" s="16">
        <f>TOTWRKACT!P14/$C14</f>
        <v>0</v>
      </c>
      <c r="Q14" s="16">
        <f>TOTWRKACT!Q14/$C14</f>
        <v>0.17275985663082438</v>
      </c>
    </row>
    <row r="15" spans="1:17">
      <c r="A15" s="24" t="s">
        <v>12</v>
      </c>
      <c r="B15" s="21">
        <f>TOTWRKACT!B15</f>
        <v>24075</v>
      </c>
      <c r="C15" s="21">
        <f>TOTWRKACT!C15</f>
        <v>7723</v>
      </c>
      <c r="D15" s="16">
        <f>TOTWRKACT!D15/$C15</f>
        <v>0.72510682377314517</v>
      </c>
      <c r="E15" s="16">
        <f>TOTWRKACT!E15/$C15</f>
        <v>0</v>
      </c>
      <c r="F15" s="16">
        <f>TOTWRKACT!F15/$C15</f>
        <v>0</v>
      </c>
      <c r="G15" s="16">
        <f>TOTWRKACT!G15/$C15</f>
        <v>0.14204324744270361</v>
      </c>
      <c r="H15" s="16">
        <f>TOTWRKACT!H15/$C15</f>
        <v>6.4741680694030814E-4</v>
      </c>
      <c r="I15" s="16">
        <f>TOTWRKACT!I15/$C15</f>
        <v>0.20639647805257025</v>
      </c>
      <c r="J15" s="16">
        <f>TOTWRKACT!J15/$C15</f>
        <v>1.1394535802149424E-2</v>
      </c>
      <c r="K15" s="16">
        <f>TOTWRKACT!K15/$C15</f>
        <v>7.4064482713971258E-2</v>
      </c>
      <c r="L15" s="16">
        <f>TOTWRKACT!L15/$C15</f>
        <v>4.1434675644179721E-3</v>
      </c>
      <c r="M15" s="16">
        <f>TOTWRKACT!M15/$C15</f>
        <v>4.920367732746342E-3</v>
      </c>
      <c r="N15" s="16">
        <f>TOTWRKACT!N15/$C15</f>
        <v>3.34067072381199E-2</v>
      </c>
      <c r="O15" s="16">
        <f>TOTWRKACT!O15/$C15</f>
        <v>0</v>
      </c>
      <c r="P15" s="16">
        <f>TOTWRKACT!P15/$C15</f>
        <v>0</v>
      </c>
      <c r="Q15" s="16">
        <f>TOTWRKACT!Q15/$C15</f>
        <v>0</v>
      </c>
    </row>
    <row r="16" spans="1:17">
      <c r="A16" s="24" t="s">
        <v>14</v>
      </c>
      <c r="B16" s="21">
        <f>TOTWRKACT!B16</f>
        <v>7127</v>
      </c>
      <c r="C16" s="21">
        <f>TOTWRKACT!C16</f>
        <v>2289</v>
      </c>
      <c r="D16" s="16">
        <f>TOTWRKACT!D16/$C16</f>
        <v>0.37614678899082571</v>
      </c>
      <c r="E16" s="16">
        <f>TOTWRKACT!E16/$C16</f>
        <v>7.8636959370904317E-3</v>
      </c>
      <c r="F16" s="16">
        <f>TOTWRKACT!F16/$C16</f>
        <v>1.0921799912625601E-2</v>
      </c>
      <c r="G16" s="16">
        <f>TOTWRKACT!G16/$C16</f>
        <v>6.9462647444298822E-2</v>
      </c>
      <c r="H16" s="16">
        <f>TOTWRKACT!H16/$C16</f>
        <v>3.4949759720401923E-3</v>
      </c>
      <c r="I16" s="16">
        <f>TOTWRKACT!I16/$C16</f>
        <v>0.20576671035386632</v>
      </c>
      <c r="J16" s="16">
        <f>TOTWRKACT!J16/$C16</f>
        <v>3.0581039755351682E-3</v>
      </c>
      <c r="K16" s="16">
        <f>TOTWRKACT!K16/$C16</f>
        <v>0.28877238968982089</v>
      </c>
      <c r="L16" s="16">
        <f>TOTWRKACT!L16/$C16</f>
        <v>3.669724770642202E-2</v>
      </c>
      <c r="M16" s="16">
        <f>TOTWRKACT!M16/$C16</f>
        <v>1.2232415902140673E-2</v>
      </c>
      <c r="N16" s="16">
        <f>TOTWRKACT!N16/$C16</f>
        <v>4.456094364351245E-2</v>
      </c>
      <c r="O16" s="16">
        <f>TOTWRKACT!O16/$C16</f>
        <v>0</v>
      </c>
      <c r="P16" s="16">
        <f>TOTWRKACT!P16/$C16</f>
        <v>2.6212319790301442E-3</v>
      </c>
      <c r="Q16" s="16">
        <f>TOTWRKACT!Q16/$C16</f>
        <v>1.7038007863695939E-2</v>
      </c>
    </row>
    <row r="17" spans="1:17">
      <c r="A17" s="24" t="s">
        <v>15</v>
      </c>
      <c r="B17" s="21">
        <f>TOTWRKACT!B17</f>
        <v>258420</v>
      </c>
      <c r="C17" s="21">
        <f>TOTWRKACT!C17</f>
        <v>100250</v>
      </c>
      <c r="D17" s="16">
        <f>TOTWRKACT!D17/$C17</f>
        <v>0.76242394014962589</v>
      </c>
      <c r="E17" s="16">
        <f>TOTWRKACT!E17/$C17</f>
        <v>5.1870324189526185E-3</v>
      </c>
      <c r="F17" s="16">
        <f>TOTWRKACT!F17/$C17</f>
        <v>7.5211970074812971E-3</v>
      </c>
      <c r="G17" s="16">
        <f>TOTWRKACT!G17/$C17</f>
        <v>1.1142144638403991E-2</v>
      </c>
      <c r="H17" s="16">
        <f>TOTWRKACT!H17/$C17</f>
        <v>1.0633416458852869E-2</v>
      </c>
      <c r="I17" s="16">
        <f>TOTWRKACT!I17/$C17</f>
        <v>0.11409476309226933</v>
      </c>
      <c r="J17" s="16">
        <f>TOTWRKACT!J17/$C17</f>
        <v>1.4463840399002495E-2</v>
      </c>
      <c r="K17" s="16">
        <f>TOTWRKACT!K17/$C17</f>
        <v>6.3930174563591027E-2</v>
      </c>
      <c r="L17" s="16">
        <f>TOTWRKACT!L17/$C17</f>
        <v>4.3391521197007482E-3</v>
      </c>
      <c r="M17" s="16">
        <f>TOTWRKACT!M17/$C17</f>
        <v>2.1795511221945136E-2</v>
      </c>
      <c r="N17" s="16">
        <f>TOTWRKACT!N17/$C17</f>
        <v>3.882294264339152E-2</v>
      </c>
      <c r="O17" s="16">
        <f>TOTWRKACT!O17/$C17</f>
        <v>1.9650872817955113E-3</v>
      </c>
      <c r="P17" s="16">
        <f>TOTWRKACT!P17/$C17</f>
        <v>8.6184538653366581E-3</v>
      </c>
      <c r="Q17" s="16">
        <f>TOTWRKACT!Q17/$C17</f>
        <v>2.22643391521197E-2</v>
      </c>
    </row>
    <row r="18" spans="1:17">
      <c r="A18" s="24"/>
      <c r="B18" s="21" t="s">
        <v>101</v>
      </c>
      <c r="C18" s="21" t="s">
        <v>101</v>
      </c>
      <c r="D18" s="16" t="s">
        <v>101</v>
      </c>
      <c r="E18" s="16" t="s">
        <v>101</v>
      </c>
      <c r="F18" s="16" t="s">
        <v>101</v>
      </c>
      <c r="G18" s="16" t="s">
        <v>101</v>
      </c>
      <c r="H18" s="16" t="s">
        <v>101</v>
      </c>
      <c r="I18" s="16" t="s">
        <v>101</v>
      </c>
      <c r="J18" s="16" t="s">
        <v>101</v>
      </c>
      <c r="K18" s="16" t="s">
        <v>101</v>
      </c>
      <c r="L18" s="16" t="s">
        <v>101</v>
      </c>
      <c r="M18" s="16" t="s">
        <v>101</v>
      </c>
      <c r="N18" s="16" t="s">
        <v>101</v>
      </c>
      <c r="O18" s="16" t="s">
        <v>101</v>
      </c>
      <c r="P18" s="16" t="s">
        <v>101</v>
      </c>
      <c r="Q18" s="16" t="s">
        <v>101</v>
      </c>
    </row>
    <row r="19" spans="1:17">
      <c r="A19" s="24" t="s">
        <v>17</v>
      </c>
      <c r="B19" s="21">
        <f>TOTWRKACT!B19</f>
        <v>8052</v>
      </c>
      <c r="C19" s="21">
        <f>TOTWRKACT!C19</f>
        <v>3436</v>
      </c>
      <c r="D19" s="16">
        <f>TOTWRKACT!D19/$C19</f>
        <v>0.45197904540162981</v>
      </c>
      <c r="E19" s="16">
        <f>TOTWRKACT!E19/$C19</f>
        <v>5.8207217694994178E-4</v>
      </c>
      <c r="F19" s="16">
        <f>TOTWRKACT!F19/$C19</f>
        <v>2.6775320139697321E-2</v>
      </c>
      <c r="G19" s="16">
        <f>TOTWRKACT!G19/$C19</f>
        <v>9.0803259604190917E-2</v>
      </c>
      <c r="H19" s="16">
        <f>TOTWRKACT!H19/$C19</f>
        <v>5.8207217694994182E-3</v>
      </c>
      <c r="I19" s="16">
        <f>TOTWRKACT!I19/$C19</f>
        <v>0.11117578579743888</v>
      </c>
      <c r="J19" s="16">
        <f>TOTWRKACT!J19/$C19</f>
        <v>0.21100116414435391</v>
      </c>
      <c r="K19" s="16">
        <f>TOTWRKACT!K19/$C19</f>
        <v>0.16734575087310827</v>
      </c>
      <c r="L19" s="16">
        <f>TOTWRKACT!L19/$C19</f>
        <v>0</v>
      </c>
      <c r="M19" s="16">
        <f>TOTWRKACT!M19/$C19</f>
        <v>7.9743888242142028E-2</v>
      </c>
      <c r="N19" s="16">
        <f>TOTWRKACT!N19/$C19</f>
        <v>0.12019790454016298</v>
      </c>
      <c r="O19" s="16">
        <f>TOTWRKACT!O19/$C19</f>
        <v>5.8207217694994178E-4</v>
      </c>
      <c r="P19" s="16">
        <f>TOTWRKACT!P19/$C19</f>
        <v>0</v>
      </c>
      <c r="Q19" s="16">
        <f>TOTWRKACT!Q19/$C19</f>
        <v>0</v>
      </c>
    </row>
    <row r="20" spans="1:17">
      <c r="A20" s="24" t="s">
        <v>18</v>
      </c>
      <c r="B20" s="21">
        <f>TOTWRKACT!B20</f>
        <v>15188</v>
      </c>
      <c r="C20" s="21">
        <f>TOTWRKACT!C20</f>
        <v>6570</v>
      </c>
      <c r="D20" s="16">
        <f>TOTWRKACT!D20/$C20</f>
        <v>0.66270928462709289</v>
      </c>
      <c r="E20" s="16">
        <f>TOTWRKACT!E20/$C20</f>
        <v>2.9680365296803651E-2</v>
      </c>
      <c r="F20" s="16">
        <f>TOTWRKACT!F20/$C20</f>
        <v>4.10958904109589E-3</v>
      </c>
      <c r="G20" s="16">
        <f>TOTWRKACT!G20/$C20</f>
        <v>0</v>
      </c>
      <c r="H20" s="16">
        <f>TOTWRKACT!H20/$C20</f>
        <v>2.7397260273972603E-3</v>
      </c>
      <c r="I20" s="16">
        <f>TOTWRKACT!I20/$C20</f>
        <v>9.0258751902587517E-2</v>
      </c>
      <c r="J20" s="16">
        <f>TOTWRKACT!J20/$C20</f>
        <v>1.8264840182648401E-3</v>
      </c>
      <c r="K20" s="16">
        <f>TOTWRKACT!K20/$C20</f>
        <v>0.11445966514459666</v>
      </c>
      <c r="L20" s="16">
        <f>TOTWRKACT!L20/$C20</f>
        <v>6.6971080669710808E-3</v>
      </c>
      <c r="M20" s="16">
        <f>TOTWRKACT!M20/$C20</f>
        <v>0.10015220700152207</v>
      </c>
      <c r="N20" s="16">
        <f>TOTWRKACT!N20/$C20</f>
        <v>3.9573820395738205E-3</v>
      </c>
      <c r="O20" s="16">
        <f>TOTWRKACT!O20/$C20</f>
        <v>0</v>
      </c>
      <c r="P20" s="16">
        <f>TOTWRKACT!P20/$C20</f>
        <v>0</v>
      </c>
      <c r="Q20" s="16">
        <f>TOTWRKACT!Q20/$C20</f>
        <v>0.25342465753424659</v>
      </c>
    </row>
    <row r="21" spans="1:17">
      <c r="A21" s="24" t="s">
        <v>19</v>
      </c>
      <c r="B21" s="21">
        <f>TOTWRKACT!B21</f>
        <v>2934</v>
      </c>
      <c r="C21" s="21">
        <f>TOTWRKACT!C21</f>
        <v>765</v>
      </c>
      <c r="D21" s="16">
        <f>TOTWRKACT!D21/$C21</f>
        <v>0.65098039215686276</v>
      </c>
      <c r="E21" s="16">
        <f>TOTWRKACT!E21/$C21</f>
        <v>0</v>
      </c>
      <c r="F21" s="16">
        <f>TOTWRKACT!F21/$C21</f>
        <v>0</v>
      </c>
      <c r="G21" s="16">
        <f>TOTWRKACT!G21/$C21</f>
        <v>0.35424836601307191</v>
      </c>
      <c r="H21" s="16">
        <f>TOTWRKACT!H21/$C21</f>
        <v>0</v>
      </c>
      <c r="I21" s="16">
        <f>TOTWRKACT!I21/$C21</f>
        <v>0</v>
      </c>
      <c r="J21" s="16">
        <f>TOTWRKACT!J21/$C21</f>
        <v>0</v>
      </c>
      <c r="K21" s="16">
        <f>TOTWRKACT!K21/$C21</f>
        <v>0</v>
      </c>
      <c r="L21" s="16">
        <f>TOTWRKACT!L21/$C21</f>
        <v>0</v>
      </c>
      <c r="M21" s="16">
        <f>TOTWRKACT!M21/$C21</f>
        <v>5.2287581699346402E-3</v>
      </c>
      <c r="N21" s="16">
        <f>TOTWRKACT!N21/$C21</f>
        <v>1.3071895424836602E-2</v>
      </c>
      <c r="O21" s="16">
        <f>TOTWRKACT!O21/$C21</f>
        <v>0</v>
      </c>
      <c r="P21" s="16">
        <f>TOTWRKACT!P21/$C21</f>
        <v>2.6143790849673201E-3</v>
      </c>
      <c r="Q21" s="16">
        <f>TOTWRKACT!Q21/$C21</f>
        <v>0</v>
      </c>
    </row>
    <row r="22" spans="1:17">
      <c r="A22" s="24" t="s">
        <v>20</v>
      </c>
      <c r="B22" s="21">
        <f>TOTWRKACT!B22</f>
        <v>11255</v>
      </c>
      <c r="C22" s="21">
        <f>TOTWRKACT!C22</f>
        <v>2357</v>
      </c>
      <c r="D22" s="16">
        <f>TOTWRKACT!D22/$C22</f>
        <v>0.73992363173525666</v>
      </c>
      <c r="E22" s="16">
        <f>TOTWRKACT!E22/$C22</f>
        <v>0</v>
      </c>
      <c r="F22" s="16">
        <f>TOTWRKACT!F22/$C22</f>
        <v>0</v>
      </c>
      <c r="G22" s="16">
        <f>TOTWRKACT!G22/$C22</f>
        <v>2.8425965210012727E-2</v>
      </c>
      <c r="H22" s="16">
        <f>TOTWRKACT!H22/$C22</f>
        <v>7.6368264743317781E-3</v>
      </c>
      <c r="I22" s="16">
        <f>TOTWRKACT!I22/$C22</f>
        <v>0.16843445057276199</v>
      </c>
      <c r="J22" s="16">
        <f>TOTWRKACT!J22/$C22</f>
        <v>0</v>
      </c>
      <c r="K22" s="16">
        <f>TOTWRKACT!K22/$C22</f>
        <v>7.1701315231226137E-2</v>
      </c>
      <c r="L22" s="16">
        <f>TOTWRKACT!L22/$C22</f>
        <v>0</v>
      </c>
      <c r="M22" s="16">
        <f>TOTWRKACT!M22/$C22</f>
        <v>1.3576580398812049E-2</v>
      </c>
      <c r="N22" s="16">
        <f>TOTWRKACT!N22/$C22</f>
        <v>0</v>
      </c>
      <c r="O22" s="16">
        <f>TOTWRKACT!O22/$C22</f>
        <v>0</v>
      </c>
      <c r="P22" s="16">
        <f>TOTWRKACT!P22/$C22</f>
        <v>0</v>
      </c>
      <c r="Q22" s="16">
        <f>TOTWRKACT!Q22/$C22</f>
        <v>1.6970725498515062E-2</v>
      </c>
    </row>
    <row r="23" spans="1:17">
      <c r="A23" s="24" t="s">
        <v>21</v>
      </c>
      <c r="B23" s="21">
        <f>TOTWRKACT!B23</f>
        <v>25604</v>
      </c>
      <c r="C23" s="21">
        <f>TOTWRKACT!C23</f>
        <v>8963</v>
      </c>
      <c r="D23" s="16">
        <f>TOTWRKACT!D23/$C23</f>
        <v>0.47562200156197704</v>
      </c>
      <c r="E23" s="16">
        <f>TOTWRKACT!E23/$C23</f>
        <v>6.0247684926921794E-3</v>
      </c>
      <c r="F23" s="16">
        <f>TOTWRKACT!F23/$C23</f>
        <v>1.5954479526944104E-2</v>
      </c>
      <c r="G23" s="16">
        <f>TOTWRKACT!G23/$C23</f>
        <v>9.104094611179292E-2</v>
      </c>
      <c r="H23" s="16">
        <f>TOTWRKACT!H23/$C23</f>
        <v>0</v>
      </c>
      <c r="I23" s="16">
        <f>TOTWRKACT!I23/$C23</f>
        <v>0.14347874595559523</v>
      </c>
      <c r="J23" s="16">
        <f>TOTWRKACT!J23/$C23</f>
        <v>0.12919781323217672</v>
      </c>
      <c r="K23" s="16">
        <f>TOTWRKACT!K23/$C23</f>
        <v>0.16835880843467588</v>
      </c>
      <c r="L23" s="16">
        <f>TOTWRKACT!L23/$C23</f>
        <v>1.5842909740042398E-2</v>
      </c>
      <c r="M23" s="16">
        <f>TOTWRKACT!M23/$C23</f>
        <v>6.0024545353118373E-2</v>
      </c>
      <c r="N23" s="16">
        <f>TOTWRKACT!N23/$C23</f>
        <v>9.1821934620104878E-2</v>
      </c>
      <c r="O23" s="16">
        <f>TOTWRKACT!O23/$C23</f>
        <v>0</v>
      </c>
      <c r="P23" s="16">
        <f>TOTWRKACT!P23/$C23</f>
        <v>0</v>
      </c>
      <c r="Q23" s="16">
        <f>TOTWRKACT!Q23/$C23</f>
        <v>0</v>
      </c>
    </row>
    <row r="24" spans="1:17">
      <c r="A24" s="24"/>
      <c r="B24" s="21" t="s">
        <v>101</v>
      </c>
      <c r="C24" s="21" t="s">
        <v>101</v>
      </c>
      <c r="D24" s="16" t="s">
        <v>101</v>
      </c>
      <c r="E24" s="16" t="s">
        <v>101</v>
      </c>
      <c r="F24" s="16" t="s">
        <v>101</v>
      </c>
      <c r="G24" s="16" t="s">
        <v>101</v>
      </c>
      <c r="H24" s="16" t="s">
        <v>101</v>
      </c>
      <c r="I24" s="16" t="s">
        <v>101</v>
      </c>
      <c r="J24" s="16" t="s">
        <v>101</v>
      </c>
      <c r="K24" s="16" t="s">
        <v>101</v>
      </c>
      <c r="L24" s="16" t="s">
        <v>101</v>
      </c>
      <c r="M24" s="16" t="s">
        <v>101</v>
      </c>
      <c r="N24" s="16" t="s">
        <v>101</v>
      </c>
      <c r="O24" s="16" t="s">
        <v>101</v>
      </c>
      <c r="P24" s="16" t="s">
        <v>101</v>
      </c>
      <c r="Q24" s="16" t="s">
        <v>101</v>
      </c>
    </row>
    <row r="25" spans="1:17">
      <c r="A25" s="24" t="s">
        <v>23</v>
      </c>
      <c r="B25" s="21">
        <f>TOTWRKACT!B25</f>
        <v>29099</v>
      </c>
      <c r="C25" s="21">
        <f>TOTWRKACT!C25</f>
        <v>6154</v>
      </c>
      <c r="D25" s="16">
        <f>TOTWRKACT!D25/$C25</f>
        <v>0.30662983425414364</v>
      </c>
      <c r="E25" s="16">
        <f>TOTWRKACT!E25/$C25</f>
        <v>8.1247968800779978E-4</v>
      </c>
      <c r="F25" s="16">
        <f>TOTWRKACT!F25/$C25</f>
        <v>1.6249593760155996E-3</v>
      </c>
      <c r="G25" s="16">
        <f>TOTWRKACT!G25/$C25</f>
        <v>6.77608059798505E-2</v>
      </c>
      <c r="H25" s="16">
        <f>TOTWRKACT!H25/$C25</f>
        <v>1.1212219694507638E-2</v>
      </c>
      <c r="I25" s="16">
        <f>TOTWRKACT!I25/$C25</f>
        <v>4.0948976275593109E-2</v>
      </c>
      <c r="J25" s="16">
        <f>TOTWRKACT!J25/$C25</f>
        <v>6.1748456288592782E-2</v>
      </c>
      <c r="K25" s="16">
        <f>TOTWRKACT!K25/$C25</f>
        <v>0.29298017549561262</v>
      </c>
      <c r="L25" s="16">
        <f>TOTWRKACT!L25/$C25</f>
        <v>5.037374065648359E-3</v>
      </c>
      <c r="M25" s="16">
        <f>TOTWRKACT!M25/$C25</f>
        <v>3.4124146896327592E-3</v>
      </c>
      <c r="N25" s="16">
        <f>TOTWRKACT!N25/$C25</f>
        <v>0.11195970100747481</v>
      </c>
      <c r="O25" s="16">
        <f>TOTWRKACT!O25/$C25</f>
        <v>1.6249593760155997E-4</v>
      </c>
      <c r="P25" s="16">
        <f>TOTWRKACT!P25/$C25</f>
        <v>0</v>
      </c>
      <c r="Q25" s="16">
        <f>TOTWRKACT!Q25/$C25</f>
        <v>0.19077023074423138</v>
      </c>
    </row>
    <row r="26" spans="1:17">
      <c r="A26" s="24" t="s">
        <v>24</v>
      </c>
      <c r="B26" s="21" t="str">
        <f>TOTWRKACT!B26</f>
        <v>.</v>
      </c>
      <c r="C26" s="21" t="str">
        <f>TOTWRKACT!C26</f>
        <v>.</v>
      </c>
      <c r="D26" s="16" t="s">
        <v>101</v>
      </c>
      <c r="E26" s="16" t="s">
        <v>101</v>
      </c>
      <c r="F26" s="16" t="s">
        <v>101</v>
      </c>
      <c r="G26" s="16" t="s">
        <v>101</v>
      </c>
      <c r="H26" s="16" t="s">
        <v>101</v>
      </c>
      <c r="I26" s="16" t="s">
        <v>101</v>
      </c>
      <c r="J26" s="16" t="s">
        <v>101</v>
      </c>
      <c r="K26" s="16" t="s">
        <v>101</v>
      </c>
      <c r="L26" s="16" t="s">
        <v>101</v>
      </c>
      <c r="M26" s="16" t="s">
        <v>101</v>
      </c>
      <c r="N26" s="16" t="s">
        <v>101</v>
      </c>
      <c r="O26" s="16" t="s">
        <v>101</v>
      </c>
      <c r="P26" s="16" t="s">
        <v>101</v>
      </c>
      <c r="Q26" s="16" t="s">
        <v>101</v>
      </c>
    </row>
    <row r="27" spans="1:17">
      <c r="A27" s="24" t="s">
        <v>25</v>
      </c>
      <c r="B27" s="21">
        <f>TOTWRKACT!B27</f>
        <v>9151</v>
      </c>
      <c r="C27" s="21">
        <f>TOTWRKACT!C27</f>
        <v>3723</v>
      </c>
      <c r="D27" s="16">
        <f>TOTWRKACT!D27/$C27</f>
        <v>0.83373623421971532</v>
      </c>
      <c r="E27" s="16">
        <f>TOTWRKACT!E27/$C27</f>
        <v>0</v>
      </c>
      <c r="F27" s="16">
        <f>TOTWRKACT!F27/$C27</f>
        <v>0</v>
      </c>
      <c r="G27" s="16">
        <f>TOTWRKACT!G27/$C27</f>
        <v>0.31936610260542575</v>
      </c>
      <c r="H27" s="16">
        <f>TOTWRKACT!H27/$C27</f>
        <v>1.0744023636852001E-3</v>
      </c>
      <c r="I27" s="16">
        <f>TOTWRKACT!I27/$C27</f>
        <v>0.1608917539618587</v>
      </c>
      <c r="J27" s="16">
        <f>TOTWRKACT!J27/$C27</f>
        <v>1.0744023636852001E-3</v>
      </c>
      <c r="K27" s="16">
        <f>TOTWRKACT!K27/$C27</f>
        <v>0.10287402632285791</v>
      </c>
      <c r="L27" s="16">
        <f>TOTWRKACT!L27/$C27</f>
        <v>8.3266183185603006E-3</v>
      </c>
      <c r="M27" s="16">
        <f>TOTWRKACT!M27/$C27</f>
        <v>5.1034112275047004E-3</v>
      </c>
      <c r="N27" s="16">
        <f>TOTWRKACT!N27/$C27</f>
        <v>5.9092130002686002E-3</v>
      </c>
      <c r="O27" s="16">
        <f>TOTWRKACT!O27/$C27</f>
        <v>0</v>
      </c>
      <c r="P27" s="16">
        <f>TOTWRKACT!P27/$C27</f>
        <v>5.3720118184260007E-4</v>
      </c>
      <c r="Q27" s="16">
        <f>TOTWRKACT!Q27/$C27</f>
        <v>0</v>
      </c>
    </row>
    <row r="28" spans="1:17">
      <c r="A28" s="24" t="s">
        <v>26</v>
      </c>
      <c r="B28" s="21">
        <f>TOTWRKACT!B28</f>
        <v>415</v>
      </c>
      <c r="C28" s="21">
        <f>TOTWRKACT!C28</f>
        <v>328</v>
      </c>
      <c r="D28" s="16">
        <f>TOTWRKACT!D28/$C28</f>
        <v>0.27439024390243905</v>
      </c>
      <c r="E28" s="16">
        <f>TOTWRKACT!E28/$C28</f>
        <v>3.0487804878048782E-3</v>
      </c>
      <c r="F28" s="16">
        <f>TOTWRKACT!F28/$C28</f>
        <v>3.0487804878048782E-3</v>
      </c>
      <c r="G28" s="16">
        <f>TOTWRKACT!G28/$C28</f>
        <v>5.1829268292682924E-2</v>
      </c>
      <c r="H28" s="16">
        <f>TOTWRKACT!H28/$C28</f>
        <v>0</v>
      </c>
      <c r="I28" s="16">
        <f>TOTWRKACT!I28/$C28</f>
        <v>0.39939024390243905</v>
      </c>
      <c r="J28" s="16">
        <f>TOTWRKACT!J28/$C28</f>
        <v>5.7926829268292686E-2</v>
      </c>
      <c r="K28" s="16">
        <f>TOTWRKACT!K28/$C28</f>
        <v>0.24085365853658536</v>
      </c>
      <c r="L28" s="16">
        <f>TOTWRKACT!L28/$C28</f>
        <v>0</v>
      </c>
      <c r="M28" s="16">
        <f>TOTWRKACT!M28/$C28</f>
        <v>6.0975609756097563E-3</v>
      </c>
      <c r="N28" s="16">
        <f>TOTWRKACT!N28/$C28</f>
        <v>2.4390243902439025E-2</v>
      </c>
      <c r="O28" s="16">
        <f>TOTWRKACT!O28/$C28</f>
        <v>0</v>
      </c>
      <c r="P28" s="16">
        <f>TOTWRKACT!P28/$C28</f>
        <v>0</v>
      </c>
      <c r="Q28" s="16">
        <f>TOTWRKACT!Q28/$C28</f>
        <v>0.43292682926829268</v>
      </c>
    </row>
    <row r="29" spans="1:17">
      <c r="A29" s="24" t="s">
        <v>27</v>
      </c>
      <c r="B29" s="21">
        <f>TOTWRKACT!B29</f>
        <v>25353</v>
      </c>
      <c r="C29" s="21">
        <f>TOTWRKACT!C29</f>
        <v>17636</v>
      </c>
      <c r="D29" s="16">
        <f>TOTWRKACT!D29/$C29</f>
        <v>0.47028804717623046</v>
      </c>
      <c r="E29" s="16">
        <f>TOTWRKACT!E29/$C29</f>
        <v>0</v>
      </c>
      <c r="F29" s="16">
        <f>TOTWRKACT!F29/$C29</f>
        <v>0</v>
      </c>
      <c r="G29" s="16">
        <f>TOTWRKACT!G29/$C29</f>
        <v>9.8378317078702648E-2</v>
      </c>
      <c r="H29" s="16">
        <f>TOTWRKACT!H29/$C29</f>
        <v>0</v>
      </c>
      <c r="I29" s="16">
        <f>TOTWRKACT!I29/$C29</f>
        <v>6.5207530052166021E-3</v>
      </c>
      <c r="J29" s="16">
        <f>TOTWRKACT!J29/$C29</f>
        <v>1.8938534815150829E-2</v>
      </c>
      <c r="K29" s="16">
        <f>TOTWRKACT!K29/$C29</f>
        <v>0.15434338852347471</v>
      </c>
      <c r="L29" s="16">
        <f>TOTWRKACT!L29/$C29</f>
        <v>1.5309594012247674E-2</v>
      </c>
      <c r="M29" s="16">
        <f>TOTWRKACT!M29/$C29</f>
        <v>5.987752324790202E-2</v>
      </c>
      <c r="N29" s="16">
        <f>TOTWRKACT!N29/$C29</f>
        <v>3.0619188024495351E-3</v>
      </c>
      <c r="O29" s="16">
        <f>TOTWRKACT!O29/$C29</f>
        <v>0</v>
      </c>
      <c r="P29" s="16">
        <f>TOTWRKACT!P29/$C29</f>
        <v>0</v>
      </c>
      <c r="Q29" s="16">
        <f>TOTWRKACT!Q29/$C29</f>
        <v>0.33312542526650035</v>
      </c>
    </row>
    <row r="30" spans="1:17">
      <c r="A30" s="24"/>
      <c r="B30" s="21" t="s">
        <v>101</v>
      </c>
      <c r="C30" s="21" t="s">
        <v>101</v>
      </c>
      <c r="D30" s="16" t="s">
        <v>101</v>
      </c>
      <c r="E30" s="16" t="s">
        <v>101</v>
      </c>
      <c r="F30" s="16" t="s">
        <v>101</v>
      </c>
      <c r="G30" s="16" t="s">
        <v>101</v>
      </c>
      <c r="H30" s="16" t="s">
        <v>101</v>
      </c>
      <c r="I30" s="16" t="s">
        <v>101</v>
      </c>
      <c r="J30" s="16" t="s">
        <v>101</v>
      </c>
      <c r="K30" s="16" t="s">
        <v>101</v>
      </c>
      <c r="L30" s="16" t="s">
        <v>101</v>
      </c>
      <c r="M30" s="16" t="s">
        <v>101</v>
      </c>
      <c r="N30" s="16" t="s">
        <v>101</v>
      </c>
      <c r="O30" s="16" t="s">
        <v>101</v>
      </c>
      <c r="P30" s="16" t="s">
        <v>101</v>
      </c>
      <c r="Q30" s="16" t="s">
        <v>101</v>
      </c>
    </row>
    <row r="31" spans="1:17">
      <c r="A31" s="24" t="s">
        <v>28</v>
      </c>
      <c r="B31" s="21">
        <f>TOTWRKACT!B31</f>
        <v>39884</v>
      </c>
      <c r="C31" s="21">
        <f>TOTWRKACT!C31</f>
        <v>22777</v>
      </c>
      <c r="D31" s="16">
        <f>TOTWRKACT!D31/$C31</f>
        <v>0.89700136102208372</v>
      </c>
      <c r="E31" s="16">
        <f>TOTWRKACT!E31/$C31</f>
        <v>5.2245686438073492E-3</v>
      </c>
      <c r="F31" s="16">
        <f>TOTWRKACT!F31/$C31</f>
        <v>0</v>
      </c>
      <c r="G31" s="16">
        <f>TOTWRKACT!G31/$C31</f>
        <v>7.0246301093208063E-3</v>
      </c>
      <c r="H31" s="16">
        <f>TOTWRKACT!H31/$C31</f>
        <v>7.9027088729859065E-4</v>
      </c>
      <c r="I31" s="16">
        <f>TOTWRKACT!I31/$C31</f>
        <v>4.0216007375861618E-2</v>
      </c>
      <c r="J31" s="16">
        <f>TOTWRKACT!J31/$C31</f>
        <v>0</v>
      </c>
      <c r="K31" s="16">
        <f>TOTWRKACT!K31/$C31</f>
        <v>1.5015146858673223E-2</v>
      </c>
      <c r="L31" s="16">
        <f>TOTWRKACT!L31/$C31</f>
        <v>8.9564033893840284E-3</v>
      </c>
      <c r="M31" s="16">
        <f>TOTWRKACT!M31/$C31</f>
        <v>3.8942793168547221E-2</v>
      </c>
      <c r="N31" s="16">
        <f>TOTWRKACT!N31/$C31</f>
        <v>1.8615269789700135E-2</v>
      </c>
      <c r="O31" s="16">
        <f>TOTWRKACT!O31/$C31</f>
        <v>0</v>
      </c>
      <c r="P31" s="16">
        <f>TOTWRKACT!P31/$C31</f>
        <v>8.5085832199148267E-2</v>
      </c>
      <c r="Q31" s="16">
        <f>TOTWRKACT!Q31/$C31</f>
        <v>0</v>
      </c>
    </row>
    <row r="32" spans="1:17">
      <c r="A32" s="24" t="s">
        <v>29</v>
      </c>
      <c r="B32" s="21">
        <f>TOTWRKACT!B32</f>
        <v>17489</v>
      </c>
      <c r="C32" s="21">
        <f>TOTWRKACT!C32</f>
        <v>10479</v>
      </c>
      <c r="D32" s="16">
        <f>TOTWRKACT!D32/$C32</f>
        <v>0.84750453287527439</v>
      </c>
      <c r="E32" s="16">
        <f>TOTWRKACT!E32/$C32</f>
        <v>6.3937398606737283E-3</v>
      </c>
      <c r="F32" s="16">
        <f>TOTWRKACT!F32/$C32</f>
        <v>0</v>
      </c>
      <c r="G32" s="16">
        <f>TOTWRKACT!G32/$C32</f>
        <v>5.5348792823742728E-3</v>
      </c>
      <c r="H32" s="16">
        <f>TOTWRKACT!H32/$C32</f>
        <v>0</v>
      </c>
      <c r="I32" s="16">
        <f>TOTWRKACT!I32/$C32</f>
        <v>2.9582975474759042E-2</v>
      </c>
      <c r="J32" s="16">
        <f>TOTWRKACT!J32/$C32</f>
        <v>1.6222922034545282E-3</v>
      </c>
      <c r="K32" s="16">
        <f>TOTWRKACT!K32/$C32</f>
        <v>0.11985876514934631</v>
      </c>
      <c r="L32" s="16">
        <f>TOTWRKACT!L32/$C32</f>
        <v>0</v>
      </c>
      <c r="M32" s="16">
        <f>TOTWRKACT!M32/$C32</f>
        <v>0</v>
      </c>
      <c r="N32" s="16">
        <f>TOTWRKACT!N32/$C32</f>
        <v>5.6303082355186565E-2</v>
      </c>
      <c r="O32" s="16">
        <f>TOTWRKACT!O32/$C32</f>
        <v>0</v>
      </c>
      <c r="P32" s="16">
        <f>TOTWRKACT!P32/$C32</f>
        <v>0</v>
      </c>
      <c r="Q32" s="16">
        <f>TOTWRKACT!Q32/$C32</f>
        <v>8.3404905048191619E-2</v>
      </c>
    </row>
    <row r="33" spans="1:18">
      <c r="A33" s="24" t="s">
        <v>30</v>
      </c>
      <c r="B33" s="21">
        <f>TOTWRKACT!B33</f>
        <v>10480</v>
      </c>
      <c r="C33" s="21">
        <f>TOTWRKACT!C33</f>
        <v>8129</v>
      </c>
      <c r="D33" s="16">
        <f>TOTWRKACT!D33/$C33</f>
        <v>0.34272358223643745</v>
      </c>
      <c r="E33" s="16">
        <f>TOTWRKACT!E33/$C33</f>
        <v>0</v>
      </c>
      <c r="F33" s="16">
        <f>TOTWRKACT!F33/$C33</f>
        <v>0</v>
      </c>
      <c r="G33" s="16">
        <f>TOTWRKACT!G33/$C33</f>
        <v>9.3492434493787677E-2</v>
      </c>
      <c r="H33" s="16">
        <f>TOTWRKACT!H33/$C33</f>
        <v>6.150818058801821E-4</v>
      </c>
      <c r="I33" s="16">
        <f>TOTWRKACT!I33/$C33</f>
        <v>0</v>
      </c>
      <c r="J33" s="16">
        <f>TOTWRKACT!J33/$C33</f>
        <v>1.7222290564645098E-3</v>
      </c>
      <c r="K33" s="16">
        <f>TOTWRKACT!K33/$C33</f>
        <v>1.5623077869356624E-2</v>
      </c>
      <c r="L33" s="16">
        <f>TOTWRKACT!L33/$C33</f>
        <v>6.888916225858039E-3</v>
      </c>
      <c r="M33" s="16">
        <f>TOTWRKACT!M33/$C33</f>
        <v>3.4444581129290195E-3</v>
      </c>
      <c r="N33" s="16">
        <f>TOTWRKACT!N33/$C33</f>
        <v>5.7694673391561077E-2</v>
      </c>
      <c r="O33" s="16">
        <f>TOTWRKACT!O33/$C33</f>
        <v>0</v>
      </c>
      <c r="P33" s="16">
        <f>TOTWRKACT!P33/$C33</f>
        <v>0.6935662443104933</v>
      </c>
      <c r="Q33" s="16">
        <f>TOTWRKACT!Q33/$C33</f>
        <v>0</v>
      </c>
    </row>
    <row r="34" spans="1:18">
      <c r="A34" s="24" t="s">
        <v>31</v>
      </c>
      <c r="B34" s="21">
        <f>TOTWRKACT!B34</f>
        <v>20245</v>
      </c>
      <c r="C34" s="21">
        <f>TOTWRKACT!C34</f>
        <v>7213</v>
      </c>
      <c r="D34" s="16">
        <f>TOTWRKACT!D34/$C34</f>
        <v>0.49854429502287534</v>
      </c>
      <c r="E34" s="16">
        <f>TOTWRKACT!E34/$C34</f>
        <v>8.4569527242478858E-3</v>
      </c>
      <c r="F34" s="16">
        <f>TOTWRKACT!F34/$C34</f>
        <v>0</v>
      </c>
      <c r="G34" s="16">
        <f>TOTWRKACT!G34/$C34</f>
        <v>4.0066546513239987E-2</v>
      </c>
      <c r="H34" s="16">
        <f>TOTWRKACT!H34/$C34</f>
        <v>1.9409399694995148E-3</v>
      </c>
      <c r="I34" s="16">
        <f>TOTWRKACT!I34/$C34</f>
        <v>4.6859836406488282E-2</v>
      </c>
      <c r="J34" s="16">
        <f>TOTWRKACT!J34/$C34</f>
        <v>0.10980174684597255</v>
      </c>
      <c r="K34" s="16">
        <f>TOTWRKACT!K34/$C34</f>
        <v>0.31706640787467072</v>
      </c>
      <c r="L34" s="16">
        <f>TOTWRKACT!L34/$C34</f>
        <v>3.5214196589491195E-2</v>
      </c>
      <c r="M34" s="16">
        <f>TOTWRKACT!M34/$C34</f>
        <v>3.5907389435741024E-2</v>
      </c>
      <c r="N34" s="16">
        <f>TOTWRKACT!N34/$C34</f>
        <v>0</v>
      </c>
      <c r="O34" s="16">
        <f>TOTWRKACT!O34/$C34</f>
        <v>0</v>
      </c>
      <c r="P34" s="16">
        <f>TOTWRKACT!P34/$C34</f>
        <v>0</v>
      </c>
      <c r="Q34" s="16">
        <f>TOTWRKACT!Q34/$C34</f>
        <v>3.2441425204491892E-2</v>
      </c>
    </row>
    <row r="35" spans="1:18">
      <c r="A35" s="24" t="s">
        <v>32</v>
      </c>
      <c r="B35" s="21">
        <f>TOTWRKACT!B35</f>
        <v>12228</v>
      </c>
      <c r="C35" s="21">
        <f>TOTWRKACT!C35</f>
        <v>4542</v>
      </c>
      <c r="D35" s="16">
        <f>TOTWRKACT!D35/$C35</f>
        <v>0.60127697049757811</v>
      </c>
      <c r="E35" s="16">
        <f>TOTWRKACT!E35/$C35</f>
        <v>8.8066930867459266E-4</v>
      </c>
      <c r="F35" s="16">
        <f>TOTWRKACT!F35/$C35</f>
        <v>3.5226772346983706E-3</v>
      </c>
      <c r="G35" s="16">
        <f>TOTWRKACT!G35/$C35</f>
        <v>0.19991193306913255</v>
      </c>
      <c r="H35" s="16">
        <f>TOTWRKACT!H35/$C35</f>
        <v>1.9815059445178335E-3</v>
      </c>
      <c r="I35" s="16">
        <f>TOTWRKACT!I35/$C35</f>
        <v>6.0766182298546897E-2</v>
      </c>
      <c r="J35" s="16">
        <f>TOTWRKACT!J35/$C35</f>
        <v>0</v>
      </c>
      <c r="K35" s="16">
        <f>TOTWRKACT!K35/$C35</f>
        <v>0.21620431527961251</v>
      </c>
      <c r="L35" s="16">
        <f>TOTWRKACT!L35/$C35</f>
        <v>0</v>
      </c>
      <c r="M35" s="16">
        <f>TOTWRKACT!M35/$C35</f>
        <v>3.9630118890356669E-3</v>
      </c>
      <c r="N35" s="16">
        <f>TOTWRKACT!N35/$C35</f>
        <v>4.2272126816380449E-2</v>
      </c>
      <c r="O35" s="16">
        <f>TOTWRKACT!O35/$C35</f>
        <v>0</v>
      </c>
      <c r="P35" s="16">
        <f>TOTWRKACT!P35/$C35</f>
        <v>0</v>
      </c>
      <c r="Q35" s="16">
        <f>TOTWRKACT!Q35/$C35</f>
        <v>0</v>
      </c>
    </row>
    <row r="36" spans="1:18">
      <c r="A36" s="24"/>
      <c r="B36" s="21" t="s">
        <v>101</v>
      </c>
      <c r="C36" s="21" t="s">
        <v>101</v>
      </c>
      <c r="D36" s="16" t="s">
        <v>101</v>
      </c>
      <c r="E36" s="16" t="s">
        <v>101</v>
      </c>
      <c r="F36" s="16" t="s">
        <v>101</v>
      </c>
      <c r="G36" s="16" t="s">
        <v>101</v>
      </c>
      <c r="H36" s="16" t="s">
        <v>101</v>
      </c>
      <c r="I36" s="16" t="s">
        <v>101</v>
      </c>
      <c r="J36" s="16" t="s">
        <v>101</v>
      </c>
      <c r="K36" s="16" t="s">
        <v>101</v>
      </c>
      <c r="L36" s="16" t="s">
        <v>101</v>
      </c>
      <c r="M36" s="16" t="s">
        <v>101</v>
      </c>
      <c r="N36" s="16" t="s">
        <v>101</v>
      </c>
      <c r="O36" s="16" t="s">
        <v>101</v>
      </c>
      <c r="P36" s="16" t="s">
        <v>101</v>
      </c>
      <c r="Q36" s="16" t="s">
        <v>101</v>
      </c>
    </row>
    <row r="37" spans="1:18">
      <c r="A37" s="24" t="s">
        <v>33</v>
      </c>
      <c r="B37" s="21">
        <f>TOTWRKACT!B37</f>
        <v>7920</v>
      </c>
      <c r="C37" s="21">
        <f>TOTWRKACT!C37</f>
        <v>5004</v>
      </c>
      <c r="D37" s="16">
        <f>TOTWRKACT!D37/$C37</f>
        <v>0.57154276578737007</v>
      </c>
      <c r="E37" s="16">
        <f>TOTWRKACT!E37/$C37</f>
        <v>0</v>
      </c>
      <c r="F37" s="16">
        <f>TOTWRKACT!F37/$C37</f>
        <v>0</v>
      </c>
      <c r="G37" s="16">
        <f>TOTWRKACT!G37/$C37</f>
        <v>4.9760191846522785E-2</v>
      </c>
      <c r="H37" s="16">
        <f>TOTWRKACT!H37/$C37</f>
        <v>7.993605115907274E-4</v>
      </c>
      <c r="I37" s="16">
        <f>TOTWRKACT!I37/$C37</f>
        <v>0.35571542765787373</v>
      </c>
      <c r="J37" s="16">
        <f>TOTWRKACT!J37/$C37</f>
        <v>8.0335731414868106E-2</v>
      </c>
      <c r="K37" s="16">
        <f>TOTWRKACT!K37/$C37</f>
        <v>3.2773780975219824E-2</v>
      </c>
      <c r="L37" s="16">
        <f>TOTWRKACT!L37/$C37</f>
        <v>7.3741007194244604E-2</v>
      </c>
      <c r="M37" s="16">
        <f>TOTWRKACT!M37/$C37</f>
        <v>8.193445243804956E-3</v>
      </c>
      <c r="N37" s="16">
        <f>TOTWRKACT!N37/$C37</f>
        <v>8.8329336530775376E-2</v>
      </c>
      <c r="O37" s="16">
        <f>TOTWRKACT!O37/$C37</f>
        <v>0</v>
      </c>
      <c r="P37" s="16">
        <f>TOTWRKACT!P37/$C37</f>
        <v>0</v>
      </c>
      <c r="Q37" s="16">
        <f>TOTWRKACT!Q37/$C37</f>
        <v>0</v>
      </c>
    </row>
    <row r="38" spans="1:18">
      <c r="A38" s="24" t="s">
        <v>34</v>
      </c>
      <c r="B38" s="21">
        <f>TOTWRKACT!B38</f>
        <v>17260</v>
      </c>
      <c r="C38" s="21">
        <f>TOTWRKACT!C38</f>
        <v>3346</v>
      </c>
      <c r="D38" s="16">
        <f>TOTWRKACT!D38/$C38</f>
        <v>0.3702928870292887</v>
      </c>
      <c r="E38" s="16">
        <f>TOTWRKACT!E38/$C38</f>
        <v>1.4943215780035863E-2</v>
      </c>
      <c r="F38" s="16">
        <f>TOTWRKACT!F38/$C38</f>
        <v>6.6646742378959956E-2</v>
      </c>
      <c r="G38" s="16">
        <f>TOTWRKACT!G38/$C38</f>
        <v>1.2253436939629408E-2</v>
      </c>
      <c r="H38" s="16">
        <f>TOTWRKACT!H38/$C38</f>
        <v>2.9886431560071729E-3</v>
      </c>
      <c r="I38" s="16">
        <f>TOTWRKACT!I38/$C38</f>
        <v>0.34488942020322771</v>
      </c>
      <c r="J38" s="16">
        <f>TOTWRKACT!J38/$C38</f>
        <v>1.0161386730424387E-2</v>
      </c>
      <c r="K38" s="16">
        <f>TOTWRKACT!K38/$C38</f>
        <v>0.22205618649133294</v>
      </c>
      <c r="L38" s="16">
        <f>TOTWRKACT!L38/$C38</f>
        <v>1.2851165570830842E-2</v>
      </c>
      <c r="M38" s="16">
        <f>TOTWRKACT!M38/$C38</f>
        <v>8.9659294680215183E-3</v>
      </c>
      <c r="N38" s="16">
        <f>TOTWRKACT!N38/$C38</f>
        <v>5.7083084279736997E-2</v>
      </c>
      <c r="O38" s="16">
        <f>TOTWRKACT!O38/$C38</f>
        <v>0</v>
      </c>
      <c r="P38" s="16">
        <f>TOTWRKACT!P38/$C38</f>
        <v>0</v>
      </c>
      <c r="Q38" s="16">
        <f>TOTWRKACT!Q38/$C38</f>
        <v>0</v>
      </c>
    </row>
    <row r="39" spans="1:18">
      <c r="A39" s="24" t="s">
        <v>35</v>
      </c>
      <c r="B39" s="21">
        <f>TOTWRKACT!B39</f>
        <v>32047</v>
      </c>
      <c r="C39" s="21">
        <f>TOTWRKACT!C39</f>
        <v>6369</v>
      </c>
      <c r="D39" s="16">
        <f>TOTWRKACT!D39/$C39</f>
        <v>0.67263306641544984</v>
      </c>
      <c r="E39" s="16">
        <f>TOTWRKACT!E39/$C39</f>
        <v>8.1645470246506507E-3</v>
      </c>
      <c r="F39" s="16">
        <f>TOTWRKACT!F39/$C39</f>
        <v>7.536504945831371E-3</v>
      </c>
      <c r="G39" s="16">
        <f>TOTWRKACT!G39/$C39</f>
        <v>0</v>
      </c>
      <c r="H39" s="16">
        <f>TOTWRKACT!H39/$C39</f>
        <v>0</v>
      </c>
      <c r="I39" s="16">
        <f>TOTWRKACT!I39/$C39</f>
        <v>7.0497723347464278E-2</v>
      </c>
      <c r="J39" s="16">
        <f>TOTWRKACT!J39/$C39</f>
        <v>2.5435704192180875E-2</v>
      </c>
      <c r="K39" s="16">
        <f>TOTWRKACT!K39/$C39</f>
        <v>3.2344167059192963E-2</v>
      </c>
      <c r="L39" s="16">
        <f>TOTWRKACT!L39/$C39</f>
        <v>8.9495996231747532E-2</v>
      </c>
      <c r="M39" s="16">
        <f>TOTWRKACT!M39/$C39</f>
        <v>1.1147746899042237E-2</v>
      </c>
      <c r="N39" s="16">
        <f>TOTWRKACT!N39/$C39</f>
        <v>0.1202700580938923</v>
      </c>
      <c r="O39" s="16">
        <f>TOTWRKACT!O39/$C39</f>
        <v>3.1402103940964042E-4</v>
      </c>
      <c r="P39" s="16">
        <f>TOTWRKACT!P39/$C39</f>
        <v>0</v>
      </c>
      <c r="Q39" s="16">
        <f>TOTWRKACT!Q39/$C39</f>
        <v>0</v>
      </c>
    </row>
    <row r="40" spans="1:18">
      <c r="A40" s="24" t="s">
        <v>36</v>
      </c>
      <c r="B40" s="21">
        <f>TOTWRKACT!B40</f>
        <v>52675</v>
      </c>
      <c r="C40" s="21">
        <f>TOTWRKACT!C40</f>
        <v>19945</v>
      </c>
      <c r="D40" s="16">
        <f>TOTWRKACT!D40/$C40</f>
        <v>0.80596640762095761</v>
      </c>
      <c r="E40" s="16">
        <f>TOTWRKACT!E40/$C40</f>
        <v>0</v>
      </c>
      <c r="F40" s="16">
        <f>TOTWRKACT!F40/$C40</f>
        <v>2.2060666833792928E-3</v>
      </c>
      <c r="G40" s="16">
        <f>TOTWRKACT!G40/$C40</f>
        <v>4.3118576084231639E-3</v>
      </c>
      <c r="H40" s="16">
        <f>TOTWRKACT!H40/$C40</f>
        <v>5.0137879167711205E-5</v>
      </c>
      <c r="I40" s="16">
        <f>TOTWRKACT!I40/$C40</f>
        <v>0.21484081223364251</v>
      </c>
      <c r="J40" s="16">
        <f>TOTWRKACT!J40/$C40</f>
        <v>5.0137879167711205E-5</v>
      </c>
      <c r="K40" s="16">
        <f>TOTWRKACT!K40/$C40</f>
        <v>1.7147154675357233E-2</v>
      </c>
      <c r="L40" s="16">
        <f>TOTWRKACT!L40/$C40</f>
        <v>1.5041363750313363E-4</v>
      </c>
      <c r="M40" s="16">
        <f>TOTWRKACT!M40/$C40</f>
        <v>2.6573075958886941E-3</v>
      </c>
      <c r="N40" s="16">
        <f>TOTWRKACT!N40/$C40</f>
        <v>1.6395086487841565E-2</v>
      </c>
      <c r="O40" s="16">
        <f>TOTWRKACT!O40/$C40</f>
        <v>0</v>
      </c>
      <c r="P40" s="16">
        <f>TOTWRKACT!P40/$C40</f>
        <v>0</v>
      </c>
      <c r="Q40" s="16">
        <f>TOTWRKACT!Q40/$C40</f>
        <v>7.0694409626472802E-3</v>
      </c>
    </row>
    <row r="41" spans="1:18">
      <c r="A41" s="24" t="s">
        <v>37</v>
      </c>
      <c r="B41" s="21">
        <f>TOTWRKACT!B41</f>
        <v>27086</v>
      </c>
      <c r="C41" s="21">
        <f>TOTWRKACT!C41</f>
        <v>14939</v>
      </c>
      <c r="D41" s="16">
        <f>TOTWRKACT!D41/$C41</f>
        <v>0.52627351228328534</v>
      </c>
      <c r="E41" s="16">
        <f>TOTWRKACT!E41/$C41</f>
        <v>0</v>
      </c>
      <c r="F41" s="16">
        <f>TOTWRKACT!F41/$C41</f>
        <v>0</v>
      </c>
      <c r="G41" s="16">
        <f>TOTWRKACT!G41/$C41</f>
        <v>6.6938884798179265E-5</v>
      </c>
      <c r="H41" s="16">
        <f>TOTWRKACT!H41/$C41</f>
        <v>0</v>
      </c>
      <c r="I41" s="16">
        <f>TOTWRKACT!I41/$C41</f>
        <v>0.36950264408594952</v>
      </c>
      <c r="J41" s="16">
        <f>TOTWRKACT!J41/$C41</f>
        <v>2.275922083138095E-3</v>
      </c>
      <c r="K41" s="16">
        <f>TOTWRKACT!K41/$C41</f>
        <v>5.2747841220965257E-2</v>
      </c>
      <c r="L41" s="16">
        <f>TOTWRKACT!L41/$C41</f>
        <v>4.0163330878907556E-4</v>
      </c>
      <c r="M41" s="16">
        <f>TOTWRKACT!M41/$C41</f>
        <v>3.1461275855144251E-2</v>
      </c>
      <c r="N41" s="16">
        <f>TOTWRKACT!N41/$C41</f>
        <v>0.12745163665573331</v>
      </c>
      <c r="O41" s="16">
        <f>TOTWRKACT!O41/$C41</f>
        <v>6.6938884798179265E-5</v>
      </c>
      <c r="P41" s="16">
        <f>TOTWRKACT!P41/$C41</f>
        <v>0.18254233884463486</v>
      </c>
      <c r="Q41" s="16">
        <f>TOTWRKACT!Q41/$C41</f>
        <v>0</v>
      </c>
    </row>
    <row r="42" spans="1:18">
      <c r="A42" s="24"/>
      <c r="B42" s="21" t="s">
        <v>101</v>
      </c>
      <c r="C42" s="21" t="s">
        <v>101</v>
      </c>
      <c r="D42" s="16" t="s">
        <v>101</v>
      </c>
      <c r="E42" s="16" t="s">
        <v>101</v>
      </c>
      <c r="F42" s="16" t="s">
        <v>101</v>
      </c>
      <c r="G42" s="16" t="s">
        <v>101</v>
      </c>
      <c r="H42" s="16" t="s">
        <v>101</v>
      </c>
      <c r="I42" s="16" t="s">
        <v>101</v>
      </c>
      <c r="J42" s="16" t="s">
        <v>101</v>
      </c>
      <c r="K42" s="16" t="s">
        <v>101</v>
      </c>
      <c r="L42" s="16" t="s">
        <v>101</v>
      </c>
      <c r="M42" s="16" t="s">
        <v>101</v>
      </c>
      <c r="N42" s="16" t="s">
        <v>101</v>
      </c>
      <c r="O42" s="16" t="s">
        <v>101</v>
      </c>
      <c r="P42" s="16" t="s">
        <v>101</v>
      </c>
      <c r="Q42" s="16" t="s">
        <v>101</v>
      </c>
      <c r="R42" t="s">
        <v>101</v>
      </c>
    </row>
    <row r="43" spans="1:18">
      <c r="A43" s="24" t="s">
        <v>38</v>
      </c>
      <c r="B43" s="21">
        <f>TOTWRKACT!B43</f>
        <v>9921</v>
      </c>
      <c r="C43" s="21">
        <f>TOTWRKACT!C43</f>
        <v>2927</v>
      </c>
      <c r="D43" s="16">
        <f>TOTWRKACT!D43/$C43</f>
        <v>0.44209087803211478</v>
      </c>
      <c r="E43" s="16">
        <f>TOTWRKACT!E43/$C43</f>
        <v>0</v>
      </c>
      <c r="F43" s="16">
        <f>TOTWRKACT!F43/$C43</f>
        <v>2.0498804236419544E-3</v>
      </c>
      <c r="G43" s="16">
        <f>TOTWRKACT!G43/$C43</f>
        <v>0.10044414075845576</v>
      </c>
      <c r="H43" s="16">
        <f>TOTWRKACT!H43/$C43</f>
        <v>2.0498804236419544E-3</v>
      </c>
      <c r="I43" s="16">
        <f>TOTWRKACT!I43/$C43</f>
        <v>0.13324222753672701</v>
      </c>
      <c r="J43" s="16">
        <f>TOTWRKACT!J43/$C43</f>
        <v>8.6778271267509394E-2</v>
      </c>
      <c r="K43" s="16">
        <f>TOTWRKACT!K43/$C43</f>
        <v>0.15374103177314657</v>
      </c>
      <c r="L43" s="16">
        <f>TOTWRKACT!L43/$C43</f>
        <v>4.7830543218312267E-3</v>
      </c>
      <c r="M43" s="16">
        <f>TOTWRKACT!M43/$C43</f>
        <v>7.9262043047488892E-2</v>
      </c>
      <c r="N43" s="16">
        <f>TOTWRKACT!N43/$C43</f>
        <v>2.425691834642979E-2</v>
      </c>
      <c r="O43" s="16">
        <f>TOTWRKACT!O43/$C43</f>
        <v>0</v>
      </c>
      <c r="P43" s="16">
        <f>TOTWRKACT!P43/$C43</f>
        <v>0</v>
      </c>
      <c r="Q43" s="16">
        <f>TOTWRKACT!Q43/$C43</f>
        <v>2.8015032456440041E-2</v>
      </c>
    </row>
    <row r="44" spans="1:18">
      <c r="A44" s="24" t="s">
        <v>39</v>
      </c>
      <c r="B44" s="21">
        <f>TOTWRKACT!B44</f>
        <v>35300</v>
      </c>
      <c r="C44" s="21">
        <f>TOTWRKACT!C44</f>
        <v>12961</v>
      </c>
      <c r="D44" s="16">
        <f>TOTWRKACT!D44/$C44</f>
        <v>0.58405987192346265</v>
      </c>
      <c r="E44" s="16">
        <f>TOTWRKACT!E44/$C44</f>
        <v>0</v>
      </c>
      <c r="F44" s="16">
        <f>TOTWRKACT!F44/$C44</f>
        <v>0</v>
      </c>
      <c r="G44" s="16">
        <f>TOTWRKACT!G44/$C44</f>
        <v>3.0398888974616158E-2</v>
      </c>
      <c r="H44" s="16">
        <f>TOTWRKACT!H44/$C44</f>
        <v>2.0060180541624875E-3</v>
      </c>
      <c r="I44" s="16">
        <f>TOTWRKACT!I44/$C44</f>
        <v>0.10276984800555512</v>
      </c>
      <c r="J44" s="16">
        <f>TOTWRKACT!J44/$C44</f>
        <v>0</v>
      </c>
      <c r="K44" s="16">
        <f>TOTWRKACT!K44/$C44</f>
        <v>0</v>
      </c>
      <c r="L44" s="16">
        <f>TOTWRKACT!L44/$C44</f>
        <v>0</v>
      </c>
      <c r="M44" s="16">
        <f>TOTWRKACT!M44/$C44</f>
        <v>6.8821850165882256E-2</v>
      </c>
      <c r="N44" s="16">
        <f>TOTWRKACT!N44/$C44</f>
        <v>3.3639379677494023E-2</v>
      </c>
      <c r="O44" s="16">
        <f>TOTWRKACT!O44/$C44</f>
        <v>0</v>
      </c>
      <c r="P44" s="16">
        <f>TOTWRKACT!P44/$C44</f>
        <v>0</v>
      </c>
      <c r="Q44" s="16">
        <f>TOTWRKACT!Q44/$C44</f>
        <v>0.2869377362857804</v>
      </c>
    </row>
    <row r="45" spans="1:18">
      <c r="A45" s="24" t="s">
        <v>40</v>
      </c>
      <c r="B45" s="21">
        <f>TOTWRKACT!B45</f>
        <v>5679</v>
      </c>
      <c r="C45" s="21">
        <f>TOTWRKACT!C45</f>
        <v>5340</v>
      </c>
      <c r="D45" s="16">
        <f>TOTWRKACT!D45/$C45</f>
        <v>0.20280898876404493</v>
      </c>
      <c r="E45" s="16">
        <f>TOTWRKACT!E45/$C45</f>
        <v>0</v>
      </c>
      <c r="F45" s="16">
        <f>TOTWRKACT!F45/$C45</f>
        <v>0</v>
      </c>
      <c r="G45" s="16">
        <f>TOTWRKACT!G45/$C45</f>
        <v>0.25786516853932584</v>
      </c>
      <c r="H45" s="16">
        <f>TOTWRKACT!H45/$C45</f>
        <v>0</v>
      </c>
      <c r="I45" s="16">
        <f>TOTWRKACT!I45/$C45</f>
        <v>0.17228464419475656</v>
      </c>
      <c r="J45" s="16">
        <f>TOTWRKACT!J45/$C45</f>
        <v>0</v>
      </c>
      <c r="K45" s="16">
        <f>TOTWRKACT!K45/$C45</f>
        <v>4.6816479400749067E-2</v>
      </c>
      <c r="L45" s="16">
        <f>TOTWRKACT!L45/$C45</f>
        <v>9.3632958801498128E-4</v>
      </c>
      <c r="M45" s="16">
        <f>TOTWRKACT!M45/$C45</f>
        <v>0</v>
      </c>
      <c r="N45" s="16">
        <f>TOTWRKACT!N45/$C45</f>
        <v>4.4943820224719105E-3</v>
      </c>
      <c r="O45" s="16">
        <f>TOTWRKACT!O45/$C45</f>
        <v>0</v>
      </c>
      <c r="P45" s="16">
        <f>TOTWRKACT!P45/$C45</f>
        <v>0.59344569288389515</v>
      </c>
      <c r="Q45" s="16">
        <f>TOTWRKACT!Q45/$C45</f>
        <v>0</v>
      </c>
    </row>
    <row r="46" spans="1:18">
      <c r="A46" s="24" t="s">
        <v>41</v>
      </c>
      <c r="B46" s="21">
        <f>TOTWRKACT!B46</f>
        <v>6257</v>
      </c>
      <c r="C46" s="21">
        <f>TOTWRKACT!C46</f>
        <v>2028</v>
      </c>
      <c r="D46" s="16">
        <f>TOTWRKACT!D46/$C46</f>
        <v>0.51873767258382641</v>
      </c>
      <c r="E46" s="16">
        <f>TOTWRKACT!E46/$C46</f>
        <v>0</v>
      </c>
      <c r="F46" s="16">
        <f>TOTWRKACT!F46/$C46</f>
        <v>1.4792899408284023E-3</v>
      </c>
      <c r="G46" s="16">
        <f>TOTWRKACT!G46/$C46</f>
        <v>4.4378698224852072E-3</v>
      </c>
      <c r="H46" s="16">
        <f>TOTWRKACT!H46/$C46</f>
        <v>4.4378698224852072E-3</v>
      </c>
      <c r="I46" s="16">
        <f>TOTWRKACT!I46/$C46</f>
        <v>0.24260355029585798</v>
      </c>
      <c r="J46" s="16">
        <f>TOTWRKACT!J46/$C46</f>
        <v>0</v>
      </c>
      <c r="K46" s="16">
        <f>TOTWRKACT!K46/$C46</f>
        <v>7.4950690335305714E-2</v>
      </c>
      <c r="L46" s="16">
        <f>TOTWRKACT!L46/$C46</f>
        <v>4.5364891518737675E-2</v>
      </c>
      <c r="M46" s="16">
        <f>TOTWRKACT!M46/$C46</f>
        <v>1.7258382642998029E-2</v>
      </c>
      <c r="N46" s="16">
        <f>TOTWRKACT!N46/$C46</f>
        <v>0.10601577909270217</v>
      </c>
      <c r="O46" s="16">
        <f>TOTWRKACT!O46/$C46</f>
        <v>3.9447731755424065E-3</v>
      </c>
      <c r="P46" s="16">
        <f>TOTWRKACT!P46/$C46</f>
        <v>7.2978303747534515E-2</v>
      </c>
      <c r="Q46" s="16">
        <f>TOTWRKACT!Q46/$C46</f>
        <v>3.5009861932938854E-2</v>
      </c>
    </row>
    <row r="47" spans="1:18">
      <c r="A47" s="24" t="s">
        <v>42</v>
      </c>
      <c r="B47" s="21">
        <f>TOTWRKACT!B47</f>
        <v>6594</v>
      </c>
      <c r="C47" s="21">
        <f>TOTWRKACT!C47</f>
        <v>2412</v>
      </c>
      <c r="D47" s="16">
        <f>TOTWRKACT!D47/$C47</f>
        <v>0.44859038142620233</v>
      </c>
      <c r="E47" s="16">
        <f>TOTWRKACT!E47/$C47</f>
        <v>0</v>
      </c>
      <c r="F47" s="16">
        <f>TOTWRKACT!F47/$C47</f>
        <v>0</v>
      </c>
      <c r="G47" s="16">
        <f>TOTWRKACT!G47/$C47</f>
        <v>3.7313432835820895E-3</v>
      </c>
      <c r="H47" s="16">
        <f>TOTWRKACT!H47/$C47</f>
        <v>0</v>
      </c>
      <c r="I47" s="16">
        <f>TOTWRKACT!I47/$C47</f>
        <v>0.42164179104477612</v>
      </c>
      <c r="J47" s="16">
        <f>TOTWRKACT!J47/$C47</f>
        <v>1.7412935323383085E-2</v>
      </c>
      <c r="K47" s="16">
        <f>TOTWRKACT!K47/$C47</f>
        <v>0.12354892205638475</v>
      </c>
      <c r="L47" s="16">
        <f>TOTWRKACT!L47/$C47</f>
        <v>6.6334991708126038E-3</v>
      </c>
      <c r="M47" s="16">
        <f>TOTWRKACT!M47/$C47</f>
        <v>0</v>
      </c>
      <c r="N47" s="16">
        <f>TOTWRKACT!N47/$C47</f>
        <v>1.3681592039800995E-2</v>
      </c>
      <c r="O47" s="16">
        <f>TOTWRKACT!O47/$C47</f>
        <v>0</v>
      </c>
      <c r="P47" s="16">
        <f>TOTWRKACT!P47/$C47</f>
        <v>0</v>
      </c>
      <c r="Q47" s="16">
        <f>TOTWRKACT!Q47/$C47</f>
        <v>9.3283582089552244E-2</v>
      </c>
    </row>
    <row r="48" spans="1:18">
      <c r="A48" s="24"/>
      <c r="B48" s="21" t="s">
        <v>101</v>
      </c>
      <c r="C48" s="21" t="s">
        <v>101</v>
      </c>
      <c r="D48" s="16" t="s">
        <v>101</v>
      </c>
      <c r="E48" s="16" t="s">
        <v>101</v>
      </c>
      <c r="F48" s="16" t="s">
        <v>101</v>
      </c>
      <c r="G48" s="16" t="s">
        <v>101</v>
      </c>
      <c r="H48" s="16" t="s">
        <v>101</v>
      </c>
      <c r="I48" s="16" t="s">
        <v>101</v>
      </c>
      <c r="J48" s="16" t="s">
        <v>101</v>
      </c>
      <c r="K48" s="16" t="s">
        <v>101</v>
      </c>
      <c r="L48" s="16" t="s">
        <v>101</v>
      </c>
      <c r="M48" s="16" t="s">
        <v>101</v>
      </c>
      <c r="N48" s="16" t="s">
        <v>101</v>
      </c>
      <c r="O48" s="16" t="s">
        <v>101</v>
      </c>
      <c r="P48" s="16" t="s">
        <v>101</v>
      </c>
      <c r="Q48" s="16" t="s">
        <v>101</v>
      </c>
    </row>
    <row r="49" spans="1:18">
      <c r="A49" s="24" t="s">
        <v>43</v>
      </c>
      <c r="B49" s="21">
        <f>TOTWRKACT!B49</f>
        <v>4589</v>
      </c>
      <c r="C49" s="21">
        <f>TOTWRKACT!C49</f>
        <v>2377</v>
      </c>
      <c r="D49" s="16">
        <f>TOTWRKACT!D49/$C49</f>
        <v>0.43920908708456036</v>
      </c>
      <c r="E49" s="16">
        <f>TOTWRKACT!E49/$C49</f>
        <v>0</v>
      </c>
      <c r="F49" s="16">
        <f>TOTWRKACT!F49/$C49</f>
        <v>0</v>
      </c>
      <c r="G49" s="16">
        <f>TOTWRKACT!G49/$C49</f>
        <v>2.6503996634413125E-2</v>
      </c>
      <c r="H49" s="16">
        <f>TOTWRKACT!H49/$C49</f>
        <v>8.4139671855279767E-4</v>
      </c>
      <c r="I49" s="16">
        <f>TOTWRKACT!I49/$C49</f>
        <v>0.47286495582667226</v>
      </c>
      <c r="J49" s="16">
        <f>TOTWRKACT!J49/$C49</f>
        <v>0</v>
      </c>
      <c r="K49" s="16">
        <f>TOTWRKACT!K49/$C49</f>
        <v>4.0387042490534285E-2</v>
      </c>
      <c r="L49" s="16">
        <f>TOTWRKACT!L49/$C49</f>
        <v>0.13209928481278924</v>
      </c>
      <c r="M49" s="16">
        <f>TOTWRKACT!M49/$C49</f>
        <v>0</v>
      </c>
      <c r="N49" s="16">
        <f>TOTWRKACT!N49/$C49</f>
        <v>0.1110643668489693</v>
      </c>
      <c r="O49" s="16">
        <f>TOTWRKACT!O49/$C49</f>
        <v>0</v>
      </c>
      <c r="P49" s="16">
        <f>TOTWRKACT!P49/$C49</f>
        <v>0.24148085822465293</v>
      </c>
      <c r="Q49" s="16">
        <f>TOTWRKACT!Q49/$C49</f>
        <v>0</v>
      </c>
    </row>
    <row r="50" spans="1:18">
      <c r="A50" s="24" t="s">
        <v>44</v>
      </c>
      <c r="B50" s="21">
        <f>TOTWRKACT!B50</f>
        <v>25509</v>
      </c>
      <c r="C50" s="21">
        <f>TOTWRKACT!C50</f>
        <v>11424</v>
      </c>
      <c r="D50" s="16">
        <f>TOTWRKACT!D50/$C50</f>
        <v>0.35871848739495799</v>
      </c>
      <c r="E50" s="16">
        <f>TOTWRKACT!E50/$C50</f>
        <v>0</v>
      </c>
      <c r="F50" s="16">
        <f>TOTWRKACT!F50/$C50</f>
        <v>0</v>
      </c>
      <c r="G50" s="16">
        <f>TOTWRKACT!G50/$C50</f>
        <v>0.37657563025210083</v>
      </c>
      <c r="H50" s="16">
        <f>TOTWRKACT!H50/$C50</f>
        <v>1.2254901960784314E-3</v>
      </c>
      <c r="I50" s="16">
        <f>TOTWRKACT!I50/$C50</f>
        <v>0.15476190476190477</v>
      </c>
      <c r="J50" s="16">
        <f>TOTWRKACT!J50/$C50</f>
        <v>2.8011204481792717E-3</v>
      </c>
      <c r="K50" s="16">
        <f>TOTWRKACT!K50/$C50</f>
        <v>0.22032563025210083</v>
      </c>
      <c r="L50" s="16">
        <f>TOTWRKACT!L50/$C50</f>
        <v>7.8081232492997199E-2</v>
      </c>
      <c r="M50" s="16">
        <f>TOTWRKACT!M50/$C50</f>
        <v>0.11510854341736694</v>
      </c>
      <c r="N50" s="16">
        <f>TOTWRKACT!N50/$C50</f>
        <v>1.3567927170868348E-2</v>
      </c>
      <c r="O50" s="16">
        <f>TOTWRKACT!O50/$C50</f>
        <v>2.6260504201680671E-4</v>
      </c>
      <c r="P50" s="16">
        <f>TOTWRKACT!P50/$C50</f>
        <v>0</v>
      </c>
      <c r="Q50" s="16">
        <f>TOTWRKACT!Q50/$C50</f>
        <v>0</v>
      </c>
    </row>
    <row r="51" spans="1:18">
      <c r="A51" s="24" t="s">
        <v>45</v>
      </c>
      <c r="B51" s="21">
        <f>TOTWRKACT!B51</f>
        <v>13596</v>
      </c>
      <c r="C51" s="21">
        <f>TOTWRKACT!C51</f>
        <v>5804</v>
      </c>
      <c r="D51" s="16">
        <f>TOTWRKACT!D51/$C51</f>
        <v>0.72277739490006887</v>
      </c>
      <c r="E51" s="16">
        <f>TOTWRKACT!E51/$C51</f>
        <v>0</v>
      </c>
      <c r="F51" s="16">
        <f>TOTWRKACT!F51/$C51</f>
        <v>1.3783597518952446E-3</v>
      </c>
      <c r="G51" s="16">
        <f>TOTWRKACT!G51/$C51</f>
        <v>4.5485871812543072E-2</v>
      </c>
      <c r="H51" s="16">
        <f>TOTWRKACT!H51/$C51</f>
        <v>9.1316333563059952E-3</v>
      </c>
      <c r="I51" s="16">
        <f>TOTWRKACT!I51/$C51</f>
        <v>0.11784975878704342</v>
      </c>
      <c r="J51" s="16">
        <f>TOTWRKACT!J51/$C51</f>
        <v>8.166781529979325E-2</v>
      </c>
      <c r="K51" s="16">
        <f>TOTWRKACT!K51/$C51</f>
        <v>0.12698139214334941</v>
      </c>
      <c r="L51" s="16">
        <f>TOTWRKACT!L51/$C51</f>
        <v>3.3942108890420403E-2</v>
      </c>
      <c r="M51" s="16">
        <f>TOTWRKACT!M51/$C51</f>
        <v>2.2398345968297727E-2</v>
      </c>
      <c r="N51" s="16">
        <f>TOTWRKACT!N51/$C51</f>
        <v>1.050999310820124E-2</v>
      </c>
      <c r="O51" s="16">
        <f>TOTWRKACT!O51/$C51</f>
        <v>1.5506547208821502E-3</v>
      </c>
      <c r="P51" s="16">
        <f>TOTWRKACT!P51/$C51</f>
        <v>1.7229496898690558E-4</v>
      </c>
      <c r="Q51" s="16">
        <f>TOTWRKACT!Q51/$C51</f>
        <v>7.5809786354238459E-3</v>
      </c>
    </row>
    <row r="52" spans="1:18">
      <c r="A52" s="24" t="s">
        <v>46</v>
      </c>
      <c r="B52" s="21">
        <f>TOTWRKACT!B52</f>
        <v>121322</v>
      </c>
      <c r="C52" s="21">
        <f>TOTWRKACT!C52</f>
        <v>46099</v>
      </c>
      <c r="D52" s="16">
        <f>TOTWRKACT!D52/$C52</f>
        <v>0.61825636130935591</v>
      </c>
      <c r="E52" s="16">
        <f>TOTWRKACT!E52/$C52</f>
        <v>1.9089351178984361E-3</v>
      </c>
      <c r="F52" s="16">
        <f>TOTWRKACT!F52/$C52</f>
        <v>1.4533937829454002E-3</v>
      </c>
      <c r="G52" s="16">
        <f>TOTWRKACT!G52/$C52</f>
        <v>0.11089177639428187</v>
      </c>
      <c r="H52" s="16">
        <f>TOTWRKACT!H52/$C52</f>
        <v>2.1041671185925942E-3</v>
      </c>
      <c r="I52" s="16">
        <f>TOTWRKACT!I52/$C52</f>
        <v>5.021800906744181E-2</v>
      </c>
      <c r="J52" s="16">
        <f>TOTWRKACT!J52/$C52</f>
        <v>0.17445063884249115</v>
      </c>
      <c r="K52" s="16">
        <f>TOTWRKACT!K52/$C52</f>
        <v>5.7983904206164991E-2</v>
      </c>
      <c r="L52" s="16">
        <f>TOTWRKACT!L52/$C52</f>
        <v>3.8178702357968722E-3</v>
      </c>
      <c r="M52" s="16">
        <f>TOTWRKACT!M52/$C52</f>
        <v>4.2951040152714812E-3</v>
      </c>
      <c r="N52" s="16">
        <f>TOTWRKACT!N52/$C52</f>
        <v>9.8483698127942044E-3</v>
      </c>
      <c r="O52" s="16">
        <f>TOTWRKACT!O52/$C52</f>
        <v>0</v>
      </c>
      <c r="P52" s="16">
        <f>TOTWRKACT!P52/$C52</f>
        <v>0</v>
      </c>
      <c r="Q52" s="16">
        <f>TOTWRKACT!Q52/$C52</f>
        <v>0</v>
      </c>
    </row>
    <row r="53" spans="1:18">
      <c r="A53" s="24" t="s">
        <v>47</v>
      </c>
      <c r="B53" s="21">
        <f>TOTWRKACT!B53</f>
        <v>21484</v>
      </c>
      <c r="C53" s="21">
        <f>TOTWRKACT!C53</f>
        <v>7327</v>
      </c>
      <c r="D53" s="16">
        <f>TOTWRKACT!D53/$C53</f>
        <v>0.51235157636140305</v>
      </c>
      <c r="E53" s="16">
        <f>TOTWRKACT!E53/$C53</f>
        <v>2.4566671216050225E-3</v>
      </c>
      <c r="F53" s="16">
        <f>TOTWRKACT!F53/$C53</f>
        <v>4.230926709430872E-3</v>
      </c>
      <c r="G53" s="16">
        <f>TOTWRKACT!G53/$C53</f>
        <v>7.6566125290023199E-2</v>
      </c>
      <c r="H53" s="16">
        <f>TOTWRKACT!H53/$C53</f>
        <v>0</v>
      </c>
      <c r="I53" s="16">
        <f>TOTWRKACT!I53/$C53</f>
        <v>0.17715299576907328</v>
      </c>
      <c r="J53" s="16">
        <f>TOTWRKACT!J53/$C53</f>
        <v>0</v>
      </c>
      <c r="K53" s="16">
        <f>TOTWRKACT!K53/$C53</f>
        <v>0.3018970929439061</v>
      </c>
      <c r="L53" s="16">
        <f>TOTWRKACT!L53/$C53</f>
        <v>6.2781493107683913E-3</v>
      </c>
      <c r="M53" s="16">
        <f>TOTWRKACT!M53/$C53</f>
        <v>6.2508530094172246E-2</v>
      </c>
      <c r="N53" s="16">
        <f>TOTWRKACT!N53/$C53</f>
        <v>3.1527228060597788E-2</v>
      </c>
      <c r="O53" s="16">
        <f>TOTWRKACT!O53/$C53</f>
        <v>0</v>
      </c>
      <c r="P53" s="16">
        <f>TOTWRKACT!P53/$C53</f>
        <v>0</v>
      </c>
      <c r="Q53" s="16">
        <f>TOTWRKACT!Q53/$C53</f>
        <v>0</v>
      </c>
    </row>
    <row r="54" spans="1:18">
      <c r="A54" s="24"/>
      <c r="B54" s="21" t="s">
        <v>101</v>
      </c>
      <c r="C54" s="21" t="s">
        <v>101</v>
      </c>
      <c r="D54" s="16" t="s">
        <v>101</v>
      </c>
      <c r="E54" s="16" t="s">
        <v>101</v>
      </c>
      <c r="F54" s="16" t="s">
        <v>101</v>
      </c>
      <c r="G54" s="16" t="s">
        <v>101</v>
      </c>
      <c r="H54" s="16" t="s">
        <v>101</v>
      </c>
      <c r="I54" s="16" t="s">
        <v>101</v>
      </c>
      <c r="J54" s="16" t="s">
        <v>101</v>
      </c>
      <c r="K54" s="16" t="s">
        <v>101</v>
      </c>
      <c r="L54" s="16" t="s">
        <v>101</v>
      </c>
      <c r="M54" s="16" t="s">
        <v>101</v>
      </c>
      <c r="N54" s="16" t="s">
        <v>101</v>
      </c>
      <c r="O54" s="16" t="s">
        <v>101</v>
      </c>
      <c r="P54" s="16" t="s">
        <v>101</v>
      </c>
      <c r="Q54" s="16" t="s">
        <v>101</v>
      </c>
    </row>
    <row r="55" spans="1:18">
      <c r="A55" s="24" t="s">
        <v>48</v>
      </c>
      <c r="B55" s="21">
        <f>TOTWRKACT!B55</f>
        <v>2406</v>
      </c>
      <c r="C55" s="21">
        <f>TOTWRKACT!C55</f>
        <v>1166</v>
      </c>
      <c r="D55" s="16">
        <f>TOTWRKACT!D55/$C55</f>
        <v>0.50171526586620929</v>
      </c>
      <c r="E55" s="16">
        <f>TOTWRKACT!E55/$C55</f>
        <v>8.576329331046312E-4</v>
      </c>
      <c r="F55" s="16">
        <f>TOTWRKACT!F55/$C55</f>
        <v>0</v>
      </c>
      <c r="G55" s="16">
        <f>TOTWRKACT!G55/$C55</f>
        <v>0.120926243567753</v>
      </c>
      <c r="H55" s="16">
        <f>TOTWRKACT!H55/$C55</f>
        <v>0</v>
      </c>
      <c r="I55" s="16">
        <f>TOTWRKACT!I55/$C55</f>
        <v>0.24614065180102915</v>
      </c>
      <c r="J55" s="16">
        <f>TOTWRKACT!J55/$C55</f>
        <v>2.5728987993138938E-3</v>
      </c>
      <c r="K55" s="16">
        <f>TOTWRKACT!K55/$C55</f>
        <v>0.16466552315608921</v>
      </c>
      <c r="L55" s="16">
        <f>TOTWRKACT!L55/$C55</f>
        <v>1.0291595197255575E-2</v>
      </c>
      <c r="M55" s="16">
        <f>TOTWRKACT!M55/$C55</f>
        <v>0.10634648370497427</v>
      </c>
      <c r="N55" s="16">
        <f>TOTWRKACT!N55/$C55</f>
        <v>1.6295025728987993E-2</v>
      </c>
      <c r="O55" s="16">
        <f>TOTWRKACT!O55/$C55</f>
        <v>0</v>
      </c>
      <c r="P55" s="16">
        <f>TOTWRKACT!P55/$C55</f>
        <v>0</v>
      </c>
      <c r="Q55" s="16">
        <f>TOTWRKACT!Q55/$C55</f>
        <v>0</v>
      </c>
    </row>
    <row r="56" spans="1:18">
      <c r="A56" s="24" t="s">
        <v>49</v>
      </c>
      <c r="B56" s="21">
        <f>TOTWRKACT!B56</f>
        <v>48821</v>
      </c>
      <c r="C56" s="21">
        <f>TOTWRKACT!C56</f>
        <v>35160</v>
      </c>
      <c r="D56" s="16">
        <f>TOTWRKACT!D56/$C56</f>
        <v>0.34215017064846415</v>
      </c>
      <c r="E56" s="16">
        <f>TOTWRKACT!E56/$C56</f>
        <v>0</v>
      </c>
      <c r="F56" s="16">
        <f>TOTWRKACT!F56/$C56</f>
        <v>0</v>
      </c>
      <c r="G56" s="16">
        <f>TOTWRKACT!G56/$C56</f>
        <v>0.40503412969283276</v>
      </c>
      <c r="H56" s="16">
        <f>TOTWRKACT!H56/$C56</f>
        <v>0</v>
      </c>
      <c r="I56" s="16">
        <f>TOTWRKACT!I56/$C56</f>
        <v>6.6012514220705351E-2</v>
      </c>
      <c r="J56" s="16">
        <f>TOTWRKACT!J56/$C56</f>
        <v>0</v>
      </c>
      <c r="K56" s="16">
        <f>TOTWRKACT!K56/$C56</f>
        <v>0.17465870307167236</v>
      </c>
      <c r="L56" s="16">
        <f>TOTWRKACT!L56/$C56</f>
        <v>1.8686006825938566E-2</v>
      </c>
      <c r="M56" s="16">
        <f>TOTWRKACT!M56/$C56</f>
        <v>9.3856655290102385E-4</v>
      </c>
      <c r="N56" s="16">
        <f>TOTWRKACT!N56/$C56</f>
        <v>7.0563139931740612E-2</v>
      </c>
      <c r="O56" s="16">
        <f>TOTWRKACT!O56/$C56</f>
        <v>0</v>
      </c>
      <c r="P56" s="16">
        <f>TOTWRKACT!P56/$C56</f>
        <v>0</v>
      </c>
      <c r="Q56" s="16">
        <f>TOTWRKACT!Q56/$C56</f>
        <v>0.1611490329920364</v>
      </c>
    </row>
    <row r="57" spans="1:18">
      <c r="A57" s="24" t="s">
        <v>50</v>
      </c>
      <c r="B57" s="21">
        <f>TOTWRKACT!B57</f>
        <v>8674</v>
      </c>
      <c r="C57" s="21">
        <f>TOTWRKACT!C57</f>
        <v>3487</v>
      </c>
      <c r="D57" s="16">
        <f>TOTWRKACT!D57/$C57</f>
        <v>0.26641812446228852</v>
      </c>
      <c r="E57" s="16">
        <f>TOTWRKACT!E57/$C57</f>
        <v>4.0149125322626903E-3</v>
      </c>
      <c r="F57" s="16">
        <f>TOTWRKACT!F57/$C57</f>
        <v>0</v>
      </c>
      <c r="G57" s="16">
        <f>TOTWRKACT!G57/$C57</f>
        <v>2.4663034126756526E-2</v>
      </c>
      <c r="H57" s="16">
        <f>TOTWRKACT!H57/$C57</f>
        <v>6.3091482649842269E-3</v>
      </c>
      <c r="I57" s="16">
        <f>TOTWRKACT!I57/$C57</f>
        <v>0.36650415830226557</v>
      </c>
      <c r="J57" s="16">
        <f>TOTWRKACT!J57/$C57</f>
        <v>0</v>
      </c>
      <c r="K57" s="16">
        <f>TOTWRKACT!K57/$C57</f>
        <v>0.10180671063951821</v>
      </c>
      <c r="L57" s="16">
        <f>TOTWRKACT!L57/$C57</f>
        <v>0.16690564955549184</v>
      </c>
      <c r="M57" s="16">
        <f>TOTWRKACT!M57/$C57</f>
        <v>4.5597935187840548E-2</v>
      </c>
      <c r="N57" s="16">
        <f>TOTWRKACT!N57/$C57</f>
        <v>1.7780326928591914E-2</v>
      </c>
      <c r="O57" s="16">
        <f>TOTWRKACT!O57/$C57</f>
        <v>0</v>
      </c>
      <c r="P57" s="16">
        <f>TOTWRKACT!P57/$C57</f>
        <v>0</v>
      </c>
      <c r="Q57" s="16">
        <f>TOTWRKACT!Q57/$C57</f>
        <v>0</v>
      </c>
    </row>
    <row r="58" spans="1:18">
      <c r="A58" s="24" t="s">
        <v>51</v>
      </c>
      <c r="B58" s="21">
        <f>TOTWRKACT!B58</f>
        <v>10758</v>
      </c>
      <c r="C58" s="21">
        <f>TOTWRKACT!C58</f>
        <v>6848</v>
      </c>
      <c r="D58" s="16">
        <f>TOTWRKACT!D58/$C58</f>
        <v>0.12105724299065421</v>
      </c>
      <c r="E58" s="16">
        <f>TOTWRKACT!E58/$C58</f>
        <v>1.3872663551401869E-2</v>
      </c>
      <c r="F58" s="16">
        <f>TOTWRKACT!F58/$C58</f>
        <v>2.6285046728971961E-3</v>
      </c>
      <c r="G58" s="16">
        <f>TOTWRKACT!G58/$C58</f>
        <v>9.1559579439252331E-2</v>
      </c>
      <c r="H58" s="16">
        <f>TOTWRKACT!H58/$C58</f>
        <v>1.1682242990654205E-3</v>
      </c>
      <c r="I58" s="16">
        <f>TOTWRKACT!I58/$C58</f>
        <v>0.35382593457943923</v>
      </c>
      <c r="J58" s="16">
        <f>TOTWRKACT!J58/$C58</f>
        <v>1.4602803738317756E-4</v>
      </c>
      <c r="K58" s="16">
        <f>TOTWRKACT!K58/$C58</f>
        <v>0</v>
      </c>
      <c r="L58" s="16">
        <f>TOTWRKACT!L58/$C58</f>
        <v>6.6442757009345793E-2</v>
      </c>
      <c r="M58" s="16">
        <f>TOTWRKACT!M58/$C58</f>
        <v>6.9071261682242993E-2</v>
      </c>
      <c r="N58" s="16">
        <f>TOTWRKACT!N58/$C58</f>
        <v>3.5922897196261683E-2</v>
      </c>
      <c r="O58" s="16">
        <f>TOTWRKACT!O58/$C58</f>
        <v>0</v>
      </c>
      <c r="P58" s="16">
        <f>TOTWRKACT!P58/$C58</f>
        <v>0.88755841121495327</v>
      </c>
      <c r="Q58" s="16">
        <f>TOTWRKACT!Q58/$C58</f>
        <v>8.3235981308411214E-2</v>
      </c>
    </row>
    <row r="59" spans="1:18">
      <c r="A59" s="24" t="s">
        <v>52</v>
      </c>
      <c r="B59" s="21">
        <f>TOTWRKACT!B59</f>
        <v>55698</v>
      </c>
      <c r="C59" s="21">
        <f>TOTWRKACT!C59</f>
        <v>14195</v>
      </c>
      <c r="D59" s="16">
        <f>TOTWRKACT!D59/$C59</f>
        <v>0.80204297287777382</v>
      </c>
      <c r="E59" s="16">
        <f>TOTWRKACT!E59/$C59</f>
        <v>0</v>
      </c>
      <c r="F59" s="16">
        <f>TOTWRKACT!F59/$C59</f>
        <v>0</v>
      </c>
      <c r="G59" s="16">
        <f>TOTWRKACT!G59/$C59</f>
        <v>0.10757308911588588</v>
      </c>
      <c r="H59" s="16">
        <f>TOTWRKACT!H59/$C59</f>
        <v>1.4089468122578373E-4</v>
      </c>
      <c r="I59" s="16">
        <f>TOTWRKACT!I59/$C59</f>
        <v>0.11060232476224023</v>
      </c>
      <c r="J59" s="16">
        <f>TOTWRKACT!J59/$C59</f>
        <v>5.0017611835153223E-3</v>
      </c>
      <c r="K59" s="16">
        <f>TOTWRKACT!K59/$C59</f>
        <v>9.7921803451919698E-3</v>
      </c>
      <c r="L59" s="16">
        <f>TOTWRKACT!L59/$C59</f>
        <v>4.6988376188798871E-2</v>
      </c>
      <c r="M59" s="16">
        <f>TOTWRKACT!M59/$C59</f>
        <v>4.2057062345896443E-2</v>
      </c>
      <c r="N59" s="16">
        <f>TOTWRKACT!N59/$C59</f>
        <v>0</v>
      </c>
      <c r="O59" s="16">
        <f>TOTWRKACT!O59/$C59</f>
        <v>0</v>
      </c>
      <c r="P59" s="16">
        <f>TOTWRKACT!P59/$C59</f>
        <v>0</v>
      </c>
      <c r="Q59" s="16">
        <f>TOTWRKACT!Q59/$C59</f>
        <v>2.5361042620641069E-3</v>
      </c>
    </row>
    <row r="60" spans="1:18">
      <c r="A60" s="24"/>
      <c r="B60" s="21" t="s">
        <v>101</v>
      </c>
      <c r="C60" s="21" t="s">
        <v>101</v>
      </c>
      <c r="D60" s="16" t="s">
        <v>101</v>
      </c>
      <c r="E60" s="16" t="s">
        <v>101</v>
      </c>
      <c r="F60" s="16" t="s">
        <v>101</v>
      </c>
      <c r="G60" s="16" t="s">
        <v>101</v>
      </c>
      <c r="H60" s="16" t="s">
        <v>101</v>
      </c>
      <c r="I60" s="16" t="s">
        <v>101</v>
      </c>
      <c r="J60" s="16" t="s">
        <v>101</v>
      </c>
      <c r="K60" s="16" t="s">
        <v>101</v>
      </c>
      <c r="L60" s="16" t="s">
        <v>101</v>
      </c>
      <c r="M60" s="16" t="s">
        <v>101</v>
      </c>
      <c r="N60" s="16" t="s">
        <v>101</v>
      </c>
      <c r="O60" s="16" t="s">
        <v>101</v>
      </c>
      <c r="P60" s="16" t="s">
        <v>101</v>
      </c>
      <c r="Q60" s="16" t="s">
        <v>101</v>
      </c>
      <c r="R60" t="s">
        <v>101</v>
      </c>
    </row>
    <row r="61" spans="1:18">
      <c r="A61" s="24" t="s">
        <v>53</v>
      </c>
      <c r="B61" s="21">
        <f>TOTWRKACT!B61</f>
        <v>20130</v>
      </c>
      <c r="C61" s="21">
        <f>TOTWRKACT!C61</f>
        <v>1571</v>
      </c>
      <c r="D61" s="16">
        <f>TOTWRKACT!D61/$C61</f>
        <v>0.17250159134309356</v>
      </c>
      <c r="E61" s="16">
        <f>TOTWRKACT!E61/$C61</f>
        <v>6.8746021642266078E-2</v>
      </c>
      <c r="F61" s="16">
        <f>TOTWRKACT!F61/$C61</f>
        <v>6.8746021642266078E-2</v>
      </c>
      <c r="G61" s="16">
        <f>TOTWRKACT!G61/$C61</f>
        <v>0.13303628262253342</v>
      </c>
      <c r="H61" s="16">
        <f>TOTWRKACT!H61/$C61</f>
        <v>4.4557606619987271E-3</v>
      </c>
      <c r="I61" s="16">
        <f>TOTWRKACT!I61/$C61</f>
        <v>0.20305537873965626</v>
      </c>
      <c r="J61" s="16">
        <f>TOTWRKACT!J61/$C61</f>
        <v>0.17886696371737745</v>
      </c>
      <c r="K61" s="16">
        <f>TOTWRKACT!K61/$C61</f>
        <v>0.16104392106938256</v>
      </c>
      <c r="L61" s="16">
        <f>TOTWRKACT!L61/$C61</f>
        <v>7.6384468491406746E-3</v>
      </c>
      <c r="M61" s="16">
        <f>TOTWRKACT!M61/$C61</f>
        <v>1.2094207511139401E-2</v>
      </c>
      <c r="N61" s="16">
        <f>TOTWRKACT!N61/$C61</f>
        <v>1.336728198599618E-2</v>
      </c>
      <c r="O61" s="16">
        <f>TOTWRKACT!O61/$C61</f>
        <v>0</v>
      </c>
      <c r="P61" s="16">
        <f>TOTWRKACT!P61/$C61</f>
        <v>0</v>
      </c>
      <c r="Q61" s="16">
        <f>TOTWRKACT!Q61/$C61</f>
        <v>0</v>
      </c>
    </row>
    <row r="62" spans="1:18">
      <c r="A62" s="24" t="s">
        <v>54</v>
      </c>
      <c r="B62" s="21">
        <f>TOTWRKACT!B62</f>
        <v>11850</v>
      </c>
      <c r="C62" s="21">
        <f>TOTWRKACT!C62</f>
        <v>4901</v>
      </c>
      <c r="D62" s="16">
        <f>TOTWRKACT!D62/$C62</f>
        <v>0.70189757192409707</v>
      </c>
      <c r="E62" s="16">
        <f>TOTWRKACT!E62/$C62</f>
        <v>8.3656396653744129E-3</v>
      </c>
      <c r="F62" s="16">
        <f>TOTWRKACT!F62/$C62</f>
        <v>0</v>
      </c>
      <c r="G62" s="16">
        <f>TOTWRKACT!G62/$C62</f>
        <v>2.1628239134870435E-2</v>
      </c>
      <c r="H62" s="16">
        <f>TOTWRKACT!H62/$C62</f>
        <v>1.4282799428688023E-3</v>
      </c>
      <c r="I62" s="16">
        <f>TOTWRKACT!I62/$C62</f>
        <v>9.7531116098755352E-2</v>
      </c>
      <c r="J62" s="16">
        <f>TOTWRKACT!J62/$C62</f>
        <v>0</v>
      </c>
      <c r="K62" s="16">
        <f>TOTWRKACT!K62/$C62</f>
        <v>0.16833299326668028</v>
      </c>
      <c r="L62" s="16">
        <f>TOTWRKACT!L62/$C62</f>
        <v>0</v>
      </c>
      <c r="M62" s="16">
        <f>TOTWRKACT!M62/$C62</f>
        <v>4.0807998367680065E-4</v>
      </c>
      <c r="N62" s="16">
        <f>TOTWRKACT!N62/$C62</f>
        <v>0</v>
      </c>
      <c r="O62" s="16">
        <f>TOTWRKACT!O62/$C62</f>
        <v>0</v>
      </c>
      <c r="P62" s="16">
        <f>TOTWRKACT!P62/$C62</f>
        <v>0</v>
      </c>
      <c r="Q62" s="16">
        <f>TOTWRKACT!Q62/$C62</f>
        <v>0.10201999591920016</v>
      </c>
    </row>
    <row r="63" spans="1:18">
      <c r="A63" s="24" t="s">
        <v>55</v>
      </c>
      <c r="B63" s="21">
        <f>TOTWRKACT!B63</f>
        <v>12498</v>
      </c>
      <c r="C63" s="21">
        <f>TOTWRKACT!C63</f>
        <v>5196</v>
      </c>
      <c r="D63" s="16">
        <f>TOTWRKACT!D63/$C63</f>
        <v>0.54157043879907618</v>
      </c>
      <c r="E63" s="16">
        <f>TOTWRKACT!E63/$C63</f>
        <v>0</v>
      </c>
      <c r="F63" s="16">
        <f>TOTWRKACT!F63/$C63</f>
        <v>0</v>
      </c>
      <c r="G63" s="16">
        <f>TOTWRKACT!G63/$C63</f>
        <v>1.8475750577367205E-2</v>
      </c>
      <c r="H63" s="16">
        <f>TOTWRKACT!H63/$C63</f>
        <v>4.8113933795227099E-3</v>
      </c>
      <c r="I63" s="16">
        <f>TOTWRKACT!I63/$C63</f>
        <v>0.11066204772902233</v>
      </c>
      <c r="J63" s="16">
        <f>TOTWRKACT!J63/$C63</f>
        <v>0</v>
      </c>
      <c r="K63" s="16">
        <f>TOTWRKACT!K63/$C63</f>
        <v>9.3533487297921478E-2</v>
      </c>
      <c r="L63" s="16">
        <f>TOTWRKACT!L63/$C63</f>
        <v>5.9661277906081604E-3</v>
      </c>
      <c r="M63" s="16">
        <f>TOTWRKACT!M63/$C63</f>
        <v>1.924557351809084E-3</v>
      </c>
      <c r="N63" s="16">
        <f>TOTWRKACT!N63/$C63</f>
        <v>6.735950731331794E-2</v>
      </c>
      <c r="O63" s="16">
        <f>TOTWRKACT!O63/$C63</f>
        <v>0</v>
      </c>
      <c r="P63" s="16">
        <f>TOTWRKACT!P63/$C63</f>
        <v>0.24846035411855275</v>
      </c>
      <c r="Q63" s="16">
        <f>TOTWRKACT!Q63/$C63</f>
        <v>1.8860662047729022E-2</v>
      </c>
    </row>
    <row r="64" spans="1:18">
      <c r="A64" s="24" t="s">
        <v>56</v>
      </c>
      <c r="B64" s="21">
        <f>TOTWRKACT!B64</f>
        <v>1185</v>
      </c>
      <c r="C64" s="21">
        <f>TOTWRKACT!C64</f>
        <v>667</v>
      </c>
      <c r="D64" s="16">
        <f>TOTWRKACT!D64/$C64</f>
        <v>0.26236881559220387</v>
      </c>
      <c r="E64" s="16">
        <f>TOTWRKACT!E64/$C64</f>
        <v>1.4992503748125937E-3</v>
      </c>
      <c r="F64" s="16">
        <f>TOTWRKACT!F64/$C64</f>
        <v>0</v>
      </c>
      <c r="G64" s="16">
        <f>TOTWRKACT!G64/$C64</f>
        <v>0</v>
      </c>
      <c r="H64" s="16">
        <f>TOTWRKACT!H64/$C64</f>
        <v>1.9490254872563718E-2</v>
      </c>
      <c r="I64" s="16">
        <f>TOTWRKACT!I64/$C64</f>
        <v>8.9955022488755629E-2</v>
      </c>
      <c r="J64" s="16">
        <f>TOTWRKACT!J64/$C64</f>
        <v>0.59970014992503751</v>
      </c>
      <c r="K64" s="16">
        <f>TOTWRKACT!K64/$C64</f>
        <v>7.646176911544228E-2</v>
      </c>
      <c r="L64" s="16">
        <f>TOTWRKACT!L64/$C64</f>
        <v>5.9970014992503746E-3</v>
      </c>
      <c r="M64" s="16">
        <f>TOTWRKACT!M64/$C64</f>
        <v>5.5472263868065967E-2</v>
      </c>
      <c r="N64" s="16">
        <f>TOTWRKACT!N64/$C64</f>
        <v>2.6986506746626688E-2</v>
      </c>
      <c r="O64" s="16">
        <f>TOTWRKACT!O64/$C64</f>
        <v>1.4992503748125937E-2</v>
      </c>
      <c r="P64" s="16">
        <f>TOTWRKACT!P64/$C64</f>
        <v>0</v>
      </c>
      <c r="Q64" s="16">
        <f>TOTWRKACT!Q64/$C64</f>
        <v>0</v>
      </c>
    </row>
    <row r="65" spans="1:19">
      <c r="A65" s="24" t="s">
        <v>57</v>
      </c>
      <c r="B65" s="21">
        <f>TOTWRKACT!B65</f>
        <v>46182</v>
      </c>
      <c r="C65" s="21">
        <f>TOTWRKACT!C65</f>
        <v>26170</v>
      </c>
      <c r="D65" s="16">
        <f>TOTWRKACT!D65/$C65</f>
        <v>0.28066488345433704</v>
      </c>
      <c r="E65" s="16">
        <f>TOTWRKACT!E65/$C65</f>
        <v>0</v>
      </c>
      <c r="F65" s="16">
        <f>TOTWRKACT!F65/$C65</f>
        <v>0</v>
      </c>
      <c r="G65" s="16">
        <f>TOTWRKACT!G65/$C65</f>
        <v>5.80817730225449E-3</v>
      </c>
      <c r="H65" s="16">
        <f>TOTWRKACT!H65/$C65</f>
        <v>3.056935422239205E-4</v>
      </c>
      <c r="I65" s="16">
        <f>TOTWRKACT!I65/$C65</f>
        <v>0.30508215513947268</v>
      </c>
      <c r="J65" s="16">
        <f>TOTWRKACT!J65/$C65</f>
        <v>2.7130301872372946E-3</v>
      </c>
      <c r="K65" s="16">
        <f>TOTWRKACT!K65/$C65</f>
        <v>7.6194115399312187E-2</v>
      </c>
      <c r="L65" s="16">
        <f>TOTWRKACT!L65/$C65</f>
        <v>6.1902942300343905E-2</v>
      </c>
      <c r="M65" s="16">
        <f>TOTWRKACT!M65/$C65</f>
        <v>0</v>
      </c>
      <c r="N65" s="16">
        <f>TOTWRKACT!N65/$C65</f>
        <v>0.15983951089033244</v>
      </c>
      <c r="O65" s="16">
        <f>TOTWRKACT!O65/$C65</f>
        <v>0</v>
      </c>
      <c r="P65" s="16">
        <f>TOTWRKACT!P65/$C65</f>
        <v>0.55674436377531522</v>
      </c>
      <c r="Q65" s="16">
        <f>TOTWRKACT!Q65/$C65</f>
        <v>0.10982040504394344</v>
      </c>
    </row>
    <row r="66" spans="1:19">
      <c r="A66" s="24"/>
      <c r="B66" s="21" t="s">
        <v>101</v>
      </c>
      <c r="C66" s="21" t="s">
        <v>101</v>
      </c>
      <c r="D66" s="16" t="s">
        <v>101</v>
      </c>
      <c r="E66" s="16" t="s">
        <v>101</v>
      </c>
      <c r="F66" s="16" t="s">
        <v>101</v>
      </c>
      <c r="G66" s="16" t="s">
        <v>101</v>
      </c>
      <c r="H66" s="16" t="s">
        <v>101</v>
      </c>
      <c r="I66" s="16" t="s">
        <v>101</v>
      </c>
      <c r="J66" s="16" t="s">
        <v>101</v>
      </c>
      <c r="K66" s="16" t="s">
        <v>101</v>
      </c>
      <c r="L66" s="16" t="s">
        <v>101</v>
      </c>
      <c r="M66" s="16" t="s">
        <v>101</v>
      </c>
      <c r="N66" s="16" t="s">
        <v>101</v>
      </c>
      <c r="O66" s="16" t="s">
        <v>101</v>
      </c>
      <c r="P66" s="16" t="s">
        <v>101</v>
      </c>
      <c r="Q66" s="16" t="s">
        <v>101</v>
      </c>
      <c r="R66" t="s">
        <v>101</v>
      </c>
      <c r="S66" t="s">
        <v>101</v>
      </c>
    </row>
    <row r="67" spans="1:19">
      <c r="A67" s="24" t="s">
        <v>58</v>
      </c>
      <c r="B67" s="21">
        <f>TOTWRKACT!B67</f>
        <v>81242</v>
      </c>
      <c r="C67" s="21">
        <f>TOTWRKACT!C67</f>
        <v>21100</v>
      </c>
      <c r="D67" s="16">
        <f>TOTWRKACT!D67/$C67</f>
        <v>0.57369668246445493</v>
      </c>
      <c r="E67" s="16">
        <f>TOTWRKACT!E67/$C67</f>
        <v>3.9336492890995264E-3</v>
      </c>
      <c r="F67" s="16">
        <f>TOTWRKACT!F67/$C67</f>
        <v>2.7962085308056873E-3</v>
      </c>
      <c r="G67" s="16">
        <f>TOTWRKACT!G67/$C67</f>
        <v>2.5971563981042653E-2</v>
      </c>
      <c r="H67" s="16">
        <f>TOTWRKACT!H67/$C67</f>
        <v>0</v>
      </c>
      <c r="I67" s="16">
        <f>TOTWRKACT!I67/$C67</f>
        <v>0.37696682464454978</v>
      </c>
      <c r="J67" s="16">
        <f>TOTWRKACT!J67/$C67</f>
        <v>2.6540284360189573E-2</v>
      </c>
      <c r="K67" s="16">
        <f>TOTWRKACT!K67/$C67</f>
        <v>8.2890995260663514E-2</v>
      </c>
      <c r="L67" s="16">
        <f>TOTWRKACT!L67/$C67</f>
        <v>2.7014218009478673E-3</v>
      </c>
      <c r="M67" s="16">
        <f>TOTWRKACT!M67/$C67</f>
        <v>2.5497630331753555E-2</v>
      </c>
      <c r="N67" s="16">
        <f>TOTWRKACT!N67/$C67</f>
        <v>3.1895734597156396E-2</v>
      </c>
      <c r="O67" s="16">
        <f>TOTWRKACT!O67/$C67</f>
        <v>0</v>
      </c>
      <c r="P67" s="16">
        <f>TOTWRKACT!P67/$C67</f>
        <v>0.1290521327014218</v>
      </c>
      <c r="Q67" s="16">
        <f>TOTWRKACT!Q67/$C67</f>
        <v>0</v>
      </c>
    </row>
    <row r="68" spans="1:19">
      <c r="A68" s="24" t="s">
        <v>59</v>
      </c>
      <c r="B68" s="21">
        <f>TOTWRKACT!B68</f>
        <v>5588</v>
      </c>
      <c r="C68" s="21">
        <f>TOTWRKACT!C68</f>
        <v>2971</v>
      </c>
      <c r="D68" s="16">
        <f>TOTWRKACT!D68/$C68</f>
        <v>0.34601144395826322</v>
      </c>
      <c r="E68" s="16">
        <f>TOTWRKACT!E68/$C68</f>
        <v>0</v>
      </c>
      <c r="F68" s="16">
        <f>TOTWRKACT!F68/$C68</f>
        <v>0</v>
      </c>
      <c r="G68" s="16">
        <f>TOTWRKACT!G68/$C68</f>
        <v>3.3658700774150119E-2</v>
      </c>
      <c r="H68" s="16">
        <f>TOTWRKACT!H68/$C68</f>
        <v>5.7219791316055202E-3</v>
      </c>
      <c r="I68" s="16">
        <f>TOTWRKACT!I68/$C68</f>
        <v>0.36519690339952876</v>
      </c>
      <c r="J68" s="16">
        <f>TOTWRKACT!J68/$C68</f>
        <v>0</v>
      </c>
      <c r="K68" s="16">
        <f>TOTWRKACT!K68/$C68</f>
        <v>0.18478626725008415</v>
      </c>
      <c r="L68" s="16">
        <f>TOTWRKACT!L68/$C68</f>
        <v>0.28037697744867046</v>
      </c>
      <c r="M68" s="16">
        <f>TOTWRKACT!M68/$C68</f>
        <v>2.0195220464490071E-3</v>
      </c>
      <c r="N68" s="16">
        <f>TOTWRKACT!N68/$C68</f>
        <v>3.6687983843823629E-2</v>
      </c>
      <c r="O68" s="16">
        <f>TOTWRKACT!O68/$C68</f>
        <v>0</v>
      </c>
      <c r="P68" s="16">
        <f>TOTWRKACT!P68/$C68</f>
        <v>0</v>
      </c>
      <c r="Q68" s="16">
        <f>TOTWRKACT!Q68/$C68</f>
        <v>0</v>
      </c>
    </row>
    <row r="69" spans="1:19">
      <c r="A69" s="24" t="s">
        <v>60</v>
      </c>
      <c r="B69" s="21">
        <f>TOTWRKACT!B69</f>
        <v>4796</v>
      </c>
      <c r="C69" s="21">
        <f>TOTWRKACT!C69</f>
        <v>2563</v>
      </c>
      <c r="D69" s="16">
        <f>TOTWRKACT!D69/$C69</f>
        <v>0.40655481857198594</v>
      </c>
      <c r="E69" s="16">
        <f>TOTWRKACT!E69/$C69</f>
        <v>0</v>
      </c>
      <c r="F69" s="16">
        <f>TOTWRKACT!F69/$C69</f>
        <v>7.8033554428404216E-4</v>
      </c>
      <c r="G69" s="16">
        <f>TOTWRKACT!G69/$C69</f>
        <v>6.2036675770581348E-2</v>
      </c>
      <c r="H69" s="16">
        <f>TOTWRKACT!H69/$C69</f>
        <v>1.0144362075692548E-2</v>
      </c>
      <c r="I69" s="16">
        <f>TOTWRKACT!I69/$C69</f>
        <v>0.12563402262973078</v>
      </c>
      <c r="J69" s="16">
        <f>TOTWRKACT!J69/$C69</f>
        <v>0</v>
      </c>
      <c r="K69" s="16">
        <f>TOTWRKACT!K69/$C69</f>
        <v>2.0678891923527117E-2</v>
      </c>
      <c r="L69" s="16">
        <f>TOTWRKACT!L69/$C69</f>
        <v>0.12836519703472493</v>
      </c>
      <c r="M69" s="16">
        <f>TOTWRKACT!M69/$C69</f>
        <v>0</v>
      </c>
      <c r="N69" s="16">
        <f>TOTWRKACT!N69/$C69</f>
        <v>0.129535700351151</v>
      </c>
      <c r="O69" s="16">
        <f>TOTWRKACT!O69/$C69</f>
        <v>0</v>
      </c>
      <c r="P69" s="16">
        <f>TOTWRKACT!P69/$C69</f>
        <v>0</v>
      </c>
      <c r="Q69" s="16">
        <f>TOTWRKACT!Q69/$C69</f>
        <v>0.444401092469762</v>
      </c>
    </row>
    <row r="70" spans="1:19">
      <c r="A70" s="24" t="s">
        <v>61</v>
      </c>
      <c r="B70" s="21">
        <f>TOTWRKACT!B70</f>
        <v>553</v>
      </c>
      <c r="C70" s="21">
        <f>TOTWRKACT!C70</f>
        <v>97</v>
      </c>
      <c r="D70" s="16">
        <f>TOTWRKACT!D70/$C70</f>
        <v>4.1237113402061855E-2</v>
      </c>
      <c r="E70" s="16">
        <f>TOTWRKACT!E70/$C70</f>
        <v>0</v>
      </c>
      <c r="F70" s="16">
        <f>TOTWRKACT!F70/$C70</f>
        <v>0</v>
      </c>
      <c r="G70" s="16">
        <f>TOTWRKACT!G70/$C70</f>
        <v>0</v>
      </c>
      <c r="H70" s="16">
        <f>TOTWRKACT!H70/$C70</f>
        <v>0.23711340206185566</v>
      </c>
      <c r="I70" s="16">
        <f>TOTWRKACT!I70/$C70</f>
        <v>2.0618556701030927E-2</v>
      </c>
      <c r="J70" s="16">
        <f>TOTWRKACT!J70/$C70</f>
        <v>0.71134020618556704</v>
      </c>
      <c r="K70" s="16">
        <f>TOTWRKACT!K70/$C70</f>
        <v>0</v>
      </c>
      <c r="L70" s="16">
        <f>TOTWRKACT!L70/$C70</f>
        <v>6.1855670103092786E-2</v>
      </c>
      <c r="M70" s="16">
        <f>TOTWRKACT!M70/$C70</f>
        <v>1.0309278350515464E-2</v>
      </c>
      <c r="N70" s="16">
        <f>TOTWRKACT!N70/$C70</f>
        <v>3.0927835051546393E-2</v>
      </c>
      <c r="O70" s="16">
        <f>TOTWRKACT!O70/$C70</f>
        <v>0.10309278350515463</v>
      </c>
      <c r="P70" s="16">
        <f>TOTWRKACT!P70/$C70</f>
        <v>0</v>
      </c>
      <c r="Q70" s="16">
        <f>TOTWRKACT!Q70/$C70</f>
        <v>2.0618556701030927E-2</v>
      </c>
    </row>
    <row r="71" spans="1:19">
      <c r="A71" s="24" t="s">
        <v>62</v>
      </c>
      <c r="B71" s="21">
        <f>TOTWRKACT!B71</f>
        <v>18188</v>
      </c>
      <c r="C71" s="21">
        <f>TOTWRKACT!C71</f>
        <v>6275</v>
      </c>
      <c r="D71" s="16">
        <f>TOTWRKACT!D71/$C71</f>
        <v>0.67235059760956173</v>
      </c>
      <c r="E71" s="16">
        <f>TOTWRKACT!E71/$C71</f>
        <v>7.01195219123506E-3</v>
      </c>
      <c r="F71" s="16">
        <f>TOTWRKACT!F71/$C71</f>
        <v>0</v>
      </c>
      <c r="G71" s="16">
        <f>TOTWRKACT!G71/$C71</f>
        <v>4.7011952191235058E-2</v>
      </c>
      <c r="H71" s="16">
        <f>TOTWRKACT!H71/$C71</f>
        <v>1.2111553784860557E-2</v>
      </c>
      <c r="I71" s="16">
        <f>TOTWRKACT!I71/$C71</f>
        <v>0.409402390438247</v>
      </c>
      <c r="J71" s="16">
        <f>TOTWRKACT!J71/$C71</f>
        <v>0</v>
      </c>
      <c r="K71" s="16">
        <f>TOTWRKACT!K71/$C71</f>
        <v>6.2151394422310753E-3</v>
      </c>
      <c r="L71" s="16">
        <f>TOTWRKACT!L71/$C71</f>
        <v>3.5059760956175301E-2</v>
      </c>
      <c r="M71" s="16">
        <f>TOTWRKACT!M71/$C71</f>
        <v>1.2749003984063745E-2</v>
      </c>
      <c r="N71" s="16">
        <f>TOTWRKACT!N71/$C71</f>
        <v>1.2749003984063745E-3</v>
      </c>
      <c r="O71" s="16">
        <f>TOTWRKACT!O71/$C71</f>
        <v>0</v>
      </c>
      <c r="P71" s="16">
        <f>TOTWRKACT!P71/$C71</f>
        <v>0</v>
      </c>
      <c r="Q71" s="16">
        <f>TOTWRKACT!Q71/$C71</f>
        <v>0</v>
      </c>
    </row>
    <row r="72" spans="1:19">
      <c r="A72" s="24"/>
      <c r="B72" s="21" t="s">
        <v>101</v>
      </c>
      <c r="C72" s="21" t="s">
        <v>101</v>
      </c>
      <c r="D72" s="16" t="s">
        <v>101</v>
      </c>
      <c r="E72" s="16" t="s">
        <v>101</v>
      </c>
      <c r="F72" s="16" t="s">
        <v>101</v>
      </c>
      <c r="G72" s="16" t="s">
        <v>101</v>
      </c>
      <c r="H72" s="16" t="s">
        <v>101</v>
      </c>
      <c r="I72" s="16" t="s">
        <v>101</v>
      </c>
      <c r="J72" s="16" t="s">
        <v>101</v>
      </c>
      <c r="K72" s="16" t="s">
        <v>101</v>
      </c>
      <c r="L72" s="16" t="s">
        <v>101</v>
      </c>
      <c r="M72" s="16" t="s">
        <v>101</v>
      </c>
      <c r="N72" s="16" t="s">
        <v>101</v>
      </c>
      <c r="O72" s="16" t="s">
        <v>101</v>
      </c>
      <c r="P72" s="16" t="s">
        <v>101</v>
      </c>
      <c r="Q72" s="16" t="s">
        <v>101</v>
      </c>
    </row>
    <row r="73" spans="1:19">
      <c r="A73" s="24" t="s">
        <v>63</v>
      </c>
      <c r="B73" s="21">
        <f>TOTWRKACT!B73</f>
        <v>42022</v>
      </c>
      <c r="C73" s="21">
        <f>TOTWRKACT!C73</f>
        <v>34848</v>
      </c>
      <c r="D73" s="16">
        <f>TOTWRKACT!D73/$C73</f>
        <v>0.3148530762167126</v>
      </c>
      <c r="E73" s="16">
        <f>TOTWRKACT!E73/$C73</f>
        <v>1.8336776859504134E-2</v>
      </c>
      <c r="F73" s="16">
        <f>TOTWRKACT!F73/$C73</f>
        <v>5.4178145087235993E-2</v>
      </c>
      <c r="G73" s="16">
        <f>TOTWRKACT!G73/$C73</f>
        <v>1.6328053259871442E-2</v>
      </c>
      <c r="H73" s="16">
        <f>TOTWRKACT!H73/$C73</f>
        <v>1.6356749311294766E-3</v>
      </c>
      <c r="I73" s="16">
        <f>TOTWRKACT!I73/$C73</f>
        <v>0.18092860422405876</v>
      </c>
      <c r="J73" s="16">
        <f>TOTWRKACT!J73/$C73</f>
        <v>0.48117539026629935</v>
      </c>
      <c r="K73" s="16">
        <f>TOTWRKACT!K73/$C73</f>
        <v>2.2813360881542701E-2</v>
      </c>
      <c r="L73" s="16">
        <f>TOTWRKACT!L73/$C73</f>
        <v>6.7693985307621676E-2</v>
      </c>
      <c r="M73" s="16">
        <f>TOTWRKACT!M73/$C73</f>
        <v>1.2827134986225895E-2</v>
      </c>
      <c r="N73" s="16">
        <f>TOTWRKACT!N73/$C73</f>
        <v>5.4723370064279152E-2</v>
      </c>
      <c r="O73" s="16">
        <f>TOTWRKACT!O73/$C73</f>
        <v>2.869605142332415E-5</v>
      </c>
      <c r="P73" s="16">
        <f>TOTWRKACT!P73/$C73</f>
        <v>0</v>
      </c>
      <c r="Q73" s="16">
        <f>TOTWRKACT!Q73/$C73</f>
        <v>0.21082988980716252</v>
      </c>
    </row>
    <row r="74" spans="1:19">
      <c r="A74" s="24" t="s">
        <v>64</v>
      </c>
      <c r="B74" s="21">
        <f>TOTWRKACT!B74</f>
        <v>13405</v>
      </c>
      <c r="C74" s="21">
        <f>TOTWRKACT!C74</f>
        <v>3723</v>
      </c>
      <c r="D74" s="16">
        <f>TOTWRKACT!D74/$C74</f>
        <v>0.35777598710717162</v>
      </c>
      <c r="E74" s="16">
        <f>TOTWRKACT!E74/$C74</f>
        <v>1.0744023636852001E-3</v>
      </c>
      <c r="F74" s="16">
        <f>TOTWRKACT!F74/$C74</f>
        <v>6.4464141821112004E-3</v>
      </c>
      <c r="G74" s="16">
        <f>TOTWRKACT!G74/$C74</f>
        <v>0.1498791297340854</v>
      </c>
      <c r="H74" s="16">
        <f>TOTWRKACT!H74/$C74</f>
        <v>1.8802041364491002E-3</v>
      </c>
      <c r="I74" s="16">
        <f>TOTWRKACT!I74/$C74</f>
        <v>9.9382218640881009E-2</v>
      </c>
      <c r="J74" s="16">
        <f>TOTWRKACT!J74/$C74</f>
        <v>0.13591189900617781</v>
      </c>
      <c r="K74" s="16">
        <f>TOTWRKACT!K74/$C74</f>
        <v>0.21890948160085952</v>
      </c>
      <c r="L74" s="16">
        <f>TOTWRKACT!L74/$C74</f>
        <v>0</v>
      </c>
      <c r="M74" s="16">
        <f>TOTWRKACT!M74/$C74</f>
        <v>1.1549825409615902E-2</v>
      </c>
      <c r="N74" s="16">
        <f>TOTWRKACT!N74/$C74</f>
        <v>9.3204405049691103E-2</v>
      </c>
      <c r="O74" s="16">
        <f>TOTWRKACT!O74/$C74</f>
        <v>0</v>
      </c>
      <c r="P74" s="16">
        <f>TOTWRKACT!P74/$C74</f>
        <v>0</v>
      </c>
      <c r="Q74" s="16">
        <f>TOTWRKACT!Q74/$C74</f>
        <v>0</v>
      </c>
    </row>
    <row r="75" spans="1:19">
      <c r="A75" s="24" t="s">
        <v>65</v>
      </c>
      <c r="B75" s="21">
        <f>TOTWRKACT!B75</f>
        <v>8542</v>
      </c>
      <c r="C75" s="21">
        <f>TOTWRKACT!C75</f>
        <v>7264</v>
      </c>
      <c r="D75" s="16">
        <f>TOTWRKACT!D75/$C75</f>
        <v>8.3012114537444934E-2</v>
      </c>
      <c r="E75" s="16">
        <f>TOTWRKACT!E75/$C75</f>
        <v>2.7533039647577095E-4</v>
      </c>
      <c r="F75" s="16">
        <f>TOTWRKACT!F75/$C75</f>
        <v>0</v>
      </c>
      <c r="G75" s="16">
        <f>TOTWRKACT!G75/$C75</f>
        <v>0.63973017621145378</v>
      </c>
      <c r="H75" s="16">
        <f>TOTWRKACT!H75/$C75</f>
        <v>1.3766519823788548E-4</v>
      </c>
      <c r="I75" s="16">
        <f>TOTWRKACT!I75/$C75</f>
        <v>0.19768722466960353</v>
      </c>
      <c r="J75" s="16">
        <f>TOTWRKACT!J75/$C75</f>
        <v>6.3738986784140972E-2</v>
      </c>
      <c r="K75" s="16">
        <f>TOTWRKACT!K75/$C75</f>
        <v>2.8909691629955946E-3</v>
      </c>
      <c r="L75" s="16">
        <f>TOTWRKACT!L75/$C75</f>
        <v>0.31993392070484583</v>
      </c>
      <c r="M75" s="16">
        <f>TOTWRKACT!M75/$C75</f>
        <v>0.31897026431718062</v>
      </c>
      <c r="N75" s="16">
        <f>TOTWRKACT!N75/$C75</f>
        <v>0.16905286343612336</v>
      </c>
      <c r="O75" s="16">
        <f>TOTWRKACT!O75/$C75</f>
        <v>0</v>
      </c>
      <c r="P75" s="16">
        <f>TOTWRKACT!P75/$C75</f>
        <v>0</v>
      </c>
      <c r="Q75" s="16">
        <f>TOTWRKACT!Q75/$C75</f>
        <v>0</v>
      </c>
    </row>
    <row r="76" spans="1:19" ht="14" thickBot="1">
      <c r="A76" s="25" t="s">
        <v>66</v>
      </c>
      <c r="B76" s="61">
        <f>TOTWRKACT!B76</f>
        <v>136</v>
      </c>
      <c r="C76" s="61">
        <f>TOTWRKACT!C76</f>
        <v>93</v>
      </c>
      <c r="D76" s="16">
        <f>TOTWRKACT!D76/$C76</f>
        <v>0.26881720430107525</v>
      </c>
      <c r="E76" s="73">
        <f>TOTWRKACT!E76/$C76</f>
        <v>1.0752688172043012E-2</v>
      </c>
      <c r="F76" s="73">
        <f>TOTWRKACT!F76/$C76</f>
        <v>0</v>
      </c>
      <c r="G76" s="73">
        <f>TOTWRKACT!G76/$C76</f>
        <v>0.69892473118279574</v>
      </c>
      <c r="H76" s="73">
        <f>TOTWRKACT!H76/$C76</f>
        <v>1.0752688172043012E-2</v>
      </c>
      <c r="I76" s="73">
        <f>TOTWRKACT!I76/$C76</f>
        <v>0.24731182795698925</v>
      </c>
      <c r="J76" s="73">
        <f>TOTWRKACT!J76/$C76</f>
        <v>0</v>
      </c>
      <c r="K76" s="73">
        <f>TOTWRKACT!K76/$C76</f>
        <v>3.2258064516129031E-2</v>
      </c>
      <c r="L76" s="73">
        <f>TOTWRKACT!L76/$C76</f>
        <v>0</v>
      </c>
      <c r="M76" s="73">
        <f>TOTWRKACT!M76/$C76</f>
        <v>0</v>
      </c>
      <c r="N76" s="73">
        <f>TOTWRKACT!N76/$C76</f>
        <v>7.5268817204301078E-2</v>
      </c>
      <c r="O76" s="73">
        <f>TOTWRKACT!O76/$C76</f>
        <v>0</v>
      </c>
      <c r="P76" s="73">
        <f>TOTWRKACT!P76/$C76</f>
        <v>0</v>
      </c>
      <c r="Q76" s="73">
        <f>TOTWRKACT!Q76/$C76</f>
        <v>0</v>
      </c>
    </row>
    <row r="77" spans="1:19">
      <c r="A77" t="s">
        <v>162</v>
      </c>
    </row>
    <row r="79" spans="1:19">
      <c r="A79" t="s">
        <v>365</v>
      </c>
    </row>
  </sheetData>
  <mergeCells count="4">
    <mergeCell ref="A2:P2"/>
    <mergeCell ref="A3:P3"/>
    <mergeCell ref="A4:P4"/>
    <mergeCell ref="D7:Q7"/>
  </mergeCells>
  <phoneticPr fontId="0" type="noConversion"/>
  <printOptions horizontalCentered="1" verticalCentered="1"/>
  <pageMargins left="0.25" right="0.25" top="0.25" bottom="0.25" header="0.5" footer="0.5"/>
  <pageSetup scale="58"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Q79"/>
  <sheetViews>
    <sheetView workbookViewId="0">
      <selection activeCell="A3" sqref="A3:P3"/>
    </sheetView>
  </sheetViews>
  <sheetFormatPr baseColWidth="10" defaultColWidth="8.83203125" defaultRowHeight="13"/>
  <cols>
    <col min="1" max="1" width="18.1640625" customWidth="1"/>
    <col min="2" max="2" width="10.5" customWidth="1"/>
    <col min="3" max="3" width="13.33203125" customWidth="1"/>
    <col min="4" max="4" width="12.33203125" customWidth="1"/>
    <col min="5" max="5" width="12.1640625" customWidth="1"/>
    <col min="6" max="6" width="11.5" customWidth="1"/>
    <col min="7" max="7" width="10.5" customWidth="1"/>
    <col min="8" max="8" width="10.33203125" customWidth="1"/>
    <col min="10" max="10" width="11" customWidth="1"/>
    <col min="11" max="11" width="10.5" customWidth="1"/>
    <col min="12" max="12" width="10.1640625" customWidth="1"/>
    <col min="13" max="13" width="12.1640625" customWidth="1"/>
    <col min="14" max="14" width="13.5" customWidth="1"/>
    <col min="15" max="15" width="12.33203125" customWidth="1"/>
    <col min="16" max="16" width="11.33203125" customWidth="1"/>
  </cols>
  <sheetData>
    <row r="1" spans="1:17">
      <c r="O1" s="22" t="s">
        <v>251</v>
      </c>
    </row>
    <row r="2" spans="1:17">
      <c r="A2" s="215" t="s">
        <v>0</v>
      </c>
      <c r="B2" s="215"/>
      <c r="C2" s="215"/>
      <c r="D2" s="215"/>
      <c r="E2" s="215"/>
      <c r="F2" s="215"/>
      <c r="G2" s="215"/>
      <c r="H2" s="215"/>
      <c r="I2" s="215"/>
      <c r="J2" s="215"/>
      <c r="K2" s="215"/>
      <c r="L2" s="215"/>
      <c r="M2" s="215"/>
      <c r="N2" s="215"/>
      <c r="O2" s="215"/>
      <c r="P2" s="215"/>
    </row>
    <row r="3" spans="1:17">
      <c r="A3" s="215" t="s">
        <v>174</v>
      </c>
      <c r="B3" s="215"/>
      <c r="C3" s="215"/>
      <c r="D3" s="215"/>
      <c r="E3" s="215"/>
      <c r="F3" s="215"/>
      <c r="G3" s="215"/>
      <c r="H3" s="215"/>
      <c r="I3" s="215"/>
      <c r="J3" s="215"/>
      <c r="K3" s="215"/>
      <c r="L3" s="215"/>
      <c r="M3" s="215"/>
      <c r="N3" s="215"/>
      <c r="O3" s="215"/>
      <c r="P3" s="215"/>
    </row>
    <row r="4" spans="1:17">
      <c r="A4" s="215" t="s">
        <v>354</v>
      </c>
      <c r="B4" s="215"/>
      <c r="C4" s="215"/>
      <c r="D4" s="215"/>
      <c r="E4" s="215"/>
      <c r="F4" s="215"/>
      <c r="G4" s="215"/>
      <c r="H4" s="215"/>
      <c r="I4" s="215"/>
      <c r="J4" s="215"/>
      <c r="K4" s="215"/>
      <c r="L4" s="215"/>
      <c r="M4" s="215"/>
      <c r="N4" s="215"/>
      <c r="O4" s="215"/>
      <c r="P4" s="215"/>
    </row>
    <row r="6" spans="1:17" ht="14" thickBot="1"/>
    <row r="7" spans="1:17" ht="14" thickBot="1">
      <c r="A7" s="23"/>
      <c r="B7" s="26"/>
      <c r="C7" s="234" t="s">
        <v>174</v>
      </c>
      <c r="D7" s="235"/>
      <c r="E7" s="235"/>
      <c r="F7" s="235"/>
      <c r="G7" s="235"/>
      <c r="H7" s="235"/>
      <c r="I7" s="235"/>
      <c r="J7" s="235"/>
      <c r="K7" s="235"/>
      <c r="L7" s="235"/>
      <c r="M7" s="235"/>
      <c r="N7" s="235"/>
      <c r="O7" s="235"/>
      <c r="P7" s="18"/>
      <c r="Q7" s="143"/>
    </row>
    <row r="8" spans="1:17">
      <c r="A8" s="24"/>
      <c r="B8" s="29" t="s">
        <v>68</v>
      </c>
      <c r="C8" s="31" t="s">
        <v>201</v>
      </c>
      <c r="D8" s="24"/>
      <c r="E8" s="116" t="s">
        <v>97</v>
      </c>
      <c r="F8" s="31" t="s">
        <v>97</v>
      </c>
      <c r="G8" s="24"/>
      <c r="H8" s="117"/>
      <c r="I8" s="24"/>
      <c r="J8" s="37"/>
      <c r="K8" s="24"/>
      <c r="L8" s="24"/>
      <c r="M8" s="32" t="s">
        <v>72</v>
      </c>
      <c r="N8" s="31" t="s">
        <v>73</v>
      </c>
      <c r="O8" s="37"/>
      <c r="P8" s="24" t="s">
        <v>191</v>
      </c>
      <c r="Q8" s="10"/>
    </row>
    <row r="9" spans="1:17">
      <c r="A9" s="24"/>
      <c r="B9" s="31" t="s">
        <v>69</v>
      </c>
      <c r="C9" s="31" t="s">
        <v>202</v>
      </c>
      <c r="D9" s="31" t="s">
        <v>76</v>
      </c>
      <c r="E9" s="31" t="s">
        <v>70</v>
      </c>
      <c r="F9" s="31" t="s">
        <v>71</v>
      </c>
      <c r="G9" s="31" t="s">
        <v>77</v>
      </c>
      <c r="H9" s="32" t="s">
        <v>78</v>
      </c>
      <c r="I9" s="31" t="s">
        <v>79</v>
      </c>
      <c r="J9" s="33" t="s">
        <v>80</v>
      </c>
      <c r="K9" s="31" t="s">
        <v>81</v>
      </c>
      <c r="L9" s="31" t="s">
        <v>82</v>
      </c>
      <c r="M9" s="32" t="s">
        <v>83</v>
      </c>
      <c r="N9" s="31" t="s">
        <v>84</v>
      </c>
      <c r="O9" s="37" t="s">
        <v>85</v>
      </c>
      <c r="P9" s="24" t="s">
        <v>100</v>
      </c>
      <c r="Q9" s="10"/>
    </row>
    <row r="10" spans="1:17" ht="14" thickBot="1">
      <c r="A10" s="25" t="s">
        <v>3</v>
      </c>
      <c r="B10" s="28" t="s">
        <v>164</v>
      </c>
      <c r="C10" s="28" t="s">
        <v>203</v>
      </c>
      <c r="D10" s="28" t="s">
        <v>87</v>
      </c>
      <c r="E10" s="28" t="s">
        <v>87</v>
      </c>
      <c r="F10" s="28" t="s">
        <v>87</v>
      </c>
      <c r="G10" s="28" t="s">
        <v>88</v>
      </c>
      <c r="H10" s="35" t="s">
        <v>89</v>
      </c>
      <c r="I10" s="28" t="s">
        <v>90</v>
      </c>
      <c r="J10" s="36" t="s">
        <v>91</v>
      </c>
      <c r="K10" s="28" t="s">
        <v>72</v>
      </c>
      <c r="L10" s="28" t="s">
        <v>89</v>
      </c>
      <c r="M10" s="35" t="s">
        <v>87</v>
      </c>
      <c r="N10" s="28" t="s">
        <v>92</v>
      </c>
      <c r="O10" s="37" t="s">
        <v>93</v>
      </c>
      <c r="P10" s="25" t="s">
        <v>182</v>
      </c>
      <c r="Q10" s="25" t="s">
        <v>190</v>
      </c>
    </row>
    <row r="11" spans="1:17">
      <c r="A11" s="23" t="s">
        <v>7</v>
      </c>
      <c r="B11" s="19">
        <f>SUM(B13:B76)</f>
        <v>1311607</v>
      </c>
      <c r="C11" s="68">
        <f>TOTWRKACT!C11/$B11</f>
        <v>0.41675440890449655</v>
      </c>
      <c r="D11" s="125">
        <f>TOTWRKACT!D11/$B11</f>
        <v>0.23490573014630145</v>
      </c>
      <c r="E11" s="68">
        <f>TOTWRKACT!E11/$B11</f>
        <v>1.7794964497749707E-3</v>
      </c>
      <c r="F11" s="68">
        <f>TOTWRKACT!F11/$B11</f>
        <v>2.8758614432524377E-3</v>
      </c>
      <c r="G11" s="68">
        <f>TOTWRKACT!G11/$B11</f>
        <v>3.5420670978425703E-2</v>
      </c>
      <c r="H11" s="68">
        <f>TOTWRKACT!H11/$B11</f>
        <v>1.3670253360953395E-3</v>
      </c>
      <c r="I11" s="68">
        <f>TOTWRKACT!I11/$B11</f>
        <v>6.2894601812890596E-2</v>
      </c>
      <c r="J11" s="68">
        <f>TOTWRKACT!J11/$B11</f>
        <v>2.5801173674736413E-2</v>
      </c>
      <c r="K11" s="68">
        <f>TOTWRKACT!K11/$B11</f>
        <v>3.6439268774869304E-2</v>
      </c>
      <c r="L11" s="68">
        <f>TOTWRKACT!L11/$B11</f>
        <v>1.1050566213812521E-2</v>
      </c>
      <c r="M11" s="68">
        <f>TOTWRKACT!M11/$B11</f>
        <v>1.1328088367933382E-2</v>
      </c>
      <c r="N11" s="68">
        <f>TOTWRKACT!N11/$B11</f>
        <v>1.9786414680616985E-2</v>
      </c>
      <c r="O11" s="68">
        <f>TOTWRKACT!O11/$B11</f>
        <v>1.8603133408101664E-4</v>
      </c>
      <c r="P11" s="68">
        <f>TOTWRKACT!P11/$B11</f>
        <v>3.0291848091692102E-2</v>
      </c>
      <c r="Q11" s="68">
        <f>TOTWRKACT!Q11/$B11</f>
        <v>2.7017239157766007E-2</v>
      </c>
    </row>
    <row r="12" spans="1:17">
      <c r="A12" s="24"/>
      <c r="B12" s="20"/>
      <c r="C12" s="69"/>
      <c r="D12" s="126"/>
      <c r="E12" s="69"/>
      <c r="F12" s="69"/>
      <c r="G12" s="69"/>
      <c r="H12" s="69"/>
      <c r="I12" s="69"/>
      <c r="J12" s="69"/>
      <c r="K12" s="69"/>
      <c r="L12" s="69"/>
      <c r="M12" s="69"/>
      <c r="N12" s="69"/>
      <c r="O12" s="69"/>
      <c r="P12" s="69"/>
      <c r="Q12" s="69"/>
    </row>
    <row r="13" spans="1:17">
      <c r="A13" s="24" t="s">
        <v>8</v>
      </c>
      <c r="B13" s="21">
        <f>TOTWRKACT!B13</f>
        <v>8999</v>
      </c>
      <c r="C13" s="6">
        <f>TOTWRKACT!C13/$B13</f>
        <v>0.43304811645738417</v>
      </c>
      <c r="D13" s="6">
        <f>TOTWRKACT!D13/$B13</f>
        <v>0.24224913879319923</v>
      </c>
      <c r="E13" s="16">
        <f>TOTWRKACT!E13/$B13</f>
        <v>5.2228025336148462E-3</v>
      </c>
      <c r="F13" s="16">
        <f>TOTWRKACT!F13/$B13</f>
        <v>1.944660517835315E-2</v>
      </c>
      <c r="G13" s="16">
        <f>TOTWRKACT!G13/$B13</f>
        <v>1.8446494054894989E-2</v>
      </c>
      <c r="H13" s="16">
        <f>TOTWRKACT!H13/$B13</f>
        <v>3.3337037448605403E-4</v>
      </c>
      <c r="I13" s="16">
        <f>TOTWRKACT!I13/$B13</f>
        <v>0.10656739637737526</v>
      </c>
      <c r="J13" s="16">
        <f>TOTWRKACT!J13/$B13</f>
        <v>1.8890987887543061E-3</v>
      </c>
      <c r="K13" s="16">
        <f>TOTWRKACT!K13/$B13</f>
        <v>5.6228469829981108E-2</v>
      </c>
      <c r="L13" s="16">
        <f>TOTWRKACT!L13/$B13</f>
        <v>0</v>
      </c>
      <c r="M13" s="16">
        <f>TOTWRKACT!M13/$B13</f>
        <v>0</v>
      </c>
      <c r="N13" s="16">
        <f>TOTWRKACT!N13/$B13</f>
        <v>3.9448827647516393E-2</v>
      </c>
      <c r="O13" s="16">
        <f>TOTWRKACT!O13/$B13</f>
        <v>0</v>
      </c>
      <c r="P13" s="16">
        <f>TOTWRKACT!P13/$B13</f>
        <v>0</v>
      </c>
      <c r="Q13" s="16">
        <f>TOTWRKACT!Q13/$B13</f>
        <v>1.8335370596732969E-2</v>
      </c>
    </row>
    <row r="14" spans="1:17">
      <c r="A14" s="24" t="s">
        <v>9</v>
      </c>
      <c r="B14" s="21">
        <f>TOTWRKACT!B14</f>
        <v>5696</v>
      </c>
      <c r="C14" s="6">
        <f>TOTWRKACT!C14/$B14</f>
        <v>0.4898174157303371</v>
      </c>
      <c r="D14" s="6">
        <f>TOTWRKACT!D14/$B14</f>
        <v>0.2970505617977528</v>
      </c>
      <c r="E14" s="16">
        <f>TOTWRKACT!E14/$B14</f>
        <v>0</v>
      </c>
      <c r="F14" s="16">
        <f>TOTWRKACT!F14/$B14</f>
        <v>0</v>
      </c>
      <c r="G14" s="16">
        <f>TOTWRKACT!G14/$B14</f>
        <v>5.6179775280898875E-3</v>
      </c>
      <c r="H14" s="16">
        <f>TOTWRKACT!H14/$B14</f>
        <v>2.4578651685393258E-3</v>
      </c>
      <c r="I14" s="16">
        <f>TOTWRKACT!I14/$B14</f>
        <v>9.6032303370786512E-2</v>
      </c>
      <c r="J14" s="16">
        <f>TOTWRKACT!J14/$B14</f>
        <v>2.7036516853932584E-2</v>
      </c>
      <c r="K14" s="16">
        <f>TOTWRKACT!K14/$B14</f>
        <v>0.10042134831460674</v>
      </c>
      <c r="L14" s="16">
        <f>TOTWRKACT!L14/$B14</f>
        <v>0</v>
      </c>
      <c r="M14" s="16">
        <f>TOTWRKACT!M14/$B14</f>
        <v>0</v>
      </c>
      <c r="N14" s="16">
        <f>TOTWRKACT!N14/$B14</f>
        <v>1.0007022471910113E-2</v>
      </c>
      <c r="O14" s="16">
        <f>TOTWRKACT!O14/$B14</f>
        <v>0</v>
      </c>
      <c r="P14" s="16">
        <f>TOTWRKACT!P14/$B14</f>
        <v>0</v>
      </c>
      <c r="Q14" s="16">
        <f>TOTWRKACT!Q14/$B14</f>
        <v>8.4620786516853938E-2</v>
      </c>
    </row>
    <row r="15" spans="1:17">
      <c r="A15" s="24" t="s">
        <v>12</v>
      </c>
      <c r="B15" s="21">
        <f>TOTWRKACT!B15</f>
        <v>24075</v>
      </c>
      <c r="C15" s="6">
        <f>TOTWRKACT!C15/$B15</f>
        <v>0.32078920041536862</v>
      </c>
      <c r="D15" s="6">
        <f>TOTWRKACT!D15/$B15</f>
        <v>0.23260643821391486</v>
      </c>
      <c r="E15" s="16">
        <f>TOTWRKACT!E15/$B15</f>
        <v>0</v>
      </c>
      <c r="F15" s="16">
        <f>TOTWRKACT!F15/$B15</f>
        <v>0</v>
      </c>
      <c r="G15" s="16">
        <f>TOTWRKACT!G15/$B15</f>
        <v>4.5565939771547249E-2</v>
      </c>
      <c r="H15" s="16">
        <f>TOTWRKACT!H15/$B15</f>
        <v>2.0768431983385254E-4</v>
      </c>
      <c r="I15" s="16">
        <f>TOTWRKACT!I15/$B15</f>
        <v>6.6209761163032191E-2</v>
      </c>
      <c r="J15" s="16">
        <f>TOTWRKACT!J15/$B15</f>
        <v>3.6552440290758049E-3</v>
      </c>
      <c r="K15" s="16">
        <f>TOTWRKACT!K15/$B15</f>
        <v>2.375908618899273E-2</v>
      </c>
      <c r="L15" s="16">
        <f>TOTWRKACT!L15/$B15</f>
        <v>1.3291796469366564E-3</v>
      </c>
      <c r="M15" s="16">
        <f>TOTWRKACT!M15/$B15</f>
        <v>1.5784008307372793E-3</v>
      </c>
      <c r="N15" s="16">
        <f>TOTWRKACT!N15/$B15</f>
        <v>1.0716510903426792E-2</v>
      </c>
      <c r="O15" s="16">
        <f>TOTWRKACT!O15/$B15</f>
        <v>0</v>
      </c>
      <c r="P15" s="16">
        <f>TOTWRKACT!P15/$B15</f>
        <v>0</v>
      </c>
      <c r="Q15" s="16">
        <f>TOTWRKACT!Q15/$B15</f>
        <v>0</v>
      </c>
    </row>
    <row r="16" spans="1:17">
      <c r="A16" s="24" t="s">
        <v>14</v>
      </c>
      <c r="B16" s="21">
        <f>TOTWRKACT!B16</f>
        <v>7127</v>
      </c>
      <c r="C16" s="6">
        <f>TOTWRKACT!C16/$B16</f>
        <v>0.32117300406903326</v>
      </c>
      <c r="D16" s="6">
        <f>TOTWRKACT!D16/$B16</f>
        <v>0.12080819419110425</v>
      </c>
      <c r="E16" s="16">
        <f>TOTWRKACT!E16/$B16</f>
        <v>2.5256068472007858E-3</v>
      </c>
      <c r="F16" s="16">
        <f>TOTWRKACT!F16/$B16</f>
        <v>3.5077872877788689E-3</v>
      </c>
      <c r="G16" s="16">
        <f>TOTWRKACT!G16/$B16</f>
        <v>2.2309527150273609E-2</v>
      </c>
      <c r="H16" s="16">
        <f>TOTWRKACT!H16/$B16</f>
        <v>1.122491932089238E-3</v>
      </c>
      <c r="I16" s="16">
        <f>TOTWRKACT!I16/$B16</f>
        <v>6.6086712501753894E-2</v>
      </c>
      <c r="J16" s="16">
        <f>TOTWRKACT!J16/$B16</f>
        <v>9.8218044057808338E-4</v>
      </c>
      <c r="K16" s="16">
        <f>TOTWRKACT!K16/$B16</f>
        <v>9.2745895888873303E-2</v>
      </c>
      <c r="L16" s="16">
        <f>TOTWRKACT!L16/$B16</f>
        <v>1.1786165286937E-2</v>
      </c>
      <c r="M16" s="16">
        <f>TOTWRKACT!M16/$B16</f>
        <v>3.9287217623123335E-3</v>
      </c>
      <c r="N16" s="16">
        <f>TOTWRKACT!N16/$B16</f>
        <v>1.4311772134137786E-2</v>
      </c>
      <c r="O16" s="16">
        <f>TOTWRKACT!O16/$B16</f>
        <v>0</v>
      </c>
      <c r="P16" s="16">
        <f>TOTWRKACT!P16/$B16</f>
        <v>8.4186894906692863E-4</v>
      </c>
      <c r="Q16" s="16">
        <f>TOTWRKACT!Q16/$B16</f>
        <v>5.4721481689350357E-3</v>
      </c>
    </row>
    <row r="17" spans="1:17">
      <c r="A17" s="24" t="s">
        <v>15</v>
      </c>
      <c r="B17" s="21">
        <f>TOTWRKACT!B17</f>
        <v>258420</v>
      </c>
      <c r="C17" s="6">
        <f>TOTWRKACT!C17/$B17</f>
        <v>0.38793437040476741</v>
      </c>
      <c r="D17" s="6">
        <f>TOTWRKACT!D17/$B17</f>
        <v>0.29577045120346723</v>
      </c>
      <c r="E17" s="16">
        <f>TOTWRKACT!E17/$B17</f>
        <v>2.0122281557155017E-3</v>
      </c>
      <c r="F17" s="16">
        <f>TOTWRKACT!F17/$B17</f>
        <v>2.9177308257874778E-3</v>
      </c>
      <c r="G17" s="16">
        <f>TOTWRKACT!G17/$B17</f>
        <v>4.3224208652581069E-3</v>
      </c>
      <c r="H17" s="16">
        <f>TOTWRKACT!H17/$B17</f>
        <v>4.1250677192167786E-3</v>
      </c>
      <c r="I17" s="16">
        <f>TOTWRKACT!I17/$B17</f>
        <v>4.42612800866806E-2</v>
      </c>
      <c r="J17" s="16">
        <f>TOTWRKACT!J17/$B17</f>
        <v>5.6110208188220722E-3</v>
      </c>
      <c r="K17" s="16">
        <f>TOTWRKACT!K17/$B17</f>
        <v>2.4800712019193562E-2</v>
      </c>
      <c r="L17" s="16">
        <f>TOTWRKACT!L17/$B17</f>
        <v>1.6833062456466218E-3</v>
      </c>
      <c r="M17" s="16">
        <f>TOTWRKACT!M17/$B17</f>
        <v>8.4552279235353307E-3</v>
      </c>
      <c r="N17" s="16">
        <f>TOTWRKACT!N17/$B17</f>
        <v>1.5060753811624488E-2</v>
      </c>
      <c r="O17" s="16">
        <f>TOTWRKACT!O17/$B17</f>
        <v>7.6232489745375746E-4</v>
      </c>
      <c r="P17" s="16">
        <f>TOTWRKACT!P17/$B17</f>
        <v>3.3433944741119107E-3</v>
      </c>
      <c r="Q17" s="16">
        <f>TOTWRKACT!Q17/$B17</f>
        <v>8.6371023914557695E-3</v>
      </c>
    </row>
    <row r="18" spans="1:17">
      <c r="A18" s="24"/>
      <c r="B18" s="21" t="s">
        <v>101</v>
      </c>
      <c r="C18" s="6" t="s">
        <v>101</v>
      </c>
      <c r="D18" s="6"/>
      <c r="E18" s="16"/>
      <c r="F18" s="16"/>
      <c r="G18" s="16"/>
      <c r="H18" s="16"/>
      <c r="I18" s="16"/>
      <c r="J18" s="16"/>
      <c r="K18" s="16"/>
      <c r="L18" s="16"/>
      <c r="M18" s="16"/>
      <c r="N18" s="16"/>
      <c r="O18" s="16"/>
      <c r="P18" s="16"/>
      <c r="Q18" s="16"/>
    </row>
    <row r="19" spans="1:17">
      <c r="A19" s="24" t="s">
        <v>17</v>
      </c>
      <c r="B19" s="21">
        <f>TOTWRKACT!B19</f>
        <v>8052</v>
      </c>
      <c r="C19" s="6">
        <f>TOTWRKACT!C19/$B19</f>
        <v>0.4267262791852956</v>
      </c>
      <c r="D19" s="6">
        <f>TOTWRKACT!D19/$B19</f>
        <v>0.19287133631395925</v>
      </c>
      <c r="E19" s="16">
        <f>TOTWRKACT!E19/$B19</f>
        <v>2.4838549428713363E-4</v>
      </c>
      <c r="F19" s="16">
        <f>TOTWRKACT!F19/$B19</f>
        <v>1.1425732737208148E-2</v>
      </c>
      <c r="G19" s="16">
        <f>TOTWRKACT!G19/$B19</f>
        <v>3.8748137108792845E-2</v>
      </c>
      <c r="H19" s="16">
        <f>TOTWRKACT!H19/$B19</f>
        <v>2.4838549428713363E-3</v>
      </c>
      <c r="I19" s="16">
        <f>TOTWRKACT!I19/$B19</f>
        <v>4.7441629408842521E-2</v>
      </c>
      <c r="J19" s="16">
        <f>TOTWRKACT!J19/$B19</f>
        <v>9.0039741679085947E-2</v>
      </c>
      <c r="K19" s="16">
        <f>TOTWRKACT!K19/$B19</f>
        <v>7.1410829607550921E-2</v>
      </c>
      <c r="L19" s="16">
        <f>TOTWRKACT!L19/$B19</f>
        <v>0</v>
      </c>
      <c r="M19" s="16">
        <f>TOTWRKACT!M19/$B19</f>
        <v>3.4028812717337306E-2</v>
      </c>
      <c r="N19" s="16">
        <f>TOTWRKACT!N19/$B19</f>
        <v>5.1291604570293095E-2</v>
      </c>
      <c r="O19" s="16">
        <f>TOTWRKACT!O19/$B19</f>
        <v>2.4838549428713363E-4</v>
      </c>
      <c r="P19" s="16">
        <f>TOTWRKACT!P19/$B19</f>
        <v>0</v>
      </c>
      <c r="Q19" s="16">
        <f>TOTWRKACT!Q19/$B19</f>
        <v>0</v>
      </c>
    </row>
    <row r="20" spans="1:17">
      <c r="A20" s="24" t="s">
        <v>18</v>
      </c>
      <c r="B20" s="21">
        <f>TOTWRKACT!B20</f>
        <v>15188</v>
      </c>
      <c r="C20" s="6">
        <f>TOTWRKACT!C20/$B20</f>
        <v>0.43257835132999739</v>
      </c>
      <c r="D20" s="6">
        <f>TOTWRKACT!D20/$B20</f>
        <v>0.28667368975506979</v>
      </c>
      <c r="E20" s="16">
        <f>TOTWRKACT!E20/$B20</f>
        <v>1.2839083486963393E-2</v>
      </c>
      <c r="F20" s="16">
        <f>TOTWRKACT!F20/$B20</f>
        <v>1.7777192520410851E-3</v>
      </c>
      <c r="G20" s="16">
        <f>TOTWRKACT!G20/$B20</f>
        <v>0</v>
      </c>
      <c r="H20" s="16">
        <f>TOTWRKACT!H20/$B20</f>
        <v>1.1851461680273899E-3</v>
      </c>
      <c r="I20" s="16">
        <f>TOTWRKACT!I20/$B20</f>
        <v>3.9043982091124571E-2</v>
      </c>
      <c r="J20" s="16">
        <f>TOTWRKACT!J20/$B20</f>
        <v>7.9009744535159341E-4</v>
      </c>
      <c r="K20" s="16">
        <f>TOTWRKACT!K20/$B20</f>
        <v>4.9512773242033181E-2</v>
      </c>
      <c r="L20" s="16">
        <f>TOTWRKACT!L20/$B20</f>
        <v>2.8970239662891757E-3</v>
      </c>
      <c r="M20" s="16">
        <f>TOTWRKACT!M20/$B20</f>
        <v>4.3323676586779034E-2</v>
      </c>
      <c r="N20" s="16">
        <f>TOTWRKACT!N20/$B20</f>
        <v>1.7118777982617856E-3</v>
      </c>
      <c r="O20" s="16">
        <f>TOTWRKACT!O20/$B20</f>
        <v>0</v>
      </c>
      <c r="P20" s="16">
        <f>TOTWRKACT!P20/$B20</f>
        <v>0</v>
      </c>
      <c r="Q20" s="16">
        <f>TOTWRKACT!Q20/$B20</f>
        <v>0.10962602054253358</v>
      </c>
    </row>
    <row r="21" spans="1:17">
      <c r="A21" s="24" t="s">
        <v>19</v>
      </c>
      <c r="B21" s="21">
        <f>TOTWRKACT!B21</f>
        <v>2934</v>
      </c>
      <c r="C21" s="6">
        <f>TOTWRKACT!C21/$B21</f>
        <v>0.2607361963190184</v>
      </c>
      <c r="D21" s="6">
        <f>TOTWRKACT!D21/$B21</f>
        <v>0.16973415132924335</v>
      </c>
      <c r="E21" s="16">
        <f>TOTWRKACT!E21/$B21</f>
        <v>0</v>
      </c>
      <c r="F21" s="16">
        <f>TOTWRKACT!F21/$B21</f>
        <v>0</v>
      </c>
      <c r="G21" s="16">
        <f>TOTWRKACT!G21/$B21</f>
        <v>9.2365371506475807E-2</v>
      </c>
      <c r="H21" s="16">
        <f>TOTWRKACT!H21/$B21</f>
        <v>0</v>
      </c>
      <c r="I21" s="16">
        <f>TOTWRKACT!I21/$B21</f>
        <v>0</v>
      </c>
      <c r="J21" s="16">
        <f>TOTWRKACT!J21/$B21</f>
        <v>0</v>
      </c>
      <c r="K21" s="16">
        <f>TOTWRKACT!K21/$B21</f>
        <v>0</v>
      </c>
      <c r="L21" s="16">
        <f>TOTWRKACT!L21/$B21</f>
        <v>0</v>
      </c>
      <c r="M21" s="16">
        <f>TOTWRKACT!M21/$B21</f>
        <v>1.3633265167007499E-3</v>
      </c>
      <c r="N21" s="16">
        <f>TOTWRKACT!N21/$B21</f>
        <v>3.4083162917518746E-3</v>
      </c>
      <c r="O21" s="16">
        <f>TOTWRKACT!O21/$B21</f>
        <v>0</v>
      </c>
      <c r="P21" s="16">
        <f>TOTWRKACT!P21/$B21</f>
        <v>6.8166325835037494E-4</v>
      </c>
      <c r="Q21" s="16">
        <f>TOTWRKACT!Q21/$B21</f>
        <v>0</v>
      </c>
    </row>
    <row r="22" spans="1:17">
      <c r="A22" s="24" t="s">
        <v>20</v>
      </c>
      <c r="B22" s="21">
        <f>TOTWRKACT!B22</f>
        <v>11255</v>
      </c>
      <c r="C22" s="6">
        <f>TOTWRKACT!C22/$B22</f>
        <v>0.2094180364282541</v>
      </c>
      <c r="D22" s="6">
        <f>TOTWRKACT!D22/$B22</f>
        <v>0.15495335406486005</v>
      </c>
      <c r="E22" s="16">
        <f>TOTWRKACT!E22/$B22</f>
        <v>0</v>
      </c>
      <c r="F22" s="16">
        <f>TOTWRKACT!F22/$B22</f>
        <v>0</v>
      </c>
      <c r="G22" s="16">
        <f>TOTWRKACT!G22/$B22</f>
        <v>5.9529098178587297E-3</v>
      </c>
      <c r="H22" s="16">
        <f>TOTWRKACT!H22/$B22</f>
        <v>1.5992892047978675E-3</v>
      </c>
      <c r="I22" s="16">
        <f>TOTWRKACT!I22/$B22</f>
        <v>3.5273211905819633E-2</v>
      </c>
      <c r="J22" s="16">
        <f>TOTWRKACT!J22/$B22</f>
        <v>0</v>
      </c>
      <c r="K22" s="16">
        <f>TOTWRKACT!K22/$B22</f>
        <v>1.5015548645046646E-2</v>
      </c>
      <c r="L22" s="16">
        <f>TOTWRKACT!L22/$B22</f>
        <v>0</v>
      </c>
      <c r="M22" s="16">
        <f>TOTWRKACT!M22/$B22</f>
        <v>2.8431808085295426E-3</v>
      </c>
      <c r="N22" s="16">
        <f>TOTWRKACT!N22/$B22</f>
        <v>0</v>
      </c>
      <c r="O22" s="16">
        <f>TOTWRKACT!O22/$B22</f>
        <v>0</v>
      </c>
      <c r="P22" s="16">
        <f>TOTWRKACT!P22/$B22</f>
        <v>0</v>
      </c>
      <c r="Q22" s="16">
        <f>TOTWRKACT!Q22/$B22</f>
        <v>3.5539760106619279E-3</v>
      </c>
    </row>
    <row r="23" spans="1:17">
      <c r="A23" s="24" t="s">
        <v>21</v>
      </c>
      <c r="B23" s="21">
        <f>TOTWRKACT!B23</f>
        <v>25604</v>
      </c>
      <c r="C23" s="6">
        <f>TOTWRKACT!C23/$B23</f>
        <v>0.35006249023590064</v>
      </c>
      <c r="D23" s="6">
        <f>TOTWRKACT!D23/$B23</f>
        <v>0.16649742227776909</v>
      </c>
      <c r="E23" s="16">
        <f>TOTWRKACT!E23/$B23</f>
        <v>2.1090454616466176E-3</v>
      </c>
      <c r="F23" s="16">
        <f>TOTWRKACT!F23/$B23</f>
        <v>5.5850648336197468E-3</v>
      </c>
      <c r="G23" s="16">
        <f>TOTWRKACT!G23/$B23</f>
        <v>3.1870020309326667E-2</v>
      </c>
      <c r="H23" s="16">
        <f>TOTWRKACT!H23/$B23</f>
        <v>0</v>
      </c>
      <c r="I23" s="16">
        <f>TOTWRKACT!I23/$B23</f>
        <v>5.022652710513982E-2</v>
      </c>
      <c r="J23" s="16">
        <f>TOTWRKACT!J23/$B23</f>
        <v>4.5227308233088577E-2</v>
      </c>
      <c r="K23" s="16">
        <f>TOTWRKACT!K23/$B23</f>
        <v>5.8936103733791594E-2</v>
      </c>
      <c r="L23" s="16">
        <f>TOTWRKACT!L23/$B23</f>
        <v>5.5460084361818466E-3</v>
      </c>
      <c r="M23" s="16">
        <f>TOTWRKACT!M23/$B23</f>
        <v>2.1012341821590376E-2</v>
      </c>
      <c r="N23" s="16">
        <f>TOTWRKACT!N23/$B23</f>
        <v>3.2143415091391972E-2</v>
      </c>
      <c r="O23" s="16">
        <f>TOTWRKACT!O23/$B23</f>
        <v>0</v>
      </c>
      <c r="P23" s="16">
        <f>TOTWRKACT!P23/$B23</f>
        <v>0</v>
      </c>
      <c r="Q23" s="16">
        <f>TOTWRKACT!Q23/$B23</f>
        <v>0</v>
      </c>
    </row>
    <row r="24" spans="1:17">
      <c r="A24" s="24"/>
      <c r="B24" s="21" t="s">
        <v>101</v>
      </c>
      <c r="C24" s="6" t="s">
        <v>101</v>
      </c>
      <c r="D24" s="6"/>
      <c r="E24" s="16"/>
      <c r="F24" s="16"/>
      <c r="G24" s="16"/>
      <c r="H24" s="16"/>
      <c r="I24" s="16"/>
      <c r="J24" s="16"/>
      <c r="K24" s="16"/>
      <c r="L24" s="16"/>
      <c r="M24" s="16"/>
      <c r="N24" s="16"/>
      <c r="O24" s="16"/>
      <c r="P24" s="16"/>
      <c r="Q24" s="16"/>
    </row>
    <row r="25" spans="1:17">
      <c r="A25" s="24" t="s">
        <v>23</v>
      </c>
      <c r="B25" s="21">
        <f>TOTWRKACT!B25</f>
        <v>29099</v>
      </c>
      <c r="C25" s="6">
        <f>TOTWRKACT!C25/$B25</f>
        <v>0.21148493075363414</v>
      </c>
      <c r="D25" s="6">
        <f>TOTWRKACT!D25/$B25</f>
        <v>6.484758926423588E-2</v>
      </c>
      <c r="E25" s="16">
        <f>TOTWRKACT!E25/$B25</f>
        <v>1.7182721055706383E-4</v>
      </c>
      <c r="F25" s="16">
        <f>TOTWRKACT!F25/$B25</f>
        <v>3.4365442111412766E-4</v>
      </c>
      <c r="G25" s="16">
        <f>TOTWRKACT!G25/$B25</f>
        <v>1.4330389360459122E-2</v>
      </c>
      <c r="H25" s="16">
        <f>TOTWRKACT!H25/$B25</f>
        <v>2.3712155056874805E-3</v>
      </c>
      <c r="I25" s="16">
        <f>TOTWRKACT!I25/$B25</f>
        <v>8.6600914120760156E-3</v>
      </c>
      <c r="J25" s="16">
        <f>TOTWRKACT!J25/$B25</f>
        <v>1.3058868002336851E-2</v>
      </c>
      <c r="K25" s="16">
        <f>TOTWRKACT!K25/$B25</f>
        <v>6.1960892126877214E-2</v>
      </c>
      <c r="L25" s="16">
        <f>TOTWRKACT!L25/$B25</f>
        <v>1.0653287054537956E-3</v>
      </c>
      <c r="M25" s="16">
        <f>TOTWRKACT!M25/$B25</f>
        <v>7.2167428433966808E-4</v>
      </c>
      <c r="N25" s="16">
        <f>TOTWRKACT!N25/$B25</f>
        <v>2.3677789614763394E-2</v>
      </c>
      <c r="O25" s="16">
        <f>TOTWRKACT!O25/$B25</f>
        <v>3.436544211141276E-5</v>
      </c>
      <c r="P25" s="16">
        <f>TOTWRKACT!P25/$B25</f>
        <v>0</v>
      </c>
      <c r="Q25" s="16">
        <f>TOTWRKACT!Q25/$B25</f>
        <v>4.0345029038798587E-2</v>
      </c>
    </row>
    <row r="26" spans="1:17">
      <c r="A26" s="24" t="s">
        <v>24</v>
      </c>
      <c r="B26" s="21" t="str">
        <f>TOTWRKACT!B26</f>
        <v>.</v>
      </c>
      <c r="C26" s="6" t="s">
        <v>101</v>
      </c>
      <c r="D26" s="6" t="s">
        <v>101</v>
      </c>
      <c r="E26" s="16" t="s">
        <v>101</v>
      </c>
      <c r="F26" s="16" t="s">
        <v>101</v>
      </c>
      <c r="G26" s="16" t="s">
        <v>101</v>
      </c>
      <c r="H26" s="16" t="s">
        <v>101</v>
      </c>
      <c r="I26" s="16" t="s">
        <v>101</v>
      </c>
      <c r="J26" s="16" t="s">
        <v>101</v>
      </c>
      <c r="K26" s="16" t="s">
        <v>101</v>
      </c>
      <c r="L26" s="16" t="s">
        <v>101</v>
      </c>
      <c r="M26" s="16" t="s">
        <v>101</v>
      </c>
      <c r="N26" s="16" t="s">
        <v>101</v>
      </c>
      <c r="O26" s="16" t="s">
        <v>101</v>
      </c>
      <c r="P26" s="16" t="s">
        <v>101</v>
      </c>
      <c r="Q26" s="16" t="s">
        <v>101</v>
      </c>
    </row>
    <row r="27" spans="1:17">
      <c r="A27" s="24" t="s">
        <v>25</v>
      </c>
      <c r="B27" s="21">
        <f>TOTWRKACT!B27</f>
        <v>9151</v>
      </c>
      <c r="C27" s="6">
        <f>TOTWRKACT!C27/$B27</f>
        <v>0.40684078242814992</v>
      </c>
      <c r="D27" s="6">
        <f>TOTWRKACT!D27/$B27</f>
        <v>0.33919790186864823</v>
      </c>
      <c r="E27" s="16">
        <f>TOTWRKACT!E27/$B27</f>
        <v>0</v>
      </c>
      <c r="F27" s="16">
        <f>TOTWRKACT!F27/$B27</f>
        <v>0</v>
      </c>
      <c r="G27" s="16">
        <f>TOTWRKACT!G27/$B27</f>
        <v>0.1299311550650202</v>
      </c>
      <c r="H27" s="16">
        <f>TOTWRKACT!H27/$B27</f>
        <v>4.371106982843405E-4</v>
      </c>
      <c r="I27" s="16">
        <f>TOTWRKACT!I27/$B27</f>
        <v>6.5457327068079996E-2</v>
      </c>
      <c r="J27" s="16">
        <f>TOTWRKACT!J27/$B27</f>
        <v>4.371106982843405E-4</v>
      </c>
      <c r="K27" s="16">
        <f>TOTWRKACT!K27/$B27</f>
        <v>4.1853349360725607E-2</v>
      </c>
      <c r="L27" s="16">
        <f>TOTWRKACT!L27/$B27</f>
        <v>3.3876079117036387E-3</v>
      </c>
      <c r="M27" s="16">
        <f>TOTWRKACT!M27/$B27</f>
        <v>2.0762758168506174E-3</v>
      </c>
      <c r="N27" s="16">
        <f>TOTWRKACT!N27/$B27</f>
        <v>2.4041088405638727E-3</v>
      </c>
      <c r="O27" s="16">
        <f>TOTWRKACT!O27/$B27</f>
        <v>0</v>
      </c>
      <c r="P27" s="16">
        <f>TOTWRKACT!P27/$B27</f>
        <v>2.1855534914217025E-4</v>
      </c>
      <c r="Q27" s="16">
        <f>TOTWRKACT!Q27/$B27</f>
        <v>0</v>
      </c>
    </row>
    <row r="28" spans="1:17">
      <c r="A28" s="24" t="s">
        <v>26</v>
      </c>
      <c r="B28" s="21">
        <f>TOTWRKACT!B28</f>
        <v>415</v>
      </c>
      <c r="C28" s="6">
        <f>TOTWRKACT!C28/$B28</f>
        <v>0.7903614457831325</v>
      </c>
      <c r="D28" s="6">
        <f>TOTWRKACT!D28/$B28</f>
        <v>0.21686746987951808</v>
      </c>
      <c r="E28" s="16">
        <f>TOTWRKACT!E28/$B28</f>
        <v>2.4096385542168677E-3</v>
      </c>
      <c r="F28" s="16">
        <f>TOTWRKACT!F28/$B28</f>
        <v>2.4096385542168677E-3</v>
      </c>
      <c r="G28" s="16">
        <f>TOTWRKACT!G28/$B28</f>
        <v>4.0963855421686748E-2</v>
      </c>
      <c r="H28" s="16">
        <f>TOTWRKACT!H28/$B28</f>
        <v>0</v>
      </c>
      <c r="I28" s="16">
        <f>TOTWRKACT!I28/$B28</f>
        <v>0.31566265060240961</v>
      </c>
      <c r="J28" s="16">
        <f>TOTWRKACT!J28/$B28</f>
        <v>4.5783132530120479E-2</v>
      </c>
      <c r="K28" s="16">
        <f>TOTWRKACT!K28/$B28</f>
        <v>0.19036144578313252</v>
      </c>
      <c r="L28" s="16">
        <f>TOTWRKACT!L28/$B28</f>
        <v>0</v>
      </c>
      <c r="M28" s="16">
        <f>TOTWRKACT!M28/$B28</f>
        <v>4.8192771084337354E-3</v>
      </c>
      <c r="N28" s="16">
        <f>TOTWRKACT!N28/$B28</f>
        <v>1.9277108433734941E-2</v>
      </c>
      <c r="O28" s="16">
        <f>TOTWRKACT!O28/$B28</f>
        <v>0</v>
      </c>
      <c r="P28" s="16">
        <f>TOTWRKACT!P28/$B28</f>
        <v>0</v>
      </c>
      <c r="Q28" s="16">
        <f>TOTWRKACT!Q28/$B28</f>
        <v>0.34216867469879519</v>
      </c>
    </row>
    <row r="29" spans="1:17">
      <c r="A29" s="24" t="s">
        <v>27</v>
      </c>
      <c r="B29" s="21">
        <f>TOTWRKACT!B29</f>
        <v>25353</v>
      </c>
      <c r="C29" s="6">
        <f>TOTWRKACT!C29/$B29</f>
        <v>0.6956178755965764</v>
      </c>
      <c r="D29" s="6">
        <f>TOTWRKACT!D29/$B29</f>
        <v>0.3271407722951919</v>
      </c>
      <c r="E29" s="16">
        <f>TOTWRKACT!E29/$B29</f>
        <v>0</v>
      </c>
      <c r="F29" s="16">
        <f>TOTWRKACT!F29/$B29</f>
        <v>0</v>
      </c>
      <c r="G29" s="16">
        <f>TOTWRKACT!G29/$B29</f>
        <v>6.8433715931053518E-2</v>
      </c>
      <c r="H29" s="16">
        <f>TOTWRKACT!H29/$B29</f>
        <v>0</v>
      </c>
      <c r="I29" s="16">
        <f>TOTWRKACT!I29/$B29</f>
        <v>4.5359523527787639E-3</v>
      </c>
      <c r="J29" s="16">
        <f>TOTWRKACT!J29/$B29</f>
        <v>1.3173983355027018E-2</v>
      </c>
      <c r="K29" s="16">
        <f>TOTWRKACT!K29/$B29</f>
        <v>0.10736402003707649</v>
      </c>
      <c r="L29" s="16">
        <f>TOTWRKACT!L29/$B29</f>
        <v>1.0649627263045794E-2</v>
      </c>
      <c r="M29" s="16">
        <f>TOTWRKACT!M29/$B29</f>
        <v>4.1651875517690215E-2</v>
      </c>
      <c r="N29" s="16">
        <f>TOTWRKACT!N29/$B29</f>
        <v>2.1299254526091589E-3</v>
      </c>
      <c r="O29" s="16">
        <f>TOTWRKACT!O29/$B29</f>
        <v>0</v>
      </c>
      <c r="P29" s="16">
        <f>TOTWRKACT!P29/$B29</f>
        <v>0</v>
      </c>
      <c r="Q29" s="16">
        <f>TOTWRKACT!Q29/$B29</f>
        <v>0.23172800063108903</v>
      </c>
    </row>
    <row r="30" spans="1:17">
      <c r="A30" s="24"/>
      <c r="B30" s="21" t="s">
        <v>101</v>
      </c>
      <c r="C30" s="6" t="s">
        <v>101</v>
      </c>
      <c r="D30" s="6"/>
      <c r="E30" s="16"/>
      <c r="F30" s="16"/>
      <c r="G30" s="16"/>
      <c r="H30" s="16"/>
      <c r="I30" s="16"/>
      <c r="J30" s="16"/>
      <c r="K30" s="16"/>
      <c r="L30" s="16"/>
      <c r="M30" s="16"/>
      <c r="N30" s="16"/>
      <c r="O30" s="16"/>
      <c r="P30" s="16"/>
      <c r="Q30" s="16"/>
    </row>
    <row r="31" spans="1:17">
      <c r="A31" s="24" t="s">
        <v>28</v>
      </c>
      <c r="B31" s="21">
        <f>TOTWRKACT!B31</f>
        <v>39884</v>
      </c>
      <c r="C31" s="6">
        <f>TOTWRKACT!C31/$B31</f>
        <v>0.57108113529234783</v>
      </c>
      <c r="D31" s="6">
        <f>TOTWRKACT!D31/$B31</f>
        <v>0.51226055561127271</v>
      </c>
      <c r="E31" s="16">
        <f>TOTWRKACT!E31/$B31</f>
        <v>2.9836525925183029E-3</v>
      </c>
      <c r="F31" s="16">
        <f>TOTWRKACT!F31/$B31</f>
        <v>0</v>
      </c>
      <c r="G31" s="16">
        <f>TOTWRKACT!G31/$B31</f>
        <v>4.0116337378397352E-3</v>
      </c>
      <c r="H31" s="16">
        <f>TOTWRKACT!H31/$B31</f>
        <v>4.5130879550697023E-4</v>
      </c>
      <c r="I31" s="16">
        <f>TOTWRKACT!I31/$B31</f>
        <v>2.2966603149132483E-2</v>
      </c>
      <c r="J31" s="16">
        <f>TOTWRKACT!J31/$B31</f>
        <v>0</v>
      </c>
      <c r="K31" s="16">
        <f>TOTWRKACT!K31/$B31</f>
        <v>8.5748671146324337E-3</v>
      </c>
      <c r="L31" s="16">
        <f>TOTWRKACT!L31/$B31</f>
        <v>5.1148330157456626E-3</v>
      </c>
      <c r="M31" s="16">
        <f>TOTWRKACT!M31/$B31</f>
        <v>2.2239494534149033E-2</v>
      </c>
      <c r="N31" s="16">
        <f>TOTWRKACT!N31/$B31</f>
        <v>1.0630829405275299E-2</v>
      </c>
      <c r="O31" s="16">
        <f>TOTWRKACT!O31/$B31</f>
        <v>0</v>
      </c>
      <c r="P31" s="16">
        <f>TOTWRKACT!P31/$B31</f>
        <v>4.8590913649583796E-2</v>
      </c>
      <c r="Q31" s="16">
        <f>TOTWRKACT!Q31/$B31</f>
        <v>0</v>
      </c>
    </row>
    <row r="32" spans="1:17">
      <c r="A32" s="24" t="s">
        <v>29</v>
      </c>
      <c r="B32" s="21">
        <f>TOTWRKACT!B32</f>
        <v>17489</v>
      </c>
      <c r="C32" s="6">
        <f>TOTWRKACT!C32/$B32</f>
        <v>0.59917662530733606</v>
      </c>
      <c r="D32" s="6">
        <f>TOTWRKACT!D32/$B32</f>
        <v>0.50780490594087713</v>
      </c>
      <c r="E32" s="16">
        <f>TOTWRKACT!E32/$B32</f>
        <v>3.8309794728114814E-3</v>
      </c>
      <c r="F32" s="16">
        <f>TOTWRKACT!F32/$B32</f>
        <v>0</v>
      </c>
      <c r="G32" s="16">
        <f>TOTWRKACT!G32/$B32</f>
        <v>3.3163702898965064E-3</v>
      </c>
      <c r="H32" s="16">
        <f>TOTWRKACT!H32/$B32</f>
        <v>0</v>
      </c>
      <c r="I32" s="16">
        <f>TOTWRKACT!I32/$B32</f>
        <v>1.7725427411515809E-2</v>
      </c>
      <c r="J32" s="16">
        <f>TOTWRKACT!J32/$B32</f>
        <v>9.7203956772828632E-4</v>
      </c>
      <c r="K32" s="16">
        <f>TOTWRKACT!K32/$B32</f>
        <v>7.1816570415689868E-2</v>
      </c>
      <c r="L32" s="16">
        <f>TOTWRKACT!L32/$B32</f>
        <v>0</v>
      </c>
      <c r="M32" s="16">
        <f>TOTWRKACT!M32/$B32</f>
        <v>0</v>
      </c>
      <c r="N32" s="16">
        <f>TOTWRKACT!N32/$B32</f>
        <v>3.3735490879981705E-2</v>
      </c>
      <c r="O32" s="16">
        <f>TOTWRKACT!O32/$B32</f>
        <v>0</v>
      </c>
      <c r="P32" s="16">
        <f>TOTWRKACT!P32/$B32</f>
        <v>0</v>
      </c>
      <c r="Q32" s="16">
        <f>TOTWRKACT!Q32/$B32</f>
        <v>4.9974269540854252E-2</v>
      </c>
    </row>
    <row r="33" spans="1:17">
      <c r="A33" s="24" t="s">
        <v>30</v>
      </c>
      <c r="B33" s="21">
        <f>TOTWRKACT!B33</f>
        <v>10480</v>
      </c>
      <c r="C33" s="6">
        <f>TOTWRKACT!C33/$B33</f>
        <v>0.77566793893129771</v>
      </c>
      <c r="D33" s="6">
        <f>TOTWRKACT!D33/$B33</f>
        <v>0.26583969465648855</v>
      </c>
      <c r="E33" s="16">
        <f>TOTWRKACT!E33/$B33</f>
        <v>0</v>
      </c>
      <c r="F33" s="16">
        <f>TOTWRKACT!F33/$B33</f>
        <v>0</v>
      </c>
      <c r="G33" s="16">
        <f>TOTWRKACT!G33/$B33</f>
        <v>7.2519083969465645E-2</v>
      </c>
      <c r="H33" s="16">
        <f>TOTWRKACT!H33/$B33</f>
        <v>4.7709923664122136E-4</v>
      </c>
      <c r="I33" s="16">
        <f>TOTWRKACT!I33/$B33</f>
        <v>0</v>
      </c>
      <c r="J33" s="16">
        <f>TOTWRKACT!J33/$B33</f>
        <v>1.3358778625954199E-3</v>
      </c>
      <c r="K33" s="16">
        <f>TOTWRKACT!K33/$B33</f>
        <v>1.2118320610687024E-2</v>
      </c>
      <c r="L33" s="16">
        <f>TOTWRKACT!L33/$B33</f>
        <v>5.3435114503816794E-3</v>
      </c>
      <c r="M33" s="16">
        <f>TOTWRKACT!M33/$B33</f>
        <v>2.6717557251908397E-3</v>
      </c>
      <c r="N33" s="16">
        <f>TOTWRKACT!N33/$B33</f>
        <v>4.4751908396946566E-2</v>
      </c>
      <c r="O33" s="16">
        <f>TOTWRKACT!O33/$B33</f>
        <v>0</v>
      </c>
      <c r="P33" s="16">
        <f>TOTWRKACT!P33/$B33</f>
        <v>0.53797709923664128</v>
      </c>
      <c r="Q33" s="16">
        <f>TOTWRKACT!Q33/$B33</f>
        <v>0</v>
      </c>
    </row>
    <row r="34" spans="1:17">
      <c r="A34" s="24" t="s">
        <v>31</v>
      </c>
      <c r="B34" s="21">
        <f>TOTWRKACT!B34</f>
        <v>20245</v>
      </c>
      <c r="C34" s="6">
        <f>TOTWRKACT!C34/$B34</f>
        <v>0.35628550259323288</v>
      </c>
      <c r="D34" s="6">
        <f>TOTWRKACT!D34/$B34</f>
        <v>0.17762410471721413</v>
      </c>
      <c r="E34" s="16">
        <f>TOTWRKACT!E34/$B34</f>
        <v>3.0130896517658683E-3</v>
      </c>
      <c r="F34" s="16">
        <f>TOTWRKACT!F34/$B34</f>
        <v>0</v>
      </c>
      <c r="G34" s="16">
        <f>TOTWRKACT!G34/$B34</f>
        <v>1.4275129661644851E-2</v>
      </c>
      <c r="H34" s="16">
        <f>TOTWRKACT!H34/$B34</f>
        <v>6.9152877253642877E-4</v>
      </c>
      <c r="I34" s="16">
        <f>TOTWRKACT!I34/$B34</f>
        <v>1.6695480365522351E-2</v>
      </c>
      <c r="J34" s="16">
        <f>TOTWRKACT!J34/$B34</f>
        <v>3.9120770560632255E-2</v>
      </c>
      <c r="K34" s="16">
        <f>TOTWRKACT!K34/$B34</f>
        <v>0.11296616448505804</v>
      </c>
      <c r="L34" s="16">
        <f>TOTWRKACT!L34/$B34</f>
        <v>1.2546307730303779E-2</v>
      </c>
      <c r="M34" s="16">
        <f>TOTWRKACT!M34/$B34</f>
        <v>1.2793282291923933E-2</v>
      </c>
      <c r="N34" s="16">
        <f>TOTWRKACT!N34/$B34</f>
        <v>0</v>
      </c>
      <c r="O34" s="16">
        <f>TOTWRKACT!O34/$B34</f>
        <v>0</v>
      </c>
      <c r="P34" s="16">
        <f>TOTWRKACT!P34/$B34</f>
        <v>0</v>
      </c>
      <c r="Q34" s="16">
        <f>TOTWRKACT!Q34/$B34</f>
        <v>1.1558409483823166E-2</v>
      </c>
    </row>
    <row r="35" spans="1:17">
      <c r="A35" s="24" t="s">
        <v>32</v>
      </c>
      <c r="B35" s="21">
        <f>TOTWRKACT!B35</f>
        <v>12228</v>
      </c>
      <c r="C35" s="6">
        <f>TOTWRKACT!C35/$B35</f>
        <v>0.37144259077526987</v>
      </c>
      <c r="D35" s="6">
        <f>TOTWRKACT!D35/$B35</f>
        <v>0.22333987569512595</v>
      </c>
      <c r="E35" s="16">
        <f>TOTWRKACT!E35/$B35</f>
        <v>3.2711808963035657E-4</v>
      </c>
      <c r="F35" s="16">
        <f>TOTWRKACT!F35/$B35</f>
        <v>1.3084723585214263E-3</v>
      </c>
      <c r="G35" s="16">
        <f>TOTWRKACT!G35/$B35</f>
        <v>7.4255806346090941E-2</v>
      </c>
      <c r="H35" s="16">
        <f>TOTWRKACT!H35/$B35</f>
        <v>7.3601570166830226E-4</v>
      </c>
      <c r="I35" s="16">
        <f>TOTWRKACT!I35/$B35</f>
        <v>2.2571148184494603E-2</v>
      </c>
      <c r="J35" s="16">
        <f>TOTWRKACT!J35/$B35</f>
        <v>0</v>
      </c>
      <c r="K35" s="16">
        <f>TOTWRKACT!K35/$B35</f>
        <v>8.0307491004252538E-2</v>
      </c>
      <c r="L35" s="16">
        <f>TOTWRKACT!L35/$B35</f>
        <v>0</v>
      </c>
      <c r="M35" s="16">
        <f>TOTWRKACT!M35/$B35</f>
        <v>1.4720314033366045E-3</v>
      </c>
      <c r="N35" s="16">
        <f>TOTWRKACT!N35/$B35</f>
        <v>1.5701668302257114E-2</v>
      </c>
      <c r="O35" s="16">
        <f>TOTWRKACT!O35/$B35</f>
        <v>0</v>
      </c>
      <c r="P35" s="16">
        <f>TOTWRKACT!P35/$B35</f>
        <v>0</v>
      </c>
      <c r="Q35" s="16">
        <f>TOTWRKACT!Q35/$B35</f>
        <v>0</v>
      </c>
    </row>
    <row r="36" spans="1:17">
      <c r="A36" s="24"/>
      <c r="B36" s="21" t="s">
        <v>101</v>
      </c>
      <c r="C36" s="6" t="s">
        <v>101</v>
      </c>
      <c r="D36" s="6"/>
      <c r="E36" s="16"/>
      <c r="F36" s="16"/>
      <c r="G36" s="16"/>
      <c r="H36" s="16"/>
      <c r="I36" s="16"/>
      <c r="J36" s="16"/>
      <c r="K36" s="16"/>
      <c r="L36" s="16"/>
      <c r="M36" s="16"/>
      <c r="N36" s="16"/>
      <c r="O36" s="16"/>
      <c r="P36" s="16"/>
      <c r="Q36" s="16"/>
    </row>
    <row r="37" spans="1:17">
      <c r="A37" s="24" t="s">
        <v>33</v>
      </c>
      <c r="B37" s="21">
        <f>TOTWRKACT!B37</f>
        <v>7920</v>
      </c>
      <c r="C37" s="6">
        <f>TOTWRKACT!C37/$B37</f>
        <v>0.63181818181818183</v>
      </c>
      <c r="D37" s="6">
        <f>TOTWRKACT!D37/$B37</f>
        <v>0.3611111111111111</v>
      </c>
      <c r="E37" s="16">
        <f>TOTWRKACT!E37/$B37</f>
        <v>0</v>
      </c>
      <c r="F37" s="16">
        <f>TOTWRKACT!F37/$B37</f>
        <v>0</v>
      </c>
      <c r="G37" s="16">
        <f>TOTWRKACT!G37/$B37</f>
        <v>3.1439393939393941E-2</v>
      </c>
      <c r="H37" s="16">
        <f>TOTWRKACT!H37/$B37</f>
        <v>5.0505050505050505E-4</v>
      </c>
      <c r="I37" s="16">
        <f>TOTWRKACT!I37/$B37</f>
        <v>0.22474747474747475</v>
      </c>
      <c r="J37" s="16">
        <f>TOTWRKACT!J37/$B37</f>
        <v>5.0757575757575758E-2</v>
      </c>
      <c r="K37" s="16">
        <f>TOTWRKACT!K37/$B37</f>
        <v>2.0707070707070709E-2</v>
      </c>
      <c r="L37" s="16">
        <f>TOTWRKACT!L37/$B37</f>
        <v>4.6590909090909093E-2</v>
      </c>
      <c r="M37" s="16">
        <f>TOTWRKACT!M37/$B37</f>
        <v>5.1767676767676771E-3</v>
      </c>
      <c r="N37" s="16">
        <f>TOTWRKACT!N37/$B37</f>
        <v>5.5808080808080807E-2</v>
      </c>
      <c r="O37" s="16">
        <f>TOTWRKACT!O37/$B37</f>
        <v>0</v>
      </c>
      <c r="P37" s="16">
        <f>TOTWRKACT!P37/$B37</f>
        <v>0</v>
      </c>
      <c r="Q37" s="16">
        <f>TOTWRKACT!Q37/$B37</f>
        <v>0</v>
      </c>
    </row>
    <row r="38" spans="1:17">
      <c r="A38" s="24" t="s">
        <v>34</v>
      </c>
      <c r="B38" s="21">
        <f>TOTWRKACT!B38</f>
        <v>17260</v>
      </c>
      <c r="C38" s="6">
        <f>TOTWRKACT!C38/$B38</f>
        <v>0.19385863267670916</v>
      </c>
      <c r="D38" s="6">
        <f>TOTWRKACT!D38/$B38</f>
        <v>7.1784472769409038E-2</v>
      </c>
      <c r="E38" s="16">
        <f>TOTWRKACT!E38/$B38</f>
        <v>2.8968713789107765E-3</v>
      </c>
      <c r="F38" s="16">
        <f>TOTWRKACT!F38/$B38</f>
        <v>1.2920046349942062E-2</v>
      </c>
      <c r="G38" s="16">
        <f>TOTWRKACT!G38/$B38</f>
        <v>2.3754345307068366E-3</v>
      </c>
      <c r="H38" s="16">
        <f>TOTWRKACT!H38/$B38</f>
        <v>5.7937427578215526E-4</v>
      </c>
      <c r="I38" s="16">
        <f>TOTWRKACT!I38/$B38</f>
        <v>6.6859791425260717E-2</v>
      </c>
      <c r="J38" s="16">
        <f>TOTWRKACT!J38/$B38</f>
        <v>1.9698725376593278E-3</v>
      </c>
      <c r="K38" s="16">
        <f>TOTWRKACT!K38/$B38</f>
        <v>4.3047508690614134E-2</v>
      </c>
      <c r="L38" s="16">
        <f>TOTWRKACT!L38/$B38</f>
        <v>2.4913093858632677E-3</v>
      </c>
      <c r="M38" s="16">
        <f>TOTWRKACT!M38/$B38</f>
        <v>1.7381228273464658E-3</v>
      </c>
      <c r="N38" s="16">
        <f>TOTWRKACT!N38/$B38</f>
        <v>1.1066048667439165E-2</v>
      </c>
      <c r="O38" s="16">
        <f>TOTWRKACT!O38/$B38</f>
        <v>0</v>
      </c>
      <c r="P38" s="16">
        <f>TOTWRKACT!P38/$B38</f>
        <v>0</v>
      </c>
      <c r="Q38" s="16">
        <f>TOTWRKACT!Q38/$B38</f>
        <v>0</v>
      </c>
    </row>
    <row r="39" spans="1:17">
      <c r="A39" s="24" t="s">
        <v>35</v>
      </c>
      <c r="B39" s="21">
        <f>TOTWRKACT!B39</f>
        <v>32047</v>
      </c>
      <c r="C39" s="6">
        <f>TOTWRKACT!C39/$B39</f>
        <v>0.19873935157737074</v>
      </c>
      <c r="D39" s="6">
        <f>TOTWRKACT!D39/$B39</f>
        <v>0.13367865946890506</v>
      </c>
      <c r="E39" s="16">
        <f>TOTWRKACT!E39/$B39</f>
        <v>1.6226167816020219E-3</v>
      </c>
      <c r="F39" s="16">
        <f>TOTWRKACT!F39/$B39</f>
        <v>1.4978001060941741E-3</v>
      </c>
      <c r="G39" s="16">
        <f>TOTWRKACT!G39/$B39</f>
        <v>0</v>
      </c>
      <c r="H39" s="16">
        <f>TOTWRKACT!H39/$B39</f>
        <v>0</v>
      </c>
      <c r="I39" s="16">
        <f>TOTWRKACT!I39/$B39</f>
        <v>1.4010671825755921E-2</v>
      </c>
      <c r="J39" s="16">
        <f>TOTWRKACT!J39/$B39</f>
        <v>5.0550753580678376E-3</v>
      </c>
      <c r="K39" s="16">
        <f>TOTWRKACT!K39/$B39</f>
        <v>6.4280587886541641E-3</v>
      </c>
      <c r="L39" s="16">
        <f>TOTWRKACT!L39/$B39</f>
        <v>1.7786376259868317E-2</v>
      </c>
      <c r="M39" s="16">
        <f>TOTWRKACT!M39/$B39</f>
        <v>2.2154959902642994E-3</v>
      </c>
      <c r="N39" s="16">
        <f>TOTWRKACT!N39/$B39</f>
        <v>2.3902393359752864E-2</v>
      </c>
      <c r="O39" s="16">
        <f>TOTWRKACT!O39/$B39</f>
        <v>6.2408337753923926E-5</v>
      </c>
      <c r="P39" s="16">
        <f>TOTWRKACT!P39/$B39</f>
        <v>0</v>
      </c>
      <c r="Q39" s="16">
        <f>TOTWRKACT!Q39/$B39</f>
        <v>0</v>
      </c>
    </row>
    <row r="40" spans="1:17">
      <c r="A40" s="24" t="s">
        <v>36</v>
      </c>
      <c r="B40" s="21">
        <f>TOTWRKACT!B40</f>
        <v>52675</v>
      </c>
      <c r="C40" s="6">
        <f>TOTWRKACT!C40/$B40</f>
        <v>0.37864261983863312</v>
      </c>
      <c r="D40" s="6">
        <f>TOTWRKACT!D40/$B40</f>
        <v>0.30517323208353109</v>
      </c>
      <c r="E40" s="16">
        <f>TOTWRKACT!E40/$B40</f>
        <v>0</v>
      </c>
      <c r="F40" s="16">
        <f>TOTWRKACT!F40/$B40</f>
        <v>8.3531086853345991E-4</v>
      </c>
      <c r="G40" s="16">
        <f>TOTWRKACT!G40/$B40</f>
        <v>1.6326530612244899E-3</v>
      </c>
      <c r="H40" s="16">
        <f>TOTWRKACT!H40/$B40</f>
        <v>1.8984337921214997E-5</v>
      </c>
      <c r="I40" s="16">
        <f>TOTWRKACT!I40/$B40</f>
        <v>8.1347887992406262E-2</v>
      </c>
      <c r="J40" s="16">
        <f>TOTWRKACT!J40/$B40</f>
        <v>1.8984337921214997E-5</v>
      </c>
      <c r="K40" s="16">
        <f>TOTWRKACT!K40/$B40</f>
        <v>6.4926435690555295E-3</v>
      </c>
      <c r="L40" s="16">
        <f>TOTWRKACT!L40/$B40</f>
        <v>5.695301376364499E-5</v>
      </c>
      <c r="M40" s="16">
        <f>TOTWRKACT!M40/$B40</f>
        <v>1.006169909824395E-3</v>
      </c>
      <c r="N40" s="16">
        <f>TOTWRKACT!N40/$B40</f>
        <v>6.2078785002373038E-3</v>
      </c>
      <c r="O40" s="16">
        <f>TOTWRKACT!O40/$B40</f>
        <v>0</v>
      </c>
      <c r="P40" s="16">
        <f>TOTWRKACT!P40/$B40</f>
        <v>0</v>
      </c>
      <c r="Q40" s="16">
        <f>TOTWRKACT!Q40/$B40</f>
        <v>2.6767916468913148E-3</v>
      </c>
    </row>
    <row r="41" spans="1:17">
      <c r="A41" s="24" t="s">
        <v>37</v>
      </c>
      <c r="B41" s="21">
        <f>TOTWRKACT!B41</f>
        <v>27086</v>
      </c>
      <c r="C41" s="6">
        <f>TOTWRKACT!C41/$B41</f>
        <v>0.55153954072214428</v>
      </c>
      <c r="D41" s="6">
        <f>TOTWRKACT!D41/$B41</f>
        <v>0.29026065125895295</v>
      </c>
      <c r="E41" s="16">
        <f>TOTWRKACT!E41/$B41</f>
        <v>0</v>
      </c>
      <c r="F41" s="16">
        <f>TOTWRKACT!F41/$B41</f>
        <v>0</v>
      </c>
      <c r="G41" s="16">
        <f>TOTWRKACT!G41/$B41</f>
        <v>3.6919441778040314E-5</v>
      </c>
      <c r="H41" s="16">
        <f>TOTWRKACT!H41/$B41</f>
        <v>0</v>
      </c>
      <c r="I41" s="16">
        <f>TOTWRKACT!I41/$B41</f>
        <v>0.20379531861478253</v>
      </c>
      <c r="J41" s="16">
        <f>TOTWRKACT!J41/$B41</f>
        <v>1.2552610204533707E-3</v>
      </c>
      <c r="K41" s="16">
        <f>TOTWRKACT!K41/$B41</f>
        <v>2.9092520121095769E-2</v>
      </c>
      <c r="L41" s="16">
        <f>TOTWRKACT!L41/$B41</f>
        <v>2.2151665066824189E-4</v>
      </c>
      <c r="M41" s="16">
        <f>TOTWRKACT!M41/$B41</f>
        <v>1.7352137635678947E-2</v>
      </c>
      <c r="N41" s="16">
        <f>TOTWRKACT!N41/$B41</f>
        <v>7.029461714538876E-2</v>
      </c>
      <c r="O41" s="16">
        <f>TOTWRKACT!O41/$B41</f>
        <v>3.6919441778040314E-5</v>
      </c>
      <c r="P41" s="16">
        <f>TOTWRKACT!P41/$B41</f>
        <v>0.10067931772871594</v>
      </c>
      <c r="Q41" s="16">
        <f>TOTWRKACT!Q41/$B41</f>
        <v>0</v>
      </c>
    </row>
    <row r="42" spans="1:17">
      <c r="A42" s="24"/>
      <c r="B42" s="21" t="s">
        <v>101</v>
      </c>
      <c r="C42" s="6" t="s">
        <v>101</v>
      </c>
      <c r="D42" s="6"/>
      <c r="E42" s="16"/>
      <c r="F42" s="16"/>
      <c r="G42" s="16"/>
      <c r="H42" s="16"/>
      <c r="I42" s="16"/>
      <c r="J42" s="16"/>
      <c r="K42" s="16"/>
      <c r="L42" s="16"/>
      <c r="M42" s="16"/>
      <c r="N42" s="16"/>
      <c r="O42" s="16"/>
      <c r="P42" s="16"/>
      <c r="Q42" s="16"/>
    </row>
    <row r="43" spans="1:17">
      <c r="A43" s="24" t="s">
        <v>38</v>
      </c>
      <c r="B43" s="21">
        <f>TOTWRKACT!B43</f>
        <v>9921</v>
      </c>
      <c r="C43" s="6">
        <f>TOTWRKACT!C43/$B43</f>
        <v>0.29503074286866243</v>
      </c>
      <c r="D43" s="6">
        <f>TOTWRKACT!D43/$B43</f>
        <v>0.13043040016127405</v>
      </c>
      <c r="E43" s="16">
        <f>TOTWRKACT!E43/$B43</f>
        <v>0</v>
      </c>
      <c r="F43" s="16">
        <f>TOTWRKACT!F43/$B43</f>
        <v>6.0477774417901423E-4</v>
      </c>
      <c r="G43" s="16">
        <f>TOTWRKACT!G43/$B43</f>
        <v>2.9634109464771696E-2</v>
      </c>
      <c r="H43" s="16">
        <f>TOTWRKACT!H43/$B43</f>
        <v>6.0477774417901423E-4</v>
      </c>
      <c r="I43" s="16">
        <f>TOTWRKACT!I43/$B43</f>
        <v>3.9310553371635922E-2</v>
      </c>
      <c r="J43" s="16">
        <f>TOTWRKACT!J43/$B43</f>
        <v>2.5602257836911602E-2</v>
      </c>
      <c r="K43" s="16">
        <f>TOTWRKACT!K43/$B43</f>
        <v>4.5358330813426065E-2</v>
      </c>
      <c r="L43" s="16">
        <f>TOTWRKACT!L43/$B43</f>
        <v>1.4111480697510332E-3</v>
      </c>
      <c r="M43" s="16">
        <f>TOTWRKACT!M43/$B43</f>
        <v>2.3384739441588549E-2</v>
      </c>
      <c r="N43" s="16">
        <f>TOTWRKACT!N43/$B43</f>
        <v>7.1565366394516685E-3</v>
      </c>
      <c r="O43" s="16">
        <f>TOTWRKACT!O43/$B43</f>
        <v>0</v>
      </c>
      <c r="P43" s="16">
        <f>TOTWRKACT!P43/$B43</f>
        <v>0</v>
      </c>
      <c r="Q43" s="16">
        <f>TOTWRKACT!Q43/$B43</f>
        <v>8.2652958371131936E-3</v>
      </c>
    </row>
    <row r="44" spans="1:17">
      <c r="A44" s="24" t="s">
        <v>39</v>
      </c>
      <c r="B44" s="21">
        <f>TOTWRKACT!B44</f>
        <v>35300</v>
      </c>
      <c r="C44" s="6">
        <f>TOTWRKACT!C44/$B44</f>
        <v>0.3671671388101983</v>
      </c>
      <c r="D44" s="6">
        <f>TOTWRKACT!D44/$B44</f>
        <v>0.21444759206798866</v>
      </c>
      <c r="E44" s="16">
        <f>TOTWRKACT!E44/$B44</f>
        <v>0</v>
      </c>
      <c r="F44" s="16">
        <f>TOTWRKACT!F44/$B44</f>
        <v>0</v>
      </c>
      <c r="G44" s="16">
        <f>TOTWRKACT!G44/$B44</f>
        <v>1.1161473087818697E-2</v>
      </c>
      <c r="H44" s="16">
        <f>TOTWRKACT!H44/$B44</f>
        <v>7.3654390934844191E-4</v>
      </c>
      <c r="I44" s="16">
        <f>TOTWRKACT!I44/$B44</f>
        <v>3.773371104815864E-2</v>
      </c>
      <c r="J44" s="16">
        <f>TOTWRKACT!J44/$B44</f>
        <v>0</v>
      </c>
      <c r="K44" s="16">
        <f>TOTWRKACT!K44/$B44</f>
        <v>0</v>
      </c>
      <c r="L44" s="16">
        <f>TOTWRKACT!L44/$B44</f>
        <v>0</v>
      </c>
      <c r="M44" s="16">
        <f>TOTWRKACT!M44/$B44</f>
        <v>2.5269121813031162E-2</v>
      </c>
      <c r="N44" s="16">
        <f>TOTWRKACT!N44/$B44</f>
        <v>1.2351274787535411E-2</v>
      </c>
      <c r="O44" s="16">
        <f>TOTWRKACT!O44/$B44</f>
        <v>0</v>
      </c>
      <c r="P44" s="16">
        <f>TOTWRKACT!P44/$B44</f>
        <v>0</v>
      </c>
      <c r="Q44" s="16">
        <f>TOTWRKACT!Q44/$B44</f>
        <v>0.10535410764872521</v>
      </c>
    </row>
    <row r="45" spans="1:17">
      <c r="A45" s="24" t="s">
        <v>40</v>
      </c>
      <c r="B45" s="21">
        <f>TOTWRKACT!B45</f>
        <v>5679</v>
      </c>
      <c r="C45" s="6">
        <f>TOTWRKACT!C45/$B45</f>
        <v>0.94030639197041732</v>
      </c>
      <c r="D45" s="6">
        <f>TOTWRKACT!D45/$B45</f>
        <v>0.19070258848388802</v>
      </c>
      <c r="E45" s="16">
        <f>TOTWRKACT!E45/$B45</f>
        <v>0</v>
      </c>
      <c r="F45" s="16">
        <f>TOTWRKACT!F45/$B45</f>
        <v>0</v>
      </c>
      <c r="G45" s="16">
        <f>TOTWRKACT!G45/$B45</f>
        <v>0.24247226624405704</v>
      </c>
      <c r="H45" s="16">
        <f>TOTWRKACT!H45/$B45</f>
        <v>0</v>
      </c>
      <c r="I45" s="16">
        <f>TOTWRKACT!I45/$B45</f>
        <v>0.16200035217467865</v>
      </c>
      <c r="J45" s="16">
        <f>TOTWRKACT!J45/$B45</f>
        <v>0</v>
      </c>
      <c r="K45" s="16">
        <f>TOTWRKACT!K45/$B45</f>
        <v>4.4021834830075719E-2</v>
      </c>
      <c r="L45" s="16">
        <f>TOTWRKACT!L45/$B45</f>
        <v>8.8043669660151438E-4</v>
      </c>
      <c r="M45" s="16">
        <f>TOTWRKACT!M45/$B45</f>
        <v>0</v>
      </c>
      <c r="N45" s="16">
        <f>TOTWRKACT!N45/$B45</f>
        <v>4.226096143687269E-3</v>
      </c>
      <c r="O45" s="16">
        <f>TOTWRKACT!O45/$B45</f>
        <v>0</v>
      </c>
      <c r="P45" s="16">
        <f>TOTWRKACT!P45/$B45</f>
        <v>0.5580207783060398</v>
      </c>
      <c r="Q45" s="16">
        <f>TOTWRKACT!Q45/$B45</f>
        <v>0</v>
      </c>
    </row>
    <row r="46" spans="1:17">
      <c r="A46" s="24" t="s">
        <v>41</v>
      </c>
      <c r="B46" s="21">
        <f>TOTWRKACT!B46</f>
        <v>6257</v>
      </c>
      <c r="C46" s="6">
        <f>TOTWRKACT!C46/$B46</f>
        <v>0.32411698897235097</v>
      </c>
      <c r="D46" s="6">
        <f>TOTWRKACT!D46/$B46</f>
        <v>0.16813169250439508</v>
      </c>
      <c r="E46" s="16">
        <f>TOTWRKACT!E46/$B46</f>
        <v>0</v>
      </c>
      <c r="F46" s="16">
        <f>TOTWRKACT!F46/$B46</f>
        <v>4.7946300143838903E-4</v>
      </c>
      <c r="G46" s="16">
        <f>TOTWRKACT!G46/$B46</f>
        <v>1.4383890043151669E-3</v>
      </c>
      <c r="H46" s="16">
        <f>TOTWRKACT!H46/$B46</f>
        <v>1.4383890043151669E-3</v>
      </c>
      <c r="I46" s="16">
        <f>TOTWRKACT!I46/$B46</f>
        <v>7.8631932235895791E-2</v>
      </c>
      <c r="J46" s="16">
        <f>TOTWRKACT!J46/$B46</f>
        <v>0</v>
      </c>
      <c r="K46" s="16">
        <f>TOTWRKACT!K46/$B46</f>
        <v>2.4292792072878377E-2</v>
      </c>
      <c r="L46" s="16">
        <f>TOTWRKACT!L46/$B46</f>
        <v>1.4703532044110595E-2</v>
      </c>
      <c r="M46" s="16">
        <f>TOTWRKACT!M46/$B46</f>
        <v>5.5937350167812048E-3</v>
      </c>
      <c r="N46" s="16">
        <f>TOTWRKACT!N46/$B46</f>
        <v>3.4361515103084543E-2</v>
      </c>
      <c r="O46" s="16">
        <f>TOTWRKACT!O46/$B46</f>
        <v>1.278568003835704E-3</v>
      </c>
      <c r="P46" s="16">
        <f>TOTWRKACT!P46/$B46</f>
        <v>2.3653508070960526E-2</v>
      </c>
      <c r="Q46" s="16">
        <f>TOTWRKACT!Q46/$B46</f>
        <v>1.1347291034041872E-2</v>
      </c>
    </row>
    <row r="47" spans="1:17">
      <c r="A47" s="24" t="s">
        <v>42</v>
      </c>
      <c r="B47" s="21">
        <f>TOTWRKACT!B47</f>
        <v>6594</v>
      </c>
      <c r="C47" s="6">
        <f>TOTWRKACT!C47/$B47</f>
        <v>0.36578707916287534</v>
      </c>
      <c r="D47" s="6">
        <f>TOTWRKACT!D47/$B47</f>
        <v>0.1640885653624507</v>
      </c>
      <c r="E47" s="16">
        <f>TOTWRKACT!E47/$B47</f>
        <v>0</v>
      </c>
      <c r="F47" s="16">
        <f>TOTWRKACT!F47/$B47</f>
        <v>0</v>
      </c>
      <c r="G47" s="16">
        <f>TOTWRKACT!G47/$B47</f>
        <v>1.3648771610555051E-3</v>
      </c>
      <c r="H47" s="16">
        <f>TOTWRKACT!H47/$B47</f>
        <v>0</v>
      </c>
      <c r="I47" s="16">
        <f>TOTWRKACT!I47/$B47</f>
        <v>0.15423111919927207</v>
      </c>
      <c r="J47" s="16">
        <f>TOTWRKACT!J47/$B47</f>
        <v>6.369426751592357E-3</v>
      </c>
      <c r="K47" s="16">
        <f>TOTWRKACT!K47/$B47</f>
        <v>4.5192599332726721E-2</v>
      </c>
      <c r="L47" s="16">
        <f>TOTWRKACT!L47/$B47</f>
        <v>2.4264482863208979E-3</v>
      </c>
      <c r="M47" s="16">
        <f>TOTWRKACT!M47/$B47</f>
        <v>0</v>
      </c>
      <c r="N47" s="16">
        <f>TOTWRKACT!N47/$B47</f>
        <v>5.0045495905368517E-3</v>
      </c>
      <c r="O47" s="16">
        <f>TOTWRKACT!O47/$B47</f>
        <v>0</v>
      </c>
      <c r="P47" s="16">
        <f>TOTWRKACT!P47/$B47</f>
        <v>0</v>
      </c>
      <c r="Q47" s="16">
        <f>TOTWRKACT!Q47/$B47</f>
        <v>3.4121929026387623E-2</v>
      </c>
    </row>
    <row r="48" spans="1:17">
      <c r="A48" s="24"/>
      <c r="B48" s="21" t="s">
        <v>101</v>
      </c>
      <c r="C48" s="6" t="s">
        <v>101</v>
      </c>
      <c r="D48" s="6"/>
      <c r="E48" s="16"/>
      <c r="F48" s="16"/>
      <c r="G48" s="16"/>
      <c r="H48" s="16"/>
      <c r="I48" s="16"/>
      <c r="J48" s="16"/>
      <c r="K48" s="16"/>
      <c r="L48" s="16"/>
      <c r="M48" s="16"/>
      <c r="N48" s="16"/>
      <c r="O48" s="16"/>
      <c r="P48" s="16"/>
      <c r="Q48" s="16"/>
    </row>
    <row r="49" spans="1:17">
      <c r="A49" s="24" t="s">
        <v>43</v>
      </c>
      <c r="B49" s="21">
        <f>TOTWRKACT!B49</f>
        <v>4589</v>
      </c>
      <c r="C49" s="6">
        <f>TOTWRKACT!C49/$B49</f>
        <v>0.51797777293528002</v>
      </c>
      <c r="D49" s="6">
        <f>TOTWRKACT!D49/$B49</f>
        <v>0.22750054478099804</v>
      </c>
      <c r="E49" s="16">
        <f>TOTWRKACT!E49/$B49</f>
        <v>0</v>
      </c>
      <c r="F49" s="16">
        <f>TOTWRKACT!F49/$B49</f>
        <v>0</v>
      </c>
      <c r="G49" s="16">
        <f>TOTWRKACT!G49/$B49</f>
        <v>1.3728481150577468E-2</v>
      </c>
      <c r="H49" s="16">
        <f>TOTWRKACT!H49/$B49</f>
        <v>4.3582479843103073E-4</v>
      </c>
      <c r="I49" s="16">
        <f>TOTWRKACT!I49/$B49</f>
        <v>0.24493353671823928</v>
      </c>
      <c r="J49" s="16">
        <f>TOTWRKACT!J49/$B49</f>
        <v>0</v>
      </c>
      <c r="K49" s="16">
        <f>TOTWRKACT!K49/$B49</f>
        <v>2.0919590324689475E-2</v>
      </c>
      <c r="L49" s="16">
        <f>TOTWRKACT!L49/$B49</f>
        <v>6.8424493353671831E-2</v>
      </c>
      <c r="M49" s="16">
        <f>TOTWRKACT!M49/$B49</f>
        <v>0</v>
      </c>
      <c r="N49" s="16">
        <f>TOTWRKACT!N49/$B49</f>
        <v>5.7528873392896057E-2</v>
      </c>
      <c r="O49" s="16">
        <f>TOTWRKACT!O49/$B49</f>
        <v>0</v>
      </c>
      <c r="P49" s="16">
        <f>TOTWRKACT!P49/$B49</f>
        <v>0.12508171714970581</v>
      </c>
      <c r="Q49" s="16">
        <f>TOTWRKACT!Q49/$B49</f>
        <v>0</v>
      </c>
    </row>
    <row r="50" spans="1:17">
      <c r="A50" s="24" t="s">
        <v>44</v>
      </c>
      <c r="B50" s="21">
        <f>TOTWRKACT!B50</f>
        <v>25509</v>
      </c>
      <c r="C50" s="6">
        <f>TOTWRKACT!C50/$B50</f>
        <v>0.4478419381394802</v>
      </c>
      <c r="D50" s="6">
        <f>TOTWRKACT!D50/$B50</f>
        <v>0.16064918264142067</v>
      </c>
      <c r="E50" s="16">
        <f>TOTWRKACT!E50/$B50</f>
        <v>0</v>
      </c>
      <c r="F50" s="16">
        <f>TOTWRKACT!F50/$B50</f>
        <v>0</v>
      </c>
      <c r="G50" s="16">
        <f>TOTWRKACT!G50/$B50</f>
        <v>0.16864636010819711</v>
      </c>
      <c r="H50" s="16">
        <f>TOTWRKACT!H50/$B50</f>
        <v>5.4882590458269626E-4</v>
      </c>
      <c r="I50" s="16">
        <f>TOTWRKACT!I50/$B50</f>
        <v>6.930887137872907E-2</v>
      </c>
      <c r="J50" s="16">
        <f>TOTWRKACT!J50/$B50</f>
        <v>1.2544592104747345E-3</v>
      </c>
      <c r="K50" s="16">
        <f>TOTWRKACT!K50/$B50</f>
        <v>9.8671057273903323E-2</v>
      </c>
      <c r="L50" s="16">
        <f>TOTWRKACT!L50/$B50</f>
        <v>3.4968050491983219E-2</v>
      </c>
      <c r="M50" s="16">
        <f>TOTWRKACT!M50/$B50</f>
        <v>5.1550433180446116E-2</v>
      </c>
      <c r="N50" s="16">
        <f>TOTWRKACT!N50/$B50</f>
        <v>6.0762868007369951E-3</v>
      </c>
      <c r="O50" s="16">
        <f>TOTWRKACT!O50/$B50</f>
        <v>1.1760555098200635E-4</v>
      </c>
      <c r="P50" s="16">
        <f>TOTWRKACT!P50/$B50</f>
        <v>0</v>
      </c>
      <c r="Q50" s="16">
        <f>TOTWRKACT!Q50/$B50</f>
        <v>0</v>
      </c>
    </row>
    <row r="51" spans="1:17">
      <c r="A51" s="24" t="s">
        <v>45</v>
      </c>
      <c r="B51" s="21">
        <f>TOTWRKACT!B51</f>
        <v>13596</v>
      </c>
      <c r="C51" s="6">
        <f>TOTWRKACT!C51/$B51</f>
        <v>0.42689026184171813</v>
      </c>
      <c r="D51" s="6">
        <f>TOTWRKACT!D51/$B51</f>
        <v>0.30854663136216537</v>
      </c>
      <c r="E51" s="16">
        <f>TOTWRKACT!E51/$B51</f>
        <v>0</v>
      </c>
      <c r="F51" s="16">
        <f>TOTWRKACT!F51/$B51</f>
        <v>5.8840835539864661E-4</v>
      </c>
      <c r="G51" s="16">
        <f>TOTWRKACT!G51/$B51</f>
        <v>1.9417475728155338E-2</v>
      </c>
      <c r="H51" s="16">
        <f>TOTWRKACT!H51/$B51</f>
        <v>3.8982053545160342E-3</v>
      </c>
      <c r="I51" s="16">
        <f>TOTWRKACT!I51/$B51</f>
        <v>5.0308914386584289E-2</v>
      </c>
      <c r="J51" s="16">
        <f>TOTWRKACT!J51/$B51</f>
        <v>3.4863195057369817E-2</v>
      </c>
      <c r="K51" s="16">
        <f>TOTWRKACT!K51/$B51</f>
        <v>5.4207119741100325E-2</v>
      </c>
      <c r="L51" s="16">
        <f>TOTWRKACT!L51/$B51</f>
        <v>1.4489555751691674E-2</v>
      </c>
      <c r="M51" s="16">
        <f>TOTWRKACT!M51/$B51</f>
        <v>9.5616357752280074E-3</v>
      </c>
      <c r="N51" s="16">
        <f>TOTWRKACT!N51/$B51</f>
        <v>4.4866137099146804E-3</v>
      </c>
      <c r="O51" s="16">
        <f>TOTWRKACT!O51/$B51</f>
        <v>6.6195939982347754E-4</v>
      </c>
      <c r="P51" s="16">
        <f>TOTWRKACT!P51/$B51</f>
        <v>7.3551044424830826E-5</v>
      </c>
      <c r="Q51" s="16">
        <f>TOTWRKACT!Q51/$B51</f>
        <v>3.2362459546925568E-3</v>
      </c>
    </row>
    <row r="52" spans="1:17">
      <c r="A52" s="24" t="s">
        <v>46</v>
      </c>
      <c r="B52" s="21">
        <f>TOTWRKACT!B52</f>
        <v>121322</v>
      </c>
      <c r="C52" s="6">
        <f>TOTWRKACT!C52/$B52</f>
        <v>0.37997230510542196</v>
      </c>
      <c r="D52" s="6">
        <f>TOTWRKACT!D52/$B52</f>
        <v>0.23492029475280657</v>
      </c>
      <c r="E52" s="16">
        <f>TOTWRKACT!E52/$B52</f>
        <v>7.2534247704455915E-4</v>
      </c>
      <c r="F52" s="16">
        <f>TOTWRKACT!F52/$B52</f>
        <v>5.5224938593165295E-4</v>
      </c>
      <c r="G52" s="16">
        <f>TOTWRKACT!G52/$B52</f>
        <v>4.21358038937703E-2</v>
      </c>
      <c r="H52" s="16">
        <f>TOTWRKACT!H52/$B52</f>
        <v>7.9952523037866172E-4</v>
      </c>
      <c r="I52" s="16">
        <f>TOTWRKACT!I52/$B52</f>
        <v>1.9081452663160844E-2</v>
      </c>
      <c r="J52" s="16">
        <f>TOTWRKACT!J52/$B52</f>
        <v>6.6286411368094822E-2</v>
      </c>
      <c r="K52" s="16">
        <f>TOTWRKACT!K52/$B52</f>
        <v>2.2032277740228482E-2</v>
      </c>
      <c r="L52" s="16">
        <f>TOTWRKACT!L52/$B52</f>
        <v>1.4506849540891183E-3</v>
      </c>
      <c r="M52" s="16">
        <f>TOTWRKACT!M52/$B52</f>
        <v>1.632020573350258E-3</v>
      </c>
      <c r="N52" s="16">
        <f>TOTWRKACT!N52/$B52</f>
        <v>3.7421077792980663E-3</v>
      </c>
      <c r="O52" s="16">
        <f>TOTWRKACT!O52/$B52</f>
        <v>0</v>
      </c>
      <c r="P52" s="16">
        <f>TOTWRKACT!P52/$B52</f>
        <v>0</v>
      </c>
      <c r="Q52" s="16">
        <f>TOTWRKACT!Q52/$B52</f>
        <v>0</v>
      </c>
    </row>
    <row r="53" spans="1:17">
      <c r="A53" s="24" t="s">
        <v>47</v>
      </c>
      <c r="B53" s="21">
        <f>TOTWRKACT!B53</f>
        <v>21484</v>
      </c>
      <c r="C53" s="6">
        <f>TOTWRKACT!C53/$B53</f>
        <v>0.34104449823124183</v>
      </c>
      <c r="D53" s="6">
        <f>TOTWRKACT!D53/$B53</f>
        <v>0.17473468627816049</v>
      </c>
      <c r="E53" s="16">
        <f>TOTWRKACT!E53/$B53</f>
        <v>8.3783280580897407E-4</v>
      </c>
      <c r="F53" s="16">
        <f>TOTWRKACT!F53/$B53</f>
        <v>1.4429342766710111E-3</v>
      </c>
      <c r="G53" s="16">
        <f>TOTWRKACT!G53/$B53</f>
        <v>2.6112455781046359E-2</v>
      </c>
      <c r="H53" s="16">
        <f>TOTWRKACT!H53/$B53</f>
        <v>0</v>
      </c>
      <c r="I53" s="16">
        <f>TOTWRKACT!I53/$B53</f>
        <v>6.0417054552224909E-2</v>
      </c>
      <c r="J53" s="16">
        <f>TOTWRKACT!J53/$B53</f>
        <v>0</v>
      </c>
      <c r="K53" s="16">
        <f>TOTWRKACT!K53/$B53</f>
        <v>0.10296034258052504</v>
      </c>
      <c r="L53" s="16">
        <f>TOTWRKACT!L53/$B53</f>
        <v>2.1411282815118229E-3</v>
      </c>
      <c r="M53" s="16">
        <f>TOTWRKACT!M53/$B53</f>
        <v>2.1318190281139453E-2</v>
      </c>
      <c r="N53" s="16">
        <f>TOTWRKACT!N53/$B53</f>
        <v>1.0752187674548502E-2</v>
      </c>
      <c r="O53" s="16">
        <f>TOTWRKACT!O53/$B53</f>
        <v>0</v>
      </c>
      <c r="P53" s="16">
        <f>TOTWRKACT!P53/$B53</f>
        <v>0</v>
      </c>
      <c r="Q53" s="16">
        <f>TOTWRKACT!Q53/$B53</f>
        <v>0</v>
      </c>
    </row>
    <row r="54" spans="1:17">
      <c r="A54" s="24"/>
      <c r="B54" s="21" t="s">
        <v>101</v>
      </c>
      <c r="C54" s="6" t="s">
        <v>101</v>
      </c>
      <c r="D54" s="6"/>
      <c r="E54" s="16"/>
      <c r="F54" s="16"/>
      <c r="G54" s="16"/>
      <c r="H54" s="16"/>
      <c r="I54" s="16"/>
      <c r="J54" s="16"/>
      <c r="K54" s="16"/>
      <c r="L54" s="16"/>
      <c r="M54" s="16"/>
      <c r="N54" s="16"/>
      <c r="O54" s="16"/>
      <c r="P54" s="16"/>
      <c r="Q54" s="16"/>
    </row>
    <row r="55" spans="1:17">
      <c r="A55" s="24" t="s">
        <v>48</v>
      </c>
      <c r="B55" s="21">
        <f>TOTWRKACT!B55</f>
        <v>2406</v>
      </c>
      <c r="C55" s="6">
        <f>TOTWRKACT!C55/$B55</f>
        <v>0.48462177888611802</v>
      </c>
      <c r="D55" s="6">
        <f>TOTWRKACT!D55/$B55</f>
        <v>0.243142144638404</v>
      </c>
      <c r="E55" s="16">
        <f>TOTWRKACT!E55/$B55</f>
        <v>4.1562759767248546E-4</v>
      </c>
      <c r="F55" s="16">
        <f>TOTWRKACT!F55/$B55</f>
        <v>0</v>
      </c>
      <c r="G55" s="16">
        <f>TOTWRKACT!G55/$B55</f>
        <v>5.8603491271820449E-2</v>
      </c>
      <c r="H55" s="16">
        <f>TOTWRKACT!H55/$B55</f>
        <v>0</v>
      </c>
      <c r="I55" s="16">
        <f>TOTWRKACT!I55/$B55</f>
        <v>0.11928512053200332</v>
      </c>
      <c r="J55" s="16">
        <f>TOTWRKACT!J55/$B55</f>
        <v>1.2468827930174563E-3</v>
      </c>
      <c r="K55" s="16">
        <f>TOTWRKACT!K55/$B55</f>
        <v>7.9800498753117205E-2</v>
      </c>
      <c r="L55" s="16">
        <f>TOTWRKACT!L55/$B55</f>
        <v>4.9875311720698253E-3</v>
      </c>
      <c r="M55" s="16">
        <f>TOTWRKACT!M55/$B55</f>
        <v>5.1537822111388194E-2</v>
      </c>
      <c r="N55" s="16">
        <f>TOTWRKACT!N55/$B55</f>
        <v>7.8969243557772233E-3</v>
      </c>
      <c r="O55" s="16">
        <f>TOTWRKACT!O55/$B55</f>
        <v>0</v>
      </c>
      <c r="P55" s="16">
        <f>TOTWRKACT!P55/$B55</f>
        <v>0</v>
      </c>
      <c r="Q55" s="16">
        <f>TOTWRKACT!Q55/$B55</f>
        <v>0</v>
      </c>
    </row>
    <row r="56" spans="1:17">
      <c r="A56" s="24" t="s">
        <v>49</v>
      </c>
      <c r="B56" s="21">
        <f>TOTWRKACT!B56</f>
        <v>48821</v>
      </c>
      <c r="C56" s="6">
        <f>TOTWRKACT!C56/$B56</f>
        <v>0.72018188894123425</v>
      </c>
      <c r="D56" s="6">
        <f>TOTWRKACT!D56/$B56</f>
        <v>0.24641035619917659</v>
      </c>
      <c r="E56" s="16">
        <f>TOTWRKACT!E56/$B56</f>
        <v>0</v>
      </c>
      <c r="F56" s="16">
        <f>TOTWRKACT!F56/$B56</f>
        <v>0</v>
      </c>
      <c r="G56" s="16">
        <f>TOTWRKACT!G56/$B56</f>
        <v>0.29169824460785315</v>
      </c>
      <c r="H56" s="16">
        <f>TOTWRKACT!H56/$B56</f>
        <v>0</v>
      </c>
      <c r="I56" s="16">
        <f>TOTWRKACT!I56/$B56</f>
        <v>4.7541017185227671E-2</v>
      </c>
      <c r="J56" s="16">
        <f>TOTWRKACT!J56/$B56</f>
        <v>0</v>
      </c>
      <c r="K56" s="16">
        <f>TOTWRKACT!K56/$B56</f>
        <v>0.12578603469818317</v>
      </c>
      <c r="L56" s="16">
        <f>TOTWRKACT!L56/$B56</f>
        <v>1.3457323692673235E-2</v>
      </c>
      <c r="M56" s="16">
        <f>TOTWRKACT!M56/$B56</f>
        <v>6.7593863296532225E-4</v>
      </c>
      <c r="N56" s="16">
        <f>TOTWRKACT!N56/$B56</f>
        <v>5.0818295405665598E-2</v>
      </c>
      <c r="O56" s="16">
        <f>TOTWRKACT!O56/$B56</f>
        <v>0</v>
      </c>
      <c r="P56" s="16">
        <f>TOTWRKACT!P56/$B56</f>
        <v>0</v>
      </c>
      <c r="Q56" s="16">
        <f>TOTWRKACT!Q56/$B56</f>
        <v>0.11605661498125806</v>
      </c>
    </row>
    <row r="57" spans="1:17">
      <c r="A57" s="24" t="s">
        <v>50</v>
      </c>
      <c r="B57" s="21">
        <f>TOTWRKACT!B57</f>
        <v>8674</v>
      </c>
      <c r="C57" s="6">
        <f>TOTWRKACT!C57/$B57</f>
        <v>0.40200599492736916</v>
      </c>
      <c r="D57" s="6">
        <f>TOTWRKACT!D57/$B57</f>
        <v>0.10710168319114595</v>
      </c>
      <c r="E57" s="16">
        <f>TOTWRKACT!E57/$B57</f>
        <v>1.6140189070786258E-3</v>
      </c>
      <c r="F57" s="16">
        <f>TOTWRKACT!F57/$B57</f>
        <v>0</v>
      </c>
      <c r="G57" s="16">
        <f>TOTWRKACT!G57/$B57</f>
        <v>9.9146875720544161E-3</v>
      </c>
      <c r="H57" s="16">
        <f>TOTWRKACT!H57/$B57</f>
        <v>2.5363154254092689E-3</v>
      </c>
      <c r="I57" s="16">
        <f>TOTWRKACT!I57/$B57</f>
        <v>0.14733686880332028</v>
      </c>
      <c r="J57" s="16">
        <f>TOTWRKACT!J57/$B57</f>
        <v>0</v>
      </c>
      <c r="K57" s="16">
        <f>TOTWRKACT!K57/$B57</f>
        <v>4.0926908000922295E-2</v>
      </c>
      <c r="L57" s="16">
        <f>TOTWRKACT!L57/$B57</f>
        <v>6.7097071708554307E-2</v>
      </c>
      <c r="M57" s="16">
        <f>TOTWRKACT!M57/$B57</f>
        <v>1.8330643301821537E-2</v>
      </c>
      <c r="N57" s="16">
        <f>TOTWRKACT!N57/$B57</f>
        <v>7.1477980170624855E-3</v>
      </c>
      <c r="O57" s="16">
        <f>TOTWRKACT!O57/$B57</f>
        <v>0</v>
      </c>
      <c r="P57" s="16">
        <f>TOTWRKACT!P57/$B57</f>
        <v>0</v>
      </c>
      <c r="Q57" s="16">
        <f>TOTWRKACT!Q57/$B57</f>
        <v>0</v>
      </c>
    </row>
    <row r="58" spans="1:17">
      <c r="A58" s="24" t="s">
        <v>51</v>
      </c>
      <c r="B58" s="21">
        <f>TOTWRKACT!B58</f>
        <v>10758</v>
      </c>
      <c r="C58" s="6">
        <f>TOTWRKACT!C58/$B58</f>
        <v>0.63654954452500467</v>
      </c>
      <c r="D58" s="6">
        <f>TOTWRKACT!D58/$B58</f>
        <v>7.705893288715375E-2</v>
      </c>
      <c r="E58" s="16">
        <f>TOTWRKACT!E58/$B58</f>
        <v>8.8306376649934931E-3</v>
      </c>
      <c r="F58" s="16">
        <f>TOTWRKACT!F58/$B58</f>
        <v>1.6731734523145567E-3</v>
      </c>
      <c r="G58" s="16">
        <f>TOTWRKACT!G58/$B58</f>
        <v>5.8282208588957052E-2</v>
      </c>
      <c r="H58" s="16">
        <f>TOTWRKACT!H58/$B58</f>
        <v>7.4363264547313624E-4</v>
      </c>
      <c r="I58" s="16">
        <f>TOTWRKACT!I58/$B58</f>
        <v>0.22522773749767616</v>
      </c>
      <c r="J58" s="16">
        <f>TOTWRKACT!J58/$B58</f>
        <v>9.295408068414203E-5</v>
      </c>
      <c r="K58" s="16">
        <f>TOTWRKACT!K58/$B58</f>
        <v>0</v>
      </c>
      <c r="L58" s="16">
        <f>TOTWRKACT!L58/$B58</f>
        <v>4.2294106711284626E-2</v>
      </c>
      <c r="M58" s="16">
        <f>TOTWRKACT!M58/$B58</f>
        <v>4.396728016359918E-2</v>
      </c>
      <c r="N58" s="16">
        <f>TOTWRKACT!N58/$B58</f>
        <v>2.286670384829894E-2</v>
      </c>
      <c r="O58" s="16">
        <f>TOTWRKACT!O58/$B58</f>
        <v>0</v>
      </c>
      <c r="P58" s="16">
        <f>TOTWRKACT!P58/$B58</f>
        <v>0.56497490239821524</v>
      </c>
      <c r="Q58" s="16">
        <f>TOTWRKACT!Q58/$B58</f>
        <v>5.2983825989960959E-2</v>
      </c>
    </row>
    <row r="59" spans="1:17">
      <c r="A59" s="24" t="s">
        <v>52</v>
      </c>
      <c r="B59" s="21">
        <f>TOTWRKACT!B59</f>
        <v>55698</v>
      </c>
      <c r="C59" s="6">
        <f>TOTWRKACT!C59/$B59</f>
        <v>0.25485654781141154</v>
      </c>
      <c r="D59" s="6">
        <f>TOTWRKACT!D59/$B59</f>
        <v>0.20440590326403102</v>
      </c>
      <c r="E59" s="16">
        <f>TOTWRKACT!E59/$B59</f>
        <v>0</v>
      </c>
      <c r="F59" s="16">
        <f>TOTWRKACT!F59/$B59</f>
        <v>0</v>
      </c>
      <c r="G59" s="16">
        <f>TOTWRKACT!G59/$B59</f>
        <v>2.7415706129484001E-2</v>
      </c>
      <c r="H59" s="16">
        <f>TOTWRKACT!H59/$B59</f>
        <v>3.5907932062192537E-5</v>
      </c>
      <c r="I59" s="16">
        <f>TOTWRKACT!I59/$B59</f>
        <v>2.8187726668821144E-2</v>
      </c>
      <c r="J59" s="16">
        <f>TOTWRKACT!J59/$B59</f>
        <v>1.2747315882078352E-3</v>
      </c>
      <c r="K59" s="16">
        <f>TOTWRKACT!K59/$B59</f>
        <v>2.4956012783223813E-3</v>
      </c>
      <c r="L59" s="16">
        <f>TOTWRKACT!L59/$B59</f>
        <v>1.1975295342741211E-2</v>
      </c>
      <c r="M59" s="16">
        <f>TOTWRKACT!M59/$B59</f>
        <v>1.0718517720564473E-2</v>
      </c>
      <c r="N59" s="16">
        <f>TOTWRKACT!N59/$B59</f>
        <v>0</v>
      </c>
      <c r="O59" s="16">
        <f>TOTWRKACT!O59/$B59</f>
        <v>0</v>
      </c>
      <c r="P59" s="16">
        <f>TOTWRKACT!P59/$B59</f>
        <v>0</v>
      </c>
      <c r="Q59" s="16">
        <f>TOTWRKACT!Q59/$B59</f>
        <v>6.4634277711946573E-4</v>
      </c>
    </row>
    <row r="60" spans="1:17">
      <c r="A60" s="24"/>
      <c r="B60" s="21" t="s">
        <v>101</v>
      </c>
      <c r="C60" s="6" t="s">
        <v>101</v>
      </c>
      <c r="D60" s="6"/>
      <c r="E60" s="16"/>
      <c r="F60" s="16"/>
      <c r="G60" s="16"/>
      <c r="H60" s="16"/>
      <c r="I60" s="16"/>
      <c r="J60" s="16"/>
      <c r="K60" s="16"/>
      <c r="L60" s="16"/>
      <c r="M60" s="16"/>
      <c r="N60" s="16"/>
      <c r="O60" s="16"/>
      <c r="P60" s="16"/>
      <c r="Q60" s="16"/>
    </row>
    <row r="61" spans="1:17">
      <c r="A61" s="24" t="s">
        <v>53</v>
      </c>
      <c r="B61" s="21">
        <f>TOTWRKACT!B61</f>
        <v>20130</v>
      </c>
      <c r="C61" s="6">
        <f>TOTWRKACT!C61/$B61</f>
        <v>7.8042722305017381E-2</v>
      </c>
      <c r="D61" s="6">
        <f>TOTWRKACT!D61/$B61</f>
        <v>1.3462493790362642E-2</v>
      </c>
      <c r="E61" s="16">
        <f>TOTWRKACT!E61/$B61</f>
        <v>5.3651266766020864E-3</v>
      </c>
      <c r="F61" s="16">
        <f>TOTWRKACT!F61/$B61</f>
        <v>5.3651266766020864E-3</v>
      </c>
      <c r="G61" s="16">
        <f>TOTWRKACT!G61/$B61</f>
        <v>1.0382513661202186E-2</v>
      </c>
      <c r="H61" s="16">
        <f>TOTWRKACT!H61/$B61</f>
        <v>3.4773969200198708E-4</v>
      </c>
      <c r="I61" s="16">
        <f>TOTWRKACT!I61/$B61</f>
        <v>1.5846994535519125E-2</v>
      </c>
      <c r="J61" s="16">
        <f>TOTWRKACT!J61/$B61</f>
        <v>1.3959264778936911E-2</v>
      </c>
      <c r="K61" s="16">
        <f>TOTWRKACT!K61/$B61</f>
        <v>1.2568306010928962E-2</v>
      </c>
      <c r="L61" s="16">
        <f>TOTWRKACT!L61/$B61</f>
        <v>5.9612518628912071E-4</v>
      </c>
      <c r="M61" s="16">
        <f>TOTWRKACT!M61/$B61</f>
        <v>9.438648782911078E-4</v>
      </c>
      <c r="N61" s="16">
        <f>TOTWRKACT!N61/$B61</f>
        <v>1.0432190760059613E-3</v>
      </c>
      <c r="O61" s="16">
        <f>TOTWRKACT!O61/$B61</f>
        <v>0</v>
      </c>
      <c r="P61" s="16">
        <f>TOTWRKACT!P61/$B61</f>
        <v>0</v>
      </c>
      <c r="Q61" s="16">
        <f>TOTWRKACT!Q61/$B61</f>
        <v>0</v>
      </c>
    </row>
    <row r="62" spans="1:17">
      <c r="A62" s="24" t="s">
        <v>54</v>
      </c>
      <c r="B62" s="21">
        <f>TOTWRKACT!B62</f>
        <v>11850</v>
      </c>
      <c r="C62" s="6">
        <f>TOTWRKACT!C62/$B62</f>
        <v>0.41358649789029533</v>
      </c>
      <c r="D62" s="6">
        <f>TOTWRKACT!D62/$B62</f>
        <v>0.290295358649789</v>
      </c>
      <c r="E62" s="16">
        <f>TOTWRKACT!E62/$B62</f>
        <v>3.4599156118143462E-3</v>
      </c>
      <c r="F62" s="16">
        <f>TOTWRKACT!F62/$B62</f>
        <v>0</v>
      </c>
      <c r="G62" s="16">
        <f>TOTWRKACT!G62/$B62</f>
        <v>8.9451476793248937E-3</v>
      </c>
      <c r="H62" s="16">
        <f>TOTWRKACT!H62/$B62</f>
        <v>5.9071729957805902E-4</v>
      </c>
      <c r="I62" s="16">
        <f>TOTWRKACT!I62/$B62</f>
        <v>4.0337552742616037E-2</v>
      </c>
      <c r="J62" s="16">
        <f>TOTWRKACT!J62/$B62</f>
        <v>0</v>
      </c>
      <c r="K62" s="16">
        <f>TOTWRKACT!K62/$B62</f>
        <v>6.9620253164556958E-2</v>
      </c>
      <c r="L62" s="16">
        <f>TOTWRKACT!L62/$B62</f>
        <v>0</v>
      </c>
      <c r="M62" s="16">
        <f>TOTWRKACT!M62/$B62</f>
        <v>1.6877637130801687E-4</v>
      </c>
      <c r="N62" s="16">
        <f>TOTWRKACT!N62/$B62</f>
        <v>0</v>
      </c>
      <c r="O62" s="16">
        <f>TOTWRKACT!O62/$B62</f>
        <v>0</v>
      </c>
      <c r="P62" s="16">
        <f>TOTWRKACT!P62/$B62</f>
        <v>0</v>
      </c>
      <c r="Q62" s="16">
        <f>TOTWRKACT!Q62/$B62</f>
        <v>4.2194092827004218E-2</v>
      </c>
    </row>
    <row r="63" spans="1:17">
      <c r="A63" s="24" t="s">
        <v>55</v>
      </c>
      <c r="B63" s="21">
        <f>TOTWRKACT!B63</f>
        <v>12498</v>
      </c>
      <c r="C63" s="6">
        <f>TOTWRKACT!C63/$B63</f>
        <v>0.41574651944311092</v>
      </c>
      <c r="D63" s="6">
        <f>TOTWRKACT!D63/$B63</f>
        <v>0.22515602496399423</v>
      </c>
      <c r="E63" s="16">
        <f>TOTWRKACT!E63/$B63</f>
        <v>0</v>
      </c>
      <c r="F63" s="16">
        <f>TOTWRKACT!F63/$B63</f>
        <v>0</v>
      </c>
      <c r="G63" s="16">
        <f>TOTWRKACT!G63/$B63</f>
        <v>7.6812289966394619E-3</v>
      </c>
      <c r="H63" s="16">
        <f>TOTWRKACT!H63/$B63</f>
        <v>2.0003200512081934E-3</v>
      </c>
      <c r="I63" s="16">
        <f>TOTWRKACT!I63/$B63</f>
        <v>4.6007361177788447E-2</v>
      </c>
      <c r="J63" s="16">
        <f>TOTWRKACT!J63/$B63</f>
        <v>0</v>
      </c>
      <c r="K63" s="16">
        <f>TOTWRKACT!K63/$B63</f>
        <v>3.8886221795487279E-2</v>
      </c>
      <c r="L63" s="16">
        <f>TOTWRKACT!L63/$B63</f>
        <v>2.4803968634981599E-3</v>
      </c>
      <c r="M63" s="16">
        <f>TOTWRKACT!M63/$B63</f>
        <v>8.0012802048327729E-4</v>
      </c>
      <c r="N63" s="16">
        <f>TOTWRKACT!N63/$B63</f>
        <v>2.8004480716914706E-2</v>
      </c>
      <c r="O63" s="16">
        <f>TOTWRKACT!O63/$B63</f>
        <v>0</v>
      </c>
      <c r="P63" s="16">
        <f>TOTWRKACT!P63/$B63</f>
        <v>0.10329652744439111</v>
      </c>
      <c r="Q63" s="16">
        <f>TOTWRKACT!Q63/$B63</f>
        <v>7.8412546007361177E-3</v>
      </c>
    </row>
    <row r="64" spans="1:17">
      <c r="A64" s="24" t="s">
        <v>56</v>
      </c>
      <c r="B64" s="21">
        <f>TOTWRKACT!B64</f>
        <v>1185</v>
      </c>
      <c r="C64" s="6">
        <f>TOTWRKACT!C64/$B64</f>
        <v>0.56286919831223625</v>
      </c>
      <c r="D64" s="6">
        <f>TOTWRKACT!D64/$B64</f>
        <v>0.14767932489451477</v>
      </c>
      <c r="E64" s="16">
        <f>TOTWRKACT!E64/$B64</f>
        <v>8.438818565400844E-4</v>
      </c>
      <c r="F64" s="16">
        <f>TOTWRKACT!F64/$B64</f>
        <v>0</v>
      </c>
      <c r="G64" s="16">
        <f>TOTWRKACT!G64/$B64</f>
        <v>0</v>
      </c>
      <c r="H64" s="16">
        <f>TOTWRKACT!H64/$B64</f>
        <v>1.0970464135021098E-2</v>
      </c>
      <c r="I64" s="16">
        <f>TOTWRKACT!I64/$B64</f>
        <v>5.0632911392405063E-2</v>
      </c>
      <c r="J64" s="16">
        <f>TOTWRKACT!J64/$B64</f>
        <v>0.33755274261603374</v>
      </c>
      <c r="K64" s="16">
        <f>TOTWRKACT!K64/$B64</f>
        <v>4.3037974683544304E-2</v>
      </c>
      <c r="L64" s="16">
        <f>TOTWRKACT!L64/$B64</f>
        <v>3.3755274261603376E-3</v>
      </c>
      <c r="M64" s="16">
        <f>TOTWRKACT!M64/$B64</f>
        <v>3.1223628691983123E-2</v>
      </c>
      <c r="N64" s="16">
        <f>TOTWRKACT!N64/$B64</f>
        <v>1.5189873417721518E-2</v>
      </c>
      <c r="O64" s="16">
        <f>TOTWRKACT!O64/$B64</f>
        <v>8.4388185654008432E-3</v>
      </c>
      <c r="P64" s="16">
        <f>TOTWRKACT!P64/$B64</f>
        <v>0</v>
      </c>
      <c r="Q64" s="16">
        <f>TOTWRKACT!Q64/$B64</f>
        <v>0</v>
      </c>
    </row>
    <row r="65" spans="1:17">
      <c r="A65" s="24" t="s">
        <v>57</v>
      </c>
      <c r="B65" s="21">
        <f>TOTWRKACT!B65</f>
        <v>46182</v>
      </c>
      <c r="C65" s="6">
        <f>TOTWRKACT!C65/$B65</f>
        <v>0.56667099735827808</v>
      </c>
      <c r="D65" s="6">
        <f>TOTWRKACT!D65/$B65</f>
        <v>0.15904464943051405</v>
      </c>
      <c r="E65" s="16">
        <f>TOTWRKACT!E65/$B65</f>
        <v>0</v>
      </c>
      <c r="F65" s="16">
        <f>TOTWRKACT!F65/$B65</f>
        <v>0</v>
      </c>
      <c r="G65" s="16">
        <f>TOTWRKACT!G65/$B65</f>
        <v>3.2913256247022651E-3</v>
      </c>
      <c r="H65" s="16">
        <f>TOTWRKACT!H65/$B65</f>
        <v>1.7322766445801395E-4</v>
      </c>
      <c r="I65" s="16">
        <f>TOTWRKACT!I65/$B65</f>
        <v>0.17288120912909791</v>
      </c>
      <c r="J65" s="16">
        <f>TOTWRKACT!J65/$B65</f>
        <v>1.5373955220648737E-3</v>
      </c>
      <c r="K65" s="16">
        <f>TOTWRKACT!K65/$B65</f>
        <v>4.3176995366159973E-2</v>
      </c>
      <c r="L65" s="16">
        <f>TOTWRKACT!L65/$B65</f>
        <v>3.507860205274782E-2</v>
      </c>
      <c r="M65" s="16">
        <f>TOTWRKACT!M65/$B65</f>
        <v>0</v>
      </c>
      <c r="N65" s="16">
        <f>TOTWRKACT!N65/$B65</f>
        <v>9.0576415053484044E-2</v>
      </c>
      <c r="O65" s="16">
        <f>TOTWRKACT!O65/$B65</f>
        <v>0</v>
      </c>
      <c r="P65" s="16">
        <f>TOTWRKACT!P65/$B65</f>
        <v>0.31549088389415791</v>
      </c>
      <c r="Q65" s="16">
        <f>TOTWRKACT!Q65/$B65</f>
        <v>6.2232038456541509E-2</v>
      </c>
    </row>
    <row r="66" spans="1:17">
      <c r="A66" s="24"/>
      <c r="B66" s="21" t="s">
        <v>101</v>
      </c>
      <c r="C66" s="6" t="s">
        <v>101</v>
      </c>
      <c r="D66" s="6"/>
      <c r="E66" s="16"/>
      <c r="F66" s="16"/>
      <c r="G66" s="16"/>
      <c r="H66" s="16"/>
      <c r="I66" s="16"/>
      <c r="J66" s="16"/>
      <c r="K66" s="16"/>
      <c r="L66" s="16"/>
      <c r="M66" s="16"/>
      <c r="N66" s="16"/>
      <c r="O66" s="16"/>
      <c r="P66" s="16"/>
      <c r="Q66" s="16"/>
    </row>
    <row r="67" spans="1:17">
      <c r="A67" s="24" t="s">
        <v>58</v>
      </c>
      <c r="B67" s="21">
        <f>TOTWRKACT!B67</f>
        <v>81242</v>
      </c>
      <c r="C67" s="6">
        <f>TOTWRKACT!C67/$B67</f>
        <v>0.25971787991433004</v>
      </c>
      <c r="D67" s="6">
        <f>TOTWRKACT!D67/$B67</f>
        <v>0.14899928608355284</v>
      </c>
      <c r="E67" s="16">
        <f>TOTWRKACT!E67/$B67</f>
        <v>1.0216390536914404E-3</v>
      </c>
      <c r="F67" s="16">
        <f>TOTWRKACT!F67/$B67</f>
        <v>7.2622535141921669E-4</v>
      </c>
      <c r="G67" s="16">
        <f>TOTWRKACT!G67/$B67</f>
        <v>6.7452795352157752E-3</v>
      </c>
      <c r="H67" s="16">
        <f>TOTWRKACT!H67/$B67</f>
        <v>0</v>
      </c>
      <c r="I67" s="16">
        <f>TOTWRKACT!I67/$B67</f>
        <v>9.7905024494719481E-2</v>
      </c>
      <c r="J67" s="16">
        <f>TOTWRKACT!J67/$B67</f>
        <v>6.8929863863518874E-3</v>
      </c>
      <c r="K67" s="16">
        <f>TOTWRKACT!K67/$B67</f>
        <v>2.1528273553088305E-2</v>
      </c>
      <c r="L67" s="16">
        <f>TOTWRKACT!L67/$B67</f>
        <v>7.0160754289653137E-4</v>
      </c>
      <c r="M67" s="16">
        <f>TOTWRKACT!M67/$B67</f>
        <v>6.6221904926023487E-3</v>
      </c>
      <c r="N67" s="16">
        <f>TOTWRKACT!N67/$B67</f>
        <v>8.2838925678836075E-3</v>
      </c>
      <c r="O67" s="16">
        <f>TOTWRKACT!O67/$B67</f>
        <v>0</v>
      </c>
      <c r="P67" s="16">
        <f>TOTWRKACT!P67/$B67</f>
        <v>3.3517146303636051E-2</v>
      </c>
      <c r="Q67" s="16">
        <f>TOTWRKACT!Q67/$B67</f>
        <v>0</v>
      </c>
    </row>
    <row r="68" spans="1:17">
      <c r="A68" s="24" t="s">
        <v>59</v>
      </c>
      <c r="B68" s="21">
        <f>TOTWRKACT!B68</f>
        <v>5588</v>
      </c>
      <c r="C68" s="6">
        <f>TOTWRKACT!C68/$B68</f>
        <v>0.53167501789549032</v>
      </c>
      <c r="D68" s="6">
        <f>TOTWRKACT!D68/$B68</f>
        <v>0.18396564065855406</v>
      </c>
      <c r="E68" s="16">
        <f>TOTWRKACT!E68/$B68</f>
        <v>0</v>
      </c>
      <c r="F68" s="16">
        <f>TOTWRKACT!F68/$B68</f>
        <v>0</v>
      </c>
      <c r="G68" s="16">
        <f>TOTWRKACT!G68/$B68</f>
        <v>1.789549033643522E-2</v>
      </c>
      <c r="H68" s="16">
        <f>TOTWRKACT!H68/$B68</f>
        <v>3.0422333571939872E-3</v>
      </c>
      <c r="I68" s="16">
        <f>TOTWRKACT!I68/$B68</f>
        <v>0.19416607015032211</v>
      </c>
      <c r="J68" s="16">
        <f>TOTWRKACT!J68/$B68</f>
        <v>0</v>
      </c>
      <c r="K68" s="16">
        <f>TOTWRKACT!K68/$B68</f>
        <v>9.8246241947029342E-2</v>
      </c>
      <c r="L68" s="16">
        <f>TOTWRKACT!L68/$B68</f>
        <v>0.14906943450250537</v>
      </c>
      <c r="M68" s="16">
        <f>TOTWRKACT!M68/$B68</f>
        <v>1.0737294201861132E-3</v>
      </c>
      <c r="N68" s="16">
        <f>TOTWRKACT!N68/$B68</f>
        <v>1.9506084466714389E-2</v>
      </c>
      <c r="O68" s="16">
        <f>TOTWRKACT!O68/$B68</f>
        <v>0</v>
      </c>
      <c r="P68" s="16">
        <f>TOTWRKACT!P68/$B68</f>
        <v>0</v>
      </c>
      <c r="Q68" s="16">
        <f>TOTWRKACT!Q68/$B68</f>
        <v>0</v>
      </c>
    </row>
    <row r="69" spans="1:17">
      <c r="A69" s="24" t="s">
        <v>60</v>
      </c>
      <c r="B69" s="21">
        <f>TOTWRKACT!B69</f>
        <v>4796</v>
      </c>
      <c r="C69" s="6">
        <f>TOTWRKACT!C69/$B69</f>
        <v>0.5344036697247706</v>
      </c>
      <c r="D69" s="6">
        <f>TOTWRKACT!D69/$B69</f>
        <v>0.21726438698915762</v>
      </c>
      <c r="E69" s="16">
        <f>TOTWRKACT!E69/$B69</f>
        <v>0</v>
      </c>
      <c r="F69" s="16">
        <f>TOTWRKACT!F69/$B69</f>
        <v>4.1701417848206837E-4</v>
      </c>
      <c r="G69" s="16">
        <f>TOTWRKACT!G69/$B69</f>
        <v>3.3152627189324435E-2</v>
      </c>
      <c r="H69" s="16">
        <f>TOTWRKACT!H69/$B69</f>
        <v>5.4211843202668893E-3</v>
      </c>
      <c r="I69" s="16">
        <f>TOTWRKACT!I69/$B69</f>
        <v>6.713928273561301E-2</v>
      </c>
      <c r="J69" s="16">
        <f>TOTWRKACT!J69/$B69</f>
        <v>0</v>
      </c>
      <c r="K69" s="16">
        <f>TOTWRKACT!K69/$B69</f>
        <v>1.1050875729774812E-2</v>
      </c>
      <c r="L69" s="16">
        <f>TOTWRKACT!L69/$B69</f>
        <v>6.8598832360300246E-2</v>
      </c>
      <c r="M69" s="16">
        <f>TOTWRKACT!M69/$B69</f>
        <v>0</v>
      </c>
      <c r="N69" s="16">
        <f>TOTWRKACT!N69/$B69</f>
        <v>6.9224353628023358E-2</v>
      </c>
      <c r="O69" s="16">
        <f>TOTWRKACT!O69/$B69</f>
        <v>0</v>
      </c>
      <c r="P69" s="16">
        <f>TOTWRKACT!P69/$B69</f>
        <v>0</v>
      </c>
      <c r="Q69" s="16">
        <f>TOTWRKACT!Q69/$B69</f>
        <v>0.23748957464553794</v>
      </c>
    </row>
    <row r="70" spans="1:17">
      <c r="A70" s="24" t="s">
        <v>61</v>
      </c>
      <c r="B70" s="21">
        <f>TOTWRKACT!B70</f>
        <v>553</v>
      </c>
      <c r="C70" s="6">
        <f>TOTWRKACT!C70/$B70</f>
        <v>0.17540687160940324</v>
      </c>
      <c r="D70" s="6">
        <f>TOTWRKACT!D70/$B70</f>
        <v>7.2332730560578659E-3</v>
      </c>
      <c r="E70" s="16">
        <f>TOTWRKACT!E70/$B70</f>
        <v>0</v>
      </c>
      <c r="F70" s="16">
        <f>TOTWRKACT!F70/$B70</f>
        <v>0</v>
      </c>
      <c r="G70" s="16">
        <f>TOTWRKACT!G70/$B70</f>
        <v>0</v>
      </c>
      <c r="H70" s="16">
        <f>TOTWRKACT!H70/$B70</f>
        <v>4.1591320072332731E-2</v>
      </c>
      <c r="I70" s="16">
        <f>TOTWRKACT!I70/$B70</f>
        <v>3.616636528028933E-3</v>
      </c>
      <c r="J70" s="16">
        <f>TOTWRKACT!J70/$B70</f>
        <v>0.12477396021699819</v>
      </c>
      <c r="K70" s="16">
        <f>TOTWRKACT!K70/$B70</f>
        <v>0</v>
      </c>
      <c r="L70" s="16">
        <f>TOTWRKACT!L70/$B70</f>
        <v>1.0849909584086799E-2</v>
      </c>
      <c r="M70" s="16">
        <f>TOTWRKACT!M70/$B70</f>
        <v>1.8083182640144665E-3</v>
      </c>
      <c r="N70" s="16">
        <f>TOTWRKACT!N70/$B70</f>
        <v>5.4249547920433997E-3</v>
      </c>
      <c r="O70" s="16">
        <f>TOTWRKACT!O70/$B70</f>
        <v>1.8083182640144666E-2</v>
      </c>
      <c r="P70" s="16">
        <f>TOTWRKACT!P70/$B70</f>
        <v>0</v>
      </c>
      <c r="Q70" s="16">
        <f>TOTWRKACT!Q70/$B70</f>
        <v>3.616636528028933E-3</v>
      </c>
    </row>
    <row r="71" spans="1:17">
      <c r="A71" s="24" t="s">
        <v>62</v>
      </c>
      <c r="B71" s="21">
        <f>TOTWRKACT!B71</f>
        <v>18188</v>
      </c>
      <c r="C71" s="6">
        <f>TOTWRKACT!C71/$B71</f>
        <v>0.34500769738288983</v>
      </c>
      <c r="D71" s="6">
        <f>TOTWRKACT!D71/$B71</f>
        <v>0.23196613151528481</v>
      </c>
      <c r="E71" s="16">
        <f>TOTWRKACT!E71/$B71</f>
        <v>2.4191774796569168E-3</v>
      </c>
      <c r="F71" s="16">
        <f>TOTWRKACT!F71/$B71</f>
        <v>0</v>
      </c>
      <c r="G71" s="16">
        <f>TOTWRKACT!G71/$B71</f>
        <v>1.621948537497251E-2</v>
      </c>
      <c r="H71" s="16">
        <f>TOTWRKACT!H71/$B71</f>
        <v>4.1785792830437655E-3</v>
      </c>
      <c r="I71" s="16">
        <f>TOTWRKACT!I71/$B71</f>
        <v>0.14124697602815042</v>
      </c>
      <c r="J71" s="16">
        <f>TOTWRKACT!J71/$B71</f>
        <v>0</v>
      </c>
      <c r="K71" s="16">
        <f>TOTWRKACT!K71/$B71</f>
        <v>2.1442709478777214E-3</v>
      </c>
      <c r="L71" s="16">
        <f>TOTWRKACT!L71/$B71</f>
        <v>1.2095887398284584E-2</v>
      </c>
      <c r="M71" s="16">
        <f>TOTWRKACT!M71/$B71</f>
        <v>4.398504508467121E-3</v>
      </c>
      <c r="N71" s="16">
        <f>TOTWRKACT!N71/$B71</f>
        <v>4.3985045084671211E-4</v>
      </c>
      <c r="O71" s="16">
        <f>TOTWRKACT!O71/$B71</f>
        <v>0</v>
      </c>
      <c r="P71" s="16">
        <f>TOTWRKACT!P71/$B71</f>
        <v>0</v>
      </c>
      <c r="Q71" s="16">
        <f>TOTWRKACT!Q71/$B71</f>
        <v>0</v>
      </c>
    </row>
    <row r="72" spans="1:17">
      <c r="A72" s="24"/>
      <c r="B72" s="21" t="s">
        <v>101</v>
      </c>
      <c r="C72" s="6" t="s">
        <v>101</v>
      </c>
      <c r="D72" s="6"/>
      <c r="E72" s="16"/>
      <c r="F72" s="16"/>
      <c r="G72" s="16"/>
      <c r="H72" s="16"/>
      <c r="I72" s="16"/>
      <c r="J72" s="16"/>
      <c r="K72" s="16"/>
      <c r="L72" s="16"/>
      <c r="M72" s="16"/>
      <c r="N72" s="16"/>
      <c r="O72" s="16"/>
      <c r="P72" s="16"/>
      <c r="Q72" s="16"/>
    </row>
    <row r="73" spans="1:17">
      <c r="A73" s="24" t="s">
        <v>63</v>
      </c>
      <c r="B73" s="21">
        <f>TOTWRKACT!B73</f>
        <v>42022</v>
      </c>
      <c r="C73" s="6">
        <f>TOTWRKACT!C73/$B73</f>
        <v>0.82927990100423588</v>
      </c>
      <c r="D73" s="6">
        <f>TOTWRKACT!D73/$B73</f>
        <v>0.26110132787587453</v>
      </c>
      <c r="E73" s="16">
        <f>TOTWRKACT!E73/$B73</f>
        <v>1.520632049878635E-2</v>
      </c>
      <c r="F73" s="16">
        <f>TOTWRKACT!F73/$B73</f>
        <v>4.4928846794536195E-2</v>
      </c>
      <c r="G73" s="16">
        <f>TOTWRKACT!G73/$B73</f>
        <v>1.3540526390938079E-2</v>
      </c>
      <c r="H73" s="16">
        <f>TOTWRKACT!H73/$B73</f>
        <v>1.3564323449621626E-3</v>
      </c>
      <c r="I73" s="16">
        <f>TOTWRKACT!I73/$B73</f>
        <v>0.15004045499976204</v>
      </c>
      <c r="J73" s="16">
        <f>TOTWRKACT!J73/$B73</f>
        <v>0.3990290800057113</v>
      </c>
      <c r="K73" s="16">
        <f>TOTWRKACT!K73/$B73</f>
        <v>1.8918661653419638E-2</v>
      </c>
      <c r="L73" s="16">
        <f>TOTWRKACT!L73/$B73</f>
        <v>5.6137261434486697E-2</v>
      </c>
      <c r="M73" s="16">
        <f>TOTWRKACT!M73/$B73</f>
        <v>1.0637285231545382E-2</v>
      </c>
      <c r="N73" s="16">
        <f>TOTWRKACT!N73/$B73</f>
        <v>4.5380990909523584E-2</v>
      </c>
      <c r="O73" s="16">
        <f>TOTWRKACT!O73/$B73</f>
        <v>2.3797058683546713E-5</v>
      </c>
      <c r="P73" s="16">
        <f>TOTWRKACT!P73/$B73</f>
        <v>0</v>
      </c>
      <c r="Q73" s="16">
        <f>TOTWRKACT!Q73/$B73</f>
        <v>0.17483699014801771</v>
      </c>
    </row>
    <row r="74" spans="1:17">
      <c r="A74" s="24" t="s">
        <v>64</v>
      </c>
      <c r="B74" s="21">
        <f>TOTWRKACT!B74</f>
        <v>13405</v>
      </c>
      <c r="C74" s="6">
        <f>TOTWRKACT!C74/$B74</f>
        <v>0.27773218948153672</v>
      </c>
      <c r="D74" s="6">
        <f>TOTWRKACT!D74/$B74</f>
        <v>9.9365908243192844E-2</v>
      </c>
      <c r="E74" s="16">
        <f>TOTWRKACT!E74/$B74</f>
        <v>2.9839612085042893E-4</v>
      </c>
      <c r="F74" s="16">
        <f>TOTWRKACT!F74/$B74</f>
        <v>1.7903767251025737E-3</v>
      </c>
      <c r="G74" s="16">
        <f>TOTWRKACT!G74/$B74</f>
        <v>4.1626258858634836E-2</v>
      </c>
      <c r="H74" s="16">
        <f>TOTWRKACT!H74/$B74</f>
        <v>5.2219321148825064E-4</v>
      </c>
      <c r="I74" s="16">
        <f>TOTWRKACT!I74/$B74</f>
        <v>2.7601641178664676E-2</v>
      </c>
      <c r="J74" s="16">
        <f>TOTWRKACT!J74/$B74</f>
        <v>3.774710928757926E-2</v>
      </c>
      <c r="K74" s="16">
        <f>TOTWRKACT!K74/$B74</f>
        <v>6.0798209623274896E-2</v>
      </c>
      <c r="L74" s="16">
        <f>TOTWRKACT!L74/$B74</f>
        <v>0</v>
      </c>
      <c r="M74" s="16">
        <f>TOTWRKACT!M74/$B74</f>
        <v>3.207758299142111E-3</v>
      </c>
      <c r="N74" s="16">
        <f>TOTWRKACT!N74/$B74</f>
        <v>2.588586348377471E-2</v>
      </c>
      <c r="O74" s="16">
        <f>TOTWRKACT!O74/$B74</f>
        <v>0</v>
      </c>
      <c r="P74" s="16">
        <f>TOTWRKACT!P74/$B74</f>
        <v>0</v>
      </c>
      <c r="Q74" s="16">
        <f>TOTWRKACT!Q74/$B74</f>
        <v>0</v>
      </c>
    </row>
    <row r="75" spans="1:17">
      <c r="A75" s="24" t="s">
        <v>65</v>
      </c>
      <c r="B75" s="21">
        <f>TOTWRKACT!B75</f>
        <v>8542</v>
      </c>
      <c r="C75" s="6">
        <f>TOTWRKACT!C75/$B75</f>
        <v>0.85038632638726297</v>
      </c>
      <c r="D75" s="6">
        <f>TOTWRKACT!D75/$B75</f>
        <v>7.0592367127136499E-2</v>
      </c>
      <c r="E75" s="16">
        <f>TOTWRKACT!E75/$B75</f>
        <v>2.3413720440177945E-4</v>
      </c>
      <c r="F75" s="16">
        <f>TOTWRKACT!F75/$B75</f>
        <v>0</v>
      </c>
      <c r="G75" s="16">
        <f>TOTWRKACT!G75/$B75</f>
        <v>0.54401779442753451</v>
      </c>
      <c r="H75" s="16">
        <f>TOTWRKACT!H75/$B75</f>
        <v>1.1706860220088972E-4</v>
      </c>
      <c r="I75" s="16">
        <f>TOTWRKACT!I75/$B75</f>
        <v>0.16811051276047764</v>
      </c>
      <c r="J75" s="16">
        <f>TOTWRKACT!J75/$B75</f>
        <v>5.4202762819011943E-2</v>
      </c>
      <c r="K75" s="16">
        <f>TOTWRKACT!K75/$B75</f>
        <v>2.4584406462186841E-3</v>
      </c>
      <c r="L75" s="16">
        <f>TOTWRKACT!L75/$B75</f>
        <v>0.27206743151486773</v>
      </c>
      <c r="M75" s="16">
        <f>TOTWRKACT!M75/$B75</f>
        <v>0.2712479512994615</v>
      </c>
      <c r="N75" s="16">
        <f>TOTWRKACT!N75/$B75</f>
        <v>0.14376024350269256</v>
      </c>
      <c r="O75" s="16">
        <f>TOTWRKACT!O75/$B75</f>
        <v>0</v>
      </c>
      <c r="P75" s="16">
        <f>TOTWRKACT!P75/$B75</f>
        <v>0</v>
      </c>
      <c r="Q75" s="16">
        <f>TOTWRKACT!Q75/$B75</f>
        <v>0</v>
      </c>
    </row>
    <row r="76" spans="1:17" ht="14" thickBot="1">
      <c r="A76" s="25" t="s">
        <v>66</v>
      </c>
      <c r="B76" s="61">
        <f>TOTWRKACT!B76</f>
        <v>136</v>
      </c>
      <c r="C76" s="6">
        <f>TOTWRKACT!C76/$B76</f>
        <v>0.68382352941176472</v>
      </c>
      <c r="D76" s="71">
        <f>TOTWRKACT!D76/$B76</f>
        <v>0.18382352941176472</v>
      </c>
      <c r="E76" s="73">
        <f>TOTWRKACT!E76/$B76</f>
        <v>7.3529411764705881E-3</v>
      </c>
      <c r="F76" s="73">
        <f>TOTWRKACT!F76/$B76</f>
        <v>0</v>
      </c>
      <c r="G76" s="73">
        <f>TOTWRKACT!G76/$B76</f>
        <v>0.47794117647058826</v>
      </c>
      <c r="H76" s="73">
        <f>TOTWRKACT!H76/$B76</f>
        <v>7.3529411764705881E-3</v>
      </c>
      <c r="I76" s="73">
        <f>TOTWRKACT!I76/$B76</f>
        <v>0.16911764705882354</v>
      </c>
      <c r="J76" s="73">
        <f>TOTWRKACT!J76/$B76</f>
        <v>0</v>
      </c>
      <c r="K76" s="73">
        <f>TOTWRKACT!K76/$B76</f>
        <v>2.2058823529411766E-2</v>
      </c>
      <c r="L76" s="73">
        <f>TOTWRKACT!L76/$B76</f>
        <v>0</v>
      </c>
      <c r="M76" s="73">
        <f>TOTWRKACT!M76/$B76</f>
        <v>0</v>
      </c>
      <c r="N76" s="73">
        <f>TOTWRKACT!N76/$B76</f>
        <v>5.1470588235294115E-2</v>
      </c>
      <c r="O76" s="73">
        <f>TOTWRKACT!O76/$B76</f>
        <v>0</v>
      </c>
      <c r="P76" s="73">
        <f>TOTWRKACT!P76/$B76</f>
        <v>0</v>
      </c>
      <c r="Q76" s="73">
        <f>TOTWRKACT!Q76/$B76</f>
        <v>0</v>
      </c>
    </row>
    <row r="77" spans="1:17">
      <c r="A77" t="s">
        <v>162</v>
      </c>
    </row>
    <row r="79" spans="1:17">
      <c r="A79" t="s">
        <v>365</v>
      </c>
    </row>
  </sheetData>
  <mergeCells count="4">
    <mergeCell ref="C7:O7"/>
    <mergeCell ref="A2:P2"/>
    <mergeCell ref="A3:P3"/>
    <mergeCell ref="A4:P4"/>
  </mergeCells>
  <phoneticPr fontId="0" type="noConversion"/>
  <printOptions horizontalCentered="1" verticalCentered="1"/>
  <pageMargins left="0.25" right="0.25" top="0.25" bottom="0.25" header="0.5" footer="0.5"/>
  <pageSetup scale="58"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P63"/>
  <sheetViews>
    <sheetView workbookViewId="0">
      <selection activeCell="A2" sqref="A2:P2"/>
    </sheetView>
  </sheetViews>
  <sheetFormatPr baseColWidth="10" defaultColWidth="8.83203125" defaultRowHeight="13"/>
  <cols>
    <col min="1" max="1" width="18.5" customWidth="1"/>
    <col min="2" max="2" width="14.1640625" customWidth="1"/>
    <col min="3" max="3" width="12.33203125" customWidth="1"/>
    <col min="4" max="4" width="11.5" customWidth="1"/>
    <col min="5" max="5" width="12.83203125" customWidth="1"/>
    <col min="6" max="6" width="12.1640625" customWidth="1"/>
    <col min="7" max="7" width="13.1640625" customWidth="1"/>
    <col min="8" max="8" width="12.33203125" customWidth="1"/>
    <col min="9" max="9" width="13.83203125" customWidth="1"/>
    <col min="10" max="10" width="11.83203125" customWidth="1"/>
    <col min="11" max="11" width="12.33203125" customWidth="1"/>
    <col min="12" max="12" width="12.6640625" customWidth="1"/>
    <col min="13" max="13" width="10.5" customWidth="1"/>
    <col min="14" max="14" width="12.6640625" customWidth="1"/>
    <col min="15" max="15" width="12.33203125" customWidth="1"/>
    <col min="16" max="16" width="11.5" customWidth="1"/>
  </cols>
  <sheetData>
    <row r="1" spans="1:16">
      <c r="A1" s="233" t="s">
        <v>0</v>
      </c>
      <c r="B1" s="233"/>
      <c r="C1" s="233"/>
      <c r="D1" s="233"/>
      <c r="E1" s="233"/>
      <c r="F1" s="233"/>
      <c r="G1" s="233"/>
      <c r="H1" s="233"/>
      <c r="I1" s="233"/>
      <c r="J1" s="233"/>
      <c r="K1" s="233"/>
      <c r="L1" s="233"/>
      <c r="M1" s="233"/>
      <c r="N1" s="233"/>
      <c r="O1" s="233"/>
      <c r="P1" s="22" t="s">
        <v>386</v>
      </c>
    </row>
    <row r="2" spans="1:16" ht="16">
      <c r="A2" s="216" t="s">
        <v>405</v>
      </c>
      <c r="B2" s="216"/>
      <c r="C2" s="216"/>
      <c r="D2" s="216"/>
      <c r="E2" s="216"/>
      <c r="F2" s="216"/>
      <c r="G2" s="216"/>
      <c r="H2" s="216"/>
      <c r="I2" s="216"/>
      <c r="J2" s="216"/>
      <c r="K2" s="216"/>
      <c r="L2" s="216"/>
      <c r="M2" s="216"/>
      <c r="N2" s="216"/>
      <c r="O2" s="216"/>
      <c r="P2" s="216"/>
    </row>
    <row r="3" spans="1:16" ht="16">
      <c r="A3" s="216" t="s">
        <v>368</v>
      </c>
      <c r="B3" s="216"/>
      <c r="C3" s="216"/>
      <c r="D3" s="216"/>
      <c r="E3" s="216"/>
      <c r="F3" s="216"/>
      <c r="G3" s="216"/>
      <c r="H3" s="216"/>
      <c r="I3" s="216"/>
      <c r="J3" s="216"/>
      <c r="K3" s="216"/>
      <c r="L3" s="216"/>
      <c r="M3" s="216"/>
      <c r="N3" s="216"/>
      <c r="O3" s="216"/>
      <c r="P3" s="216"/>
    </row>
    <row r="4" spans="1:16" ht="14" thickBot="1"/>
    <row r="5" spans="1:16" ht="44" thickBot="1">
      <c r="A5" s="184" t="s">
        <v>369</v>
      </c>
      <c r="B5" s="185" t="s">
        <v>370</v>
      </c>
      <c r="C5" s="186" t="s">
        <v>371</v>
      </c>
      <c r="D5" s="186" t="s">
        <v>372</v>
      </c>
      <c r="E5" s="186" t="s">
        <v>373</v>
      </c>
      <c r="F5" s="186" t="s">
        <v>374</v>
      </c>
      <c r="G5" s="186" t="s">
        <v>375</v>
      </c>
      <c r="H5" s="186" t="s">
        <v>376</v>
      </c>
      <c r="I5" s="186" t="s">
        <v>377</v>
      </c>
      <c r="J5" s="186" t="s">
        <v>378</v>
      </c>
      <c r="K5" s="186" t="s">
        <v>379</v>
      </c>
      <c r="L5" s="186" t="s">
        <v>380</v>
      </c>
      <c r="M5" s="178" t="s">
        <v>381</v>
      </c>
      <c r="N5" s="178" t="s">
        <v>382</v>
      </c>
      <c r="O5" s="178" t="s">
        <v>383</v>
      </c>
      <c r="P5" s="178" t="s">
        <v>384</v>
      </c>
    </row>
    <row r="6" spans="1:16" ht="16">
      <c r="A6" s="23" t="s">
        <v>7</v>
      </c>
      <c r="B6" s="187">
        <f>SUM(B8:B61)</f>
        <v>8417067</v>
      </c>
      <c r="C6" s="187">
        <f t="shared" ref="C6:P6" si="0">SUM(C8:C61)</f>
        <v>49830</v>
      </c>
      <c r="D6" s="187">
        <f t="shared" si="0"/>
        <v>76081</v>
      </c>
      <c r="E6" s="187">
        <f t="shared" si="0"/>
        <v>1084352</v>
      </c>
      <c r="F6" s="187">
        <f t="shared" si="0"/>
        <v>33918</v>
      </c>
      <c r="G6" s="187">
        <f t="shared" si="0"/>
        <v>1448380</v>
      </c>
      <c r="H6" s="187">
        <f t="shared" si="0"/>
        <v>778209</v>
      </c>
      <c r="I6" s="187">
        <f t="shared" si="0"/>
        <v>1192791</v>
      </c>
      <c r="J6" s="187">
        <f t="shared" si="0"/>
        <v>257930</v>
      </c>
      <c r="K6" s="187">
        <f t="shared" si="0"/>
        <v>203350</v>
      </c>
      <c r="L6" s="187">
        <f t="shared" si="0"/>
        <v>530688</v>
      </c>
      <c r="M6" s="187">
        <f t="shared" si="0"/>
        <v>1497</v>
      </c>
      <c r="N6" s="187">
        <f t="shared" si="0"/>
        <v>904364</v>
      </c>
      <c r="O6" s="187">
        <f t="shared" si="0"/>
        <v>623034</v>
      </c>
      <c r="P6" s="188">
        <f t="shared" si="0"/>
        <v>15601478</v>
      </c>
    </row>
    <row r="7" spans="1:16" ht="16">
      <c r="A7" s="24"/>
      <c r="B7" s="189"/>
      <c r="C7" s="189"/>
      <c r="D7" s="189"/>
      <c r="E7" s="189"/>
      <c r="F7" s="189"/>
      <c r="G7" s="189"/>
      <c r="H7" s="189"/>
      <c r="I7" s="189"/>
      <c r="J7" s="189"/>
      <c r="K7" s="189"/>
      <c r="L7" s="189"/>
      <c r="M7" s="189"/>
      <c r="N7" s="189"/>
      <c r="O7" s="189"/>
      <c r="P7" s="10"/>
    </row>
    <row r="8" spans="1:16" ht="16">
      <c r="A8" s="24" t="s">
        <v>8</v>
      </c>
      <c r="B8" s="190">
        <v>59218</v>
      </c>
      <c r="C8" s="189">
        <v>1171</v>
      </c>
      <c r="D8" s="189">
        <v>4009</v>
      </c>
      <c r="E8" s="189">
        <v>4322</v>
      </c>
      <c r="F8" s="189">
        <v>65</v>
      </c>
      <c r="G8" s="189">
        <v>21342</v>
      </c>
      <c r="H8" s="189">
        <v>363</v>
      </c>
      <c r="I8" s="189">
        <v>10454</v>
      </c>
      <c r="J8" s="189">
        <v>1</v>
      </c>
      <c r="K8" s="189">
        <v>0</v>
      </c>
      <c r="L8" s="189">
        <v>7099</v>
      </c>
      <c r="M8" s="189">
        <v>0</v>
      </c>
      <c r="N8" s="189">
        <v>0</v>
      </c>
      <c r="O8" s="189">
        <v>2429</v>
      </c>
      <c r="P8" s="191">
        <v>110472</v>
      </c>
    </row>
    <row r="9" spans="1:16" ht="16">
      <c r="A9" s="24" t="s">
        <v>9</v>
      </c>
      <c r="B9" s="189">
        <v>52120</v>
      </c>
      <c r="C9" s="189">
        <v>0</v>
      </c>
      <c r="D9" s="189">
        <v>0</v>
      </c>
      <c r="E9" s="189">
        <v>566</v>
      </c>
      <c r="F9" s="189">
        <v>449</v>
      </c>
      <c r="G9" s="189">
        <v>9174</v>
      </c>
      <c r="H9" s="189">
        <v>2705</v>
      </c>
      <c r="I9" s="189">
        <v>11646</v>
      </c>
      <c r="J9" s="189">
        <v>0</v>
      </c>
      <c r="K9" s="189">
        <v>0</v>
      </c>
      <c r="L9" s="189">
        <v>1070</v>
      </c>
      <c r="M9" s="189">
        <v>0</v>
      </c>
      <c r="N9" s="189">
        <v>0</v>
      </c>
      <c r="O9" s="189">
        <v>6717</v>
      </c>
      <c r="P9" s="191">
        <v>84446</v>
      </c>
    </row>
    <row r="10" spans="1:16" ht="16">
      <c r="A10" s="24" t="s">
        <v>12</v>
      </c>
      <c r="B10" s="189">
        <v>179485</v>
      </c>
      <c r="C10" s="189">
        <v>0</v>
      </c>
      <c r="D10" s="189">
        <v>1</v>
      </c>
      <c r="E10" s="189">
        <v>22758</v>
      </c>
      <c r="F10" s="189">
        <v>133</v>
      </c>
      <c r="G10" s="189">
        <v>23960</v>
      </c>
      <c r="H10" s="189">
        <v>1143</v>
      </c>
      <c r="I10" s="189">
        <v>11799</v>
      </c>
      <c r="J10" s="189">
        <v>419</v>
      </c>
      <c r="K10" s="189">
        <v>351</v>
      </c>
      <c r="L10" s="189">
        <v>3950</v>
      </c>
      <c r="M10" s="189">
        <v>0</v>
      </c>
      <c r="N10" s="189">
        <v>0</v>
      </c>
      <c r="O10" s="189">
        <v>0</v>
      </c>
      <c r="P10" s="191">
        <v>243999</v>
      </c>
    </row>
    <row r="11" spans="1:16" ht="16">
      <c r="A11" s="24" t="s">
        <v>14</v>
      </c>
      <c r="B11" s="189">
        <v>23374</v>
      </c>
      <c r="C11" s="189">
        <v>660</v>
      </c>
      <c r="D11" s="189">
        <v>568</v>
      </c>
      <c r="E11" s="189">
        <v>3939</v>
      </c>
      <c r="F11" s="189">
        <v>232</v>
      </c>
      <c r="G11" s="189">
        <v>11370</v>
      </c>
      <c r="H11" s="189">
        <v>202</v>
      </c>
      <c r="I11" s="189">
        <v>18239</v>
      </c>
      <c r="J11" s="189">
        <v>2197</v>
      </c>
      <c r="K11" s="189">
        <v>829</v>
      </c>
      <c r="L11" s="189">
        <v>2675</v>
      </c>
      <c r="M11" s="189">
        <v>0</v>
      </c>
      <c r="N11" s="189">
        <v>200</v>
      </c>
      <c r="O11" s="189">
        <v>1026</v>
      </c>
      <c r="P11" s="191">
        <v>65513</v>
      </c>
    </row>
    <row r="12" spans="1:16" ht="16">
      <c r="A12" s="24" t="s">
        <v>15</v>
      </c>
      <c r="B12" s="189">
        <v>2034161</v>
      </c>
      <c r="C12" s="189">
        <v>7913</v>
      </c>
      <c r="D12" s="189">
        <v>15285</v>
      </c>
      <c r="E12" s="189">
        <v>31293</v>
      </c>
      <c r="F12" s="189">
        <v>15128</v>
      </c>
      <c r="G12" s="189">
        <v>267313</v>
      </c>
      <c r="H12" s="189">
        <v>30313</v>
      </c>
      <c r="I12" s="189">
        <v>157576</v>
      </c>
      <c r="J12" s="189">
        <v>3186</v>
      </c>
      <c r="K12" s="189">
        <v>30542</v>
      </c>
      <c r="L12" s="189">
        <v>77439</v>
      </c>
      <c r="M12" s="189">
        <v>395</v>
      </c>
      <c r="N12" s="189">
        <v>17302</v>
      </c>
      <c r="O12" s="189">
        <v>54833</v>
      </c>
      <c r="P12" s="191">
        <v>2742679</v>
      </c>
    </row>
    <row r="13" spans="1:16" ht="16">
      <c r="A13" s="24" t="s">
        <v>17</v>
      </c>
      <c r="B13" s="189">
        <v>41118</v>
      </c>
      <c r="C13" s="189">
        <v>14</v>
      </c>
      <c r="D13" s="189">
        <v>1826</v>
      </c>
      <c r="E13" s="189">
        <v>6835</v>
      </c>
      <c r="F13" s="189">
        <v>612</v>
      </c>
      <c r="G13" s="189">
        <v>6687</v>
      </c>
      <c r="H13" s="189">
        <v>10742</v>
      </c>
      <c r="I13" s="189">
        <v>14115</v>
      </c>
      <c r="J13" s="189">
        <v>0</v>
      </c>
      <c r="K13" s="189">
        <v>4370</v>
      </c>
      <c r="L13" s="189">
        <v>5194</v>
      </c>
      <c r="M13" s="189">
        <v>26</v>
      </c>
      <c r="N13" s="189">
        <v>0</v>
      </c>
      <c r="O13" s="189">
        <v>0</v>
      </c>
      <c r="P13" s="191">
        <v>91538</v>
      </c>
    </row>
    <row r="14" spans="1:16" ht="16">
      <c r="A14" s="24" t="s">
        <v>18</v>
      </c>
      <c r="B14" s="189">
        <v>107228</v>
      </c>
      <c r="C14" s="189">
        <v>4914</v>
      </c>
      <c r="D14" s="189">
        <v>862</v>
      </c>
      <c r="E14" s="189">
        <v>0</v>
      </c>
      <c r="F14" s="189">
        <v>485</v>
      </c>
      <c r="G14" s="189">
        <v>6148</v>
      </c>
      <c r="H14" s="189">
        <v>399</v>
      </c>
      <c r="I14" s="189">
        <v>15733</v>
      </c>
      <c r="J14" s="189">
        <v>1192</v>
      </c>
      <c r="K14" s="189">
        <v>8041</v>
      </c>
      <c r="L14" s="189">
        <v>565</v>
      </c>
      <c r="M14" s="189">
        <v>0</v>
      </c>
      <c r="N14" s="189">
        <v>0</v>
      </c>
      <c r="O14" s="189">
        <v>38647</v>
      </c>
      <c r="P14" s="191">
        <v>184214</v>
      </c>
    </row>
    <row r="15" spans="1:16" ht="16">
      <c r="A15" s="24" t="s">
        <v>19</v>
      </c>
      <c r="B15" s="189">
        <v>11408</v>
      </c>
      <c r="C15" s="189">
        <v>0</v>
      </c>
      <c r="D15" s="189">
        <v>0</v>
      </c>
      <c r="E15" s="189">
        <v>4213</v>
      </c>
      <c r="F15" s="189">
        <v>0</v>
      </c>
      <c r="G15" s="189">
        <v>0</v>
      </c>
      <c r="H15" s="189">
        <v>0</v>
      </c>
      <c r="I15" s="189">
        <v>0</v>
      </c>
      <c r="J15" s="189">
        <v>0</v>
      </c>
      <c r="K15" s="189">
        <v>124</v>
      </c>
      <c r="L15" s="189">
        <v>208</v>
      </c>
      <c r="M15" s="189">
        <v>0</v>
      </c>
      <c r="N15" s="189">
        <v>6</v>
      </c>
      <c r="O15" s="189">
        <v>0</v>
      </c>
      <c r="P15" s="191">
        <v>15959</v>
      </c>
    </row>
    <row r="16" spans="1:16" ht="16">
      <c r="A16" s="24" t="s">
        <v>20</v>
      </c>
      <c r="B16" s="189">
        <v>55991</v>
      </c>
      <c r="C16" s="189">
        <v>0</v>
      </c>
      <c r="D16" s="189">
        <v>0</v>
      </c>
      <c r="E16" s="189">
        <v>1304</v>
      </c>
      <c r="F16" s="189">
        <v>373</v>
      </c>
      <c r="G16" s="189">
        <v>8046</v>
      </c>
      <c r="H16" s="189">
        <v>0</v>
      </c>
      <c r="I16" s="189">
        <v>3381</v>
      </c>
      <c r="J16" s="189">
        <v>4</v>
      </c>
      <c r="K16" s="189">
        <v>398</v>
      </c>
      <c r="L16" s="189">
        <v>0</v>
      </c>
      <c r="M16" s="189">
        <v>0</v>
      </c>
      <c r="N16" s="189">
        <v>0</v>
      </c>
      <c r="O16" s="189">
        <v>939</v>
      </c>
      <c r="P16" s="191">
        <v>70438</v>
      </c>
    </row>
    <row r="17" spans="1:16" ht="16">
      <c r="A17" s="24" t="s">
        <v>21</v>
      </c>
      <c r="B17" s="189">
        <v>99874</v>
      </c>
      <c r="C17" s="189">
        <v>1804</v>
      </c>
      <c r="D17" s="189">
        <v>3366</v>
      </c>
      <c r="E17" s="189">
        <v>14867</v>
      </c>
      <c r="F17" s="189">
        <v>0</v>
      </c>
      <c r="G17" s="189">
        <v>26896</v>
      </c>
      <c r="H17" s="189">
        <v>20047</v>
      </c>
      <c r="I17" s="189">
        <v>40392</v>
      </c>
      <c r="J17" s="189">
        <v>1364</v>
      </c>
      <c r="K17" s="189">
        <v>5871</v>
      </c>
      <c r="L17" s="189">
        <v>25226</v>
      </c>
      <c r="M17" s="189">
        <v>0</v>
      </c>
      <c r="N17" s="189">
        <v>0</v>
      </c>
      <c r="O17" s="189">
        <v>0</v>
      </c>
      <c r="P17" s="191">
        <v>239708</v>
      </c>
    </row>
    <row r="18" spans="1:16" ht="16">
      <c r="A18" s="24" t="s">
        <v>23</v>
      </c>
      <c r="B18" s="189">
        <v>42703</v>
      </c>
      <c r="C18" s="189">
        <v>136</v>
      </c>
      <c r="D18" s="189">
        <v>237</v>
      </c>
      <c r="E18" s="189">
        <v>5811</v>
      </c>
      <c r="F18" s="189">
        <v>1636</v>
      </c>
      <c r="G18" s="189">
        <v>4179</v>
      </c>
      <c r="H18" s="189">
        <v>8630</v>
      </c>
      <c r="I18" s="189">
        <v>33989</v>
      </c>
      <c r="J18" s="189">
        <v>725</v>
      </c>
      <c r="K18" s="189">
        <v>349</v>
      </c>
      <c r="L18" s="189">
        <v>11221</v>
      </c>
      <c r="M18" s="189">
        <v>25</v>
      </c>
      <c r="N18" s="189">
        <v>0</v>
      </c>
      <c r="O18" s="189">
        <v>17173</v>
      </c>
      <c r="P18" s="191">
        <v>126814</v>
      </c>
    </row>
    <row r="19" spans="1:16" ht="16">
      <c r="A19" s="24" t="s">
        <v>24</v>
      </c>
      <c r="B19" s="189" t="s">
        <v>264</v>
      </c>
      <c r="C19" s="189" t="s">
        <v>264</v>
      </c>
      <c r="D19" s="189" t="s">
        <v>264</v>
      </c>
      <c r="E19" s="189" t="s">
        <v>264</v>
      </c>
      <c r="F19" s="189" t="s">
        <v>264</v>
      </c>
      <c r="G19" s="189" t="s">
        <v>264</v>
      </c>
      <c r="H19" s="189" t="s">
        <v>264</v>
      </c>
      <c r="I19" s="189" t="s">
        <v>264</v>
      </c>
      <c r="J19" s="189" t="s">
        <v>264</v>
      </c>
      <c r="K19" s="189" t="s">
        <v>264</v>
      </c>
      <c r="L19" s="189" t="s">
        <v>264</v>
      </c>
      <c r="M19" s="189" t="s">
        <v>264</v>
      </c>
      <c r="N19" s="189" t="s">
        <v>264</v>
      </c>
      <c r="O19" s="189" t="s">
        <v>264</v>
      </c>
      <c r="P19" s="191" t="s">
        <v>264</v>
      </c>
    </row>
    <row r="20" spans="1:16" ht="16">
      <c r="A20" s="24" t="s">
        <v>25</v>
      </c>
      <c r="B20" s="189">
        <v>71798</v>
      </c>
      <c r="C20" s="189">
        <v>0</v>
      </c>
      <c r="D20" s="189">
        <v>0</v>
      </c>
      <c r="E20" s="189">
        <v>33672</v>
      </c>
      <c r="F20" s="189">
        <v>115</v>
      </c>
      <c r="G20" s="189">
        <v>11236</v>
      </c>
      <c r="H20" s="189">
        <v>95</v>
      </c>
      <c r="I20" s="189">
        <v>5923</v>
      </c>
      <c r="J20" s="189">
        <v>807</v>
      </c>
      <c r="K20" s="189">
        <v>257</v>
      </c>
      <c r="L20" s="189">
        <v>445</v>
      </c>
      <c r="M20" s="189">
        <v>0</v>
      </c>
      <c r="N20" s="189">
        <v>80</v>
      </c>
      <c r="O20" s="189">
        <v>0</v>
      </c>
      <c r="P20" s="191">
        <v>124428</v>
      </c>
    </row>
    <row r="21" spans="1:16" ht="16">
      <c r="A21" s="24" t="s">
        <v>26</v>
      </c>
      <c r="B21" s="189">
        <v>1939</v>
      </c>
      <c r="C21" s="189">
        <v>13</v>
      </c>
      <c r="D21" s="189">
        <v>21</v>
      </c>
      <c r="E21" s="189">
        <v>180</v>
      </c>
      <c r="F21" s="189">
        <v>0</v>
      </c>
      <c r="G21" s="189">
        <v>2056</v>
      </c>
      <c r="H21" s="189">
        <v>258</v>
      </c>
      <c r="I21" s="189">
        <v>1571</v>
      </c>
      <c r="J21" s="189">
        <v>0</v>
      </c>
      <c r="K21" s="189">
        <v>42</v>
      </c>
      <c r="L21" s="189">
        <v>156</v>
      </c>
      <c r="M21" s="189">
        <v>0</v>
      </c>
      <c r="N21" s="189">
        <v>0</v>
      </c>
      <c r="O21" s="189">
        <v>2678</v>
      </c>
      <c r="P21" s="191">
        <v>8914</v>
      </c>
    </row>
    <row r="22" spans="1:16" ht="16">
      <c r="A22" s="24" t="s">
        <v>27</v>
      </c>
      <c r="B22" s="189">
        <v>248175</v>
      </c>
      <c r="C22" s="189">
        <v>0</v>
      </c>
      <c r="D22" s="189">
        <v>0</v>
      </c>
      <c r="E22" s="189">
        <v>51191</v>
      </c>
      <c r="F22" s="189">
        <v>0</v>
      </c>
      <c r="G22" s="189">
        <v>2767</v>
      </c>
      <c r="H22" s="189">
        <v>7937</v>
      </c>
      <c r="I22" s="189">
        <v>80162</v>
      </c>
      <c r="J22" s="189">
        <v>7002</v>
      </c>
      <c r="K22" s="189">
        <v>14297</v>
      </c>
      <c r="L22" s="189">
        <v>1621</v>
      </c>
      <c r="M22" s="189">
        <v>0</v>
      </c>
      <c r="N22" s="189">
        <v>0</v>
      </c>
      <c r="O22" s="189">
        <v>127518</v>
      </c>
      <c r="P22" s="191">
        <v>540669</v>
      </c>
    </row>
    <row r="23" spans="1:16" ht="16">
      <c r="A23" s="24" t="s">
        <v>28</v>
      </c>
      <c r="B23" s="189">
        <v>799854</v>
      </c>
      <c r="C23" s="189">
        <v>2482</v>
      </c>
      <c r="D23" s="189">
        <v>0</v>
      </c>
      <c r="E23" s="189">
        <v>2245</v>
      </c>
      <c r="F23" s="189">
        <v>182</v>
      </c>
      <c r="G23" s="189">
        <v>26265</v>
      </c>
      <c r="H23" s="189">
        <v>0</v>
      </c>
      <c r="I23" s="189">
        <v>9834</v>
      </c>
      <c r="J23" s="189">
        <v>4237</v>
      </c>
      <c r="K23" s="189">
        <v>16304</v>
      </c>
      <c r="L23" s="189">
        <v>10599</v>
      </c>
      <c r="M23" s="189">
        <v>0</v>
      </c>
      <c r="N23" s="189">
        <v>46193</v>
      </c>
      <c r="O23" s="189">
        <v>0</v>
      </c>
      <c r="P23" s="191">
        <v>918195</v>
      </c>
    </row>
    <row r="24" spans="1:16" ht="16">
      <c r="A24" s="24" t="s">
        <v>29</v>
      </c>
      <c r="B24" s="189">
        <v>262809</v>
      </c>
      <c r="C24" s="189">
        <v>2220</v>
      </c>
      <c r="D24" s="189">
        <v>0</v>
      </c>
      <c r="E24" s="189">
        <v>858</v>
      </c>
      <c r="F24" s="189">
        <v>0</v>
      </c>
      <c r="G24" s="189">
        <v>1981</v>
      </c>
      <c r="H24" s="189">
        <v>160</v>
      </c>
      <c r="I24" s="189">
        <v>37344</v>
      </c>
      <c r="J24" s="189">
        <v>0</v>
      </c>
      <c r="K24" s="189">
        <v>0</v>
      </c>
      <c r="L24" s="189">
        <v>5496</v>
      </c>
      <c r="M24" s="189">
        <v>0</v>
      </c>
      <c r="N24" s="189">
        <v>0</v>
      </c>
      <c r="O24" s="189">
        <v>21571</v>
      </c>
      <c r="P24" s="191">
        <v>332439</v>
      </c>
    </row>
    <row r="25" spans="1:16" ht="16">
      <c r="A25" s="24" t="s">
        <v>30</v>
      </c>
      <c r="B25" s="189">
        <v>89741</v>
      </c>
      <c r="C25" s="189">
        <v>0</v>
      </c>
      <c r="D25" s="189">
        <v>0</v>
      </c>
      <c r="E25" s="189">
        <v>22378</v>
      </c>
      <c r="F25" s="189">
        <v>163</v>
      </c>
      <c r="G25" s="189">
        <v>0</v>
      </c>
      <c r="H25" s="189">
        <v>474</v>
      </c>
      <c r="I25" s="189">
        <v>4071</v>
      </c>
      <c r="J25" s="189">
        <v>1244</v>
      </c>
      <c r="K25" s="189">
        <v>493</v>
      </c>
      <c r="L25" s="189">
        <v>12254</v>
      </c>
      <c r="M25" s="189">
        <v>0</v>
      </c>
      <c r="N25" s="189">
        <v>176510</v>
      </c>
      <c r="O25" s="189">
        <v>0</v>
      </c>
      <c r="P25" s="191">
        <v>307327</v>
      </c>
    </row>
    <row r="26" spans="1:16" ht="16">
      <c r="A26" s="24" t="s">
        <v>31</v>
      </c>
      <c r="B26" s="189">
        <v>85511</v>
      </c>
      <c r="C26" s="189">
        <v>1516</v>
      </c>
      <c r="D26" s="189">
        <v>0</v>
      </c>
      <c r="E26" s="189">
        <v>7601</v>
      </c>
      <c r="F26" s="189">
        <v>446</v>
      </c>
      <c r="G26" s="189">
        <v>10253</v>
      </c>
      <c r="H26" s="189">
        <v>20650</v>
      </c>
      <c r="I26" s="189">
        <v>63969</v>
      </c>
      <c r="J26" s="189">
        <v>4090</v>
      </c>
      <c r="K26" s="189">
        <v>5014</v>
      </c>
      <c r="L26" s="189">
        <v>0</v>
      </c>
      <c r="M26" s="189">
        <v>0</v>
      </c>
      <c r="N26" s="189">
        <v>0</v>
      </c>
      <c r="O26" s="189">
        <v>4823</v>
      </c>
      <c r="P26" s="191">
        <v>203873</v>
      </c>
    </row>
    <row r="27" spans="1:16" ht="16">
      <c r="A27" s="24" t="s">
        <v>32</v>
      </c>
      <c r="B27" s="189">
        <v>75466</v>
      </c>
      <c r="C27" s="189">
        <v>84</v>
      </c>
      <c r="D27" s="189">
        <v>308</v>
      </c>
      <c r="E27" s="189">
        <v>18065</v>
      </c>
      <c r="F27" s="189">
        <v>237</v>
      </c>
      <c r="G27" s="189">
        <v>3830</v>
      </c>
      <c r="H27" s="189">
        <v>0</v>
      </c>
      <c r="I27" s="189">
        <v>20365</v>
      </c>
      <c r="J27" s="189">
        <v>0</v>
      </c>
      <c r="K27" s="189">
        <v>309</v>
      </c>
      <c r="L27" s="189">
        <v>3178</v>
      </c>
      <c r="M27" s="189">
        <v>0</v>
      </c>
      <c r="N27" s="189">
        <v>0</v>
      </c>
      <c r="O27" s="189">
        <v>0</v>
      </c>
      <c r="P27" s="191">
        <v>121840</v>
      </c>
    </row>
    <row r="28" spans="1:16" ht="16">
      <c r="A28" s="24" t="s">
        <v>33</v>
      </c>
      <c r="B28" s="189">
        <v>77260</v>
      </c>
      <c r="C28" s="189">
        <v>0</v>
      </c>
      <c r="D28" s="189">
        <v>0</v>
      </c>
      <c r="E28" s="189">
        <v>5295</v>
      </c>
      <c r="F28" s="189">
        <v>126</v>
      </c>
      <c r="G28" s="189">
        <v>38066</v>
      </c>
      <c r="H28" s="189">
        <v>9794</v>
      </c>
      <c r="I28" s="189">
        <v>4319</v>
      </c>
      <c r="J28" s="189">
        <v>7798</v>
      </c>
      <c r="K28" s="189">
        <v>1041</v>
      </c>
      <c r="L28" s="189">
        <v>8452</v>
      </c>
      <c r="M28" s="189">
        <v>0</v>
      </c>
      <c r="N28" s="189">
        <v>0</v>
      </c>
      <c r="O28" s="189">
        <v>0</v>
      </c>
      <c r="P28" s="191">
        <v>152151</v>
      </c>
    </row>
    <row r="29" spans="1:16" ht="16">
      <c r="A29" s="24" t="s">
        <v>34</v>
      </c>
      <c r="B29" s="189">
        <v>31977</v>
      </c>
      <c r="C29" s="189">
        <v>819</v>
      </c>
      <c r="D29" s="189">
        <v>4157</v>
      </c>
      <c r="E29" s="189">
        <v>495</v>
      </c>
      <c r="F29" s="189">
        <v>316</v>
      </c>
      <c r="G29" s="189">
        <v>14939</v>
      </c>
      <c r="H29" s="189">
        <v>331</v>
      </c>
      <c r="I29" s="189">
        <v>11923</v>
      </c>
      <c r="J29" s="189">
        <v>519</v>
      </c>
      <c r="K29" s="189">
        <v>1012</v>
      </c>
      <c r="L29" s="189">
        <v>1707</v>
      </c>
      <c r="M29" s="189">
        <v>0</v>
      </c>
      <c r="N29" s="189">
        <v>0</v>
      </c>
      <c r="O29" s="189">
        <v>0</v>
      </c>
      <c r="P29" s="191">
        <v>68195</v>
      </c>
    </row>
    <row r="30" spans="1:16" ht="16">
      <c r="A30" s="24" t="s">
        <v>35</v>
      </c>
      <c r="B30" s="189">
        <v>91299</v>
      </c>
      <c r="C30" s="189">
        <v>916</v>
      </c>
      <c r="D30" s="189">
        <v>1306</v>
      </c>
      <c r="E30" s="189">
        <v>0</v>
      </c>
      <c r="F30" s="189">
        <v>0</v>
      </c>
      <c r="G30" s="189">
        <v>8141</v>
      </c>
      <c r="H30" s="189">
        <v>2837</v>
      </c>
      <c r="I30" s="189">
        <v>5010</v>
      </c>
      <c r="J30" s="189">
        <v>13419</v>
      </c>
      <c r="K30" s="189">
        <v>1695</v>
      </c>
      <c r="L30" s="189">
        <v>17630</v>
      </c>
      <c r="M30" s="189">
        <v>40</v>
      </c>
      <c r="N30" s="189">
        <v>0</v>
      </c>
      <c r="O30" s="189">
        <v>0</v>
      </c>
      <c r="P30" s="191">
        <v>142293</v>
      </c>
    </row>
    <row r="31" spans="1:16" ht="16">
      <c r="A31" s="24" t="s">
        <v>36</v>
      </c>
      <c r="B31" s="189">
        <v>402632</v>
      </c>
      <c r="C31" s="189">
        <v>0</v>
      </c>
      <c r="D31" s="189">
        <v>1755</v>
      </c>
      <c r="E31" s="189">
        <v>1165</v>
      </c>
      <c r="F31" s="189">
        <v>8</v>
      </c>
      <c r="G31" s="189">
        <v>69409</v>
      </c>
      <c r="H31" s="189">
        <v>5</v>
      </c>
      <c r="I31" s="189">
        <v>7194</v>
      </c>
      <c r="J31" s="189">
        <v>40</v>
      </c>
      <c r="K31" s="189">
        <v>226</v>
      </c>
      <c r="L31" s="189">
        <v>8639</v>
      </c>
      <c r="M31" s="189">
        <v>0</v>
      </c>
      <c r="N31" s="189">
        <v>0</v>
      </c>
      <c r="O31" s="189">
        <v>2378</v>
      </c>
      <c r="P31" s="191">
        <v>493454</v>
      </c>
    </row>
    <row r="32" spans="1:16" ht="16">
      <c r="A32" s="24" t="s">
        <v>37</v>
      </c>
      <c r="B32" s="189">
        <v>154323</v>
      </c>
      <c r="C32" s="189">
        <v>0</v>
      </c>
      <c r="D32" s="189">
        <v>0</v>
      </c>
      <c r="E32" s="189">
        <v>21</v>
      </c>
      <c r="F32" s="189">
        <v>0</v>
      </c>
      <c r="G32" s="189">
        <v>105201</v>
      </c>
      <c r="H32" s="189">
        <v>472</v>
      </c>
      <c r="I32" s="189">
        <v>21009</v>
      </c>
      <c r="J32" s="189">
        <v>165</v>
      </c>
      <c r="K32" s="189">
        <v>9455</v>
      </c>
      <c r="L32" s="189">
        <v>56637</v>
      </c>
      <c r="M32" s="189">
        <v>7</v>
      </c>
      <c r="N32" s="189">
        <v>50406</v>
      </c>
      <c r="O32" s="189">
        <v>0</v>
      </c>
      <c r="P32" s="191">
        <v>397695</v>
      </c>
    </row>
    <row r="33" spans="1:16" ht="16">
      <c r="A33" s="24" t="s">
        <v>38</v>
      </c>
      <c r="B33" s="189">
        <v>29750</v>
      </c>
      <c r="C33" s="189">
        <v>0</v>
      </c>
      <c r="D33" s="189">
        <v>108</v>
      </c>
      <c r="E33" s="189">
        <v>5550</v>
      </c>
      <c r="F33" s="189">
        <v>222</v>
      </c>
      <c r="G33" s="189">
        <v>5934</v>
      </c>
      <c r="H33" s="189">
        <v>4974</v>
      </c>
      <c r="I33" s="189">
        <v>9669</v>
      </c>
      <c r="J33" s="189">
        <v>319</v>
      </c>
      <c r="K33" s="189">
        <v>2612</v>
      </c>
      <c r="L33" s="189">
        <v>1871</v>
      </c>
      <c r="M33" s="189">
        <v>0</v>
      </c>
      <c r="N33" s="189">
        <v>0</v>
      </c>
      <c r="O33" s="189">
        <v>1877</v>
      </c>
      <c r="P33" s="191">
        <v>62885</v>
      </c>
    </row>
    <row r="34" spans="1:16" ht="16">
      <c r="A34" s="24" t="s">
        <v>39</v>
      </c>
      <c r="B34" s="189">
        <v>214764</v>
      </c>
      <c r="C34" s="189">
        <v>0</v>
      </c>
      <c r="D34" s="189">
        <v>0</v>
      </c>
      <c r="E34" s="189">
        <v>6158</v>
      </c>
      <c r="F34" s="189">
        <v>796</v>
      </c>
      <c r="G34" s="189">
        <v>19302</v>
      </c>
      <c r="H34" s="189">
        <v>0</v>
      </c>
      <c r="I34" s="189">
        <v>0</v>
      </c>
      <c r="J34" s="189">
        <v>0</v>
      </c>
      <c r="K34" s="189">
        <v>15440</v>
      </c>
      <c r="L34" s="189">
        <v>12195</v>
      </c>
      <c r="M34" s="189">
        <v>0</v>
      </c>
      <c r="N34" s="189">
        <v>0</v>
      </c>
      <c r="O34" s="189">
        <v>38751</v>
      </c>
      <c r="P34" s="191">
        <v>307407</v>
      </c>
    </row>
    <row r="35" spans="1:16" ht="16">
      <c r="A35" s="24" t="s">
        <v>40</v>
      </c>
      <c r="B35" s="189">
        <v>21859</v>
      </c>
      <c r="C35" s="189">
        <v>0</v>
      </c>
      <c r="D35" s="189">
        <v>0</v>
      </c>
      <c r="E35" s="189">
        <v>40120</v>
      </c>
      <c r="F35" s="189">
        <v>0</v>
      </c>
      <c r="G35" s="189">
        <v>21747</v>
      </c>
      <c r="H35" s="189">
        <v>0</v>
      </c>
      <c r="I35" s="189">
        <v>512</v>
      </c>
      <c r="J35" s="189">
        <v>25</v>
      </c>
      <c r="K35" s="189">
        <v>0</v>
      </c>
      <c r="L35" s="189">
        <v>231</v>
      </c>
      <c r="M35" s="189">
        <v>0</v>
      </c>
      <c r="N35" s="189">
        <v>77583</v>
      </c>
      <c r="O35" s="189">
        <v>0</v>
      </c>
      <c r="P35" s="191">
        <v>162076</v>
      </c>
    </row>
    <row r="36" spans="1:16" ht="16">
      <c r="A36" s="24" t="s">
        <v>41</v>
      </c>
      <c r="B36" s="189">
        <v>22464</v>
      </c>
      <c r="C36" s="189">
        <v>0</v>
      </c>
      <c r="D36" s="189">
        <v>76</v>
      </c>
      <c r="E36" s="189">
        <v>276</v>
      </c>
      <c r="F36" s="189">
        <v>203</v>
      </c>
      <c r="G36" s="189">
        <v>11853</v>
      </c>
      <c r="H36" s="189">
        <v>0</v>
      </c>
      <c r="I36" s="189">
        <v>4387</v>
      </c>
      <c r="J36" s="189">
        <v>2978</v>
      </c>
      <c r="K36" s="189">
        <v>1043</v>
      </c>
      <c r="L36" s="189">
        <v>6010</v>
      </c>
      <c r="M36" s="189">
        <v>255</v>
      </c>
      <c r="N36" s="189">
        <v>3708</v>
      </c>
      <c r="O36" s="189">
        <v>952</v>
      </c>
      <c r="P36" s="191">
        <v>54203</v>
      </c>
    </row>
    <row r="37" spans="1:16" ht="16">
      <c r="A37" s="24" t="s">
        <v>42</v>
      </c>
      <c r="B37" s="189">
        <v>35562</v>
      </c>
      <c r="C37" s="189">
        <v>0</v>
      </c>
      <c r="D37" s="189">
        <v>0</v>
      </c>
      <c r="E37" s="189">
        <v>81</v>
      </c>
      <c r="F37" s="189">
        <v>0</v>
      </c>
      <c r="G37" s="189">
        <v>7846</v>
      </c>
      <c r="H37" s="189">
        <v>1068</v>
      </c>
      <c r="I37" s="189">
        <v>7128</v>
      </c>
      <c r="J37" s="189">
        <v>199</v>
      </c>
      <c r="K37" s="189">
        <v>0</v>
      </c>
      <c r="L37" s="189">
        <v>536</v>
      </c>
      <c r="M37" s="189">
        <v>0</v>
      </c>
      <c r="N37" s="189">
        <v>0</v>
      </c>
      <c r="O37" s="189">
        <v>1444</v>
      </c>
      <c r="P37" s="191">
        <v>53863</v>
      </c>
    </row>
    <row r="38" spans="1:16" ht="16">
      <c r="A38" s="24" t="s">
        <v>43</v>
      </c>
      <c r="B38" s="189">
        <v>21068</v>
      </c>
      <c r="C38" s="189">
        <v>0</v>
      </c>
      <c r="D38" s="189">
        <v>0</v>
      </c>
      <c r="E38" s="189">
        <v>887</v>
      </c>
      <c r="F38" s="189">
        <v>57</v>
      </c>
      <c r="G38" s="189">
        <v>19339</v>
      </c>
      <c r="H38" s="189">
        <v>0</v>
      </c>
      <c r="I38" s="189">
        <v>1888</v>
      </c>
      <c r="J38" s="189">
        <v>6129</v>
      </c>
      <c r="K38" s="189">
        <v>0</v>
      </c>
      <c r="L38" s="189">
        <v>4731</v>
      </c>
      <c r="M38" s="189">
        <v>0</v>
      </c>
      <c r="N38" s="189">
        <v>4708</v>
      </c>
      <c r="O38" s="189">
        <v>0</v>
      </c>
      <c r="P38" s="191">
        <v>58806</v>
      </c>
    </row>
    <row r="39" spans="1:16" ht="16">
      <c r="A39" s="24" t="s">
        <v>44</v>
      </c>
      <c r="B39" s="189">
        <v>108782</v>
      </c>
      <c r="C39" s="189">
        <v>0</v>
      </c>
      <c r="D39" s="189">
        <v>0</v>
      </c>
      <c r="E39" s="189">
        <v>93374</v>
      </c>
      <c r="F39" s="189">
        <v>375</v>
      </c>
      <c r="G39" s="189">
        <v>29880</v>
      </c>
      <c r="H39" s="189">
        <v>693</v>
      </c>
      <c r="I39" s="189">
        <v>56539</v>
      </c>
      <c r="J39" s="189">
        <v>8806</v>
      </c>
      <c r="K39" s="189">
        <v>18914</v>
      </c>
      <c r="L39" s="189">
        <v>4300</v>
      </c>
      <c r="M39" s="189">
        <v>88</v>
      </c>
      <c r="N39" s="189">
        <v>0</v>
      </c>
      <c r="O39" s="189">
        <v>0</v>
      </c>
      <c r="P39" s="191">
        <v>321751</v>
      </c>
    </row>
    <row r="40" spans="1:16" ht="16">
      <c r="A40" s="24" t="s">
        <v>45</v>
      </c>
      <c r="B40" s="189">
        <v>122043</v>
      </c>
      <c r="C40" s="189">
        <v>0</v>
      </c>
      <c r="D40" s="189">
        <v>335</v>
      </c>
      <c r="E40" s="189">
        <v>7154</v>
      </c>
      <c r="F40" s="189">
        <v>1511</v>
      </c>
      <c r="G40" s="189">
        <v>15824</v>
      </c>
      <c r="H40" s="189">
        <v>9799</v>
      </c>
      <c r="I40" s="189">
        <v>22965</v>
      </c>
      <c r="J40" s="189">
        <v>4261</v>
      </c>
      <c r="K40" s="189">
        <v>1939</v>
      </c>
      <c r="L40" s="189">
        <v>1287</v>
      </c>
      <c r="M40" s="189">
        <v>273</v>
      </c>
      <c r="N40" s="189">
        <v>7</v>
      </c>
      <c r="O40" s="189">
        <v>1743</v>
      </c>
      <c r="P40" s="191">
        <v>189139</v>
      </c>
    </row>
    <row r="41" spans="1:16" ht="16">
      <c r="A41" s="24" t="s">
        <v>46</v>
      </c>
      <c r="B41" s="189">
        <v>876128</v>
      </c>
      <c r="C41" s="189">
        <v>2820</v>
      </c>
      <c r="D41" s="189">
        <v>67</v>
      </c>
      <c r="E41" s="189">
        <v>116957</v>
      </c>
      <c r="F41" s="189">
        <v>2924</v>
      </c>
      <c r="G41" s="189">
        <v>49879</v>
      </c>
      <c r="H41" s="189">
        <v>266231</v>
      </c>
      <c r="I41" s="189">
        <v>86559</v>
      </c>
      <c r="J41" s="189">
        <v>5291</v>
      </c>
      <c r="K41" s="189">
        <v>3405</v>
      </c>
      <c r="L41" s="189">
        <v>11986</v>
      </c>
      <c r="M41" s="189">
        <v>0</v>
      </c>
      <c r="N41" s="189">
        <v>0</v>
      </c>
      <c r="O41" s="189">
        <v>0</v>
      </c>
      <c r="P41" s="191">
        <v>1422247</v>
      </c>
    </row>
    <row r="42" spans="1:16" ht="16">
      <c r="A42" s="24" t="s">
        <v>47</v>
      </c>
      <c r="B42" s="189">
        <v>98557</v>
      </c>
      <c r="C42" s="189">
        <v>651</v>
      </c>
      <c r="D42" s="189">
        <v>1096</v>
      </c>
      <c r="E42" s="189">
        <v>10262</v>
      </c>
      <c r="F42" s="189">
        <v>0</v>
      </c>
      <c r="G42" s="189">
        <v>25198</v>
      </c>
      <c r="H42" s="189">
        <v>0</v>
      </c>
      <c r="I42" s="189">
        <v>46261</v>
      </c>
      <c r="J42" s="189">
        <v>627</v>
      </c>
      <c r="K42" s="189">
        <v>9150</v>
      </c>
      <c r="L42" s="189">
        <v>4612</v>
      </c>
      <c r="M42" s="189">
        <v>0</v>
      </c>
      <c r="N42" s="189">
        <v>0</v>
      </c>
      <c r="O42" s="189">
        <v>0</v>
      </c>
      <c r="P42" s="191">
        <v>196412</v>
      </c>
    </row>
    <row r="43" spans="1:16" ht="16">
      <c r="A43" s="24" t="s">
        <v>48</v>
      </c>
      <c r="B43" s="189">
        <v>12819</v>
      </c>
      <c r="C43" s="189">
        <v>11</v>
      </c>
      <c r="D43" s="189">
        <v>0</v>
      </c>
      <c r="E43" s="189">
        <v>2117</v>
      </c>
      <c r="F43" s="189">
        <v>2</v>
      </c>
      <c r="G43" s="189">
        <v>3646</v>
      </c>
      <c r="H43" s="189">
        <v>36</v>
      </c>
      <c r="I43" s="189">
        <v>5947</v>
      </c>
      <c r="J43" s="189">
        <v>147</v>
      </c>
      <c r="K43" s="189">
        <v>2037</v>
      </c>
      <c r="L43" s="189">
        <v>379</v>
      </c>
      <c r="M43" s="189">
        <v>0</v>
      </c>
      <c r="N43" s="189">
        <v>0</v>
      </c>
      <c r="O43" s="189">
        <v>0</v>
      </c>
      <c r="P43" s="191">
        <v>27141</v>
      </c>
    </row>
    <row r="44" spans="1:16" ht="16">
      <c r="A44" s="24" t="s">
        <v>49</v>
      </c>
      <c r="B44" s="189">
        <v>312915</v>
      </c>
      <c r="C44" s="189">
        <v>0</v>
      </c>
      <c r="D44" s="189">
        <v>0</v>
      </c>
      <c r="E44" s="189">
        <v>398694</v>
      </c>
      <c r="F44" s="189">
        <v>0</v>
      </c>
      <c r="G44" s="189">
        <v>52853</v>
      </c>
      <c r="H44" s="189">
        <v>0</v>
      </c>
      <c r="I44" s="189">
        <v>165895</v>
      </c>
      <c r="J44" s="189">
        <v>14153</v>
      </c>
      <c r="K44" s="189">
        <v>792</v>
      </c>
      <c r="L44" s="189">
        <v>52597</v>
      </c>
      <c r="M44" s="189">
        <v>0</v>
      </c>
      <c r="N44" s="189">
        <v>0</v>
      </c>
      <c r="O44" s="189">
        <v>111280</v>
      </c>
      <c r="P44" s="191">
        <v>1109180</v>
      </c>
    </row>
    <row r="45" spans="1:16" ht="16">
      <c r="A45" s="24" t="s">
        <v>50</v>
      </c>
      <c r="B45" s="189">
        <v>27294</v>
      </c>
      <c r="C45" s="189">
        <v>369</v>
      </c>
      <c r="D45" s="189">
        <v>4</v>
      </c>
      <c r="E45" s="189">
        <v>1970</v>
      </c>
      <c r="F45" s="189">
        <v>809</v>
      </c>
      <c r="G45" s="189">
        <v>24856</v>
      </c>
      <c r="H45" s="189">
        <v>0</v>
      </c>
      <c r="I45" s="189">
        <v>9062</v>
      </c>
      <c r="J45" s="189">
        <v>13585</v>
      </c>
      <c r="K45" s="189">
        <v>2918</v>
      </c>
      <c r="L45" s="189">
        <v>1541</v>
      </c>
      <c r="M45" s="189">
        <v>0</v>
      </c>
      <c r="N45" s="189">
        <v>0</v>
      </c>
      <c r="O45" s="189">
        <v>0</v>
      </c>
      <c r="P45" s="191">
        <v>82407</v>
      </c>
    </row>
    <row r="46" spans="1:16" ht="16">
      <c r="A46" s="24" t="s">
        <v>51</v>
      </c>
      <c r="B46" s="189">
        <v>17983</v>
      </c>
      <c r="C46" s="189">
        <v>2675</v>
      </c>
      <c r="D46" s="189">
        <v>404</v>
      </c>
      <c r="E46" s="189">
        <v>8077</v>
      </c>
      <c r="F46" s="189">
        <v>198</v>
      </c>
      <c r="G46" s="189">
        <v>36820</v>
      </c>
      <c r="H46" s="189">
        <v>11</v>
      </c>
      <c r="I46" s="189">
        <v>0</v>
      </c>
      <c r="J46" s="189">
        <v>7729</v>
      </c>
      <c r="K46" s="189">
        <v>5493</v>
      </c>
      <c r="L46" s="189">
        <v>5845</v>
      </c>
      <c r="M46" s="189">
        <v>0</v>
      </c>
      <c r="N46" s="189">
        <v>112216</v>
      </c>
      <c r="O46" s="189">
        <v>3129</v>
      </c>
      <c r="P46" s="191">
        <v>200580</v>
      </c>
    </row>
    <row r="47" spans="1:16" ht="16">
      <c r="A47" s="24" t="s">
        <v>52</v>
      </c>
      <c r="B47" s="189">
        <v>224030</v>
      </c>
      <c r="C47" s="189">
        <v>0</v>
      </c>
      <c r="D47" s="189">
        <v>0</v>
      </c>
      <c r="E47" s="189">
        <v>21326</v>
      </c>
      <c r="F47" s="189">
        <v>28</v>
      </c>
      <c r="G47" s="189">
        <v>23579</v>
      </c>
      <c r="H47" s="189">
        <v>1070</v>
      </c>
      <c r="I47" s="189">
        <v>1572</v>
      </c>
      <c r="J47" s="189">
        <v>11177</v>
      </c>
      <c r="K47" s="189">
        <v>7965</v>
      </c>
      <c r="L47" s="189">
        <v>0</v>
      </c>
      <c r="M47" s="189">
        <v>0</v>
      </c>
      <c r="N47" s="189">
        <v>0</v>
      </c>
      <c r="O47" s="189">
        <v>541</v>
      </c>
      <c r="P47" s="191">
        <v>291289</v>
      </c>
    </row>
    <row r="48" spans="1:16" ht="16">
      <c r="A48" s="24" t="s">
        <v>53</v>
      </c>
      <c r="B48" s="189">
        <v>7223</v>
      </c>
      <c r="C48" s="189">
        <v>3348</v>
      </c>
      <c r="D48" s="189">
        <v>3151</v>
      </c>
      <c r="E48" s="189">
        <v>5302</v>
      </c>
      <c r="F48" s="189">
        <v>212</v>
      </c>
      <c r="G48" s="189">
        <v>8341</v>
      </c>
      <c r="H48" s="189">
        <v>8123</v>
      </c>
      <c r="I48" s="189">
        <v>7764</v>
      </c>
      <c r="J48" s="189">
        <v>326</v>
      </c>
      <c r="K48" s="189">
        <v>555</v>
      </c>
      <c r="L48" s="189">
        <v>451</v>
      </c>
      <c r="M48" s="189">
        <v>0</v>
      </c>
      <c r="N48" s="189">
        <v>0</v>
      </c>
      <c r="O48" s="189">
        <v>0</v>
      </c>
      <c r="P48" s="191">
        <v>44797</v>
      </c>
    </row>
    <row r="49" spans="1:16" ht="16">
      <c r="A49" s="24" t="s">
        <v>54</v>
      </c>
      <c r="B49" s="189">
        <v>79794</v>
      </c>
      <c r="C49" s="189">
        <v>1241</v>
      </c>
      <c r="D49" s="189">
        <v>0</v>
      </c>
      <c r="E49" s="189">
        <v>2651</v>
      </c>
      <c r="F49" s="189">
        <v>166</v>
      </c>
      <c r="G49" s="189">
        <v>8164</v>
      </c>
      <c r="H49" s="189">
        <v>0</v>
      </c>
      <c r="I49" s="189">
        <v>18506</v>
      </c>
      <c r="J49" s="189">
        <v>0</v>
      </c>
      <c r="K49" s="189">
        <v>43</v>
      </c>
      <c r="L49" s="189">
        <v>0</v>
      </c>
      <c r="M49" s="189">
        <v>0</v>
      </c>
      <c r="N49" s="189">
        <v>0</v>
      </c>
      <c r="O49" s="189">
        <v>10825</v>
      </c>
      <c r="P49" s="191">
        <v>121388</v>
      </c>
    </row>
    <row r="50" spans="1:16" ht="16">
      <c r="A50" s="24" t="s">
        <v>55</v>
      </c>
      <c r="B50" s="189">
        <v>76631</v>
      </c>
      <c r="C50" s="189">
        <v>0</v>
      </c>
      <c r="D50" s="189">
        <v>0</v>
      </c>
      <c r="E50" s="189">
        <v>1673</v>
      </c>
      <c r="F50" s="189">
        <v>483</v>
      </c>
      <c r="G50" s="189">
        <v>10128</v>
      </c>
      <c r="H50" s="189">
        <v>0</v>
      </c>
      <c r="I50" s="189">
        <v>15667</v>
      </c>
      <c r="J50" s="189">
        <v>489</v>
      </c>
      <c r="K50" s="189">
        <v>113</v>
      </c>
      <c r="L50" s="189">
        <v>8514</v>
      </c>
      <c r="M50" s="189">
        <v>0</v>
      </c>
      <c r="N50" s="189">
        <v>24236</v>
      </c>
      <c r="O50" s="189">
        <v>1527</v>
      </c>
      <c r="P50" s="191">
        <v>139460</v>
      </c>
    </row>
    <row r="51" spans="1:16" ht="16">
      <c r="A51" s="24" t="s">
        <v>56</v>
      </c>
      <c r="B51" s="189">
        <v>3975</v>
      </c>
      <c r="C51" s="189">
        <v>13</v>
      </c>
      <c r="D51" s="189">
        <v>0</v>
      </c>
      <c r="E51" s="189">
        <v>0</v>
      </c>
      <c r="F51" s="189">
        <v>378</v>
      </c>
      <c r="G51" s="189">
        <v>459</v>
      </c>
      <c r="H51" s="189">
        <v>7379</v>
      </c>
      <c r="I51" s="189">
        <v>1311</v>
      </c>
      <c r="J51" s="189">
        <v>28</v>
      </c>
      <c r="K51" s="189">
        <v>564</v>
      </c>
      <c r="L51" s="189">
        <v>326</v>
      </c>
      <c r="M51" s="189">
        <v>194</v>
      </c>
      <c r="N51" s="189">
        <v>0</v>
      </c>
      <c r="O51" s="189">
        <v>0</v>
      </c>
      <c r="P51" s="191">
        <v>14627</v>
      </c>
    </row>
    <row r="52" spans="1:16" ht="16">
      <c r="A52" s="24" t="s">
        <v>57</v>
      </c>
      <c r="B52" s="189">
        <v>182312</v>
      </c>
      <c r="C52" s="189">
        <v>0</v>
      </c>
      <c r="D52" s="189">
        <v>0</v>
      </c>
      <c r="E52" s="189">
        <v>2638</v>
      </c>
      <c r="F52" s="189">
        <v>189</v>
      </c>
      <c r="G52" s="189">
        <v>89332</v>
      </c>
      <c r="H52" s="189">
        <v>1394</v>
      </c>
      <c r="I52" s="189">
        <v>58358</v>
      </c>
      <c r="J52" s="189">
        <v>37984</v>
      </c>
      <c r="K52" s="189">
        <v>0</v>
      </c>
      <c r="L52" s="189">
        <v>85480</v>
      </c>
      <c r="M52" s="189">
        <v>0</v>
      </c>
      <c r="N52" s="189">
        <v>341397</v>
      </c>
      <c r="O52" s="189">
        <v>49634</v>
      </c>
      <c r="P52" s="191">
        <v>848716</v>
      </c>
    </row>
    <row r="53" spans="1:16" ht="16">
      <c r="A53" s="24" t="s">
        <v>58</v>
      </c>
      <c r="B53" s="189">
        <v>338699</v>
      </c>
      <c r="C53" s="189">
        <v>2065</v>
      </c>
      <c r="D53" s="189">
        <v>238</v>
      </c>
      <c r="E53" s="189">
        <v>9773</v>
      </c>
      <c r="F53" s="189">
        <v>0</v>
      </c>
      <c r="G53" s="189">
        <v>103547</v>
      </c>
      <c r="H53" s="189">
        <v>14627</v>
      </c>
      <c r="I53" s="189">
        <v>34484</v>
      </c>
      <c r="J53" s="189">
        <v>397</v>
      </c>
      <c r="K53" s="189">
        <v>3340</v>
      </c>
      <c r="L53" s="189">
        <v>13210</v>
      </c>
      <c r="M53" s="189">
        <v>0</v>
      </c>
      <c r="N53" s="189">
        <v>49812</v>
      </c>
      <c r="O53" s="189">
        <v>0</v>
      </c>
      <c r="P53" s="191">
        <v>570192</v>
      </c>
    </row>
    <row r="54" spans="1:16" ht="16">
      <c r="A54" s="24" t="s">
        <v>59</v>
      </c>
      <c r="B54" s="189">
        <v>26254</v>
      </c>
      <c r="C54" s="189">
        <v>0</v>
      </c>
      <c r="D54" s="189">
        <v>0</v>
      </c>
      <c r="E54" s="189">
        <v>2071</v>
      </c>
      <c r="F54" s="189">
        <v>327</v>
      </c>
      <c r="G54" s="189">
        <v>19298</v>
      </c>
      <c r="H54" s="189">
        <v>0</v>
      </c>
      <c r="I54" s="189">
        <v>11282</v>
      </c>
      <c r="J54" s="189">
        <v>13374</v>
      </c>
      <c r="K54" s="189">
        <v>100</v>
      </c>
      <c r="L54" s="189">
        <v>1676</v>
      </c>
      <c r="M54" s="189">
        <v>0</v>
      </c>
      <c r="N54" s="189">
        <v>0</v>
      </c>
      <c r="O54" s="189">
        <v>0</v>
      </c>
      <c r="P54" s="191">
        <v>74382</v>
      </c>
    </row>
    <row r="55" spans="1:16" ht="16">
      <c r="A55" s="24" t="s">
        <v>60</v>
      </c>
      <c r="B55" s="189">
        <v>20932</v>
      </c>
      <c r="C55" s="189">
        <v>0</v>
      </c>
      <c r="D55" s="189">
        <v>37</v>
      </c>
      <c r="E55" s="189">
        <v>3904</v>
      </c>
      <c r="F55" s="189">
        <v>712</v>
      </c>
      <c r="G55" s="189">
        <v>6417</v>
      </c>
      <c r="H55" s="189">
        <v>0</v>
      </c>
      <c r="I55" s="189">
        <v>1173</v>
      </c>
      <c r="J55" s="189">
        <v>3632</v>
      </c>
      <c r="K55" s="189">
        <v>0</v>
      </c>
      <c r="L55" s="189">
        <v>5183</v>
      </c>
      <c r="M55" s="189">
        <v>0</v>
      </c>
      <c r="N55" s="189">
        <v>0</v>
      </c>
      <c r="O55" s="189">
        <v>3879</v>
      </c>
      <c r="P55" s="191">
        <v>45870</v>
      </c>
    </row>
    <row r="56" spans="1:16" ht="16">
      <c r="A56" s="24" t="s">
        <v>61</v>
      </c>
      <c r="B56" s="189">
        <v>176</v>
      </c>
      <c r="C56" s="189">
        <v>0</v>
      </c>
      <c r="D56" s="189">
        <v>0</v>
      </c>
      <c r="E56" s="189">
        <v>0</v>
      </c>
      <c r="F56" s="189">
        <v>719</v>
      </c>
      <c r="G56" s="189">
        <v>112</v>
      </c>
      <c r="H56" s="189">
        <v>2132</v>
      </c>
      <c r="I56" s="189">
        <v>19</v>
      </c>
      <c r="J56" s="189">
        <v>235</v>
      </c>
      <c r="K56" s="189">
        <v>25</v>
      </c>
      <c r="L56" s="189">
        <v>105</v>
      </c>
      <c r="M56" s="189">
        <v>167</v>
      </c>
      <c r="N56" s="189">
        <v>0</v>
      </c>
      <c r="O56" s="189">
        <v>77</v>
      </c>
      <c r="P56" s="191">
        <v>3767</v>
      </c>
    </row>
    <row r="57" spans="1:16" ht="16">
      <c r="A57" s="24" t="s">
        <v>62</v>
      </c>
      <c r="B57" s="189">
        <v>114244</v>
      </c>
      <c r="C57" s="189">
        <v>724</v>
      </c>
      <c r="D57" s="189">
        <v>0</v>
      </c>
      <c r="E57" s="189">
        <v>4630</v>
      </c>
      <c r="F57" s="189">
        <v>1236</v>
      </c>
      <c r="G57" s="189">
        <v>39607</v>
      </c>
      <c r="H57" s="189">
        <v>0</v>
      </c>
      <c r="I57" s="189">
        <v>672</v>
      </c>
      <c r="J57" s="189">
        <v>3742</v>
      </c>
      <c r="K57" s="189">
        <v>815</v>
      </c>
      <c r="L57" s="189">
        <v>152</v>
      </c>
      <c r="M57" s="189">
        <v>0</v>
      </c>
      <c r="N57" s="189">
        <v>0</v>
      </c>
      <c r="O57" s="189">
        <v>0</v>
      </c>
      <c r="P57" s="191">
        <v>165823</v>
      </c>
    </row>
    <row r="58" spans="1:16" ht="16">
      <c r="A58" s="24" t="s">
        <v>63</v>
      </c>
      <c r="B58" s="189">
        <v>270776</v>
      </c>
      <c r="C58" s="189">
        <v>11176</v>
      </c>
      <c r="D58" s="189">
        <v>36352</v>
      </c>
      <c r="E58" s="189">
        <v>9559</v>
      </c>
      <c r="F58" s="189">
        <v>1363</v>
      </c>
      <c r="G58" s="189">
        <v>96295</v>
      </c>
      <c r="H58" s="189">
        <v>321454</v>
      </c>
      <c r="I58" s="189">
        <v>11327</v>
      </c>
      <c r="J58" s="189">
        <v>46898</v>
      </c>
      <c r="K58" s="189">
        <v>6207</v>
      </c>
      <c r="L58" s="189">
        <v>27778</v>
      </c>
      <c r="M58" s="189">
        <v>27</v>
      </c>
      <c r="N58" s="189">
        <v>0</v>
      </c>
      <c r="O58" s="189">
        <v>116643</v>
      </c>
      <c r="P58" s="191">
        <v>955853</v>
      </c>
    </row>
    <row r="59" spans="1:16" ht="16">
      <c r="A59" s="24" t="s">
        <v>64</v>
      </c>
      <c r="B59" s="189">
        <v>39350</v>
      </c>
      <c r="C59" s="189">
        <v>48</v>
      </c>
      <c r="D59" s="189">
        <v>508</v>
      </c>
      <c r="E59" s="189">
        <v>13910</v>
      </c>
      <c r="F59" s="189">
        <v>271</v>
      </c>
      <c r="G59" s="189">
        <v>7418</v>
      </c>
      <c r="H59" s="189">
        <v>10084</v>
      </c>
      <c r="I59" s="189">
        <v>23410</v>
      </c>
      <c r="J59" s="189">
        <v>0</v>
      </c>
      <c r="K59" s="189">
        <v>639</v>
      </c>
      <c r="L59" s="189">
        <v>4633</v>
      </c>
      <c r="M59" s="189">
        <v>0</v>
      </c>
      <c r="N59" s="189">
        <v>0</v>
      </c>
      <c r="O59" s="189">
        <v>0</v>
      </c>
      <c r="P59" s="191">
        <v>100272</v>
      </c>
    </row>
    <row r="60" spans="1:16" ht="16">
      <c r="A60" s="24" t="s">
        <v>65</v>
      </c>
      <c r="B60" s="189">
        <v>10648</v>
      </c>
      <c r="C60" s="189">
        <v>21</v>
      </c>
      <c r="D60" s="189">
        <v>4</v>
      </c>
      <c r="E60" s="189">
        <v>74079</v>
      </c>
      <c r="F60" s="189">
        <v>6</v>
      </c>
      <c r="G60" s="189">
        <v>30942</v>
      </c>
      <c r="H60" s="189">
        <v>11577</v>
      </c>
      <c r="I60" s="189">
        <v>333</v>
      </c>
      <c r="J60" s="189">
        <v>26989</v>
      </c>
      <c r="K60" s="189">
        <v>18221</v>
      </c>
      <c r="L60" s="189">
        <v>13509</v>
      </c>
      <c r="M60" s="189">
        <v>0</v>
      </c>
      <c r="N60" s="189">
        <v>0</v>
      </c>
      <c r="O60" s="189">
        <v>0</v>
      </c>
      <c r="P60" s="191">
        <v>186328</v>
      </c>
    </row>
    <row r="61" spans="1:16" ht="17" thickBot="1">
      <c r="A61" s="25" t="s">
        <v>66</v>
      </c>
      <c r="B61" s="192">
        <v>571</v>
      </c>
      <c r="C61" s="192">
        <v>6</v>
      </c>
      <c r="D61" s="192">
        <v>0</v>
      </c>
      <c r="E61" s="192">
        <v>2085</v>
      </c>
      <c r="F61" s="192">
        <v>25</v>
      </c>
      <c r="G61" s="192">
        <v>505</v>
      </c>
      <c r="H61" s="192">
        <v>0</v>
      </c>
      <c r="I61" s="192">
        <v>83</v>
      </c>
      <c r="J61" s="192">
        <v>1</v>
      </c>
      <c r="K61" s="192">
        <v>0</v>
      </c>
      <c r="L61" s="192">
        <v>89</v>
      </c>
      <c r="M61" s="192">
        <v>0</v>
      </c>
      <c r="N61" s="192">
        <v>0</v>
      </c>
      <c r="O61" s="192">
        <v>0</v>
      </c>
      <c r="P61" s="193">
        <v>3364</v>
      </c>
    </row>
    <row r="63" spans="1:16">
      <c r="A63" t="s">
        <v>365</v>
      </c>
    </row>
  </sheetData>
  <mergeCells count="3">
    <mergeCell ref="A2:P2"/>
    <mergeCell ref="A3:P3"/>
    <mergeCell ref="A1:O1"/>
  </mergeCells>
  <phoneticPr fontId="0" type="noConversion"/>
  <hyperlinks>
    <hyperlink ref="B8" r:id="rId1" location="THRS1VFY!B1" display="file:///A:/THRS1VFY.W02 - THRS1VFY!B1" xr:uid="{00000000-0004-0000-0D00-000000000000}"/>
  </hyperlinks>
  <printOptions horizontalCentered="1" verticalCentered="1"/>
  <pageMargins left="0.25" right="0.25" top="0.25" bottom="0.25" header="0.5" footer="0.5"/>
  <pageSetup scale="61" orientation="landscape"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S78"/>
  <sheetViews>
    <sheetView workbookViewId="0"/>
  </sheetViews>
  <sheetFormatPr baseColWidth="10" defaultColWidth="8.83203125" defaultRowHeight="13"/>
  <cols>
    <col min="1" max="1" width="17.6640625" customWidth="1"/>
    <col min="2" max="2" width="10.33203125" customWidth="1"/>
    <col min="3" max="3" width="16.5" customWidth="1"/>
    <col min="4" max="4" width="12.5" customWidth="1"/>
    <col min="5" max="5" width="12" customWidth="1"/>
    <col min="6" max="6" width="11.5" customWidth="1"/>
    <col min="7" max="7" width="10.33203125" customWidth="1"/>
    <col min="8" max="8" width="10.5" customWidth="1"/>
    <col min="10" max="10" width="11" customWidth="1"/>
    <col min="11" max="11" width="11.1640625" customWidth="1"/>
    <col min="12" max="12" width="9.83203125" customWidth="1"/>
    <col min="13" max="13" width="11.5" customWidth="1"/>
    <col min="14" max="14" width="12.83203125" customWidth="1"/>
    <col min="15" max="15" width="12.5" customWidth="1"/>
    <col min="16" max="16" width="13" customWidth="1"/>
    <col min="18" max="18" width="11" customWidth="1"/>
  </cols>
  <sheetData>
    <row r="1" spans="1:19">
      <c r="R1" s="22" t="s">
        <v>385</v>
      </c>
    </row>
    <row r="2" spans="1:19">
      <c r="A2" s="215" t="s">
        <v>0</v>
      </c>
      <c r="B2" s="215"/>
      <c r="C2" s="215"/>
      <c r="D2" s="215"/>
      <c r="E2" s="215"/>
      <c r="F2" s="215"/>
      <c r="G2" s="215"/>
      <c r="H2" s="215"/>
      <c r="I2" s="215"/>
      <c r="J2" s="215"/>
      <c r="K2" s="215"/>
      <c r="L2" s="215"/>
      <c r="M2" s="215"/>
      <c r="N2" s="215"/>
      <c r="O2" s="215"/>
      <c r="P2" s="215"/>
      <c r="Q2" s="215"/>
      <c r="R2" s="215"/>
      <c r="S2" s="44"/>
    </row>
    <row r="3" spans="1:19">
      <c r="A3" s="215" t="s">
        <v>406</v>
      </c>
      <c r="B3" s="215"/>
      <c r="C3" s="215"/>
      <c r="D3" s="215"/>
      <c r="E3" s="215"/>
      <c r="F3" s="215"/>
      <c r="G3" s="215"/>
      <c r="H3" s="215"/>
      <c r="I3" s="215"/>
      <c r="J3" s="215"/>
      <c r="K3" s="215"/>
      <c r="L3" s="215"/>
      <c r="M3" s="215"/>
      <c r="N3" s="215"/>
      <c r="O3" s="215"/>
      <c r="P3" s="215"/>
      <c r="Q3" s="215"/>
      <c r="R3" s="215"/>
      <c r="S3" s="44"/>
    </row>
    <row r="4" spans="1:19">
      <c r="A4" s="215" t="s">
        <v>354</v>
      </c>
      <c r="B4" s="215"/>
      <c r="C4" s="215"/>
      <c r="D4" s="215"/>
      <c r="E4" s="215"/>
      <c r="F4" s="215"/>
      <c r="G4" s="215"/>
      <c r="H4" s="215"/>
      <c r="I4" s="215"/>
      <c r="J4" s="215"/>
      <c r="K4" s="215"/>
      <c r="L4" s="215"/>
      <c r="M4" s="215"/>
      <c r="N4" s="215"/>
      <c r="O4" s="215"/>
      <c r="P4" s="215"/>
      <c r="Q4" s="215"/>
      <c r="R4" s="215"/>
      <c r="S4" s="44"/>
    </row>
    <row r="6" spans="1:19" ht="14" thickBot="1"/>
    <row r="7" spans="1:19" ht="14" thickBot="1">
      <c r="A7" s="23"/>
      <c r="B7" s="26"/>
      <c r="C7" s="27"/>
      <c r="D7" s="234" t="s">
        <v>407</v>
      </c>
      <c r="E7" s="235"/>
      <c r="F7" s="235"/>
      <c r="G7" s="235"/>
      <c r="H7" s="235"/>
      <c r="I7" s="235"/>
      <c r="J7" s="235"/>
      <c r="K7" s="235"/>
      <c r="L7" s="235"/>
      <c r="M7" s="235"/>
      <c r="N7" s="235"/>
      <c r="O7" s="235"/>
      <c r="P7" s="235"/>
      <c r="Q7" s="235"/>
      <c r="R7" s="236"/>
      <c r="S7" s="146"/>
    </row>
    <row r="8" spans="1:19">
      <c r="A8" s="24"/>
      <c r="B8" s="29" t="s">
        <v>68</v>
      </c>
      <c r="C8" s="29" t="s">
        <v>197</v>
      </c>
      <c r="D8" s="24"/>
      <c r="E8" s="116" t="s">
        <v>97</v>
      </c>
      <c r="F8" s="31" t="s">
        <v>97</v>
      </c>
      <c r="G8" s="24"/>
      <c r="H8" s="117"/>
      <c r="I8" s="24"/>
      <c r="J8" s="37"/>
      <c r="K8" s="24"/>
      <c r="L8" s="24"/>
      <c r="M8" s="32" t="s">
        <v>72</v>
      </c>
      <c r="N8" s="31" t="s">
        <v>73</v>
      </c>
      <c r="O8" s="24"/>
      <c r="P8" s="24" t="s">
        <v>191</v>
      </c>
      <c r="Q8" s="10"/>
      <c r="R8" s="152" t="s">
        <v>206</v>
      </c>
      <c r="S8" s="13"/>
    </row>
    <row r="9" spans="1:19">
      <c r="A9" s="24"/>
      <c r="B9" s="31" t="s">
        <v>69</v>
      </c>
      <c r="C9" s="31" t="s">
        <v>198</v>
      </c>
      <c r="D9" s="31" t="s">
        <v>76</v>
      </c>
      <c r="E9" s="31" t="s">
        <v>70</v>
      </c>
      <c r="F9" s="31" t="s">
        <v>71</v>
      </c>
      <c r="G9" s="31" t="s">
        <v>77</v>
      </c>
      <c r="H9" s="32" t="s">
        <v>78</v>
      </c>
      <c r="I9" s="31" t="s">
        <v>79</v>
      </c>
      <c r="J9" s="33" t="s">
        <v>80</v>
      </c>
      <c r="K9" s="31" t="s">
        <v>81</v>
      </c>
      <c r="L9" s="31" t="s">
        <v>82</v>
      </c>
      <c r="M9" s="32" t="s">
        <v>83</v>
      </c>
      <c r="N9" s="31" t="s">
        <v>84</v>
      </c>
      <c r="O9" s="24" t="s">
        <v>85</v>
      </c>
      <c r="P9" s="24" t="s">
        <v>100</v>
      </c>
      <c r="Q9" s="10"/>
      <c r="R9" s="24" t="s">
        <v>207</v>
      </c>
      <c r="S9" s="153"/>
    </row>
    <row r="10" spans="1:19" ht="14" thickBot="1">
      <c r="A10" s="25" t="s">
        <v>3</v>
      </c>
      <c r="B10" s="28" t="s">
        <v>164</v>
      </c>
      <c r="C10" s="28" t="s">
        <v>200</v>
      </c>
      <c r="D10" s="28" t="s">
        <v>87</v>
      </c>
      <c r="E10" s="28" t="s">
        <v>87</v>
      </c>
      <c r="F10" s="28" t="s">
        <v>87</v>
      </c>
      <c r="G10" s="28" t="s">
        <v>88</v>
      </c>
      <c r="H10" s="35" t="s">
        <v>89</v>
      </c>
      <c r="I10" s="28" t="s">
        <v>90</v>
      </c>
      <c r="J10" s="36" t="s">
        <v>91</v>
      </c>
      <c r="K10" s="28" t="s">
        <v>72</v>
      </c>
      <c r="L10" s="28" t="s">
        <v>89</v>
      </c>
      <c r="M10" s="35" t="s">
        <v>87</v>
      </c>
      <c r="N10" s="28" t="s">
        <v>92</v>
      </c>
      <c r="O10" s="25" t="s">
        <v>93</v>
      </c>
      <c r="P10" s="25" t="s">
        <v>182</v>
      </c>
      <c r="Q10" s="25" t="s">
        <v>190</v>
      </c>
      <c r="R10" s="25" t="s">
        <v>182</v>
      </c>
      <c r="S10" s="117"/>
    </row>
    <row r="11" spans="1:19">
      <c r="A11" s="23" t="s">
        <v>166</v>
      </c>
      <c r="B11" s="19">
        <f>SUM(B13:B77)</f>
        <v>1311607</v>
      </c>
      <c r="C11" s="19">
        <f>SUM(C13:C77)</f>
        <v>546618</v>
      </c>
      <c r="D11" s="147">
        <v>27.3</v>
      </c>
      <c r="E11" s="147">
        <v>21.4</v>
      </c>
      <c r="F11" s="147">
        <v>20.2</v>
      </c>
      <c r="G11" s="147">
        <v>23.3</v>
      </c>
      <c r="H11" s="147">
        <v>18.899999999999999</v>
      </c>
      <c r="I11" s="147">
        <v>17.600000000000001</v>
      </c>
      <c r="J11" s="147">
        <v>23</v>
      </c>
      <c r="K11" s="147">
        <v>25</v>
      </c>
      <c r="L11" s="147">
        <v>17.8</v>
      </c>
      <c r="M11" s="147">
        <v>13.7</v>
      </c>
      <c r="N11" s="147">
        <v>20.399999999999999</v>
      </c>
      <c r="O11" s="147">
        <v>6.1</v>
      </c>
      <c r="P11" s="147">
        <v>22.8</v>
      </c>
      <c r="Q11" s="147">
        <v>17.600000000000001</v>
      </c>
      <c r="R11" s="147">
        <v>28.5</v>
      </c>
      <c r="S11" s="5"/>
    </row>
    <row r="12" spans="1:19">
      <c r="A12" s="24"/>
      <c r="B12" s="151"/>
      <c r="C12" s="151"/>
      <c r="D12" s="148"/>
      <c r="E12" s="148"/>
      <c r="F12" s="148"/>
      <c r="G12" s="148"/>
      <c r="H12" s="148"/>
      <c r="I12" s="148"/>
      <c r="J12" s="148"/>
      <c r="K12" s="148"/>
      <c r="L12" s="148"/>
      <c r="M12" s="148"/>
      <c r="N12" s="148"/>
      <c r="O12" s="149"/>
      <c r="P12" s="150"/>
      <c r="Q12" s="150"/>
      <c r="R12" s="150"/>
      <c r="S12" s="5"/>
    </row>
    <row r="13" spans="1:19">
      <c r="A13" s="24" t="s">
        <v>8</v>
      </c>
      <c r="B13" s="21">
        <v>8999</v>
      </c>
      <c r="C13" s="21">
        <v>3897</v>
      </c>
      <c r="D13" s="150">
        <v>27.2</v>
      </c>
      <c r="E13" s="150">
        <v>24.8</v>
      </c>
      <c r="F13" s="150">
        <v>22.9</v>
      </c>
      <c r="G13" s="150">
        <v>26.1</v>
      </c>
      <c r="H13" s="150">
        <v>22.9</v>
      </c>
      <c r="I13" s="150">
        <v>22.3</v>
      </c>
      <c r="J13" s="150">
        <v>21.3</v>
      </c>
      <c r="K13" s="150">
        <v>20.6</v>
      </c>
      <c r="L13" s="150">
        <v>17</v>
      </c>
      <c r="M13" s="150">
        <v>0</v>
      </c>
      <c r="N13" s="150">
        <v>20</v>
      </c>
      <c r="O13" s="150">
        <v>0</v>
      </c>
      <c r="P13" s="150">
        <v>0</v>
      </c>
      <c r="Q13" s="150">
        <v>14.7</v>
      </c>
      <c r="R13" s="150">
        <v>28.3</v>
      </c>
      <c r="S13" s="5"/>
    </row>
    <row r="14" spans="1:19">
      <c r="A14" s="24" t="s">
        <v>9</v>
      </c>
      <c r="B14" s="21">
        <v>5696</v>
      </c>
      <c r="C14" s="21">
        <v>2790</v>
      </c>
      <c r="D14" s="150">
        <v>30.8</v>
      </c>
      <c r="E14" s="150">
        <v>0</v>
      </c>
      <c r="F14" s="150">
        <v>0</v>
      </c>
      <c r="G14" s="150">
        <v>18</v>
      </c>
      <c r="H14" s="150">
        <v>31.7</v>
      </c>
      <c r="I14" s="150">
        <v>16.8</v>
      </c>
      <c r="J14" s="150">
        <v>17.600000000000001</v>
      </c>
      <c r="K14" s="150">
        <v>20.3</v>
      </c>
      <c r="L14" s="150">
        <v>0</v>
      </c>
      <c r="M14" s="150">
        <v>0</v>
      </c>
      <c r="N14" s="150">
        <v>18.8</v>
      </c>
      <c r="O14" s="150">
        <v>0</v>
      </c>
      <c r="P14" s="150">
        <v>0</v>
      </c>
      <c r="Q14" s="150">
        <v>13.9</v>
      </c>
      <c r="R14" s="150">
        <v>30.3</v>
      </c>
      <c r="S14" s="5"/>
    </row>
    <row r="15" spans="1:19">
      <c r="A15" s="24" t="s">
        <v>12</v>
      </c>
      <c r="B15" s="21">
        <v>24075</v>
      </c>
      <c r="C15" s="21">
        <v>7723</v>
      </c>
      <c r="D15" s="150">
        <v>32.1</v>
      </c>
      <c r="E15" s="150">
        <v>0</v>
      </c>
      <c r="F15" s="150">
        <v>14</v>
      </c>
      <c r="G15" s="150">
        <v>20.7</v>
      </c>
      <c r="H15" s="150">
        <v>26.1</v>
      </c>
      <c r="I15" s="150">
        <v>15</v>
      </c>
      <c r="J15" s="150">
        <v>13</v>
      </c>
      <c r="K15" s="150">
        <v>20.6</v>
      </c>
      <c r="L15" s="150">
        <v>13.2</v>
      </c>
      <c r="M15" s="150">
        <v>9.1999999999999993</v>
      </c>
      <c r="N15" s="150">
        <v>15.3</v>
      </c>
      <c r="O15" s="150">
        <v>0</v>
      </c>
      <c r="P15" s="150">
        <v>0</v>
      </c>
      <c r="Q15" s="150">
        <v>0</v>
      </c>
      <c r="R15" s="150">
        <v>31.6</v>
      </c>
      <c r="S15" s="5"/>
    </row>
    <row r="16" spans="1:19">
      <c r="A16" s="24" t="s">
        <v>14</v>
      </c>
      <c r="B16" s="21">
        <v>7127</v>
      </c>
      <c r="C16" s="21">
        <v>2289</v>
      </c>
      <c r="D16" s="150">
        <v>27.1</v>
      </c>
      <c r="E16" s="150">
        <v>36.4</v>
      </c>
      <c r="F16" s="150">
        <v>22.4</v>
      </c>
      <c r="G16" s="150">
        <v>24.8</v>
      </c>
      <c r="H16" s="150">
        <v>29.5</v>
      </c>
      <c r="I16" s="150">
        <v>24.2</v>
      </c>
      <c r="J16" s="150">
        <v>28.7</v>
      </c>
      <c r="K16" s="150">
        <v>27.6</v>
      </c>
      <c r="L16" s="150">
        <v>26.2</v>
      </c>
      <c r="M16" s="150">
        <v>30.1</v>
      </c>
      <c r="N16" s="150">
        <v>26.1</v>
      </c>
      <c r="O16" s="150">
        <v>0</v>
      </c>
      <c r="P16" s="150">
        <v>35</v>
      </c>
      <c r="Q16" s="150">
        <v>26</v>
      </c>
      <c r="R16" s="150">
        <v>28.6</v>
      </c>
      <c r="S16" s="5"/>
    </row>
    <row r="17" spans="1:19">
      <c r="A17" s="24" t="s">
        <v>15</v>
      </c>
      <c r="B17" s="21">
        <v>258420</v>
      </c>
      <c r="C17" s="21">
        <v>100250</v>
      </c>
      <c r="D17" s="150">
        <v>26.6</v>
      </c>
      <c r="E17" s="150">
        <v>15.2</v>
      </c>
      <c r="F17" s="150">
        <v>20.3</v>
      </c>
      <c r="G17" s="150">
        <v>28</v>
      </c>
      <c r="H17" s="150">
        <v>14.2</v>
      </c>
      <c r="I17" s="150">
        <v>23.4</v>
      </c>
      <c r="J17" s="150">
        <v>20.9</v>
      </c>
      <c r="K17" s="150">
        <v>24.6</v>
      </c>
      <c r="L17" s="150">
        <v>7.3</v>
      </c>
      <c r="M17" s="150">
        <v>14</v>
      </c>
      <c r="N17" s="150">
        <v>19.899999999999999</v>
      </c>
      <c r="O17" s="150">
        <v>2</v>
      </c>
      <c r="P17" s="150">
        <v>20</v>
      </c>
      <c r="Q17" s="150">
        <v>24.6</v>
      </c>
      <c r="R17" s="150">
        <v>27.4</v>
      </c>
      <c r="S17" s="5"/>
    </row>
    <row r="18" spans="1:19">
      <c r="A18" s="24"/>
      <c r="B18" s="21"/>
      <c r="C18" s="21"/>
      <c r="D18" s="150"/>
      <c r="E18" s="150"/>
      <c r="F18" s="150"/>
      <c r="G18" s="150"/>
      <c r="H18" s="150"/>
      <c r="I18" s="150"/>
      <c r="J18" s="150"/>
      <c r="K18" s="150"/>
      <c r="L18" s="150"/>
      <c r="M18" s="150"/>
      <c r="N18" s="150"/>
      <c r="O18" s="150"/>
      <c r="P18" s="150"/>
      <c r="Q18" s="150"/>
      <c r="R18" s="150"/>
      <c r="S18" s="5"/>
    </row>
    <row r="19" spans="1:19">
      <c r="A19" s="24" t="s">
        <v>17</v>
      </c>
      <c r="B19" s="21">
        <v>8052</v>
      </c>
      <c r="C19" s="21">
        <v>3436</v>
      </c>
      <c r="D19" s="150">
        <v>26.5</v>
      </c>
      <c r="E19" s="150">
        <v>8.1</v>
      </c>
      <c r="F19" s="150">
        <v>19.899999999999999</v>
      </c>
      <c r="G19" s="150">
        <v>21.9</v>
      </c>
      <c r="H19" s="150">
        <v>30.4</v>
      </c>
      <c r="I19" s="150">
        <v>17.5</v>
      </c>
      <c r="J19" s="150">
        <v>14.8</v>
      </c>
      <c r="K19" s="150">
        <v>24.5</v>
      </c>
      <c r="L19" s="150">
        <v>0</v>
      </c>
      <c r="M19" s="150">
        <v>16</v>
      </c>
      <c r="N19" s="150">
        <v>12.6</v>
      </c>
      <c r="O19" s="150">
        <v>14.9</v>
      </c>
      <c r="P19" s="150">
        <v>0</v>
      </c>
      <c r="Q19" s="150">
        <v>0</v>
      </c>
      <c r="R19" s="150">
        <v>26.6</v>
      </c>
      <c r="S19" s="5"/>
    </row>
    <row r="20" spans="1:19">
      <c r="A20" s="24" t="s">
        <v>18</v>
      </c>
      <c r="B20" s="21">
        <v>15188</v>
      </c>
      <c r="C20" s="21">
        <v>6570</v>
      </c>
      <c r="D20" s="150">
        <v>24.6</v>
      </c>
      <c r="E20" s="150">
        <v>25.2</v>
      </c>
      <c r="F20" s="150">
        <v>32</v>
      </c>
      <c r="G20" s="150">
        <v>0</v>
      </c>
      <c r="H20" s="150">
        <v>27.5</v>
      </c>
      <c r="I20" s="150">
        <v>10.4</v>
      </c>
      <c r="J20" s="150">
        <v>33.5</v>
      </c>
      <c r="K20" s="150">
        <v>20.9</v>
      </c>
      <c r="L20" s="150">
        <v>27</v>
      </c>
      <c r="M20" s="150">
        <v>12.2</v>
      </c>
      <c r="N20" s="150">
        <v>21.3</v>
      </c>
      <c r="O20" s="150">
        <v>0</v>
      </c>
      <c r="P20" s="150">
        <v>0</v>
      </c>
      <c r="Q20" s="150">
        <v>23.2</v>
      </c>
      <c r="R20" s="150">
        <v>28</v>
      </c>
      <c r="S20" s="5"/>
    </row>
    <row r="21" spans="1:19">
      <c r="A21" s="24" t="s">
        <v>19</v>
      </c>
      <c r="B21" s="21">
        <v>2934</v>
      </c>
      <c r="C21" s="21">
        <v>765</v>
      </c>
      <c r="D21" s="150">
        <v>22.9</v>
      </c>
      <c r="E21" s="150">
        <v>0</v>
      </c>
      <c r="F21" s="150">
        <v>0</v>
      </c>
      <c r="G21" s="150">
        <v>15.5</v>
      </c>
      <c r="H21" s="150">
        <v>0</v>
      </c>
      <c r="I21" s="150">
        <v>0</v>
      </c>
      <c r="J21" s="150">
        <v>0</v>
      </c>
      <c r="K21" s="150">
        <v>0</v>
      </c>
      <c r="L21" s="150">
        <v>0</v>
      </c>
      <c r="M21" s="150">
        <v>29.8</v>
      </c>
      <c r="N21" s="150">
        <v>21</v>
      </c>
      <c r="O21" s="150">
        <v>0</v>
      </c>
      <c r="P21" s="150">
        <v>3.9</v>
      </c>
      <c r="Q21" s="150">
        <v>0</v>
      </c>
      <c r="R21" s="150">
        <v>20.9</v>
      </c>
      <c r="S21" s="5"/>
    </row>
    <row r="22" spans="1:19">
      <c r="A22" s="24" t="s">
        <v>20</v>
      </c>
      <c r="B22" s="21">
        <v>11255</v>
      </c>
      <c r="C22" s="21">
        <v>2357</v>
      </c>
      <c r="D22" s="150">
        <v>32.1</v>
      </c>
      <c r="E22" s="150">
        <v>2</v>
      </c>
      <c r="F22" s="150">
        <v>2</v>
      </c>
      <c r="G22" s="150">
        <v>19.399999999999999</v>
      </c>
      <c r="H22" s="150">
        <v>21.3</v>
      </c>
      <c r="I22" s="150">
        <v>20.3</v>
      </c>
      <c r="J22" s="150">
        <v>2</v>
      </c>
      <c r="K22" s="150">
        <v>20</v>
      </c>
      <c r="L22" s="150">
        <v>13.8</v>
      </c>
      <c r="M22" s="150">
        <v>12.4</v>
      </c>
      <c r="N22" s="150">
        <v>2</v>
      </c>
      <c r="O22" s="150">
        <v>2</v>
      </c>
      <c r="P22" s="150">
        <v>2</v>
      </c>
      <c r="Q22" s="150">
        <v>23.5</v>
      </c>
      <c r="R22" s="150">
        <v>29.9</v>
      </c>
      <c r="S22" s="5"/>
    </row>
    <row r="23" spans="1:19">
      <c r="A23" s="24" t="s">
        <v>21</v>
      </c>
      <c r="B23" s="21">
        <v>25604</v>
      </c>
      <c r="C23" s="21">
        <v>8963</v>
      </c>
      <c r="D23" s="150">
        <v>23.4</v>
      </c>
      <c r="E23" s="150">
        <v>33.4</v>
      </c>
      <c r="F23" s="150">
        <v>23.5</v>
      </c>
      <c r="G23" s="150">
        <v>18.2</v>
      </c>
      <c r="H23" s="150">
        <v>0</v>
      </c>
      <c r="I23" s="150">
        <v>20.9</v>
      </c>
      <c r="J23" s="150">
        <v>17.3</v>
      </c>
      <c r="K23" s="150">
        <v>26.8</v>
      </c>
      <c r="L23" s="150">
        <v>9.6</v>
      </c>
      <c r="M23" s="150">
        <v>10.9</v>
      </c>
      <c r="N23" s="150">
        <v>30.6</v>
      </c>
      <c r="O23" s="150">
        <v>0</v>
      </c>
      <c r="P23" s="150">
        <v>0</v>
      </c>
      <c r="Q23" s="150">
        <v>0</v>
      </c>
      <c r="R23" s="150">
        <v>26.7</v>
      </c>
      <c r="S23" s="5"/>
    </row>
    <row r="24" spans="1:19">
      <c r="A24" s="24"/>
      <c r="B24" s="21"/>
      <c r="C24" s="21"/>
      <c r="D24" s="150"/>
      <c r="E24" s="150"/>
      <c r="F24" s="150"/>
      <c r="G24" s="150"/>
      <c r="H24" s="150"/>
      <c r="I24" s="150"/>
      <c r="J24" s="150"/>
      <c r="K24" s="150"/>
      <c r="L24" s="150"/>
      <c r="M24" s="150"/>
      <c r="N24" s="150"/>
      <c r="O24" s="150"/>
      <c r="P24" s="150"/>
      <c r="Q24" s="150"/>
      <c r="R24" s="150"/>
      <c r="S24" s="5"/>
    </row>
    <row r="25" spans="1:19">
      <c r="A25" s="24" t="s">
        <v>23</v>
      </c>
      <c r="B25" s="21">
        <v>29099</v>
      </c>
      <c r="C25" s="21">
        <v>6154</v>
      </c>
      <c r="D25" s="150">
        <v>22.6</v>
      </c>
      <c r="E25" s="150">
        <v>26.4</v>
      </c>
      <c r="F25" s="150">
        <v>24.9</v>
      </c>
      <c r="G25" s="150">
        <v>13.9</v>
      </c>
      <c r="H25" s="150">
        <v>23.6</v>
      </c>
      <c r="I25" s="150">
        <v>16.600000000000001</v>
      </c>
      <c r="J25" s="150">
        <v>22.7</v>
      </c>
      <c r="K25" s="150">
        <v>18.899999999999999</v>
      </c>
      <c r="L25" s="150">
        <v>23.1</v>
      </c>
      <c r="M25" s="150">
        <v>16.3</v>
      </c>
      <c r="N25" s="150">
        <v>16.3</v>
      </c>
      <c r="O25" s="150">
        <v>30.1</v>
      </c>
      <c r="P25" s="150">
        <v>0</v>
      </c>
      <c r="Q25" s="150">
        <v>14.6</v>
      </c>
      <c r="R25" s="150">
        <v>20.6</v>
      </c>
      <c r="S25" s="5"/>
    </row>
    <row r="26" spans="1:19">
      <c r="A26" s="24" t="s">
        <v>24</v>
      </c>
      <c r="B26" s="21" t="s">
        <v>264</v>
      </c>
      <c r="C26" s="21" t="s">
        <v>264</v>
      </c>
      <c r="D26" s="150" t="s">
        <v>264</v>
      </c>
      <c r="E26" s="150" t="s">
        <v>264</v>
      </c>
      <c r="F26" s="150" t="s">
        <v>264</v>
      </c>
      <c r="G26" s="150" t="s">
        <v>264</v>
      </c>
      <c r="H26" s="150" t="s">
        <v>264</v>
      </c>
      <c r="I26" s="150" t="s">
        <v>264</v>
      </c>
      <c r="J26" s="150" t="s">
        <v>264</v>
      </c>
      <c r="K26" s="150" t="s">
        <v>264</v>
      </c>
      <c r="L26" s="150" t="s">
        <v>264</v>
      </c>
      <c r="M26" s="150" t="s">
        <v>264</v>
      </c>
      <c r="N26" s="150" t="s">
        <v>264</v>
      </c>
      <c r="O26" s="150" t="s">
        <v>264</v>
      </c>
      <c r="P26" s="150" t="s">
        <v>264</v>
      </c>
      <c r="Q26" s="150" t="s">
        <v>264</v>
      </c>
      <c r="R26" s="150" t="s">
        <v>264</v>
      </c>
      <c r="S26" s="5"/>
    </row>
    <row r="27" spans="1:19">
      <c r="A27" s="24" t="s">
        <v>25</v>
      </c>
      <c r="B27" s="21">
        <v>9151</v>
      </c>
      <c r="C27" s="21">
        <v>3723</v>
      </c>
      <c r="D27" s="150">
        <v>23.1</v>
      </c>
      <c r="E27" s="150">
        <v>0</v>
      </c>
      <c r="F27" s="150">
        <v>0</v>
      </c>
      <c r="G27" s="150">
        <v>28.3</v>
      </c>
      <c r="H27" s="150">
        <v>32.9</v>
      </c>
      <c r="I27" s="150">
        <v>18.7</v>
      </c>
      <c r="J27" s="150">
        <v>21.3</v>
      </c>
      <c r="K27" s="150">
        <v>15.5</v>
      </c>
      <c r="L27" s="150">
        <v>25.7</v>
      </c>
      <c r="M27" s="150">
        <v>13.9</v>
      </c>
      <c r="N27" s="150">
        <v>20.3</v>
      </c>
      <c r="O27" s="150">
        <v>0</v>
      </c>
      <c r="P27" s="150">
        <v>33</v>
      </c>
      <c r="Q27" s="150">
        <v>0</v>
      </c>
      <c r="R27" s="150">
        <v>33.4</v>
      </c>
      <c r="S27" s="5"/>
    </row>
    <row r="28" spans="1:19">
      <c r="A28" s="24" t="s">
        <v>26</v>
      </c>
      <c r="B28" s="21">
        <v>415</v>
      </c>
      <c r="C28" s="21">
        <v>328</v>
      </c>
      <c r="D28" s="150">
        <v>21.6</v>
      </c>
      <c r="E28" s="150">
        <v>17</v>
      </c>
      <c r="F28" s="150">
        <v>32</v>
      </c>
      <c r="G28" s="150">
        <v>10.6</v>
      </c>
      <c r="H28" s="150">
        <v>0</v>
      </c>
      <c r="I28" s="150">
        <v>15.8</v>
      </c>
      <c r="J28" s="150">
        <v>13.7</v>
      </c>
      <c r="K28" s="150">
        <v>19.8</v>
      </c>
      <c r="L28" s="150">
        <v>0</v>
      </c>
      <c r="M28" s="150">
        <v>21.1</v>
      </c>
      <c r="N28" s="150">
        <v>20.6</v>
      </c>
      <c r="O28" s="150">
        <v>0</v>
      </c>
      <c r="P28" s="150">
        <v>0</v>
      </c>
      <c r="Q28" s="150">
        <v>18.899999999999999</v>
      </c>
      <c r="R28" s="150">
        <v>27.2</v>
      </c>
      <c r="S28" s="5"/>
    </row>
    <row r="29" spans="1:19">
      <c r="A29" s="24" t="s">
        <v>27</v>
      </c>
      <c r="B29" s="21">
        <v>25353</v>
      </c>
      <c r="C29" s="21">
        <v>17636</v>
      </c>
      <c r="D29" s="150">
        <v>29.9</v>
      </c>
      <c r="E29" s="150">
        <v>0</v>
      </c>
      <c r="F29" s="150">
        <v>0</v>
      </c>
      <c r="G29" s="150">
        <v>29.5</v>
      </c>
      <c r="H29" s="150">
        <v>0</v>
      </c>
      <c r="I29" s="150">
        <v>24.1</v>
      </c>
      <c r="J29" s="150">
        <v>23.8</v>
      </c>
      <c r="K29" s="150">
        <v>29.4</v>
      </c>
      <c r="L29" s="150">
        <v>25.9</v>
      </c>
      <c r="M29" s="150">
        <v>13.5</v>
      </c>
      <c r="N29" s="150">
        <v>30</v>
      </c>
      <c r="O29" s="150">
        <v>0</v>
      </c>
      <c r="P29" s="150">
        <v>0</v>
      </c>
      <c r="Q29" s="150">
        <v>21.7</v>
      </c>
      <c r="R29" s="150">
        <v>30.7</v>
      </c>
      <c r="S29" s="5"/>
    </row>
    <row r="30" spans="1:19">
      <c r="A30" s="24"/>
      <c r="B30" s="21"/>
      <c r="C30" s="21"/>
      <c r="D30" s="150"/>
      <c r="E30" s="150"/>
      <c r="F30" s="150"/>
      <c r="G30" s="150"/>
      <c r="H30" s="150"/>
      <c r="I30" s="150"/>
      <c r="J30" s="150"/>
      <c r="K30" s="150"/>
      <c r="L30" s="150"/>
      <c r="M30" s="150"/>
      <c r="N30" s="150"/>
      <c r="O30" s="150"/>
      <c r="P30" s="150"/>
      <c r="Q30" s="150"/>
      <c r="R30" s="150"/>
      <c r="S30" s="5"/>
    </row>
    <row r="31" spans="1:19">
      <c r="A31" s="24" t="s">
        <v>28</v>
      </c>
      <c r="B31" s="21">
        <v>39884</v>
      </c>
      <c r="C31" s="21">
        <v>22777</v>
      </c>
      <c r="D31" s="150">
        <v>39.1</v>
      </c>
      <c r="E31" s="150">
        <v>20.9</v>
      </c>
      <c r="F31" s="150">
        <v>0</v>
      </c>
      <c r="G31" s="150">
        <v>14</v>
      </c>
      <c r="H31" s="150">
        <v>9.9</v>
      </c>
      <c r="I31" s="150">
        <v>28.7</v>
      </c>
      <c r="J31" s="150">
        <v>0</v>
      </c>
      <c r="K31" s="150">
        <v>28.8</v>
      </c>
      <c r="L31" s="150">
        <v>20.8</v>
      </c>
      <c r="M31" s="150">
        <v>18.399999999999999</v>
      </c>
      <c r="N31" s="150">
        <v>25</v>
      </c>
      <c r="O31" s="150">
        <v>0</v>
      </c>
      <c r="P31" s="150">
        <v>23.8</v>
      </c>
      <c r="Q31" s="150">
        <v>0</v>
      </c>
      <c r="R31" s="150">
        <v>40.299999999999997</v>
      </c>
      <c r="S31" s="5"/>
    </row>
    <row r="32" spans="1:19">
      <c r="A32" s="24" t="s">
        <v>29</v>
      </c>
      <c r="B32" s="21">
        <v>17489</v>
      </c>
      <c r="C32" s="21">
        <v>10479</v>
      </c>
      <c r="D32" s="150">
        <v>29.6</v>
      </c>
      <c r="E32" s="150">
        <v>33.1</v>
      </c>
      <c r="F32" s="150">
        <v>0</v>
      </c>
      <c r="G32" s="150">
        <v>14.9</v>
      </c>
      <c r="H32" s="150">
        <v>0</v>
      </c>
      <c r="I32" s="150">
        <v>6.4</v>
      </c>
      <c r="J32" s="150">
        <v>9.6999999999999993</v>
      </c>
      <c r="K32" s="150">
        <v>29.7</v>
      </c>
      <c r="L32" s="150">
        <v>0</v>
      </c>
      <c r="M32" s="150">
        <v>0</v>
      </c>
      <c r="N32" s="150">
        <v>9.3000000000000007</v>
      </c>
      <c r="O32" s="150">
        <v>0</v>
      </c>
      <c r="P32" s="150">
        <v>0</v>
      </c>
      <c r="Q32" s="150">
        <v>24.7</v>
      </c>
      <c r="R32" s="150">
        <v>31.7</v>
      </c>
      <c r="S32" s="5"/>
    </row>
    <row r="33" spans="1:19">
      <c r="A33" s="24" t="s">
        <v>30</v>
      </c>
      <c r="B33" s="21">
        <v>10480</v>
      </c>
      <c r="C33" s="21">
        <v>8129</v>
      </c>
      <c r="D33" s="150">
        <v>32.200000000000003</v>
      </c>
      <c r="E33" s="150">
        <v>0</v>
      </c>
      <c r="F33" s="150">
        <v>0</v>
      </c>
      <c r="G33" s="150">
        <v>29.4</v>
      </c>
      <c r="H33" s="150">
        <v>31</v>
      </c>
      <c r="I33" s="150">
        <v>0</v>
      </c>
      <c r="J33" s="150">
        <v>34</v>
      </c>
      <c r="K33" s="150">
        <v>32.1</v>
      </c>
      <c r="L33" s="150">
        <v>22.2</v>
      </c>
      <c r="M33" s="150">
        <v>17.7</v>
      </c>
      <c r="N33" s="150">
        <v>26.1</v>
      </c>
      <c r="O33" s="150">
        <v>0</v>
      </c>
      <c r="P33" s="150">
        <v>31.3</v>
      </c>
      <c r="Q33" s="150">
        <v>0</v>
      </c>
      <c r="R33" s="150">
        <v>37.799999999999997</v>
      </c>
      <c r="S33" s="5"/>
    </row>
    <row r="34" spans="1:19">
      <c r="A34" s="24" t="s">
        <v>31</v>
      </c>
      <c r="B34" s="21">
        <v>20245</v>
      </c>
      <c r="C34" s="21">
        <v>7213</v>
      </c>
      <c r="D34" s="150">
        <v>23.8</v>
      </c>
      <c r="E34" s="150">
        <v>25.1</v>
      </c>
      <c r="F34" s="150">
        <v>0</v>
      </c>
      <c r="G34" s="150">
        <v>26.3</v>
      </c>
      <c r="H34" s="150">
        <v>31.8</v>
      </c>
      <c r="I34" s="150">
        <v>30.4</v>
      </c>
      <c r="J34" s="150">
        <v>26.1</v>
      </c>
      <c r="K34" s="150">
        <v>28</v>
      </c>
      <c r="L34" s="150">
        <v>16.100000000000001</v>
      </c>
      <c r="M34" s="150">
        <v>19.3</v>
      </c>
      <c r="N34" s="150">
        <v>0</v>
      </c>
      <c r="O34" s="150">
        <v>0</v>
      </c>
      <c r="P34" s="150">
        <v>0</v>
      </c>
      <c r="Q34" s="150">
        <v>20.6</v>
      </c>
      <c r="R34" s="150">
        <v>28.3</v>
      </c>
      <c r="S34" s="5"/>
    </row>
    <row r="35" spans="1:19">
      <c r="A35" s="24" t="s">
        <v>32</v>
      </c>
      <c r="B35" s="21">
        <v>12228</v>
      </c>
      <c r="C35" s="21">
        <v>4542</v>
      </c>
      <c r="D35" s="150">
        <v>27.6</v>
      </c>
      <c r="E35" s="150">
        <v>21.8</v>
      </c>
      <c r="F35" s="150">
        <v>19.399999999999999</v>
      </c>
      <c r="G35" s="150">
        <v>19.899999999999999</v>
      </c>
      <c r="H35" s="150">
        <v>27.6</v>
      </c>
      <c r="I35" s="150">
        <v>13.9</v>
      </c>
      <c r="J35" s="150">
        <v>0</v>
      </c>
      <c r="K35" s="150">
        <v>20.7</v>
      </c>
      <c r="L35" s="150">
        <v>0</v>
      </c>
      <c r="M35" s="150">
        <v>17.7</v>
      </c>
      <c r="N35" s="150">
        <v>16.600000000000001</v>
      </c>
      <c r="O35" s="150">
        <v>0</v>
      </c>
      <c r="P35" s="150">
        <v>0</v>
      </c>
      <c r="Q35" s="150">
        <v>0</v>
      </c>
      <c r="R35" s="150">
        <v>26.8</v>
      </c>
      <c r="S35" s="5"/>
    </row>
    <row r="36" spans="1:19">
      <c r="A36" s="24"/>
      <c r="B36" s="21"/>
      <c r="C36" s="21"/>
      <c r="D36" s="150"/>
      <c r="E36" s="150"/>
      <c r="F36" s="150"/>
      <c r="G36" s="150"/>
      <c r="H36" s="150"/>
      <c r="I36" s="150"/>
      <c r="J36" s="150"/>
      <c r="K36" s="150"/>
      <c r="L36" s="150"/>
      <c r="M36" s="150"/>
      <c r="N36" s="150"/>
      <c r="O36" s="150"/>
      <c r="P36" s="150"/>
      <c r="Q36" s="150"/>
      <c r="R36" s="150"/>
      <c r="S36" s="5"/>
    </row>
    <row r="37" spans="1:19">
      <c r="A37" s="24" t="s">
        <v>33</v>
      </c>
      <c r="B37" s="21">
        <v>7920</v>
      </c>
      <c r="C37" s="21">
        <v>5004</v>
      </c>
      <c r="D37" s="150">
        <v>27</v>
      </c>
      <c r="E37" s="150">
        <v>0</v>
      </c>
      <c r="F37" s="150">
        <v>0</v>
      </c>
      <c r="G37" s="150">
        <v>21.3</v>
      </c>
      <c r="H37" s="150">
        <v>32.1</v>
      </c>
      <c r="I37" s="150">
        <v>21.4</v>
      </c>
      <c r="J37" s="150">
        <v>24.4</v>
      </c>
      <c r="K37" s="150">
        <v>26.3</v>
      </c>
      <c r="L37" s="150">
        <v>21.1</v>
      </c>
      <c r="M37" s="150">
        <v>25.2</v>
      </c>
      <c r="N37" s="150">
        <v>19.100000000000001</v>
      </c>
      <c r="O37" s="150">
        <v>0</v>
      </c>
      <c r="P37" s="150">
        <v>0</v>
      </c>
      <c r="Q37" s="150">
        <v>0</v>
      </c>
      <c r="R37" s="150">
        <v>30.4</v>
      </c>
      <c r="S37" s="5"/>
    </row>
    <row r="38" spans="1:19">
      <c r="A38" s="24" t="s">
        <v>34</v>
      </c>
      <c r="B38" s="21">
        <v>17260</v>
      </c>
      <c r="C38" s="21">
        <v>3346</v>
      </c>
      <c r="D38" s="150">
        <v>25.8</v>
      </c>
      <c r="E38" s="150">
        <v>16.5</v>
      </c>
      <c r="F38" s="150">
        <v>18.7</v>
      </c>
      <c r="G38" s="150">
        <v>12.2</v>
      </c>
      <c r="H38" s="150">
        <v>32</v>
      </c>
      <c r="I38" s="150">
        <v>12.9</v>
      </c>
      <c r="J38" s="150">
        <v>9.6999999999999993</v>
      </c>
      <c r="K38" s="150">
        <v>16</v>
      </c>
      <c r="L38" s="150">
        <v>12</v>
      </c>
      <c r="M38" s="150">
        <v>33.9</v>
      </c>
      <c r="N38" s="150">
        <v>8.9</v>
      </c>
      <c r="O38" s="150">
        <v>0</v>
      </c>
      <c r="P38" s="150">
        <v>0</v>
      </c>
      <c r="Q38" s="150">
        <v>0</v>
      </c>
      <c r="R38" s="150">
        <v>20.399999999999999</v>
      </c>
      <c r="S38" s="5"/>
    </row>
    <row r="39" spans="1:19">
      <c r="A39" s="24" t="s">
        <v>35</v>
      </c>
      <c r="B39" s="21">
        <v>32047</v>
      </c>
      <c r="C39" s="21">
        <v>6369</v>
      </c>
      <c r="D39" s="150">
        <v>21.3</v>
      </c>
      <c r="E39" s="150">
        <v>17.600000000000001</v>
      </c>
      <c r="F39" s="150">
        <v>27.2</v>
      </c>
      <c r="G39" s="150">
        <v>0</v>
      </c>
      <c r="H39" s="150">
        <v>0</v>
      </c>
      <c r="I39" s="150">
        <v>18.100000000000001</v>
      </c>
      <c r="J39" s="150">
        <v>17.5</v>
      </c>
      <c r="K39" s="150">
        <v>24.3</v>
      </c>
      <c r="L39" s="150">
        <v>23.5</v>
      </c>
      <c r="M39" s="150">
        <v>23.9</v>
      </c>
      <c r="N39" s="150">
        <v>23</v>
      </c>
      <c r="O39" s="150">
        <v>20</v>
      </c>
      <c r="P39" s="150">
        <v>0</v>
      </c>
      <c r="Q39" s="150">
        <v>0</v>
      </c>
      <c r="R39" s="150">
        <v>22.3</v>
      </c>
      <c r="S39" s="5"/>
    </row>
    <row r="40" spans="1:19">
      <c r="A40" s="24" t="s">
        <v>36</v>
      </c>
      <c r="B40" s="21">
        <v>52675</v>
      </c>
      <c r="C40" s="21">
        <v>19945</v>
      </c>
      <c r="D40" s="150">
        <v>25</v>
      </c>
      <c r="E40" s="150">
        <v>0</v>
      </c>
      <c r="F40" s="150">
        <v>39.799999999999997</v>
      </c>
      <c r="G40" s="150">
        <v>13.5</v>
      </c>
      <c r="H40" s="150">
        <v>9</v>
      </c>
      <c r="I40" s="150">
        <v>16.2</v>
      </c>
      <c r="J40" s="150">
        <v>5</v>
      </c>
      <c r="K40" s="150">
        <v>21</v>
      </c>
      <c r="L40" s="150">
        <v>11.8</v>
      </c>
      <c r="M40" s="150">
        <v>4.3</v>
      </c>
      <c r="N40" s="150">
        <v>26.4</v>
      </c>
      <c r="O40" s="150">
        <v>0</v>
      </c>
      <c r="P40" s="150">
        <v>0</v>
      </c>
      <c r="Q40" s="150">
        <v>16.8</v>
      </c>
      <c r="R40" s="150">
        <v>24.7</v>
      </c>
      <c r="S40" s="5"/>
    </row>
    <row r="41" spans="1:19">
      <c r="A41" s="24" t="s">
        <v>37</v>
      </c>
      <c r="B41" s="21">
        <v>27086</v>
      </c>
      <c r="C41" s="21">
        <v>14939</v>
      </c>
      <c r="D41" s="150">
        <v>19.600000000000001</v>
      </c>
      <c r="E41" s="150">
        <v>0</v>
      </c>
      <c r="F41" s="150">
        <v>0</v>
      </c>
      <c r="G41" s="150">
        <v>19.2</v>
      </c>
      <c r="H41" s="150">
        <v>0</v>
      </c>
      <c r="I41" s="150">
        <v>19.100000000000001</v>
      </c>
      <c r="J41" s="150">
        <v>13.7</v>
      </c>
      <c r="K41" s="150">
        <v>26.6</v>
      </c>
      <c r="L41" s="150">
        <v>28.1</v>
      </c>
      <c r="M41" s="150">
        <v>20.100000000000001</v>
      </c>
      <c r="N41" s="150">
        <v>29.7</v>
      </c>
      <c r="O41" s="150">
        <v>8.1</v>
      </c>
      <c r="P41" s="150">
        <v>18.5</v>
      </c>
      <c r="Q41" s="150">
        <v>0</v>
      </c>
      <c r="R41" s="150">
        <v>26.6</v>
      </c>
      <c r="S41" s="5"/>
    </row>
    <row r="42" spans="1:19">
      <c r="A42" s="24"/>
      <c r="B42" s="21"/>
      <c r="C42" s="21"/>
      <c r="D42" s="150"/>
      <c r="E42" s="150"/>
      <c r="F42" s="150"/>
      <c r="G42" s="150"/>
      <c r="H42" s="150"/>
      <c r="I42" s="150"/>
      <c r="J42" s="150"/>
      <c r="K42" s="150"/>
      <c r="L42" s="150"/>
      <c r="M42" s="150"/>
      <c r="N42" s="150"/>
      <c r="O42" s="150"/>
      <c r="P42" s="150"/>
      <c r="Q42" s="150"/>
      <c r="R42" s="150"/>
      <c r="S42" s="5"/>
    </row>
    <row r="43" spans="1:19">
      <c r="A43" s="24" t="s">
        <v>38</v>
      </c>
      <c r="B43" s="21">
        <v>9921</v>
      </c>
      <c r="C43" s="21">
        <v>2927</v>
      </c>
      <c r="D43" s="150">
        <v>23</v>
      </c>
      <c r="E43" s="150">
        <v>0</v>
      </c>
      <c r="F43" s="150">
        <v>17</v>
      </c>
      <c r="G43" s="150">
        <v>18.899999999999999</v>
      </c>
      <c r="H43" s="150">
        <v>35</v>
      </c>
      <c r="I43" s="150">
        <v>15.2</v>
      </c>
      <c r="J43" s="150">
        <v>19.600000000000001</v>
      </c>
      <c r="K43" s="150">
        <v>21.5</v>
      </c>
      <c r="L43" s="150">
        <v>22.4</v>
      </c>
      <c r="M43" s="150">
        <v>11.3</v>
      </c>
      <c r="N43" s="150">
        <v>26.3</v>
      </c>
      <c r="O43" s="150">
        <v>0</v>
      </c>
      <c r="P43" s="150">
        <v>0</v>
      </c>
      <c r="Q43" s="150">
        <v>22.8</v>
      </c>
      <c r="R43" s="150">
        <v>21.5</v>
      </c>
      <c r="S43" s="5"/>
    </row>
    <row r="44" spans="1:19">
      <c r="A44" s="24" t="s">
        <v>39</v>
      </c>
      <c r="B44" s="21">
        <v>35300</v>
      </c>
      <c r="C44" s="21">
        <v>12961</v>
      </c>
      <c r="D44" s="150">
        <v>28.4</v>
      </c>
      <c r="E44" s="150">
        <v>0</v>
      </c>
      <c r="F44" s="150">
        <v>0</v>
      </c>
      <c r="G44" s="150">
        <v>15.6</v>
      </c>
      <c r="H44" s="150">
        <v>30.1</v>
      </c>
      <c r="I44" s="150">
        <v>14.5</v>
      </c>
      <c r="J44" s="150">
        <v>0</v>
      </c>
      <c r="K44" s="150">
        <v>0</v>
      </c>
      <c r="L44" s="150">
        <v>0</v>
      </c>
      <c r="M44" s="150">
        <v>17.3</v>
      </c>
      <c r="N44" s="150">
        <v>28</v>
      </c>
      <c r="O44" s="150">
        <v>0</v>
      </c>
      <c r="P44" s="150">
        <v>0</v>
      </c>
      <c r="Q44" s="150">
        <v>10.4</v>
      </c>
      <c r="R44" s="150">
        <v>23.7</v>
      </c>
      <c r="S44" s="5"/>
    </row>
    <row r="45" spans="1:19">
      <c r="A45" s="24" t="s">
        <v>40</v>
      </c>
      <c r="B45" s="21">
        <v>5679</v>
      </c>
      <c r="C45" s="21">
        <v>5340</v>
      </c>
      <c r="D45" s="150">
        <v>20.2</v>
      </c>
      <c r="E45" s="150">
        <v>0</v>
      </c>
      <c r="F45" s="150">
        <v>0</v>
      </c>
      <c r="G45" s="150">
        <v>29.1</v>
      </c>
      <c r="H45" s="150">
        <v>0</v>
      </c>
      <c r="I45" s="150">
        <v>23.6</v>
      </c>
      <c r="J45" s="150">
        <v>0</v>
      </c>
      <c r="K45" s="150">
        <v>2</v>
      </c>
      <c r="L45" s="150">
        <v>4.7</v>
      </c>
      <c r="M45" s="150">
        <v>0</v>
      </c>
      <c r="N45" s="150">
        <v>9.6</v>
      </c>
      <c r="O45" s="150">
        <v>0</v>
      </c>
      <c r="P45" s="150">
        <v>24.5</v>
      </c>
      <c r="Q45" s="150">
        <v>0</v>
      </c>
      <c r="R45" s="150">
        <v>30.4</v>
      </c>
      <c r="S45" s="5"/>
    </row>
    <row r="46" spans="1:19">
      <c r="A46" s="24" t="s">
        <v>41</v>
      </c>
      <c r="B46" s="21">
        <v>6257</v>
      </c>
      <c r="C46" s="21">
        <v>2028</v>
      </c>
      <c r="D46" s="150">
        <v>21.4</v>
      </c>
      <c r="E46" s="150">
        <v>0</v>
      </c>
      <c r="F46" s="150">
        <v>30</v>
      </c>
      <c r="G46" s="150">
        <v>29.8</v>
      </c>
      <c r="H46" s="150">
        <v>23.3</v>
      </c>
      <c r="I46" s="150">
        <v>24.1</v>
      </c>
      <c r="J46" s="150">
        <v>0</v>
      </c>
      <c r="K46" s="150">
        <v>28.9</v>
      </c>
      <c r="L46" s="150">
        <v>32.299999999999997</v>
      </c>
      <c r="M46" s="150">
        <v>30</v>
      </c>
      <c r="N46" s="150">
        <v>27.9</v>
      </c>
      <c r="O46" s="150">
        <v>30</v>
      </c>
      <c r="P46" s="150">
        <v>25</v>
      </c>
      <c r="Q46" s="150">
        <v>13.4</v>
      </c>
      <c r="R46" s="150">
        <v>26.7</v>
      </c>
      <c r="S46" s="5"/>
    </row>
    <row r="47" spans="1:19">
      <c r="A47" s="24" t="s">
        <v>42</v>
      </c>
      <c r="B47" s="21">
        <v>6594</v>
      </c>
      <c r="C47" s="21">
        <v>2412</v>
      </c>
      <c r="D47" s="150">
        <v>32.9</v>
      </c>
      <c r="E47" s="150">
        <v>0</v>
      </c>
      <c r="F47" s="150">
        <v>0</v>
      </c>
      <c r="G47" s="150">
        <v>9</v>
      </c>
      <c r="H47" s="150">
        <v>0</v>
      </c>
      <c r="I47" s="150">
        <v>7.7</v>
      </c>
      <c r="J47" s="150">
        <v>25.4</v>
      </c>
      <c r="K47" s="150">
        <v>23.9</v>
      </c>
      <c r="L47" s="150">
        <v>12.2</v>
      </c>
      <c r="M47" s="150">
        <v>0</v>
      </c>
      <c r="N47" s="150">
        <v>16.2</v>
      </c>
      <c r="O47" s="150">
        <v>0</v>
      </c>
      <c r="P47" s="150">
        <v>0</v>
      </c>
      <c r="Q47" s="150">
        <v>6.4</v>
      </c>
      <c r="R47" s="150">
        <v>22.3</v>
      </c>
      <c r="S47" s="5"/>
    </row>
    <row r="48" spans="1:19">
      <c r="A48" s="24"/>
      <c r="B48" s="21"/>
      <c r="C48" s="21"/>
      <c r="D48" s="150"/>
      <c r="E48" s="150"/>
      <c r="F48" s="150"/>
      <c r="G48" s="150"/>
      <c r="H48" s="150"/>
      <c r="I48" s="150"/>
      <c r="J48" s="150"/>
      <c r="K48" s="150"/>
      <c r="L48" s="150"/>
      <c r="M48" s="150"/>
      <c r="N48" s="150"/>
      <c r="O48" s="150"/>
      <c r="P48" s="150"/>
      <c r="Q48" s="150"/>
      <c r="R48" s="150"/>
      <c r="S48" s="5"/>
    </row>
    <row r="49" spans="1:19">
      <c r="A49" s="24" t="s">
        <v>43</v>
      </c>
      <c r="B49" s="21">
        <v>4589</v>
      </c>
      <c r="C49" s="21">
        <v>2377</v>
      </c>
      <c r="D49" s="150">
        <v>20.2</v>
      </c>
      <c r="E49" s="150">
        <v>0</v>
      </c>
      <c r="F49" s="150">
        <v>0</v>
      </c>
      <c r="G49" s="150">
        <v>14.2</v>
      </c>
      <c r="H49" s="150">
        <v>29.7</v>
      </c>
      <c r="I49" s="150">
        <v>17.2</v>
      </c>
      <c r="J49" s="150">
        <v>0</v>
      </c>
      <c r="K49" s="150">
        <v>19.600000000000001</v>
      </c>
      <c r="L49" s="150">
        <v>19.5</v>
      </c>
      <c r="M49" s="150">
        <v>0</v>
      </c>
      <c r="N49" s="150">
        <v>17.899999999999999</v>
      </c>
      <c r="O49" s="150">
        <v>0</v>
      </c>
      <c r="P49" s="150">
        <v>8.1999999999999993</v>
      </c>
      <c r="Q49" s="150">
        <v>0</v>
      </c>
      <c r="R49" s="150">
        <v>24.7</v>
      </c>
      <c r="S49" s="5"/>
    </row>
    <row r="50" spans="1:19">
      <c r="A50" s="24" t="s">
        <v>44</v>
      </c>
      <c r="B50" s="21">
        <v>25509</v>
      </c>
      <c r="C50" s="21">
        <v>11424</v>
      </c>
      <c r="D50" s="150">
        <v>26.5</v>
      </c>
      <c r="E50" s="150">
        <v>0</v>
      </c>
      <c r="F50" s="150">
        <v>0</v>
      </c>
      <c r="G50" s="150">
        <v>21.7</v>
      </c>
      <c r="H50" s="150">
        <v>26.2</v>
      </c>
      <c r="I50" s="150">
        <v>16.899999999999999</v>
      </c>
      <c r="J50" s="150">
        <v>21.9</v>
      </c>
      <c r="K50" s="150">
        <v>22.5</v>
      </c>
      <c r="L50" s="150">
        <v>9.9</v>
      </c>
      <c r="M50" s="150">
        <v>14.4</v>
      </c>
      <c r="N50" s="150">
        <v>27.8</v>
      </c>
      <c r="O50" s="150">
        <v>32.1</v>
      </c>
      <c r="P50" s="150">
        <v>0</v>
      </c>
      <c r="Q50" s="150">
        <v>0</v>
      </c>
      <c r="R50" s="150">
        <v>28.2</v>
      </c>
      <c r="S50" s="5"/>
    </row>
    <row r="51" spans="1:19">
      <c r="A51" s="24" t="s">
        <v>45</v>
      </c>
      <c r="B51" s="21">
        <v>13596</v>
      </c>
      <c r="C51" s="21">
        <v>5804</v>
      </c>
      <c r="D51" s="150">
        <v>29.1</v>
      </c>
      <c r="E51" s="150">
        <v>0</v>
      </c>
      <c r="F51" s="150">
        <v>42</v>
      </c>
      <c r="G51" s="150">
        <v>27.1</v>
      </c>
      <c r="H51" s="150">
        <v>28.4</v>
      </c>
      <c r="I51" s="150">
        <v>23.1</v>
      </c>
      <c r="J51" s="150">
        <v>20.7</v>
      </c>
      <c r="K51" s="150">
        <v>31.1</v>
      </c>
      <c r="L51" s="150">
        <v>21.6</v>
      </c>
      <c r="M51" s="150">
        <v>15</v>
      </c>
      <c r="N51" s="150">
        <v>21.2</v>
      </c>
      <c r="O51" s="150">
        <v>31.9</v>
      </c>
      <c r="P51" s="150">
        <v>10</v>
      </c>
      <c r="Q51" s="150">
        <v>39.200000000000003</v>
      </c>
      <c r="R51" s="150">
        <v>32.6</v>
      </c>
      <c r="S51" s="5"/>
    </row>
    <row r="52" spans="1:19">
      <c r="A52" s="24" t="s">
        <v>46</v>
      </c>
      <c r="B52" s="21">
        <v>121322</v>
      </c>
      <c r="C52" s="21">
        <v>46099</v>
      </c>
      <c r="D52" s="150">
        <v>30.7</v>
      </c>
      <c r="E52" s="150">
        <v>31.9</v>
      </c>
      <c r="F52" s="150">
        <v>1</v>
      </c>
      <c r="G52" s="150">
        <v>22.9</v>
      </c>
      <c r="H52" s="150">
        <v>30</v>
      </c>
      <c r="I52" s="150">
        <v>21.5</v>
      </c>
      <c r="J52" s="150">
        <v>33.1</v>
      </c>
      <c r="K52" s="150">
        <v>32.4</v>
      </c>
      <c r="L52" s="150">
        <v>30</v>
      </c>
      <c r="M52" s="150">
        <v>17.2</v>
      </c>
      <c r="N52" s="150">
        <v>26.4</v>
      </c>
      <c r="O52" s="150">
        <v>0</v>
      </c>
      <c r="P52" s="150">
        <v>0</v>
      </c>
      <c r="Q52" s="150">
        <v>0</v>
      </c>
      <c r="R52" s="150">
        <v>30.9</v>
      </c>
      <c r="S52" s="5"/>
    </row>
    <row r="53" spans="1:19">
      <c r="A53" s="24" t="s">
        <v>47</v>
      </c>
      <c r="B53" s="21">
        <v>21484</v>
      </c>
      <c r="C53" s="21">
        <v>7327</v>
      </c>
      <c r="D53" s="150">
        <v>26.3</v>
      </c>
      <c r="E53" s="150">
        <v>36.700000000000003</v>
      </c>
      <c r="F53" s="150">
        <v>35</v>
      </c>
      <c r="G53" s="150">
        <v>18.3</v>
      </c>
      <c r="H53" s="150">
        <v>0</v>
      </c>
      <c r="I53" s="150">
        <v>19.399999999999999</v>
      </c>
      <c r="J53" s="150">
        <v>0</v>
      </c>
      <c r="K53" s="150">
        <v>20.9</v>
      </c>
      <c r="L53" s="150">
        <v>13.6</v>
      </c>
      <c r="M53" s="150">
        <v>20</v>
      </c>
      <c r="N53" s="150">
        <v>20</v>
      </c>
      <c r="O53" s="150">
        <v>0</v>
      </c>
      <c r="P53" s="150">
        <v>0</v>
      </c>
      <c r="Q53" s="150">
        <v>0</v>
      </c>
      <c r="R53" s="150">
        <v>26.8</v>
      </c>
      <c r="S53" s="5"/>
    </row>
    <row r="54" spans="1:19">
      <c r="A54" s="24"/>
      <c r="B54" s="21"/>
      <c r="C54" s="21"/>
      <c r="D54" s="150"/>
      <c r="E54" s="150"/>
      <c r="F54" s="150"/>
      <c r="G54" s="150"/>
      <c r="H54" s="150"/>
      <c r="I54" s="150"/>
      <c r="J54" s="150"/>
      <c r="K54" s="150"/>
      <c r="L54" s="150"/>
      <c r="M54" s="150"/>
      <c r="N54" s="150"/>
      <c r="O54" s="150"/>
      <c r="P54" s="150"/>
      <c r="Q54" s="150"/>
      <c r="R54" s="150"/>
      <c r="S54" s="5"/>
    </row>
    <row r="55" spans="1:19">
      <c r="A55" s="24" t="s">
        <v>48</v>
      </c>
      <c r="B55" s="21">
        <v>2406</v>
      </c>
      <c r="C55" s="21">
        <v>1166</v>
      </c>
      <c r="D55" s="150">
        <v>21.9</v>
      </c>
      <c r="E55" s="150">
        <v>17.100000000000001</v>
      </c>
      <c r="F55" s="150">
        <v>0</v>
      </c>
      <c r="G55" s="150">
        <v>15</v>
      </c>
      <c r="H55" s="150">
        <v>28</v>
      </c>
      <c r="I55" s="150">
        <v>12.7</v>
      </c>
      <c r="J55" s="150">
        <v>14.2</v>
      </c>
      <c r="K55" s="150">
        <v>31</v>
      </c>
      <c r="L55" s="150">
        <v>12.6</v>
      </c>
      <c r="M55" s="150">
        <v>16.399999999999999</v>
      </c>
      <c r="N55" s="150">
        <v>20</v>
      </c>
      <c r="O55" s="150">
        <v>0</v>
      </c>
      <c r="P55" s="150">
        <v>0</v>
      </c>
      <c r="Q55" s="150">
        <v>0</v>
      </c>
      <c r="R55" s="150">
        <v>23.3</v>
      </c>
      <c r="S55" s="5"/>
    </row>
    <row r="56" spans="1:19">
      <c r="A56" s="24" t="s">
        <v>49</v>
      </c>
      <c r="B56" s="21">
        <v>48821</v>
      </c>
      <c r="C56" s="21">
        <v>35160</v>
      </c>
      <c r="D56" s="150">
        <v>26</v>
      </c>
      <c r="E56" s="150">
        <v>0</v>
      </c>
      <c r="F56" s="150">
        <v>0</v>
      </c>
      <c r="G56" s="150">
        <v>28</v>
      </c>
      <c r="H56" s="150">
        <v>0</v>
      </c>
      <c r="I56" s="150">
        <v>22.8</v>
      </c>
      <c r="J56" s="150">
        <v>0</v>
      </c>
      <c r="K56" s="150">
        <v>27</v>
      </c>
      <c r="L56" s="150">
        <v>21.5</v>
      </c>
      <c r="M56" s="150">
        <v>24</v>
      </c>
      <c r="N56" s="150">
        <v>21.2</v>
      </c>
      <c r="O56" s="150">
        <v>0</v>
      </c>
      <c r="P56" s="150">
        <v>0</v>
      </c>
      <c r="Q56" s="150">
        <v>19.600000000000001</v>
      </c>
      <c r="R56" s="150">
        <v>31.5</v>
      </c>
      <c r="S56" s="5"/>
    </row>
    <row r="57" spans="1:19">
      <c r="A57" s="24" t="s">
        <v>50</v>
      </c>
      <c r="B57" s="21">
        <v>8674</v>
      </c>
      <c r="C57" s="21">
        <v>3487</v>
      </c>
      <c r="D57" s="150">
        <v>29.4</v>
      </c>
      <c r="E57" s="150">
        <v>26.2</v>
      </c>
      <c r="F57" s="150">
        <v>26.5</v>
      </c>
      <c r="G57" s="150">
        <v>22.9</v>
      </c>
      <c r="H57" s="150">
        <v>36.4</v>
      </c>
      <c r="I57" s="150">
        <v>19.399999999999999</v>
      </c>
      <c r="J57" s="150">
        <v>0</v>
      </c>
      <c r="K57" s="150">
        <v>25.6</v>
      </c>
      <c r="L57" s="150">
        <v>23.3</v>
      </c>
      <c r="M57" s="150">
        <v>18.399999999999999</v>
      </c>
      <c r="N57" s="150">
        <v>24.8</v>
      </c>
      <c r="O57" s="150">
        <v>0</v>
      </c>
      <c r="P57" s="150">
        <v>0</v>
      </c>
      <c r="Q57" s="150">
        <v>0</v>
      </c>
      <c r="R57" s="150">
        <v>23.6</v>
      </c>
      <c r="S57" s="5"/>
    </row>
    <row r="58" spans="1:19">
      <c r="A58" s="24" t="s">
        <v>51</v>
      </c>
      <c r="B58" s="21">
        <v>10758</v>
      </c>
      <c r="C58" s="21">
        <v>6848</v>
      </c>
      <c r="D58" s="150">
        <v>21.7</v>
      </c>
      <c r="E58" s="150">
        <v>28.2</v>
      </c>
      <c r="F58" s="150">
        <v>22.8</v>
      </c>
      <c r="G58" s="150">
        <v>12.9</v>
      </c>
      <c r="H58" s="150">
        <v>24.3</v>
      </c>
      <c r="I58" s="150">
        <v>15.2</v>
      </c>
      <c r="J58" s="150">
        <v>10.6</v>
      </c>
      <c r="K58" s="150">
        <v>0</v>
      </c>
      <c r="L58" s="150">
        <v>17</v>
      </c>
      <c r="M58" s="150">
        <v>11.6</v>
      </c>
      <c r="N58" s="150">
        <v>23.8</v>
      </c>
      <c r="O58" s="150">
        <v>0</v>
      </c>
      <c r="P58" s="150">
        <v>18.5</v>
      </c>
      <c r="Q58" s="150">
        <v>5.5</v>
      </c>
      <c r="R58" s="150">
        <v>29.3</v>
      </c>
      <c r="S58" s="5"/>
    </row>
    <row r="59" spans="1:19">
      <c r="A59" s="24" t="s">
        <v>52</v>
      </c>
      <c r="B59" s="21">
        <v>55698</v>
      </c>
      <c r="C59" s="21">
        <v>14195</v>
      </c>
      <c r="D59" s="150">
        <v>19.7</v>
      </c>
      <c r="E59" s="150">
        <v>0</v>
      </c>
      <c r="F59" s="150">
        <v>0</v>
      </c>
      <c r="G59" s="150">
        <v>14</v>
      </c>
      <c r="H59" s="150">
        <v>17.399999999999999</v>
      </c>
      <c r="I59" s="150">
        <v>15</v>
      </c>
      <c r="J59" s="150">
        <v>15</v>
      </c>
      <c r="K59" s="150">
        <v>11.3</v>
      </c>
      <c r="L59" s="150">
        <v>16.7</v>
      </c>
      <c r="M59" s="150">
        <v>13.3</v>
      </c>
      <c r="N59" s="150">
        <v>0</v>
      </c>
      <c r="O59" s="150">
        <v>0</v>
      </c>
      <c r="P59" s="150">
        <v>0</v>
      </c>
      <c r="Q59" s="150">
        <v>14.9</v>
      </c>
      <c r="R59" s="150">
        <v>20.5</v>
      </c>
      <c r="S59" s="5"/>
    </row>
    <row r="60" spans="1:19">
      <c r="A60" s="24"/>
      <c r="B60" s="21"/>
      <c r="C60" s="21"/>
      <c r="D60" s="150"/>
      <c r="E60" s="150"/>
      <c r="F60" s="150"/>
      <c r="G60" s="150"/>
      <c r="H60" s="150"/>
      <c r="I60" s="150"/>
      <c r="J60" s="150"/>
      <c r="K60" s="150"/>
      <c r="L60" s="150"/>
      <c r="M60" s="150"/>
      <c r="N60" s="150"/>
      <c r="O60" s="150"/>
      <c r="P60" s="150"/>
      <c r="Q60" s="150"/>
      <c r="R60" s="150"/>
      <c r="S60" s="5"/>
    </row>
    <row r="61" spans="1:19">
      <c r="A61" s="24" t="s">
        <v>53</v>
      </c>
      <c r="B61" s="21">
        <v>20130</v>
      </c>
      <c r="C61" s="21">
        <v>1571</v>
      </c>
      <c r="D61" s="150">
        <v>26.7</v>
      </c>
      <c r="E61" s="150">
        <v>31.1</v>
      </c>
      <c r="F61" s="150">
        <v>29.2</v>
      </c>
      <c r="G61" s="150">
        <v>25.4</v>
      </c>
      <c r="H61" s="150">
        <v>30</v>
      </c>
      <c r="I61" s="150">
        <v>26.1</v>
      </c>
      <c r="J61" s="150">
        <v>28.9</v>
      </c>
      <c r="K61" s="150">
        <v>30.7</v>
      </c>
      <c r="L61" s="150">
        <v>26.8</v>
      </c>
      <c r="M61" s="150">
        <v>29.5</v>
      </c>
      <c r="N61" s="150">
        <v>21.9</v>
      </c>
      <c r="O61" s="150">
        <v>0</v>
      </c>
      <c r="P61" s="150">
        <v>0</v>
      </c>
      <c r="Q61" s="150">
        <v>0</v>
      </c>
      <c r="R61" s="150">
        <v>28.5</v>
      </c>
      <c r="S61" s="5"/>
    </row>
    <row r="62" spans="1:19">
      <c r="A62" s="24" t="s">
        <v>54</v>
      </c>
      <c r="B62" s="21">
        <v>11850</v>
      </c>
      <c r="C62" s="21">
        <v>4901</v>
      </c>
      <c r="D62" s="150">
        <v>23.2</v>
      </c>
      <c r="E62" s="150">
        <v>30.6</v>
      </c>
      <c r="F62" s="150">
        <v>0</v>
      </c>
      <c r="G62" s="150">
        <v>24.9</v>
      </c>
      <c r="H62" s="150">
        <v>25.1</v>
      </c>
      <c r="I62" s="150">
        <v>17.100000000000001</v>
      </c>
      <c r="J62" s="150">
        <v>0</v>
      </c>
      <c r="K62" s="150">
        <v>22.4</v>
      </c>
      <c r="L62" s="150">
        <v>0</v>
      </c>
      <c r="M62" s="150">
        <v>21.3</v>
      </c>
      <c r="N62" s="150">
        <v>0</v>
      </c>
      <c r="O62" s="150">
        <v>0</v>
      </c>
      <c r="P62" s="150">
        <v>0</v>
      </c>
      <c r="Q62" s="150">
        <v>21.6</v>
      </c>
      <c r="R62" s="150">
        <v>24.8</v>
      </c>
      <c r="S62" s="5"/>
    </row>
    <row r="63" spans="1:19">
      <c r="A63" s="24" t="s">
        <v>55</v>
      </c>
      <c r="B63" s="21">
        <v>12498</v>
      </c>
      <c r="C63" s="21">
        <v>5196</v>
      </c>
      <c r="D63" s="150">
        <v>27.2</v>
      </c>
      <c r="E63" s="150">
        <v>0</v>
      </c>
      <c r="F63" s="150">
        <v>0</v>
      </c>
      <c r="G63" s="150">
        <v>17.399999999999999</v>
      </c>
      <c r="H63" s="150">
        <v>19.100000000000001</v>
      </c>
      <c r="I63" s="150">
        <v>17.600000000000001</v>
      </c>
      <c r="J63" s="150">
        <v>0</v>
      </c>
      <c r="K63" s="150">
        <v>32.200000000000003</v>
      </c>
      <c r="L63" s="150">
        <v>16</v>
      </c>
      <c r="M63" s="150">
        <v>10.9</v>
      </c>
      <c r="N63" s="150">
        <v>24.3</v>
      </c>
      <c r="O63" s="150">
        <v>0</v>
      </c>
      <c r="P63" s="150">
        <v>18.8</v>
      </c>
      <c r="Q63" s="150">
        <v>15.5</v>
      </c>
      <c r="R63" s="150">
        <v>26.8</v>
      </c>
      <c r="S63" s="5"/>
    </row>
    <row r="64" spans="1:19">
      <c r="A64" s="24" t="s">
        <v>56</v>
      </c>
      <c r="B64" s="21">
        <v>1185</v>
      </c>
      <c r="C64" s="21">
        <v>667</v>
      </c>
      <c r="D64" s="150">
        <v>22.7</v>
      </c>
      <c r="E64" s="150">
        <v>9.4</v>
      </c>
      <c r="F64" s="150">
        <v>0</v>
      </c>
      <c r="G64" s="150">
        <v>0</v>
      </c>
      <c r="H64" s="150">
        <v>29.8</v>
      </c>
      <c r="I64" s="150">
        <v>7.6</v>
      </c>
      <c r="J64" s="150">
        <v>18.5</v>
      </c>
      <c r="K64" s="150">
        <v>25.7</v>
      </c>
      <c r="L64" s="150">
        <v>6.4</v>
      </c>
      <c r="M64" s="150">
        <v>15.3</v>
      </c>
      <c r="N64" s="150">
        <v>18.2</v>
      </c>
      <c r="O64" s="150">
        <v>19.7</v>
      </c>
      <c r="P64" s="150">
        <v>0</v>
      </c>
      <c r="Q64" s="150">
        <v>0</v>
      </c>
      <c r="R64" s="150">
        <v>21.9</v>
      </c>
      <c r="S64" s="5"/>
    </row>
    <row r="65" spans="1:19">
      <c r="A65" s="24" t="s">
        <v>57</v>
      </c>
      <c r="B65" s="21">
        <v>46182</v>
      </c>
      <c r="C65" s="21">
        <v>26170</v>
      </c>
      <c r="D65" s="150">
        <v>24.8</v>
      </c>
      <c r="E65" s="150">
        <v>0</v>
      </c>
      <c r="F65" s="150">
        <v>0</v>
      </c>
      <c r="G65" s="150">
        <v>17.399999999999999</v>
      </c>
      <c r="H65" s="150">
        <v>24.1</v>
      </c>
      <c r="I65" s="150">
        <v>11.2</v>
      </c>
      <c r="J65" s="150">
        <v>19.600000000000001</v>
      </c>
      <c r="K65" s="150">
        <v>29.3</v>
      </c>
      <c r="L65" s="150">
        <v>23.5</v>
      </c>
      <c r="M65" s="150">
        <v>0</v>
      </c>
      <c r="N65" s="150">
        <v>20.399999999999999</v>
      </c>
      <c r="O65" s="150">
        <v>0</v>
      </c>
      <c r="P65" s="150">
        <v>23.4</v>
      </c>
      <c r="Q65" s="150">
        <v>17.3</v>
      </c>
      <c r="R65" s="150">
        <v>32.4</v>
      </c>
      <c r="S65" s="5"/>
    </row>
    <row r="66" spans="1:19">
      <c r="A66" s="24"/>
      <c r="B66" s="21"/>
      <c r="C66" s="21"/>
      <c r="D66" s="150"/>
      <c r="E66" s="150"/>
      <c r="F66" s="150"/>
      <c r="G66" s="150"/>
      <c r="H66" s="150"/>
      <c r="I66" s="150"/>
      <c r="J66" s="150"/>
      <c r="K66" s="150"/>
      <c r="L66" s="150"/>
      <c r="M66" s="150"/>
      <c r="N66" s="150"/>
      <c r="O66" s="150"/>
      <c r="P66" s="150"/>
      <c r="Q66" s="150"/>
      <c r="R66" s="150"/>
      <c r="S66" s="5"/>
    </row>
    <row r="67" spans="1:19">
      <c r="A67" s="24" t="s">
        <v>58</v>
      </c>
      <c r="B67" s="21">
        <v>81242</v>
      </c>
      <c r="C67" s="21">
        <v>21100</v>
      </c>
      <c r="D67" s="150">
        <v>28</v>
      </c>
      <c r="E67" s="150">
        <v>24.9</v>
      </c>
      <c r="F67" s="150">
        <v>4</v>
      </c>
      <c r="G67" s="150">
        <v>17.8</v>
      </c>
      <c r="H67" s="150">
        <v>0</v>
      </c>
      <c r="I67" s="150">
        <v>13</v>
      </c>
      <c r="J67" s="150">
        <v>26.1</v>
      </c>
      <c r="K67" s="150">
        <v>19.7</v>
      </c>
      <c r="L67" s="150">
        <v>7</v>
      </c>
      <c r="M67" s="150">
        <v>6.2</v>
      </c>
      <c r="N67" s="150">
        <v>19.600000000000001</v>
      </c>
      <c r="O67" s="150">
        <v>0</v>
      </c>
      <c r="P67" s="150">
        <v>18.3</v>
      </c>
      <c r="Q67" s="150">
        <v>0</v>
      </c>
      <c r="R67" s="150">
        <v>27</v>
      </c>
      <c r="S67" s="5"/>
    </row>
    <row r="68" spans="1:19">
      <c r="A68" s="24" t="s">
        <v>59</v>
      </c>
      <c r="B68" s="21">
        <v>5588</v>
      </c>
      <c r="C68" s="21">
        <v>2971</v>
      </c>
      <c r="D68" s="150">
        <v>25.5</v>
      </c>
      <c r="E68" s="150">
        <v>0</v>
      </c>
      <c r="F68" s="150">
        <v>0</v>
      </c>
      <c r="G68" s="150">
        <v>20.6</v>
      </c>
      <c r="H68" s="150">
        <v>18.899999999999999</v>
      </c>
      <c r="I68" s="150">
        <v>17.8</v>
      </c>
      <c r="J68" s="150">
        <v>0</v>
      </c>
      <c r="K68" s="150">
        <v>20.6</v>
      </c>
      <c r="L68" s="150">
        <v>16</v>
      </c>
      <c r="M68" s="150">
        <v>16.8</v>
      </c>
      <c r="N68" s="150">
        <v>15.4</v>
      </c>
      <c r="O68" s="150">
        <v>0</v>
      </c>
      <c r="P68" s="150">
        <v>0</v>
      </c>
      <c r="Q68" s="150">
        <v>0</v>
      </c>
      <c r="R68" s="150">
        <v>25</v>
      </c>
      <c r="S68" s="5"/>
    </row>
    <row r="69" spans="1:19">
      <c r="A69" s="24" t="s">
        <v>60</v>
      </c>
      <c r="B69" s="21">
        <v>4796</v>
      </c>
      <c r="C69" s="21">
        <v>2563</v>
      </c>
      <c r="D69" s="150">
        <v>20.100000000000001</v>
      </c>
      <c r="E69" s="150">
        <v>0</v>
      </c>
      <c r="F69" s="150">
        <v>20.100000000000001</v>
      </c>
      <c r="G69" s="150">
        <v>24.5</v>
      </c>
      <c r="H69" s="150">
        <v>27</v>
      </c>
      <c r="I69" s="150">
        <v>19.899999999999999</v>
      </c>
      <c r="J69" s="150">
        <v>0</v>
      </c>
      <c r="K69" s="150">
        <v>22.2</v>
      </c>
      <c r="L69" s="150">
        <v>11.1</v>
      </c>
      <c r="M69" s="150">
        <v>0</v>
      </c>
      <c r="N69" s="150">
        <v>15.6</v>
      </c>
      <c r="O69" s="150">
        <v>0</v>
      </c>
      <c r="P69" s="150">
        <v>0</v>
      </c>
      <c r="Q69" s="150">
        <v>3.4</v>
      </c>
      <c r="R69" s="150">
        <v>17.899999999999999</v>
      </c>
      <c r="S69" s="5"/>
    </row>
    <row r="70" spans="1:19">
      <c r="A70" s="24" t="s">
        <v>61</v>
      </c>
      <c r="B70" s="21">
        <v>553</v>
      </c>
      <c r="C70" s="21">
        <v>97</v>
      </c>
      <c r="D70" s="150">
        <v>45</v>
      </c>
      <c r="E70" s="150">
        <v>0</v>
      </c>
      <c r="F70" s="150">
        <v>0</v>
      </c>
      <c r="G70" s="150">
        <v>0</v>
      </c>
      <c r="H70" s="150">
        <v>31.5</v>
      </c>
      <c r="I70" s="150">
        <v>46.2</v>
      </c>
      <c r="J70" s="150">
        <v>31.1</v>
      </c>
      <c r="K70" s="150">
        <v>55.5</v>
      </c>
      <c r="L70" s="150">
        <v>37.6</v>
      </c>
      <c r="M70" s="150">
        <v>42.9</v>
      </c>
      <c r="N70" s="150">
        <v>33.9</v>
      </c>
      <c r="O70" s="150">
        <v>16.100000000000001</v>
      </c>
      <c r="P70" s="150">
        <v>0</v>
      </c>
      <c r="Q70" s="150">
        <v>42.2</v>
      </c>
      <c r="R70" s="150">
        <v>38.700000000000003</v>
      </c>
      <c r="S70" s="5"/>
    </row>
    <row r="71" spans="1:19">
      <c r="A71" s="24" t="s">
        <v>62</v>
      </c>
      <c r="B71" s="21">
        <v>18188</v>
      </c>
      <c r="C71" s="21">
        <v>6275</v>
      </c>
      <c r="D71" s="150">
        <v>27.1</v>
      </c>
      <c r="E71" s="150">
        <v>16.600000000000001</v>
      </c>
      <c r="F71" s="150">
        <v>0</v>
      </c>
      <c r="G71" s="150">
        <v>15.7</v>
      </c>
      <c r="H71" s="150">
        <v>16.3</v>
      </c>
      <c r="I71" s="150">
        <v>15.4</v>
      </c>
      <c r="J71" s="150">
        <v>0</v>
      </c>
      <c r="K71" s="150">
        <v>17.3</v>
      </c>
      <c r="L71" s="150">
        <v>17</v>
      </c>
      <c r="M71" s="150">
        <v>10.1</v>
      </c>
      <c r="N71" s="150">
        <v>18.100000000000001</v>
      </c>
      <c r="O71" s="150">
        <v>0</v>
      </c>
      <c r="P71" s="150">
        <v>0</v>
      </c>
      <c r="Q71" s="150">
        <v>0</v>
      </c>
      <c r="R71" s="150">
        <v>26.4</v>
      </c>
      <c r="S71" s="5"/>
    </row>
    <row r="72" spans="1:19">
      <c r="A72" s="24"/>
      <c r="B72" s="21"/>
      <c r="C72" s="21"/>
      <c r="D72" s="150"/>
      <c r="E72" s="150"/>
      <c r="F72" s="150"/>
      <c r="G72" s="150"/>
      <c r="H72" s="150"/>
      <c r="I72" s="150"/>
      <c r="J72" s="150"/>
      <c r="K72" s="150"/>
      <c r="L72" s="150"/>
      <c r="M72" s="150"/>
      <c r="N72" s="150"/>
      <c r="O72" s="150"/>
      <c r="P72" s="150"/>
      <c r="Q72" s="150"/>
      <c r="R72" s="150"/>
      <c r="S72" s="5"/>
    </row>
    <row r="73" spans="1:19">
      <c r="A73" s="24" t="s">
        <v>63</v>
      </c>
      <c r="B73" s="21">
        <v>42022</v>
      </c>
      <c r="C73" s="21">
        <v>34848</v>
      </c>
      <c r="D73" s="150">
        <v>24.7</v>
      </c>
      <c r="E73" s="150">
        <v>17.5</v>
      </c>
      <c r="F73" s="150">
        <v>19.3</v>
      </c>
      <c r="G73" s="150">
        <v>16.8</v>
      </c>
      <c r="H73" s="150">
        <v>24.1</v>
      </c>
      <c r="I73" s="150">
        <v>15.3</v>
      </c>
      <c r="J73" s="150">
        <v>19.2</v>
      </c>
      <c r="K73" s="150">
        <v>14.3</v>
      </c>
      <c r="L73" s="150">
        <v>19.899999999999999</v>
      </c>
      <c r="M73" s="150">
        <v>13.9</v>
      </c>
      <c r="N73" s="150">
        <v>14.6</v>
      </c>
      <c r="O73" s="150">
        <v>21.2</v>
      </c>
      <c r="P73" s="150">
        <v>0</v>
      </c>
      <c r="Q73" s="150">
        <v>15.9</v>
      </c>
      <c r="R73" s="150">
        <v>27.4</v>
      </c>
      <c r="S73" s="5"/>
    </row>
    <row r="74" spans="1:19">
      <c r="A74" s="24" t="s">
        <v>64</v>
      </c>
      <c r="B74" s="21">
        <v>13405</v>
      </c>
      <c r="C74" s="21">
        <v>3723</v>
      </c>
      <c r="D74" s="150">
        <v>29.5</v>
      </c>
      <c r="E74" s="150">
        <v>13</v>
      </c>
      <c r="F74" s="150">
        <v>21.2</v>
      </c>
      <c r="G74" s="150">
        <v>24.9</v>
      </c>
      <c r="H74" s="150">
        <v>37.5</v>
      </c>
      <c r="I74" s="150">
        <v>20.100000000000001</v>
      </c>
      <c r="J74" s="150">
        <v>19.899999999999999</v>
      </c>
      <c r="K74" s="150">
        <v>28.7</v>
      </c>
      <c r="L74" s="150">
        <v>0</v>
      </c>
      <c r="M74" s="150">
        <v>14.9</v>
      </c>
      <c r="N74" s="150">
        <v>13.4</v>
      </c>
      <c r="O74" s="150">
        <v>0</v>
      </c>
      <c r="P74" s="150">
        <v>0</v>
      </c>
      <c r="Q74" s="150">
        <v>0</v>
      </c>
      <c r="R74" s="150">
        <v>26.9</v>
      </c>
      <c r="S74" s="5"/>
    </row>
    <row r="75" spans="1:19">
      <c r="A75" s="24" t="s">
        <v>65</v>
      </c>
      <c r="B75" s="21">
        <v>8542</v>
      </c>
      <c r="C75" s="21">
        <v>7264</v>
      </c>
      <c r="D75" s="150">
        <v>17.7</v>
      </c>
      <c r="E75" s="150">
        <v>10.7</v>
      </c>
      <c r="F75" s="150">
        <v>44</v>
      </c>
      <c r="G75" s="150">
        <v>15.9</v>
      </c>
      <c r="H75" s="150">
        <v>8.5</v>
      </c>
      <c r="I75" s="150">
        <v>21.6</v>
      </c>
      <c r="J75" s="150">
        <v>25</v>
      </c>
      <c r="K75" s="150">
        <v>15.7</v>
      </c>
      <c r="L75" s="150">
        <v>11.6</v>
      </c>
      <c r="M75" s="150">
        <v>7.9</v>
      </c>
      <c r="N75" s="150">
        <v>11</v>
      </c>
      <c r="O75" s="150">
        <v>0</v>
      </c>
      <c r="P75" s="150">
        <v>0</v>
      </c>
      <c r="Q75" s="150">
        <v>0</v>
      </c>
      <c r="R75" s="150">
        <v>25.7</v>
      </c>
      <c r="S75" s="5"/>
    </row>
    <row r="76" spans="1:19" ht="14" thickBot="1">
      <c r="A76" s="25" t="s">
        <v>66</v>
      </c>
      <c r="B76" s="61">
        <v>136</v>
      </c>
      <c r="C76" s="61">
        <v>93</v>
      </c>
      <c r="D76" s="176">
        <v>22.8</v>
      </c>
      <c r="E76" s="176">
        <v>8.8000000000000007</v>
      </c>
      <c r="F76" s="176">
        <v>0</v>
      </c>
      <c r="G76" s="176">
        <v>31.9</v>
      </c>
      <c r="H76" s="176">
        <v>23.1</v>
      </c>
      <c r="I76" s="176">
        <v>21.9</v>
      </c>
      <c r="J76" s="176">
        <v>0</v>
      </c>
      <c r="K76" s="176">
        <v>28.5</v>
      </c>
      <c r="L76" s="176">
        <v>16</v>
      </c>
      <c r="M76" s="176">
        <v>0</v>
      </c>
      <c r="N76" s="176">
        <v>13.5</v>
      </c>
      <c r="O76" s="176">
        <v>0</v>
      </c>
      <c r="P76" s="176">
        <v>0</v>
      </c>
      <c r="Q76" s="176">
        <v>0</v>
      </c>
      <c r="R76" s="176">
        <v>36</v>
      </c>
      <c r="S76" s="5"/>
    </row>
    <row r="77" spans="1:19">
      <c r="A77" t="s">
        <v>162</v>
      </c>
      <c r="B77" s="79"/>
    </row>
    <row r="78" spans="1:19">
      <c r="A78" t="s">
        <v>365</v>
      </c>
    </row>
  </sheetData>
  <mergeCells count="4">
    <mergeCell ref="A2:R2"/>
    <mergeCell ref="A3:R3"/>
    <mergeCell ref="A4:R4"/>
    <mergeCell ref="D7:R7"/>
  </mergeCells>
  <phoneticPr fontId="0" type="noConversion"/>
  <printOptions horizontalCentered="1"/>
  <pageMargins left="0.25" right="0.25" top="0.25" bottom="0.25" header="0.5" footer="0.5"/>
  <pageSetup scale="59"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71"/>
  <sheetViews>
    <sheetView workbookViewId="0">
      <selection activeCell="A3" sqref="A3:I3"/>
    </sheetView>
  </sheetViews>
  <sheetFormatPr baseColWidth="10" defaultColWidth="8.83203125" defaultRowHeight="13"/>
  <cols>
    <col min="1" max="1" width="18" customWidth="1"/>
    <col min="2" max="2" width="11.5" customWidth="1"/>
    <col min="3" max="3" width="19.83203125" customWidth="1"/>
    <col min="4" max="4" width="19.1640625" customWidth="1"/>
    <col min="5" max="5" width="15.6640625" customWidth="1"/>
    <col min="6" max="8" width="15.5" customWidth="1"/>
    <col min="9" max="9" width="14.6640625" customWidth="1"/>
  </cols>
  <sheetData>
    <row r="1" spans="1:9">
      <c r="A1" s="22"/>
      <c r="B1" s="22"/>
      <c r="C1" s="22"/>
      <c r="D1" s="22"/>
      <c r="E1" s="22"/>
      <c r="F1" s="22"/>
      <c r="G1" s="22"/>
      <c r="H1" s="22"/>
      <c r="I1" s="22" t="s">
        <v>255</v>
      </c>
    </row>
    <row r="2" spans="1:9">
      <c r="A2" s="233" t="s">
        <v>0</v>
      </c>
      <c r="B2" s="233"/>
      <c r="C2" s="233"/>
      <c r="D2" s="233"/>
      <c r="E2" s="233"/>
      <c r="F2" s="233"/>
      <c r="G2" s="233"/>
      <c r="H2" s="233"/>
      <c r="I2" s="233"/>
    </row>
    <row r="3" spans="1:9">
      <c r="A3" s="233" t="s">
        <v>387</v>
      </c>
      <c r="B3" s="233"/>
      <c r="C3" s="233"/>
      <c r="D3" s="233"/>
      <c r="E3" s="233"/>
      <c r="F3" s="233"/>
      <c r="G3" s="233"/>
      <c r="H3" s="233"/>
      <c r="I3" s="233"/>
    </row>
    <row r="4" spans="1:9">
      <c r="A4" s="233" t="s">
        <v>354</v>
      </c>
      <c r="B4" s="233"/>
      <c r="C4" s="233"/>
      <c r="D4" s="233"/>
      <c r="E4" s="233"/>
      <c r="F4" s="233"/>
      <c r="G4" s="233"/>
      <c r="H4" s="233"/>
      <c r="I4" s="233"/>
    </row>
    <row r="5" spans="1:9">
      <c r="A5" s="167"/>
      <c r="B5" s="167"/>
      <c r="C5" s="167"/>
      <c r="D5" s="167"/>
      <c r="E5" s="167"/>
      <c r="F5" s="167"/>
      <c r="G5" s="167"/>
      <c r="H5" s="167"/>
      <c r="I5" s="167"/>
    </row>
    <row r="6" spans="1:9" ht="14" thickBot="1">
      <c r="A6" s="22"/>
      <c r="B6" s="22"/>
      <c r="C6" s="22"/>
      <c r="D6" s="22"/>
      <c r="E6" s="22"/>
      <c r="F6" s="22"/>
      <c r="G6" s="22" t="s">
        <v>260</v>
      </c>
      <c r="H6" s="22"/>
      <c r="I6" s="22"/>
    </row>
    <row r="7" spans="1:9" ht="14" thickBot="1">
      <c r="A7" s="23"/>
      <c r="B7" s="23"/>
      <c r="C7" s="23"/>
      <c r="D7" s="234" t="s">
        <v>388</v>
      </c>
      <c r="E7" s="235"/>
      <c r="F7" s="235"/>
      <c r="G7" s="235"/>
      <c r="H7" s="235"/>
      <c r="I7" s="236"/>
    </row>
    <row r="8" spans="1:9" ht="95.25" customHeight="1" thickBot="1">
      <c r="A8" s="25" t="s">
        <v>3</v>
      </c>
      <c r="B8" s="200" t="s">
        <v>222</v>
      </c>
      <c r="C8" s="158" t="s">
        <v>389</v>
      </c>
      <c r="D8" s="158" t="s">
        <v>390</v>
      </c>
      <c r="E8" s="201" t="s">
        <v>391</v>
      </c>
      <c r="F8" s="178" t="s">
        <v>392</v>
      </c>
      <c r="G8" s="178" t="s">
        <v>393</v>
      </c>
      <c r="H8" s="178" t="s">
        <v>394</v>
      </c>
      <c r="I8" s="178" t="s">
        <v>395</v>
      </c>
    </row>
    <row r="9" spans="1:9">
      <c r="A9" s="24" t="s">
        <v>7</v>
      </c>
      <c r="B9" s="194">
        <f>SUM(B11:B69)</f>
        <v>1042990</v>
      </c>
      <c r="C9" s="191">
        <f>SUM(C11:C69)</f>
        <v>349398</v>
      </c>
      <c r="D9" s="191">
        <f t="shared" ref="D9:I9" si="0">SUM(D11:D69)</f>
        <v>693594</v>
      </c>
      <c r="E9" s="191">
        <f t="shared" si="0"/>
        <v>557315</v>
      </c>
      <c r="F9" s="191">
        <f t="shared" si="0"/>
        <v>47917</v>
      </c>
      <c r="G9" s="191">
        <f t="shared" si="0"/>
        <v>56754</v>
      </c>
      <c r="H9" s="191">
        <f t="shared" si="0"/>
        <v>27264</v>
      </c>
      <c r="I9" s="191">
        <f t="shared" si="0"/>
        <v>4348</v>
      </c>
    </row>
    <row r="10" spans="1:9">
      <c r="A10" s="24"/>
      <c r="B10" s="195"/>
      <c r="C10" s="10"/>
      <c r="D10" s="10"/>
      <c r="E10" s="10"/>
      <c r="F10" s="10"/>
      <c r="G10" s="10"/>
      <c r="H10" s="10"/>
      <c r="I10" s="10"/>
    </row>
    <row r="11" spans="1:9">
      <c r="A11" s="24" t="s">
        <v>8</v>
      </c>
      <c r="B11" s="21">
        <v>6908</v>
      </c>
      <c r="C11" s="21">
        <v>2573</v>
      </c>
      <c r="D11" s="21">
        <v>4335</v>
      </c>
      <c r="E11" s="21">
        <v>3459</v>
      </c>
      <c r="F11" s="21">
        <v>369</v>
      </c>
      <c r="G11" s="21">
        <v>334</v>
      </c>
      <c r="H11" s="21">
        <v>132</v>
      </c>
      <c r="I11" s="21">
        <v>41</v>
      </c>
    </row>
    <row r="12" spans="1:9">
      <c r="A12" s="24" t="s">
        <v>9</v>
      </c>
      <c r="B12" s="21">
        <v>3974</v>
      </c>
      <c r="C12" s="21">
        <v>1575</v>
      </c>
      <c r="D12" s="21">
        <v>2399</v>
      </c>
      <c r="E12" s="21">
        <v>1848</v>
      </c>
      <c r="F12" s="21">
        <v>243</v>
      </c>
      <c r="G12" s="21">
        <v>202</v>
      </c>
      <c r="H12" s="21">
        <v>104</v>
      </c>
      <c r="I12" s="21">
        <v>2</v>
      </c>
    </row>
    <row r="13" spans="1:9">
      <c r="A13" s="24" t="s">
        <v>12</v>
      </c>
      <c r="B13" s="21">
        <v>19677</v>
      </c>
      <c r="C13" s="21">
        <v>5087</v>
      </c>
      <c r="D13" s="21">
        <v>14590</v>
      </c>
      <c r="E13" s="21">
        <v>12613</v>
      </c>
      <c r="F13" s="21">
        <v>893</v>
      </c>
      <c r="G13" s="21">
        <v>733</v>
      </c>
      <c r="H13" s="21">
        <v>334</v>
      </c>
      <c r="I13" s="21">
        <v>17</v>
      </c>
    </row>
    <row r="14" spans="1:9">
      <c r="A14" s="24" t="s">
        <v>14</v>
      </c>
      <c r="B14" s="21">
        <v>6296</v>
      </c>
      <c r="C14" s="21">
        <v>1555</v>
      </c>
      <c r="D14" s="21">
        <v>4741</v>
      </c>
      <c r="E14" s="21">
        <v>4116</v>
      </c>
      <c r="F14" s="21">
        <v>101</v>
      </c>
      <c r="G14" s="21">
        <v>244</v>
      </c>
      <c r="H14" s="21">
        <v>255</v>
      </c>
      <c r="I14" s="21">
        <v>25</v>
      </c>
    </row>
    <row r="15" spans="1:9">
      <c r="A15" s="24" t="s">
        <v>15</v>
      </c>
      <c r="B15" s="21">
        <v>232538</v>
      </c>
      <c r="C15" s="21">
        <v>63515</v>
      </c>
      <c r="D15" s="21">
        <v>169023</v>
      </c>
      <c r="E15" s="21">
        <v>136947</v>
      </c>
      <c r="F15" s="21">
        <v>11364</v>
      </c>
      <c r="G15" s="21">
        <v>12281</v>
      </c>
      <c r="H15" s="21">
        <v>7080</v>
      </c>
      <c r="I15" s="21">
        <v>1351</v>
      </c>
    </row>
    <row r="16" spans="1:9">
      <c r="A16" s="24" t="s">
        <v>17</v>
      </c>
      <c r="B16" s="21">
        <v>6376</v>
      </c>
      <c r="C16" s="21">
        <v>2281</v>
      </c>
      <c r="D16" s="21">
        <v>4094</v>
      </c>
      <c r="E16" s="21">
        <v>3262</v>
      </c>
      <c r="F16" s="21">
        <v>351</v>
      </c>
      <c r="G16" s="21">
        <v>320</v>
      </c>
      <c r="H16" s="21">
        <v>140</v>
      </c>
      <c r="I16" s="21">
        <v>21</v>
      </c>
    </row>
    <row r="17" spans="1:9">
      <c r="A17" s="24" t="s">
        <v>18</v>
      </c>
      <c r="B17" s="21">
        <v>12873</v>
      </c>
      <c r="C17" s="21">
        <v>3391</v>
      </c>
      <c r="D17" s="21">
        <v>9482</v>
      </c>
      <c r="E17" s="21">
        <v>7520</v>
      </c>
      <c r="F17" s="21">
        <v>662</v>
      </c>
      <c r="G17" s="21">
        <v>986</v>
      </c>
      <c r="H17" s="21">
        <v>296</v>
      </c>
      <c r="I17" s="21">
        <v>18</v>
      </c>
    </row>
    <row r="18" spans="1:9">
      <c r="A18" s="24" t="s">
        <v>19</v>
      </c>
      <c r="B18" s="21">
        <v>2133</v>
      </c>
      <c r="C18" s="21">
        <v>549</v>
      </c>
      <c r="D18" s="21">
        <v>1584</v>
      </c>
      <c r="E18" s="21">
        <v>1395</v>
      </c>
      <c r="F18" s="21">
        <v>87</v>
      </c>
      <c r="G18" s="21">
        <v>102</v>
      </c>
      <c r="H18" s="21">
        <v>1</v>
      </c>
      <c r="I18" s="21">
        <v>0</v>
      </c>
    </row>
    <row r="19" spans="1:9">
      <c r="A19" s="24" t="s">
        <v>20</v>
      </c>
      <c r="B19" s="21">
        <v>9599</v>
      </c>
      <c r="C19" s="21">
        <v>1563</v>
      </c>
      <c r="D19" s="21">
        <v>8035</v>
      </c>
      <c r="E19" s="21">
        <v>7258</v>
      </c>
      <c r="F19" s="21">
        <v>238</v>
      </c>
      <c r="G19" s="21">
        <v>364</v>
      </c>
      <c r="H19" s="21">
        <v>175</v>
      </c>
      <c r="I19" s="21">
        <v>0</v>
      </c>
    </row>
    <row r="20" spans="1:9">
      <c r="A20" s="24" t="s">
        <v>21</v>
      </c>
      <c r="B20" s="21">
        <v>18729</v>
      </c>
      <c r="C20" s="21">
        <v>5991</v>
      </c>
      <c r="D20" s="21">
        <v>12737</v>
      </c>
      <c r="E20" s="21">
        <v>10661</v>
      </c>
      <c r="F20" s="21">
        <v>771</v>
      </c>
      <c r="G20" s="21">
        <v>808</v>
      </c>
      <c r="H20" s="21">
        <v>391</v>
      </c>
      <c r="I20" s="21">
        <v>106</v>
      </c>
    </row>
    <row r="21" spans="1:9">
      <c r="A21" s="24" t="s">
        <v>101</v>
      </c>
      <c r="B21" s="21"/>
      <c r="C21" s="21"/>
      <c r="D21" s="21"/>
      <c r="E21" s="21"/>
      <c r="F21" s="21"/>
      <c r="G21" s="21"/>
      <c r="H21" s="21"/>
      <c r="I21" s="21"/>
    </row>
    <row r="22" spans="1:9">
      <c r="A22" s="24" t="s">
        <v>23</v>
      </c>
      <c r="B22" s="21">
        <v>26212</v>
      </c>
      <c r="C22" s="21">
        <v>2172</v>
      </c>
      <c r="D22" s="21">
        <v>24040</v>
      </c>
      <c r="E22" s="21">
        <v>21068</v>
      </c>
      <c r="F22" s="21">
        <v>1111</v>
      </c>
      <c r="G22" s="21">
        <v>1295</v>
      </c>
      <c r="H22" s="21">
        <v>518</v>
      </c>
      <c r="I22" s="21">
        <v>48</v>
      </c>
    </row>
    <row r="23" spans="1:9">
      <c r="A23" s="24" t="s">
        <v>24</v>
      </c>
      <c r="B23" s="21" t="s">
        <v>264</v>
      </c>
      <c r="C23" s="21" t="s">
        <v>264</v>
      </c>
      <c r="D23" s="21" t="s">
        <v>264</v>
      </c>
      <c r="E23" s="21" t="s">
        <v>264</v>
      </c>
      <c r="F23" s="21" t="s">
        <v>264</v>
      </c>
      <c r="G23" s="21" t="s">
        <v>264</v>
      </c>
      <c r="H23" s="21" t="s">
        <v>264</v>
      </c>
      <c r="I23" s="21" t="s">
        <v>264</v>
      </c>
    </row>
    <row r="24" spans="1:9">
      <c r="A24" s="24" t="s">
        <v>25</v>
      </c>
      <c r="B24" s="21">
        <v>5695</v>
      </c>
      <c r="C24" s="21">
        <v>3369</v>
      </c>
      <c r="D24" s="21">
        <v>2327</v>
      </c>
      <c r="E24" s="21">
        <v>2007</v>
      </c>
      <c r="F24" s="21">
        <v>123</v>
      </c>
      <c r="G24" s="21">
        <v>142</v>
      </c>
      <c r="H24" s="21">
        <v>54</v>
      </c>
      <c r="I24" s="21">
        <v>0</v>
      </c>
    </row>
    <row r="25" spans="1:9">
      <c r="A25" s="24" t="s">
        <v>26</v>
      </c>
      <c r="B25" s="21">
        <v>344</v>
      </c>
      <c r="C25" s="21">
        <v>145</v>
      </c>
      <c r="D25" s="21">
        <v>199</v>
      </c>
      <c r="E25" s="21">
        <v>125</v>
      </c>
      <c r="F25" s="21">
        <v>33</v>
      </c>
      <c r="G25" s="21">
        <v>26</v>
      </c>
      <c r="H25" s="21">
        <v>13</v>
      </c>
      <c r="I25" s="21">
        <v>3</v>
      </c>
    </row>
    <row r="26" spans="1:9">
      <c r="A26" s="24" t="s">
        <v>27</v>
      </c>
      <c r="B26" s="21">
        <v>19199</v>
      </c>
      <c r="C26" s="21">
        <v>11232</v>
      </c>
      <c r="D26" s="21">
        <v>7967</v>
      </c>
      <c r="E26" s="21">
        <v>6368</v>
      </c>
      <c r="F26" s="21">
        <v>481</v>
      </c>
      <c r="G26" s="21">
        <v>660</v>
      </c>
      <c r="H26" s="21">
        <v>459</v>
      </c>
      <c r="I26" s="21">
        <v>0</v>
      </c>
    </row>
    <row r="27" spans="1:9">
      <c r="A27" s="24" t="s">
        <v>28</v>
      </c>
      <c r="B27" s="21">
        <v>29991</v>
      </c>
      <c r="C27" s="21">
        <v>17545</v>
      </c>
      <c r="D27" s="21">
        <v>12445</v>
      </c>
      <c r="E27" s="21">
        <v>9441</v>
      </c>
      <c r="F27" s="21">
        <v>1425</v>
      </c>
      <c r="G27" s="21">
        <v>877</v>
      </c>
      <c r="H27" s="21">
        <v>653</v>
      </c>
      <c r="I27" s="21">
        <v>50</v>
      </c>
    </row>
    <row r="28" spans="1:9">
      <c r="A28" s="24" t="s">
        <v>29</v>
      </c>
      <c r="B28" s="21">
        <v>13546</v>
      </c>
      <c r="C28" s="21">
        <v>6931</v>
      </c>
      <c r="D28" s="21">
        <v>6615</v>
      </c>
      <c r="E28" s="21">
        <v>4742</v>
      </c>
      <c r="F28" s="21">
        <v>596</v>
      </c>
      <c r="G28" s="21">
        <v>867</v>
      </c>
      <c r="H28" s="21">
        <v>396</v>
      </c>
      <c r="I28" s="21">
        <v>14</v>
      </c>
    </row>
    <row r="29" spans="1:9">
      <c r="A29" s="24" t="s">
        <v>30</v>
      </c>
      <c r="B29" s="21">
        <v>8065</v>
      </c>
      <c r="C29" s="21">
        <v>6847</v>
      </c>
      <c r="D29" s="21">
        <v>1219</v>
      </c>
      <c r="E29" s="21">
        <v>928</v>
      </c>
      <c r="F29" s="21">
        <v>85</v>
      </c>
      <c r="G29" s="21">
        <v>82</v>
      </c>
      <c r="H29" s="21">
        <v>98</v>
      </c>
      <c r="I29" s="21">
        <v>24</v>
      </c>
    </row>
    <row r="30" spans="1:9">
      <c r="A30" s="24" t="s">
        <v>31</v>
      </c>
      <c r="B30" s="21">
        <v>16268</v>
      </c>
      <c r="C30" s="21">
        <v>5391</v>
      </c>
      <c r="D30" s="21">
        <v>10878</v>
      </c>
      <c r="E30" s="21">
        <v>9591</v>
      </c>
      <c r="F30" s="21">
        <v>441</v>
      </c>
      <c r="G30" s="21">
        <v>554</v>
      </c>
      <c r="H30" s="21">
        <v>256</v>
      </c>
      <c r="I30" s="21">
        <v>35</v>
      </c>
    </row>
    <row r="31" spans="1:9">
      <c r="A31" s="24" t="s">
        <v>32</v>
      </c>
      <c r="B31" s="21">
        <v>9189</v>
      </c>
      <c r="C31" s="21">
        <v>3557</v>
      </c>
      <c r="D31" s="21">
        <v>5632</v>
      </c>
      <c r="E31" s="21">
        <v>4684</v>
      </c>
      <c r="F31" s="21">
        <v>362</v>
      </c>
      <c r="G31" s="21">
        <v>402</v>
      </c>
      <c r="H31" s="21">
        <v>178</v>
      </c>
      <c r="I31" s="21">
        <v>6</v>
      </c>
    </row>
    <row r="32" spans="1:9">
      <c r="A32" s="24" t="s">
        <v>101</v>
      </c>
      <c r="B32" s="21"/>
      <c r="C32" s="21"/>
      <c r="D32" s="21"/>
      <c r="E32" s="21"/>
      <c r="F32" s="21"/>
      <c r="G32" s="21"/>
      <c r="H32" s="21"/>
      <c r="I32" s="21"/>
    </row>
    <row r="33" spans="1:9">
      <c r="A33" s="24" t="s">
        <v>33</v>
      </c>
      <c r="B33" s="21">
        <v>7022</v>
      </c>
      <c r="C33" s="21">
        <v>3125</v>
      </c>
      <c r="D33" s="21">
        <v>3897</v>
      </c>
      <c r="E33" s="21">
        <v>2310</v>
      </c>
      <c r="F33" s="21">
        <v>211</v>
      </c>
      <c r="G33" s="21">
        <v>618</v>
      </c>
      <c r="H33" s="21">
        <v>668</v>
      </c>
      <c r="I33" s="21">
        <v>90</v>
      </c>
    </row>
    <row r="34" spans="1:9">
      <c r="A34" s="24" t="s">
        <v>34</v>
      </c>
      <c r="B34" s="21">
        <v>16210</v>
      </c>
      <c r="C34" s="21">
        <v>1345</v>
      </c>
      <c r="D34" s="21">
        <v>14865</v>
      </c>
      <c r="E34" s="21">
        <v>12907</v>
      </c>
      <c r="F34" s="21">
        <v>992</v>
      </c>
      <c r="G34" s="21">
        <v>643</v>
      </c>
      <c r="H34" s="21">
        <v>293</v>
      </c>
      <c r="I34" s="21">
        <v>30</v>
      </c>
    </row>
    <row r="35" spans="1:9">
      <c r="A35" s="24" t="s">
        <v>35</v>
      </c>
      <c r="B35" s="21">
        <v>6947</v>
      </c>
      <c r="C35" s="21">
        <v>4231</v>
      </c>
      <c r="D35" s="21">
        <v>2716</v>
      </c>
      <c r="E35" s="21">
        <v>2058</v>
      </c>
      <c r="F35" s="21">
        <v>328</v>
      </c>
      <c r="G35" s="21">
        <v>330</v>
      </c>
      <c r="H35" s="21">
        <v>0</v>
      </c>
      <c r="I35" s="21">
        <v>0</v>
      </c>
    </row>
    <row r="36" spans="1:9">
      <c r="A36" s="24" t="s">
        <v>36</v>
      </c>
      <c r="B36" s="21">
        <v>41187</v>
      </c>
      <c r="C36" s="21">
        <v>11867</v>
      </c>
      <c r="D36" s="21">
        <v>29319</v>
      </c>
      <c r="E36" s="21">
        <v>23524</v>
      </c>
      <c r="F36" s="21">
        <v>1407</v>
      </c>
      <c r="G36" s="21">
        <v>3102</v>
      </c>
      <c r="H36" s="21">
        <v>1286</v>
      </c>
      <c r="I36" s="21">
        <v>0</v>
      </c>
    </row>
    <row r="37" spans="1:9">
      <c r="A37" s="24" t="s">
        <v>37</v>
      </c>
      <c r="B37" s="21">
        <v>21675</v>
      </c>
      <c r="C37" s="21">
        <v>8754</v>
      </c>
      <c r="D37" s="21">
        <v>12921</v>
      </c>
      <c r="E37" s="21">
        <v>7860</v>
      </c>
      <c r="F37" s="21">
        <v>2228</v>
      </c>
      <c r="G37" s="21">
        <v>1947</v>
      </c>
      <c r="H37" s="21">
        <v>886</v>
      </c>
      <c r="I37" s="21">
        <v>0</v>
      </c>
    </row>
    <row r="38" spans="1:9">
      <c r="A38" s="24" t="s">
        <v>38</v>
      </c>
      <c r="B38" s="21">
        <v>7401</v>
      </c>
      <c r="C38" s="21">
        <v>1371</v>
      </c>
      <c r="D38" s="21">
        <v>6031</v>
      </c>
      <c r="E38" s="21">
        <v>4699</v>
      </c>
      <c r="F38" s="21">
        <v>603</v>
      </c>
      <c r="G38" s="21">
        <v>549</v>
      </c>
      <c r="H38" s="21">
        <v>174</v>
      </c>
      <c r="I38" s="21">
        <v>6</v>
      </c>
    </row>
    <row r="39" spans="1:9">
      <c r="A39" s="24" t="s">
        <v>39</v>
      </c>
      <c r="B39" s="21">
        <v>28341</v>
      </c>
      <c r="C39" s="21">
        <v>7169</v>
      </c>
      <c r="D39" s="21">
        <v>21173</v>
      </c>
      <c r="E39" s="21">
        <v>18816</v>
      </c>
      <c r="F39" s="21">
        <v>802</v>
      </c>
      <c r="G39" s="21">
        <v>1114</v>
      </c>
      <c r="H39" s="21">
        <v>417</v>
      </c>
      <c r="I39" s="21">
        <v>24</v>
      </c>
    </row>
    <row r="40" spans="1:9">
      <c r="A40" s="24" t="s">
        <v>40</v>
      </c>
      <c r="B40" s="21">
        <v>4585</v>
      </c>
      <c r="C40" s="21">
        <v>3864</v>
      </c>
      <c r="D40" s="21">
        <v>722</v>
      </c>
      <c r="E40" s="21">
        <v>180</v>
      </c>
      <c r="F40" s="21">
        <v>121</v>
      </c>
      <c r="G40" s="21">
        <v>255</v>
      </c>
      <c r="H40" s="21">
        <v>166</v>
      </c>
      <c r="I40" s="21">
        <v>0</v>
      </c>
    </row>
    <row r="41" spans="1:9">
      <c r="A41" s="24" t="s">
        <v>41</v>
      </c>
      <c r="B41" s="21">
        <v>5038</v>
      </c>
      <c r="C41" s="21">
        <v>1391</v>
      </c>
      <c r="D41" s="21">
        <v>3646</v>
      </c>
      <c r="E41" s="21">
        <v>3255</v>
      </c>
      <c r="F41" s="21">
        <v>200</v>
      </c>
      <c r="G41" s="21">
        <v>155</v>
      </c>
      <c r="H41" s="21">
        <v>36</v>
      </c>
      <c r="I41" s="21">
        <v>0</v>
      </c>
    </row>
    <row r="42" spans="1:9">
      <c r="A42" s="24" t="s">
        <v>42</v>
      </c>
      <c r="B42" s="21">
        <v>6052</v>
      </c>
      <c r="C42" s="21">
        <v>1302</v>
      </c>
      <c r="D42" s="21">
        <v>4750</v>
      </c>
      <c r="E42" s="21">
        <v>3811</v>
      </c>
      <c r="F42" s="21">
        <v>715</v>
      </c>
      <c r="G42" s="21">
        <v>173</v>
      </c>
      <c r="H42" s="21">
        <v>52</v>
      </c>
      <c r="I42" s="21">
        <v>0</v>
      </c>
    </row>
    <row r="43" spans="1:9">
      <c r="A43" s="24" t="s">
        <v>101</v>
      </c>
      <c r="B43" s="21"/>
      <c r="C43" s="21"/>
      <c r="D43" s="21"/>
      <c r="E43" s="21"/>
      <c r="F43" s="21"/>
      <c r="G43" s="21"/>
      <c r="H43" s="21"/>
      <c r="I43" s="21"/>
    </row>
    <row r="44" spans="1:9">
      <c r="A44" s="24" t="s">
        <v>43</v>
      </c>
      <c r="B44" s="21">
        <v>3006</v>
      </c>
      <c r="C44" s="21">
        <v>1218</v>
      </c>
      <c r="D44" s="21">
        <v>1789</v>
      </c>
      <c r="E44" s="21">
        <v>1021</v>
      </c>
      <c r="F44" s="21">
        <v>262</v>
      </c>
      <c r="G44" s="21">
        <v>259</v>
      </c>
      <c r="H44" s="21">
        <v>204</v>
      </c>
      <c r="I44" s="21">
        <v>43</v>
      </c>
    </row>
    <row r="45" spans="1:9">
      <c r="A45" s="24" t="s">
        <v>44</v>
      </c>
      <c r="B45" s="21">
        <v>22894</v>
      </c>
      <c r="C45" s="21">
        <v>8348</v>
      </c>
      <c r="D45" s="21">
        <v>14547</v>
      </c>
      <c r="E45" s="21">
        <v>11816</v>
      </c>
      <c r="F45" s="21">
        <v>1152</v>
      </c>
      <c r="G45" s="21">
        <v>1052</v>
      </c>
      <c r="H45" s="21">
        <v>412</v>
      </c>
      <c r="I45" s="21">
        <v>114</v>
      </c>
    </row>
    <row r="46" spans="1:9">
      <c r="A46" s="24" t="s">
        <v>45</v>
      </c>
      <c r="B46" s="21">
        <v>10186</v>
      </c>
      <c r="C46" s="21">
        <v>4345</v>
      </c>
      <c r="D46" s="21">
        <v>5842</v>
      </c>
      <c r="E46" s="21">
        <v>4943</v>
      </c>
      <c r="F46" s="21">
        <v>279</v>
      </c>
      <c r="G46" s="21">
        <v>333</v>
      </c>
      <c r="H46" s="21">
        <v>251</v>
      </c>
      <c r="I46" s="21">
        <v>34</v>
      </c>
    </row>
    <row r="47" spans="1:9">
      <c r="A47" s="24" t="s">
        <v>46</v>
      </c>
      <c r="B47" s="21">
        <v>95100</v>
      </c>
      <c r="C47" s="21">
        <v>36850</v>
      </c>
      <c r="D47" s="21">
        <v>58249</v>
      </c>
      <c r="E47" s="21">
        <v>51568</v>
      </c>
      <c r="F47" s="21">
        <v>1919</v>
      </c>
      <c r="G47" s="21">
        <v>3317</v>
      </c>
      <c r="H47" s="21">
        <v>1419</v>
      </c>
      <c r="I47" s="21">
        <v>26</v>
      </c>
    </row>
    <row r="48" spans="1:9">
      <c r="A48" s="24" t="s">
        <v>47</v>
      </c>
      <c r="B48" s="21">
        <v>17420</v>
      </c>
      <c r="C48" s="21">
        <v>4923</v>
      </c>
      <c r="D48" s="21">
        <v>12496</v>
      </c>
      <c r="E48" s="21">
        <v>10237</v>
      </c>
      <c r="F48" s="21">
        <v>824</v>
      </c>
      <c r="G48" s="21">
        <v>1123</v>
      </c>
      <c r="H48" s="21">
        <v>295</v>
      </c>
      <c r="I48" s="21">
        <v>16</v>
      </c>
    </row>
    <row r="49" spans="1:9">
      <c r="A49" s="24" t="s">
        <v>48</v>
      </c>
      <c r="B49" s="21">
        <v>1793</v>
      </c>
      <c r="C49" s="21">
        <v>552</v>
      </c>
      <c r="D49" s="21">
        <v>1241</v>
      </c>
      <c r="E49" s="21">
        <v>713</v>
      </c>
      <c r="F49" s="21">
        <v>165</v>
      </c>
      <c r="G49" s="21">
        <v>255</v>
      </c>
      <c r="H49" s="21">
        <v>103</v>
      </c>
      <c r="I49" s="21">
        <v>5</v>
      </c>
    </row>
    <row r="50" spans="1:9">
      <c r="A50" s="24" t="s">
        <v>49</v>
      </c>
      <c r="B50" s="21">
        <v>41623</v>
      </c>
      <c r="C50" s="21">
        <v>23397</v>
      </c>
      <c r="D50" s="21">
        <v>18226</v>
      </c>
      <c r="E50" s="21">
        <v>12759</v>
      </c>
      <c r="F50" s="21">
        <v>1672</v>
      </c>
      <c r="G50" s="21">
        <v>1903</v>
      </c>
      <c r="H50" s="21">
        <v>1658</v>
      </c>
      <c r="I50" s="21">
        <v>234</v>
      </c>
    </row>
    <row r="51" spans="1:9">
      <c r="A51" s="24" t="s">
        <v>50</v>
      </c>
      <c r="B51" s="21">
        <v>6711</v>
      </c>
      <c r="C51" s="21">
        <v>1789</v>
      </c>
      <c r="D51" s="21">
        <v>4922</v>
      </c>
      <c r="E51" s="21">
        <v>3511</v>
      </c>
      <c r="F51" s="21">
        <v>462</v>
      </c>
      <c r="G51" s="21">
        <v>476</v>
      </c>
      <c r="H51" s="21">
        <v>309</v>
      </c>
      <c r="I51" s="21">
        <v>164</v>
      </c>
    </row>
    <row r="52" spans="1:9">
      <c r="A52" s="24" t="s">
        <v>51</v>
      </c>
      <c r="B52" s="21">
        <v>10287</v>
      </c>
      <c r="C52" s="21">
        <v>6300</v>
      </c>
      <c r="D52" s="21">
        <v>3987</v>
      </c>
      <c r="E52" s="21">
        <v>3799</v>
      </c>
      <c r="F52" s="21">
        <v>62</v>
      </c>
      <c r="G52" s="21">
        <v>53</v>
      </c>
      <c r="H52" s="21">
        <v>63</v>
      </c>
      <c r="I52" s="21">
        <v>10</v>
      </c>
    </row>
    <row r="53" spans="1:9">
      <c r="A53" s="24" t="s">
        <v>52</v>
      </c>
      <c r="B53" s="21">
        <v>48679</v>
      </c>
      <c r="C53" s="21">
        <v>5070</v>
      </c>
      <c r="D53" s="21">
        <v>43609</v>
      </c>
      <c r="E53" s="21">
        <v>35273</v>
      </c>
      <c r="F53" s="21">
        <v>3065</v>
      </c>
      <c r="G53" s="21">
        <v>3957</v>
      </c>
      <c r="H53" s="21">
        <v>1204</v>
      </c>
      <c r="I53" s="21">
        <v>111</v>
      </c>
    </row>
    <row r="54" spans="1:9">
      <c r="A54" s="24" t="s">
        <v>101</v>
      </c>
      <c r="B54" s="21"/>
      <c r="C54" s="21"/>
      <c r="D54" s="21"/>
      <c r="E54" s="21"/>
      <c r="F54" s="21"/>
      <c r="G54" s="21"/>
      <c r="H54" s="21"/>
      <c r="I54" s="21"/>
    </row>
    <row r="55" spans="1:9">
      <c r="A55" s="24" t="s">
        <v>53</v>
      </c>
      <c r="B55" s="21">
        <v>20036</v>
      </c>
      <c r="C55" s="21">
        <v>1138</v>
      </c>
      <c r="D55" s="21">
        <v>18898</v>
      </c>
      <c r="E55" s="21">
        <v>18474</v>
      </c>
      <c r="F55" s="21">
        <v>37</v>
      </c>
      <c r="G55" s="21">
        <v>272</v>
      </c>
      <c r="H55" s="21">
        <v>115</v>
      </c>
      <c r="I55" s="21">
        <v>0</v>
      </c>
    </row>
    <row r="56" spans="1:9">
      <c r="A56" s="24" t="s">
        <v>54</v>
      </c>
      <c r="B56" s="21">
        <v>9915</v>
      </c>
      <c r="C56" s="21">
        <v>2446</v>
      </c>
      <c r="D56" s="21">
        <v>7469</v>
      </c>
      <c r="E56" s="21">
        <v>5648</v>
      </c>
      <c r="F56" s="21">
        <v>493</v>
      </c>
      <c r="G56" s="21">
        <v>933</v>
      </c>
      <c r="H56" s="21">
        <v>396</v>
      </c>
      <c r="I56" s="21">
        <v>0</v>
      </c>
    </row>
    <row r="57" spans="1:9">
      <c r="A57" s="24" t="s">
        <v>55</v>
      </c>
      <c r="B57" s="21">
        <v>7475</v>
      </c>
      <c r="C57" s="21">
        <v>3905</v>
      </c>
      <c r="D57" s="21">
        <v>3570</v>
      </c>
      <c r="E57" s="21">
        <v>2538</v>
      </c>
      <c r="F57" s="21">
        <v>474</v>
      </c>
      <c r="G57" s="21">
        <v>340</v>
      </c>
      <c r="H57" s="21">
        <v>218</v>
      </c>
      <c r="I57" s="21">
        <v>0</v>
      </c>
    </row>
    <row r="58" spans="1:9">
      <c r="A58" s="24" t="s">
        <v>56</v>
      </c>
      <c r="B58" s="21">
        <v>932</v>
      </c>
      <c r="C58" s="21">
        <v>398</v>
      </c>
      <c r="D58" s="21">
        <v>534</v>
      </c>
      <c r="E58" s="21">
        <v>328</v>
      </c>
      <c r="F58" s="21">
        <v>74</v>
      </c>
      <c r="G58" s="21">
        <v>88</v>
      </c>
      <c r="H58" s="21">
        <v>44</v>
      </c>
      <c r="I58" s="21">
        <v>0</v>
      </c>
    </row>
    <row r="59" spans="1:9">
      <c r="A59" s="24" t="s">
        <v>57</v>
      </c>
      <c r="B59" s="21">
        <v>35218</v>
      </c>
      <c r="C59" s="21">
        <v>14539</v>
      </c>
      <c r="D59" s="21">
        <v>20679</v>
      </c>
      <c r="E59" s="21">
        <v>12892</v>
      </c>
      <c r="F59" s="21">
        <v>1261</v>
      </c>
      <c r="G59" s="21">
        <v>3775</v>
      </c>
      <c r="H59" s="21">
        <v>1556</v>
      </c>
      <c r="I59" s="21">
        <v>1196</v>
      </c>
    </row>
    <row r="60" spans="1:9">
      <c r="A60" s="24" t="s">
        <v>58</v>
      </c>
      <c r="B60" s="21">
        <v>51834</v>
      </c>
      <c r="C60" s="21">
        <v>15340</v>
      </c>
      <c r="D60" s="21">
        <v>36493</v>
      </c>
      <c r="E60" s="21">
        <v>33155</v>
      </c>
      <c r="F60" s="21">
        <v>1938</v>
      </c>
      <c r="G60" s="21">
        <v>1106</v>
      </c>
      <c r="H60" s="21">
        <v>294</v>
      </c>
      <c r="I60" s="21">
        <v>0</v>
      </c>
    </row>
    <row r="61" spans="1:9">
      <c r="A61" s="24" t="s">
        <v>59</v>
      </c>
      <c r="B61" s="21">
        <v>5164</v>
      </c>
      <c r="C61" s="21">
        <v>1439</v>
      </c>
      <c r="D61" s="21">
        <v>3726</v>
      </c>
      <c r="E61" s="21">
        <v>2245</v>
      </c>
      <c r="F61" s="21">
        <v>562</v>
      </c>
      <c r="G61" s="21">
        <v>507</v>
      </c>
      <c r="H61" s="21">
        <v>296</v>
      </c>
      <c r="I61" s="21">
        <v>117</v>
      </c>
    </row>
    <row r="62" spans="1:9">
      <c r="A62" s="24" t="s">
        <v>60</v>
      </c>
      <c r="B62" s="21">
        <v>3656</v>
      </c>
      <c r="C62" s="21">
        <v>782</v>
      </c>
      <c r="D62" s="21">
        <v>2874</v>
      </c>
      <c r="E62" s="21">
        <v>2034</v>
      </c>
      <c r="F62" s="21">
        <v>342</v>
      </c>
      <c r="G62" s="21">
        <v>346</v>
      </c>
      <c r="H62" s="21">
        <v>143</v>
      </c>
      <c r="I62" s="21">
        <v>10</v>
      </c>
    </row>
    <row r="63" spans="1:9">
      <c r="A63" s="24" t="s">
        <v>61</v>
      </c>
      <c r="B63" s="21">
        <v>484</v>
      </c>
      <c r="C63" s="21">
        <v>82</v>
      </c>
      <c r="D63" s="21">
        <v>401</v>
      </c>
      <c r="E63" s="21">
        <v>390</v>
      </c>
      <c r="F63" s="21">
        <v>1</v>
      </c>
      <c r="G63" s="21">
        <v>1</v>
      </c>
      <c r="H63" s="21">
        <v>3</v>
      </c>
      <c r="I63" s="21">
        <v>6</v>
      </c>
    </row>
    <row r="64" spans="1:9">
      <c r="A64" s="24" t="s">
        <v>62</v>
      </c>
      <c r="B64" s="21">
        <v>9579</v>
      </c>
      <c r="C64" s="21">
        <v>4106</v>
      </c>
      <c r="D64" s="21">
        <v>5473</v>
      </c>
      <c r="E64" s="21">
        <v>3531</v>
      </c>
      <c r="F64" s="21">
        <v>724</v>
      </c>
      <c r="G64" s="21">
        <v>858</v>
      </c>
      <c r="H64" s="21">
        <v>361</v>
      </c>
      <c r="I64" s="21">
        <v>0</v>
      </c>
    </row>
    <row r="65" spans="1:9">
      <c r="A65" s="24" t="s">
        <v>101</v>
      </c>
      <c r="B65" s="21"/>
      <c r="C65" s="21"/>
      <c r="D65" s="21"/>
      <c r="E65" s="21"/>
      <c r="F65" s="21"/>
      <c r="G65" s="21"/>
      <c r="H65" s="21"/>
      <c r="I65" s="21"/>
    </row>
    <row r="66" spans="1:9">
      <c r="A66" s="24" t="s">
        <v>63</v>
      </c>
      <c r="B66" s="21">
        <v>32166</v>
      </c>
      <c r="C66" s="21">
        <v>16006</v>
      </c>
      <c r="D66" s="21">
        <v>16160</v>
      </c>
      <c r="E66" s="21">
        <v>5660</v>
      </c>
      <c r="F66" s="21">
        <v>3709</v>
      </c>
      <c r="G66" s="21">
        <v>4682</v>
      </c>
      <c r="H66" s="21">
        <v>1819</v>
      </c>
      <c r="I66" s="21">
        <v>291</v>
      </c>
    </row>
    <row r="67" spans="1:9">
      <c r="A67" s="24" t="s">
        <v>64</v>
      </c>
      <c r="B67" s="21">
        <v>9788</v>
      </c>
      <c r="C67" s="21">
        <v>1896</v>
      </c>
      <c r="D67" s="21">
        <v>7892</v>
      </c>
      <c r="E67" s="21">
        <v>6629</v>
      </c>
      <c r="F67" s="21">
        <v>417</v>
      </c>
      <c r="G67" s="21">
        <v>448</v>
      </c>
      <c r="H67" s="21">
        <v>387</v>
      </c>
      <c r="I67" s="21">
        <v>10</v>
      </c>
    </row>
    <row r="68" spans="1:9">
      <c r="A68" s="24" t="s">
        <v>65</v>
      </c>
      <c r="B68" s="21">
        <v>6878</v>
      </c>
      <c r="C68" s="21">
        <v>4761</v>
      </c>
      <c r="D68" s="21">
        <v>2118</v>
      </c>
      <c r="E68" s="21">
        <v>687</v>
      </c>
      <c r="F68" s="21">
        <v>676</v>
      </c>
      <c r="G68" s="21">
        <v>503</v>
      </c>
      <c r="H68" s="21">
        <v>202</v>
      </c>
      <c r="I68" s="21">
        <v>50</v>
      </c>
    </row>
    <row r="69" spans="1:9" ht="14" thickBot="1">
      <c r="A69" s="25" t="s">
        <v>66</v>
      </c>
      <c r="B69" s="61">
        <v>96</v>
      </c>
      <c r="C69" s="61">
        <v>80</v>
      </c>
      <c r="D69" s="61">
        <v>17</v>
      </c>
      <c r="E69" s="61">
        <v>11</v>
      </c>
      <c r="F69" s="61">
        <v>4</v>
      </c>
      <c r="G69" s="61">
        <v>2</v>
      </c>
      <c r="H69" s="61">
        <v>1</v>
      </c>
      <c r="I69" s="61">
        <v>0</v>
      </c>
    </row>
    <row r="71" spans="1:9">
      <c r="A71" t="s">
        <v>365</v>
      </c>
    </row>
  </sheetData>
  <mergeCells count="4">
    <mergeCell ref="A2:I2"/>
    <mergeCell ref="A3:I3"/>
    <mergeCell ref="A4:I4"/>
    <mergeCell ref="D7:I7"/>
  </mergeCells>
  <phoneticPr fontId="0" type="noConversion"/>
  <pageMargins left="0.75" right="0.75" top="1" bottom="1" header="0.5" footer="0.5"/>
  <pageSetup scale="62"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J71"/>
  <sheetViews>
    <sheetView workbookViewId="0"/>
  </sheetViews>
  <sheetFormatPr baseColWidth="10" defaultColWidth="8.83203125" defaultRowHeight="13"/>
  <cols>
    <col min="1" max="1" width="17.83203125" customWidth="1"/>
    <col min="2" max="2" width="13.33203125" customWidth="1"/>
    <col min="3" max="3" width="18.5" customWidth="1"/>
    <col min="4" max="4" width="19.1640625" customWidth="1"/>
    <col min="5" max="5" width="15.6640625" customWidth="1"/>
    <col min="6" max="6" width="16" customWidth="1"/>
    <col min="7" max="7" width="15" customWidth="1"/>
    <col min="8" max="9" width="16" customWidth="1"/>
  </cols>
  <sheetData>
    <row r="1" spans="1:10">
      <c r="A1" s="22"/>
      <c r="B1" s="22"/>
      <c r="C1" s="22"/>
      <c r="D1" s="22"/>
      <c r="E1" s="22"/>
      <c r="F1" s="22"/>
      <c r="G1" s="22"/>
      <c r="H1" s="22"/>
      <c r="I1" s="22" t="s">
        <v>257</v>
      </c>
    </row>
    <row r="2" spans="1:10">
      <c r="A2" s="233" t="s">
        <v>396</v>
      </c>
      <c r="B2" s="233"/>
      <c r="C2" s="233"/>
      <c r="D2" s="233"/>
      <c r="E2" s="233"/>
      <c r="F2" s="233"/>
      <c r="G2" s="233"/>
      <c r="H2" s="233"/>
      <c r="I2" s="22"/>
    </row>
    <row r="3" spans="1:10">
      <c r="A3" s="233" t="s">
        <v>397</v>
      </c>
      <c r="B3" s="233"/>
      <c r="C3" s="233"/>
      <c r="D3" s="233"/>
      <c r="E3" s="233"/>
      <c r="F3" s="233"/>
      <c r="G3" s="233"/>
      <c r="H3" s="233"/>
      <c r="I3" s="233"/>
    </row>
    <row r="4" spans="1:10">
      <c r="A4" s="233" t="s">
        <v>354</v>
      </c>
      <c r="B4" s="233"/>
      <c r="C4" s="233"/>
      <c r="D4" s="233"/>
      <c r="E4" s="233"/>
      <c r="F4" s="233"/>
      <c r="G4" s="233"/>
      <c r="H4" s="233"/>
      <c r="I4" s="233"/>
    </row>
    <row r="5" spans="1:10">
      <c r="A5" s="22"/>
      <c r="B5" s="22"/>
      <c r="C5" s="22"/>
      <c r="D5" s="22"/>
      <c r="E5" s="22"/>
      <c r="F5" s="22"/>
      <c r="G5" s="22"/>
      <c r="H5" s="22"/>
      <c r="I5" s="22"/>
    </row>
    <row r="6" spans="1:10" ht="14" thickBot="1">
      <c r="A6" s="22"/>
      <c r="B6" s="22"/>
      <c r="C6" s="22"/>
      <c r="D6" s="22"/>
      <c r="E6" s="22"/>
      <c r="F6" s="22"/>
      <c r="G6" s="22"/>
      <c r="H6" s="22"/>
      <c r="I6" s="22"/>
    </row>
    <row r="7" spans="1:10" ht="14" thickBot="1">
      <c r="A7" s="23"/>
      <c r="B7" s="23"/>
      <c r="C7" s="23"/>
      <c r="D7" s="246" t="s">
        <v>398</v>
      </c>
      <c r="E7" s="247"/>
      <c r="F7" s="247"/>
      <c r="G7" s="247"/>
      <c r="H7" s="247"/>
      <c r="I7" s="248"/>
    </row>
    <row r="8" spans="1:10" ht="111" customHeight="1" thickBot="1">
      <c r="A8" s="25" t="s">
        <v>3</v>
      </c>
      <c r="B8" s="200" t="s">
        <v>222</v>
      </c>
      <c r="C8" s="158" t="s">
        <v>403</v>
      </c>
      <c r="D8" s="158" t="s">
        <v>399</v>
      </c>
      <c r="E8" s="201" t="s">
        <v>391</v>
      </c>
      <c r="F8" s="178" t="s">
        <v>392</v>
      </c>
      <c r="G8" s="178" t="s">
        <v>393</v>
      </c>
      <c r="H8" s="178" t="s">
        <v>394</v>
      </c>
      <c r="I8" s="178" t="s">
        <v>395</v>
      </c>
      <c r="J8" t="s">
        <v>260</v>
      </c>
    </row>
    <row r="9" spans="1:10" ht="16">
      <c r="A9" s="24" t="s">
        <v>7</v>
      </c>
      <c r="B9" s="196">
        <f>SUM(B11:B69)</f>
        <v>1042990</v>
      </c>
      <c r="C9" s="197">
        <f>not_parti_hrs!C9/$B9</f>
        <v>0.33499650044583362</v>
      </c>
      <c r="D9" s="197">
        <f>not_parti_hrs!D9/$B9</f>
        <v>0.66500541711809313</v>
      </c>
      <c r="E9" s="197">
        <f>not_parti_hrs!E9/$B9</f>
        <v>0.53434356992876253</v>
      </c>
      <c r="F9" s="197">
        <f>not_parti_hrs!F9/$B9</f>
        <v>4.5941955339936148E-2</v>
      </c>
      <c r="G9" s="197">
        <f>not_parti_hrs!G9/$B9</f>
        <v>5.4414711550446311E-2</v>
      </c>
      <c r="H9" s="197">
        <f>not_parti_hrs!H9/$B9</f>
        <v>2.6140231449965964E-2</v>
      </c>
      <c r="I9" s="197">
        <f>not_parti_hrs!I9/$B9</f>
        <v>4.1687839768358281E-3</v>
      </c>
    </row>
    <row r="10" spans="1:10">
      <c r="A10" s="24"/>
      <c r="B10" s="195"/>
      <c r="C10" s="10"/>
      <c r="D10" s="10"/>
      <c r="E10" s="10"/>
      <c r="F10" s="10"/>
      <c r="G10" s="10"/>
      <c r="H10" s="10"/>
      <c r="I10" s="10"/>
    </row>
    <row r="11" spans="1:10" ht="16">
      <c r="A11" s="24" t="s">
        <v>8</v>
      </c>
      <c r="B11" s="21">
        <f>not_parti_hrs!B11</f>
        <v>6908</v>
      </c>
      <c r="C11" s="198">
        <f>not_parti_hrs!C11/$B11</f>
        <v>0.37246670526925302</v>
      </c>
      <c r="D11" s="16">
        <f>not_parti_hrs!D11/$B11</f>
        <v>0.62753329473074693</v>
      </c>
      <c r="E11" s="16">
        <f>not_parti_hrs!E11/$B11</f>
        <v>0.50072379849449911</v>
      </c>
      <c r="F11" s="16">
        <f>not_parti_hrs!F11/$B11</f>
        <v>5.34163288940359E-2</v>
      </c>
      <c r="G11" s="16">
        <f>not_parti_hrs!G11/$B11</f>
        <v>4.8349739432541977E-2</v>
      </c>
      <c r="H11" s="16">
        <f>not_parti_hrs!H11/$B11</f>
        <v>1.9108280254777069E-2</v>
      </c>
      <c r="I11" s="16">
        <f>not_parti_hrs!I11/$B11</f>
        <v>5.9351476548928778E-3</v>
      </c>
    </row>
    <row r="12" spans="1:10" ht="16">
      <c r="A12" s="24" t="s">
        <v>9</v>
      </c>
      <c r="B12" s="21">
        <f>not_parti_hrs!B12</f>
        <v>3974</v>
      </c>
      <c r="C12" s="198">
        <f>not_parti_hrs!C12/$B12</f>
        <v>0.39632611977856064</v>
      </c>
      <c r="D12" s="16">
        <f>not_parti_hrs!D12/$B12</f>
        <v>0.60367388022143931</v>
      </c>
      <c r="E12" s="16">
        <f>not_parti_hrs!E12/$B12</f>
        <v>0.4650226472068445</v>
      </c>
      <c r="F12" s="16">
        <f>not_parti_hrs!F12/$B12</f>
        <v>6.1147458480120785E-2</v>
      </c>
      <c r="G12" s="16">
        <f>not_parti_hrs!G12/$B12</f>
        <v>5.0830397584297936E-2</v>
      </c>
      <c r="H12" s="16">
        <f>not_parti_hrs!H12/$B12</f>
        <v>2.6170105686965275E-2</v>
      </c>
      <c r="I12" s="16">
        <f>not_parti_hrs!I12/$B12</f>
        <v>5.0327126321087065E-4</v>
      </c>
    </row>
    <row r="13" spans="1:10" ht="16">
      <c r="A13" s="24" t="s">
        <v>12</v>
      </c>
      <c r="B13" s="21">
        <f>not_parti_hrs!B13</f>
        <v>19677</v>
      </c>
      <c r="C13" s="198">
        <f>not_parti_hrs!C13/$B13</f>
        <v>0.2585251816841998</v>
      </c>
      <c r="D13" s="16">
        <f>not_parti_hrs!D13/$B13</f>
        <v>0.7414748183158002</v>
      </c>
      <c r="E13" s="16">
        <f>not_parti_hrs!E13/$B13</f>
        <v>0.64100218529247344</v>
      </c>
      <c r="F13" s="16">
        <f>not_parti_hrs!F13/$B13</f>
        <v>4.5382934390405041E-2</v>
      </c>
      <c r="G13" s="16">
        <f>not_parti_hrs!G13/$B13</f>
        <v>3.7251613558977485E-2</v>
      </c>
      <c r="H13" s="16">
        <f>not_parti_hrs!H13/$B13</f>
        <v>1.6974132235605021E-2</v>
      </c>
      <c r="I13" s="16">
        <f>not_parti_hrs!I13/$B13</f>
        <v>8.6395283833917767E-4</v>
      </c>
    </row>
    <row r="14" spans="1:10" ht="16">
      <c r="A14" s="24" t="s">
        <v>14</v>
      </c>
      <c r="B14" s="21">
        <f>not_parti_hrs!B14</f>
        <v>6296</v>
      </c>
      <c r="C14" s="198">
        <f>not_parti_hrs!C14/$B14</f>
        <v>0.24698221092757305</v>
      </c>
      <c r="D14" s="16">
        <f>not_parti_hrs!D14/$B14</f>
        <v>0.75301778907242689</v>
      </c>
      <c r="E14" s="16">
        <f>not_parti_hrs!E14/$B14</f>
        <v>0.65374841168996189</v>
      </c>
      <c r="F14" s="16">
        <f>not_parti_hrs!F14/$B14</f>
        <v>1.6041931385006352E-2</v>
      </c>
      <c r="G14" s="16">
        <f>not_parti_hrs!G14/$B14</f>
        <v>3.8754764930114358E-2</v>
      </c>
      <c r="H14" s="16">
        <f>not_parti_hrs!H14/$B14</f>
        <v>4.050190597204574E-2</v>
      </c>
      <c r="I14" s="16">
        <f>not_parti_hrs!I14/$B14</f>
        <v>3.9707750952986025E-3</v>
      </c>
    </row>
    <row r="15" spans="1:10" ht="16">
      <c r="A15" s="24" t="s">
        <v>15</v>
      </c>
      <c r="B15" s="21">
        <f>not_parti_hrs!B15</f>
        <v>232538</v>
      </c>
      <c r="C15" s="198">
        <f>not_parti_hrs!C15/$B15</f>
        <v>0.27313815376411599</v>
      </c>
      <c r="D15" s="16">
        <f>not_parti_hrs!D15/$B15</f>
        <v>0.72686184623588401</v>
      </c>
      <c r="E15" s="16">
        <f>not_parti_hrs!E15/$B15</f>
        <v>0.58892310074052412</v>
      </c>
      <c r="F15" s="16">
        <f>not_parti_hrs!F15/$B15</f>
        <v>4.8869432092819236E-2</v>
      </c>
      <c r="G15" s="16">
        <f>not_parti_hrs!G15/$B15</f>
        <v>5.2812873594853316E-2</v>
      </c>
      <c r="H15" s="16">
        <f>not_parti_hrs!H15/$B15</f>
        <v>3.0446636678736379E-2</v>
      </c>
      <c r="I15" s="16">
        <f>not_parti_hrs!I15/$B15</f>
        <v>5.8098031289509668E-3</v>
      </c>
    </row>
    <row r="16" spans="1:10" ht="16">
      <c r="A16" s="24" t="s">
        <v>17</v>
      </c>
      <c r="B16" s="21">
        <f>not_parti_hrs!B16</f>
        <v>6376</v>
      </c>
      <c r="C16" s="198">
        <f>not_parti_hrs!C16/$B16</f>
        <v>0.3577478042659975</v>
      </c>
      <c r="D16" s="16">
        <f>not_parti_hrs!D16/$B16</f>
        <v>0.64209535759096614</v>
      </c>
      <c r="E16" s="16">
        <f>not_parti_hrs!E16/$B16</f>
        <v>0.51160602258469257</v>
      </c>
      <c r="F16" s="16">
        <f>not_parti_hrs!F16/$B16</f>
        <v>5.5050188205771643E-2</v>
      </c>
      <c r="G16" s="16">
        <f>not_parti_hrs!G16/$B16</f>
        <v>5.0188205771643665E-2</v>
      </c>
      <c r="H16" s="16">
        <f>not_parti_hrs!H16/$B16</f>
        <v>2.1957340025094103E-2</v>
      </c>
      <c r="I16" s="16">
        <f>not_parti_hrs!I16/$B16</f>
        <v>3.2936010037641155E-3</v>
      </c>
    </row>
    <row r="17" spans="1:9" ht="16">
      <c r="A17" s="24" t="s">
        <v>18</v>
      </c>
      <c r="B17" s="21">
        <f>not_parti_hrs!B17</f>
        <v>12873</v>
      </c>
      <c r="C17" s="198">
        <f>not_parti_hrs!C17/$B17</f>
        <v>0.26341956032004971</v>
      </c>
      <c r="D17" s="16">
        <f>not_parti_hrs!D17/$B17</f>
        <v>0.73658043967995024</v>
      </c>
      <c r="E17" s="16">
        <f>not_parti_hrs!E17/$B17</f>
        <v>0.584168414510992</v>
      </c>
      <c r="F17" s="16">
        <f>not_parti_hrs!F17/$B17</f>
        <v>5.1425464149770839E-2</v>
      </c>
      <c r="G17" s="16">
        <f>not_parti_hrs!G17/$B17</f>
        <v>7.6594422434552945E-2</v>
      </c>
      <c r="H17" s="16">
        <f>not_parti_hrs!H17/$B17</f>
        <v>2.2993863124368834E-2</v>
      </c>
      <c r="I17" s="16">
        <f>not_parti_hrs!I17/$B17</f>
        <v>1.3982754602656724E-3</v>
      </c>
    </row>
    <row r="18" spans="1:9" ht="16">
      <c r="A18" s="24" t="s">
        <v>19</v>
      </c>
      <c r="B18" s="21">
        <f>not_parti_hrs!B18</f>
        <v>2133</v>
      </c>
      <c r="C18" s="198">
        <f>not_parti_hrs!C18/$B18</f>
        <v>0.25738396624472576</v>
      </c>
      <c r="D18" s="16">
        <f>not_parti_hrs!D18/$B18</f>
        <v>0.7426160337552743</v>
      </c>
      <c r="E18" s="16">
        <f>not_parti_hrs!E18/$B18</f>
        <v>0.65400843881856541</v>
      </c>
      <c r="F18" s="16">
        <f>not_parti_hrs!F18/$B18</f>
        <v>4.0787623066104076E-2</v>
      </c>
      <c r="G18" s="16">
        <f>not_parti_hrs!G18/$B18</f>
        <v>4.7819971870604779E-2</v>
      </c>
      <c r="H18" s="16">
        <f>not_parti_hrs!H18/$B18</f>
        <v>4.6882325363338024E-4</v>
      </c>
      <c r="I18" s="16">
        <f>not_parti_hrs!I18/$B18</f>
        <v>0</v>
      </c>
    </row>
    <row r="19" spans="1:9" ht="16">
      <c r="A19" s="24" t="s">
        <v>20</v>
      </c>
      <c r="B19" s="21">
        <f>not_parti_hrs!B19</f>
        <v>9599</v>
      </c>
      <c r="C19" s="198">
        <f>not_parti_hrs!C19/$B19</f>
        <v>0.1628294614022294</v>
      </c>
      <c r="D19" s="16">
        <f>not_parti_hrs!D19/$B19</f>
        <v>0.83706636107927912</v>
      </c>
      <c r="E19" s="16">
        <f>not_parti_hrs!E19/$B19</f>
        <v>0.75612042921137623</v>
      </c>
      <c r="F19" s="16">
        <f>not_parti_hrs!F19/$B19</f>
        <v>2.4794249400979268E-2</v>
      </c>
      <c r="G19" s="16">
        <f>not_parti_hrs!G19/$B19</f>
        <v>3.7920616730909469E-2</v>
      </c>
      <c r="H19" s="16">
        <f>not_parti_hrs!H19/$B19</f>
        <v>1.8231065736014167E-2</v>
      </c>
      <c r="I19" s="16">
        <f>not_parti_hrs!I19/$B19</f>
        <v>0</v>
      </c>
    </row>
    <row r="20" spans="1:9" ht="16">
      <c r="A20" s="24" t="s">
        <v>21</v>
      </c>
      <c r="B20" s="21">
        <f>not_parti_hrs!B20</f>
        <v>18729</v>
      </c>
      <c r="C20" s="198">
        <f>not_parti_hrs!C20/$B20</f>
        <v>0.31987826365529393</v>
      </c>
      <c r="D20" s="16">
        <f>not_parti_hrs!D20/$B20</f>
        <v>0.68006834321106302</v>
      </c>
      <c r="E20" s="16">
        <f>not_parti_hrs!E20/$B20</f>
        <v>0.56922419776816702</v>
      </c>
      <c r="F20" s="16">
        <f>not_parti_hrs!F20/$B20</f>
        <v>4.1166106038763417E-2</v>
      </c>
      <c r="G20" s="16">
        <f>not_parti_hrs!G20/$B20</f>
        <v>4.3141651983554914E-2</v>
      </c>
      <c r="H20" s="16">
        <f>not_parti_hrs!H20/$B20</f>
        <v>2.0876715254418282E-2</v>
      </c>
      <c r="I20" s="16">
        <f>not_parti_hrs!I20/$B20</f>
        <v>5.6596721661594318E-3</v>
      </c>
    </row>
    <row r="21" spans="1:9" ht="17">
      <c r="A21" s="24" t="s">
        <v>101</v>
      </c>
      <c r="B21" s="21" t="s">
        <v>101</v>
      </c>
      <c r="C21" s="198" t="s">
        <v>101</v>
      </c>
      <c r="D21" s="16" t="s">
        <v>101</v>
      </c>
      <c r="E21" s="16" t="s">
        <v>101</v>
      </c>
      <c r="F21" s="16" t="s">
        <v>101</v>
      </c>
      <c r="G21" s="16" t="s">
        <v>101</v>
      </c>
      <c r="H21" s="16" t="s">
        <v>101</v>
      </c>
      <c r="I21" s="16" t="s">
        <v>101</v>
      </c>
    </row>
    <row r="22" spans="1:9" ht="16">
      <c r="A22" s="24" t="s">
        <v>23</v>
      </c>
      <c r="B22" s="21">
        <f>not_parti_hrs!B22</f>
        <v>26212</v>
      </c>
      <c r="C22" s="198">
        <f>not_parti_hrs!C22/$B22</f>
        <v>8.2862810926293301E-2</v>
      </c>
      <c r="D22" s="16">
        <f>not_parti_hrs!D22/$B22</f>
        <v>0.91713718907370667</v>
      </c>
      <c r="E22" s="16">
        <f>not_parti_hrs!E22/$B22</f>
        <v>0.8037540057988708</v>
      </c>
      <c r="F22" s="16">
        <f>not_parti_hrs!F22/$B22</f>
        <v>4.2385167099038605E-2</v>
      </c>
      <c r="G22" s="16">
        <f>not_parti_hrs!G22/$B22</f>
        <v>4.940485273920342E-2</v>
      </c>
      <c r="H22" s="16">
        <f>not_parti_hrs!H22/$B22</f>
        <v>1.9761941095681367E-2</v>
      </c>
      <c r="I22" s="16">
        <f>not_parti_hrs!I22/$B22</f>
        <v>1.8312223409125592E-3</v>
      </c>
    </row>
    <row r="23" spans="1:9" ht="17">
      <c r="A23" s="24" t="s">
        <v>24</v>
      </c>
      <c r="B23" s="21" t="str">
        <f>not_parti_hrs!B23</f>
        <v>.</v>
      </c>
      <c r="C23" s="198" t="s">
        <v>101</v>
      </c>
      <c r="D23" s="16" t="s">
        <v>101</v>
      </c>
      <c r="E23" s="16" t="s">
        <v>101</v>
      </c>
      <c r="F23" s="16" t="s">
        <v>101</v>
      </c>
      <c r="G23" s="16" t="s">
        <v>101</v>
      </c>
      <c r="H23" s="16" t="s">
        <v>101</v>
      </c>
      <c r="I23" s="16" t="s">
        <v>101</v>
      </c>
    </row>
    <row r="24" spans="1:9" ht="16">
      <c r="A24" s="24" t="s">
        <v>25</v>
      </c>
      <c r="B24" s="21">
        <f>not_parti_hrs!B24</f>
        <v>5695</v>
      </c>
      <c r="C24" s="198">
        <f>not_parti_hrs!C24/$B24</f>
        <v>0.59157155399473227</v>
      </c>
      <c r="D24" s="16">
        <f>not_parti_hrs!D24/$B24</f>
        <v>0.40860403863037753</v>
      </c>
      <c r="E24" s="16">
        <f>not_parti_hrs!E24/$B24</f>
        <v>0.35241439859525903</v>
      </c>
      <c r="F24" s="16">
        <f>not_parti_hrs!F24/$B24</f>
        <v>2.1597892888498681E-2</v>
      </c>
      <c r="G24" s="16">
        <f>not_parti_hrs!G24/$B24</f>
        <v>2.4934152765583844E-2</v>
      </c>
      <c r="H24" s="16">
        <f>not_parti_hrs!H24/$B24</f>
        <v>9.4820017559262507E-3</v>
      </c>
      <c r="I24" s="16">
        <f>not_parti_hrs!I24/$B24</f>
        <v>0</v>
      </c>
    </row>
    <row r="25" spans="1:9" ht="16">
      <c r="A25" s="24" t="s">
        <v>26</v>
      </c>
      <c r="B25" s="21">
        <f>not_parti_hrs!B25</f>
        <v>344</v>
      </c>
      <c r="C25" s="198">
        <f>not_parti_hrs!C25/$B25</f>
        <v>0.42151162790697677</v>
      </c>
      <c r="D25" s="16">
        <f>not_parti_hrs!D25/$B25</f>
        <v>0.57848837209302328</v>
      </c>
      <c r="E25" s="16">
        <f>not_parti_hrs!E25/$B25</f>
        <v>0.36337209302325579</v>
      </c>
      <c r="F25" s="16">
        <f>not_parti_hrs!F25/$B25</f>
        <v>9.5930232558139539E-2</v>
      </c>
      <c r="G25" s="16">
        <f>not_parti_hrs!G25/$B25</f>
        <v>7.5581395348837205E-2</v>
      </c>
      <c r="H25" s="16">
        <f>not_parti_hrs!H25/$B25</f>
        <v>3.7790697674418602E-2</v>
      </c>
      <c r="I25" s="16">
        <f>not_parti_hrs!I25/$B25</f>
        <v>8.7209302325581394E-3</v>
      </c>
    </row>
    <row r="26" spans="1:9" ht="16">
      <c r="A26" s="24" t="s">
        <v>27</v>
      </c>
      <c r="B26" s="21">
        <f>not_parti_hrs!B26</f>
        <v>19199</v>
      </c>
      <c r="C26" s="198">
        <f>not_parti_hrs!C26/$B26</f>
        <v>0.58503047033699673</v>
      </c>
      <c r="D26" s="16">
        <f>not_parti_hrs!D26/$B26</f>
        <v>0.41496952966300327</v>
      </c>
      <c r="E26" s="16">
        <f>not_parti_hrs!E26/$B26</f>
        <v>0.33168394187197248</v>
      </c>
      <c r="F26" s="16">
        <f>not_parti_hrs!F26/$B26</f>
        <v>2.5053388197301941E-2</v>
      </c>
      <c r="G26" s="16">
        <f>not_parti_hrs!G26/$B26</f>
        <v>3.4376790457836343E-2</v>
      </c>
      <c r="H26" s="16">
        <f>not_parti_hrs!H26/$B26</f>
        <v>2.3907495182040731E-2</v>
      </c>
      <c r="I26" s="16">
        <f>not_parti_hrs!I26/$B26</f>
        <v>0</v>
      </c>
    </row>
    <row r="27" spans="1:9" ht="16">
      <c r="A27" s="24" t="s">
        <v>28</v>
      </c>
      <c r="B27" s="21">
        <f>not_parti_hrs!B27</f>
        <v>29991</v>
      </c>
      <c r="C27" s="198">
        <f>not_parti_hrs!C27/$B27</f>
        <v>0.58500883598412856</v>
      </c>
      <c r="D27" s="16">
        <f>not_parti_hrs!D27/$B27</f>
        <v>0.41495782067953718</v>
      </c>
      <c r="E27" s="16">
        <f>not_parti_hrs!E27/$B27</f>
        <v>0.31479443833149945</v>
      </c>
      <c r="F27" s="16">
        <f>not_parti_hrs!F27/$B27</f>
        <v>4.7514254276282884E-2</v>
      </c>
      <c r="G27" s="16">
        <f>not_parti_hrs!G27/$B27</f>
        <v>2.9242105965122871E-2</v>
      </c>
      <c r="H27" s="16">
        <f>not_parti_hrs!H27/$B27</f>
        <v>2.1773198626254542E-2</v>
      </c>
      <c r="I27" s="16">
        <f>not_parti_hrs!I27/$B27</f>
        <v>1.6671668167116801E-3</v>
      </c>
    </row>
    <row r="28" spans="1:9" ht="16">
      <c r="A28" s="24" t="s">
        <v>29</v>
      </c>
      <c r="B28" s="21">
        <f>not_parti_hrs!B28</f>
        <v>13546</v>
      </c>
      <c r="C28" s="198">
        <f>not_parti_hrs!C28/$B28</f>
        <v>0.51166395984054336</v>
      </c>
      <c r="D28" s="16">
        <f>not_parti_hrs!D28/$B28</f>
        <v>0.48833604015945664</v>
      </c>
      <c r="E28" s="16">
        <f>not_parti_hrs!E28/$B28</f>
        <v>0.35006644027757272</v>
      </c>
      <c r="F28" s="16">
        <f>not_parti_hrs!F28/$B28</f>
        <v>4.3998228259264728E-2</v>
      </c>
      <c r="G28" s="16">
        <f>not_parti_hrs!G28/$B28</f>
        <v>6.4004134061715637E-2</v>
      </c>
      <c r="H28" s="16">
        <f>not_parti_hrs!H28/$B28</f>
        <v>2.9233722131994686E-2</v>
      </c>
      <c r="I28" s="16">
        <f>not_parti_hrs!I28/$B28</f>
        <v>1.033515428908903E-3</v>
      </c>
    </row>
    <row r="29" spans="1:9" ht="16">
      <c r="A29" s="24" t="s">
        <v>30</v>
      </c>
      <c r="B29" s="21">
        <f>not_parti_hrs!B29</f>
        <v>8065</v>
      </c>
      <c r="C29" s="198">
        <f>not_parti_hrs!C29/$B29</f>
        <v>0.84897706137631745</v>
      </c>
      <c r="D29" s="16">
        <f>not_parti_hrs!D29/$B29</f>
        <v>0.15114693118412895</v>
      </c>
      <c r="E29" s="16">
        <f>not_parti_hrs!E29/$B29</f>
        <v>0.11506509609423435</v>
      </c>
      <c r="F29" s="16">
        <f>not_parti_hrs!F29/$B29</f>
        <v>1.0539367637941723E-2</v>
      </c>
      <c r="G29" s="16">
        <f>not_parti_hrs!G29/$B29</f>
        <v>1.0167389956602603E-2</v>
      </c>
      <c r="H29" s="16">
        <f>not_parti_hrs!H29/$B29</f>
        <v>1.2151270923744576E-2</v>
      </c>
      <c r="I29" s="16">
        <f>not_parti_hrs!I29/$B29</f>
        <v>2.9758214507129574E-3</v>
      </c>
    </row>
    <row r="30" spans="1:9" ht="16">
      <c r="A30" s="24" t="s">
        <v>31</v>
      </c>
      <c r="B30" s="21">
        <f>not_parti_hrs!B30</f>
        <v>16268</v>
      </c>
      <c r="C30" s="198">
        <f>not_parti_hrs!C30/$B30</f>
        <v>0.3313867715761003</v>
      </c>
      <c r="D30" s="16">
        <f>not_parti_hrs!D30/$B30</f>
        <v>0.66867469879518071</v>
      </c>
      <c r="E30" s="16">
        <f>not_parti_hrs!E30/$B30</f>
        <v>0.58956233095647903</v>
      </c>
      <c r="F30" s="16">
        <f>not_parti_hrs!F30/$B30</f>
        <v>2.710843373493976E-2</v>
      </c>
      <c r="G30" s="16">
        <f>not_parti_hrs!G30/$B30</f>
        <v>3.4054585689697568E-2</v>
      </c>
      <c r="H30" s="16">
        <f>not_parti_hrs!H30/$B30</f>
        <v>1.573641504794689E-2</v>
      </c>
      <c r="I30" s="16">
        <f>not_parti_hrs!I30/$B30</f>
        <v>2.1514629948364886E-3</v>
      </c>
    </row>
    <row r="31" spans="1:9" ht="16">
      <c r="A31" s="24" t="s">
        <v>32</v>
      </c>
      <c r="B31" s="21">
        <f>not_parti_hrs!B31</f>
        <v>9189</v>
      </c>
      <c r="C31" s="198">
        <f>not_parti_hrs!C31/$B31</f>
        <v>0.38709326368484059</v>
      </c>
      <c r="D31" s="16">
        <f>not_parti_hrs!D31/$B31</f>
        <v>0.61290673631515946</v>
      </c>
      <c r="E31" s="16">
        <f>not_parti_hrs!E31/$B31</f>
        <v>0.5097399064098378</v>
      </c>
      <c r="F31" s="16">
        <f>not_parti_hrs!F31/$B31</f>
        <v>3.9394928719120689E-2</v>
      </c>
      <c r="G31" s="16">
        <f>not_parti_hrs!G31/$B31</f>
        <v>4.3747959516813581E-2</v>
      </c>
      <c r="H31" s="16">
        <f>not_parti_hrs!H31/$B31</f>
        <v>1.9370987049733376E-2</v>
      </c>
      <c r="I31" s="16">
        <f>not_parti_hrs!I31/$B31</f>
        <v>6.5295461965393404E-4</v>
      </c>
    </row>
    <row r="32" spans="1:9" ht="17">
      <c r="A32" s="24" t="s">
        <v>101</v>
      </c>
      <c r="B32" s="21" t="s">
        <v>101</v>
      </c>
      <c r="C32" s="198" t="s">
        <v>101</v>
      </c>
      <c r="D32" s="16" t="s">
        <v>101</v>
      </c>
      <c r="E32" s="16" t="s">
        <v>101</v>
      </c>
      <c r="F32" s="16" t="s">
        <v>101</v>
      </c>
      <c r="G32" s="16" t="s">
        <v>101</v>
      </c>
      <c r="H32" s="16" t="s">
        <v>101</v>
      </c>
      <c r="I32" s="16" t="s">
        <v>101</v>
      </c>
    </row>
    <row r="33" spans="1:9" ht="16">
      <c r="A33" s="24" t="s">
        <v>33</v>
      </c>
      <c r="B33" s="21">
        <f>not_parti_hrs!B33</f>
        <v>7022</v>
      </c>
      <c r="C33" s="198">
        <f>not_parti_hrs!C33/$B33</f>
        <v>0.44502990600968384</v>
      </c>
      <c r="D33" s="16">
        <f>not_parti_hrs!D33/$B33</f>
        <v>0.55497009399031616</v>
      </c>
      <c r="E33" s="16">
        <f>not_parti_hrs!E33/$B33</f>
        <v>0.3289661065223583</v>
      </c>
      <c r="F33" s="16">
        <f>not_parti_hrs!F33/$B33</f>
        <v>3.0048419253773852E-2</v>
      </c>
      <c r="G33" s="16">
        <f>not_parti_hrs!G33/$B33</f>
        <v>8.8009114212475079E-2</v>
      </c>
      <c r="H33" s="16">
        <f>not_parti_hrs!H33/$B33</f>
        <v>9.5129592708630015E-2</v>
      </c>
      <c r="I33" s="16">
        <f>not_parti_hrs!I33/$B33</f>
        <v>1.2816861293078895E-2</v>
      </c>
    </row>
    <row r="34" spans="1:9" ht="16">
      <c r="A34" s="24" t="s">
        <v>34</v>
      </c>
      <c r="B34" s="21">
        <f>not_parti_hrs!B34</f>
        <v>16210</v>
      </c>
      <c r="C34" s="198">
        <f>not_parti_hrs!C34/$B34</f>
        <v>8.2973473164713138E-2</v>
      </c>
      <c r="D34" s="16">
        <f>not_parti_hrs!D34/$B34</f>
        <v>0.91702652683528685</v>
      </c>
      <c r="E34" s="16">
        <f>not_parti_hrs!E34/$B34</f>
        <v>0.79623689080814308</v>
      </c>
      <c r="F34" s="16">
        <f>not_parti_hrs!F34/$B34</f>
        <v>6.1196792103639729E-2</v>
      </c>
      <c r="G34" s="16">
        <f>not_parti_hrs!G34/$B34</f>
        <v>3.9666872301048733E-2</v>
      </c>
      <c r="H34" s="16">
        <f>not_parti_hrs!H34/$B34</f>
        <v>1.8075262183837138E-2</v>
      </c>
      <c r="I34" s="16">
        <f>not_parti_hrs!I34/$B34</f>
        <v>1.8507094386181369E-3</v>
      </c>
    </row>
    <row r="35" spans="1:9" ht="16">
      <c r="A35" s="24" t="s">
        <v>35</v>
      </c>
      <c r="B35" s="21">
        <f>not_parti_hrs!B35</f>
        <v>6947</v>
      </c>
      <c r="C35" s="198">
        <f>not_parti_hrs!C35/$B35</f>
        <v>0.6090398733266158</v>
      </c>
      <c r="D35" s="16">
        <f>not_parti_hrs!D35/$B35</f>
        <v>0.3909601266733842</v>
      </c>
      <c r="E35" s="16">
        <f>not_parti_hrs!E35/$B35</f>
        <v>0.29624298258240966</v>
      </c>
      <c r="F35" s="16">
        <f>not_parti_hrs!F35/$B35</f>
        <v>4.7214625017993381E-2</v>
      </c>
      <c r="G35" s="16">
        <f>not_parti_hrs!G35/$B35</f>
        <v>4.7502519072981142E-2</v>
      </c>
      <c r="H35" s="16">
        <f>not_parti_hrs!H35/$B35</f>
        <v>0</v>
      </c>
      <c r="I35" s="16">
        <f>not_parti_hrs!I35/$B35</f>
        <v>0</v>
      </c>
    </row>
    <row r="36" spans="1:9" ht="16">
      <c r="A36" s="24" t="s">
        <v>36</v>
      </c>
      <c r="B36" s="21">
        <f>not_parti_hrs!B36</f>
        <v>41187</v>
      </c>
      <c r="C36" s="198">
        <f>not_parti_hrs!C36/$B36</f>
        <v>0.28812489377716272</v>
      </c>
      <c r="D36" s="16">
        <f>not_parti_hrs!D36/$B36</f>
        <v>0.71185082671716804</v>
      </c>
      <c r="E36" s="16">
        <f>not_parti_hrs!E36/$B36</f>
        <v>0.57115109136377984</v>
      </c>
      <c r="F36" s="16">
        <f>not_parti_hrs!F36/$B36</f>
        <v>3.4161264476655254E-2</v>
      </c>
      <c r="G36" s="16">
        <f>not_parti_hrs!G36/$B36</f>
        <v>7.5315026586058709E-2</v>
      </c>
      <c r="H36" s="16">
        <f>not_parti_hrs!H36/$B36</f>
        <v>3.1223444290674241E-2</v>
      </c>
      <c r="I36" s="16">
        <f>not_parti_hrs!I36/$B36</f>
        <v>0</v>
      </c>
    </row>
    <row r="37" spans="1:9" ht="16">
      <c r="A37" s="24" t="s">
        <v>37</v>
      </c>
      <c r="B37" s="21">
        <f>not_parti_hrs!B37</f>
        <v>21675</v>
      </c>
      <c r="C37" s="198">
        <f>not_parti_hrs!C37/$B37</f>
        <v>0.40387543252595154</v>
      </c>
      <c r="D37" s="16">
        <f>not_parti_hrs!D37/$B37</f>
        <v>0.59612456747404841</v>
      </c>
      <c r="E37" s="16">
        <f>not_parti_hrs!E37/$B37</f>
        <v>0.36262975778546713</v>
      </c>
      <c r="F37" s="16">
        <f>not_parti_hrs!F37/$B37</f>
        <v>0.10279123414071512</v>
      </c>
      <c r="G37" s="16">
        <f>not_parti_hrs!G37/$B37</f>
        <v>8.9826989619377157E-2</v>
      </c>
      <c r="H37" s="16">
        <f>not_parti_hrs!H37/$B37</f>
        <v>4.0876585928489043E-2</v>
      </c>
      <c r="I37" s="16">
        <f>not_parti_hrs!I37/$B37</f>
        <v>0</v>
      </c>
    </row>
    <row r="38" spans="1:9" ht="16">
      <c r="A38" s="24" t="s">
        <v>38</v>
      </c>
      <c r="B38" s="21">
        <f>not_parti_hrs!B38</f>
        <v>7401</v>
      </c>
      <c r="C38" s="198">
        <f>not_parti_hrs!C38/$B38</f>
        <v>0.18524523713011756</v>
      </c>
      <c r="D38" s="16">
        <f>not_parti_hrs!D38/$B38</f>
        <v>0.81488987974598026</v>
      </c>
      <c r="E38" s="16">
        <f>not_parti_hrs!E38/$B38</f>
        <v>0.63491420078367788</v>
      </c>
      <c r="F38" s="16">
        <f>not_parti_hrs!F38/$B38</f>
        <v>8.1475476286988244E-2</v>
      </c>
      <c r="G38" s="16">
        <f>not_parti_hrs!G38/$B38</f>
        <v>7.4179164977705714E-2</v>
      </c>
      <c r="H38" s="16">
        <f>not_parti_hrs!H38/$B38</f>
        <v>2.3510336441021483E-2</v>
      </c>
      <c r="I38" s="16">
        <f>not_parti_hrs!I38/$B38</f>
        <v>8.107012565869477E-4</v>
      </c>
    </row>
    <row r="39" spans="1:9" ht="16">
      <c r="A39" s="24" t="s">
        <v>39</v>
      </c>
      <c r="B39" s="21">
        <f>not_parti_hrs!B39</f>
        <v>28341</v>
      </c>
      <c r="C39" s="198">
        <f>not_parti_hrs!C39/$B39</f>
        <v>0.25295508274231676</v>
      </c>
      <c r="D39" s="16">
        <f>not_parti_hrs!D39/$B39</f>
        <v>0.74708020182774071</v>
      </c>
      <c r="E39" s="16">
        <f>not_parti_hrs!E39/$B39</f>
        <v>0.66391447020218064</v>
      </c>
      <c r="F39" s="16">
        <f>not_parti_hrs!F39/$B39</f>
        <v>2.8298225186126107E-2</v>
      </c>
      <c r="G39" s="16">
        <f>not_parti_hrs!G39/$B39</f>
        <v>3.9307011044070431E-2</v>
      </c>
      <c r="H39" s="16">
        <f>not_parti_hrs!H39/$B39</f>
        <v>1.4713665713983274E-2</v>
      </c>
      <c r="I39" s="16">
        <f>not_parti_hrs!I39/$B39</f>
        <v>8.4682968138033237E-4</v>
      </c>
    </row>
    <row r="40" spans="1:9" ht="16">
      <c r="A40" s="24" t="s">
        <v>40</v>
      </c>
      <c r="B40" s="21">
        <f>not_parti_hrs!B40</f>
        <v>4585</v>
      </c>
      <c r="C40" s="198">
        <f>not_parti_hrs!C40/$B40</f>
        <v>0.84274809160305342</v>
      </c>
      <c r="D40" s="16">
        <f>not_parti_hrs!D40/$B40</f>
        <v>0.15747001090512541</v>
      </c>
      <c r="E40" s="16">
        <f>not_parti_hrs!E40/$B40</f>
        <v>3.9258451472191931E-2</v>
      </c>
      <c r="F40" s="16">
        <f>not_parti_hrs!F40/$B40</f>
        <v>2.639040348964013E-2</v>
      </c>
      <c r="G40" s="16">
        <f>not_parti_hrs!G40/$B40</f>
        <v>5.5616139585605233E-2</v>
      </c>
      <c r="H40" s="16">
        <f>not_parti_hrs!H40/$B40</f>
        <v>3.6205016357688115E-2</v>
      </c>
      <c r="I40" s="16">
        <f>not_parti_hrs!I40/$B40</f>
        <v>0</v>
      </c>
    </row>
    <row r="41" spans="1:9" ht="16">
      <c r="A41" s="24" t="s">
        <v>41</v>
      </c>
      <c r="B41" s="21">
        <f>not_parti_hrs!B41</f>
        <v>5038</v>
      </c>
      <c r="C41" s="198">
        <f>not_parti_hrs!C41/$B41</f>
        <v>0.27610162763001189</v>
      </c>
      <c r="D41" s="16">
        <f>not_parti_hrs!D41/$B41</f>
        <v>0.72369988090512105</v>
      </c>
      <c r="E41" s="16">
        <f>not_parti_hrs!E41/$B41</f>
        <v>0.64608971814211991</v>
      </c>
      <c r="F41" s="16">
        <f>not_parti_hrs!F41/$B41</f>
        <v>3.9698292973402147E-2</v>
      </c>
      <c r="G41" s="16">
        <f>not_parti_hrs!G41/$B41</f>
        <v>3.0766177054386661E-2</v>
      </c>
      <c r="H41" s="16">
        <f>not_parti_hrs!H41/$B41</f>
        <v>7.1456927352123861E-3</v>
      </c>
      <c r="I41" s="16">
        <f>not_parti_hrs!I41/$B41</f>
        <v>0</v>
      </c>
    </row>
    <row r="42" spans="1:9" ht="16">
      <c r="A42" s="24" t="s">
        <v>42</v>
      </c>
      <c r="B42" s="21">
        <f>not_parti_hrs!B42</f>
        <v>6052</v>
      </c>
      <c r="C42" s="198">
        <f>not_parti_hrs!C42/$B42</f>
        <v>0.21513549239920687</v>
      </c>
      <c r="D42" s="16">
        <f>not_parti_hrs!D42/$B42</f>
        <v>0.78486450760079307</v>
      </c>
      <c r="E42" s="16">
        <f>not_parti_hrs!E42/$B42</f>
        <v>0.62970918704560475</v>
      </c>
      <c r="F42" s="16">
        <f>not_parti_hrs!F42/$B42</f>
        <v>0.11814276272306676</v>
      </c>
      <c r="G42" s="16">
        <f>not_parti_hrs!G42/$B42</f>
        <v>2.8585591539986781E-2</v>
      </c>
      <c r="H42" s="16">
        <f>not_parti_hrs!H42/$B42</f>
        <v>8.5922009253139465E-3</v>
      </c>
      <c r="I42" s="16">
        <f>not_parti_hrs!I42/$B42</f>
        <v>0</v>
      </c>
    </row>
    <row r="43" spans="1:9" ht="17">
      <c r="A43" s="24" t="s">
        <v>101</v>
      </c>
      <c r="B43" s="21" t="s">
        <v>101</v>
      </c>
      <c r="C43" s="198" t="s">
        <v>101</v>
      </c>
      <c r="D43" s="16" t="s">
        <v>101</v>
      </c>
      <c r="E43" s="16" t="s">
        <v>101</v>
      </c>
      <c r="F43" s="16" t="s">
        <v>101</v>
      </c>
      <c r="G43" s="16" t="s">
        <v>101</v>
      </c>
      <c r="H43" s="16" t="s">
        <v>101</v>
      </c>
      <c r="I43" s="16" t="s">
        <v>101</v>
      </c>
    </row>
    <row r="44" spans="1:9" ht="16">
      <c r="A44" s="24" t="s">
        <v>43</v>
      </c>
      <c r="B44" s="21">
        <f>not_parti_hrs!B44</f>
        <v>3006</v>
      </c>
      <c r="C44" s="198">
        <f>not_parti_hrs!C44/$B44</f>
        <v>0.40518962075848303</v>
      </c>
      <c r="D44" s="16">
        <f>not_parti_hrs!D44/$B44</f>
        <v>0.59514304723885558</v>
      </c>
      <c r="E44" s="16">
        <f>not_parti_hrs!E44/$B44</f>
        <v>0.33965402528276778</v>
      </c>
      <c r="F44" s="16">
        <f>not_parti_hrs!F44/$B44</f>
        <v>8.7159015302727877E-2</v>
      </c>
      <c r="G44" s="16">
        <f>not_parti_hrs!G44/$B44</f>
        <v>8.616101131071191E-2</v>
      </c>
      <c r="H44" s="16">
        <f>not_parti_hrs!H44/$B44</f>
        <v>6.7864271457085831E-2</v>
      </c>
      <c r="I44" s="16">
        <f>not_parti_hrs!I44/$B44</f>
        <v>1.4304723885562209E-2</v>
      </c>
    </row>
    <row r="45" spans="1:9" ht="16">
      <c r="A45" s="24" t="s">
        <v>44</v>
      </c>
      <c r="B45" s="21">
        <f>not_parti_hrs!B45</f>
        <v>22894</v>
      </c>
      <c r="C45" s="198">
        <f>not_parti_hrs!C45/$B45</f>
        <v>0.36463702280073379</v>
      </c>
      <c r="D45" s="16">
        <f>not_parti_hrs!D45/$B45</f>
        <v>0.63540665676596486</v>
      </c>
      <c r="E45" s="16">
        <f>not_parti_hrs!E45/$B45</f>
        <v>0.51611776011181965</v>
      </c>
      <c r="F45" s="16">
        <f>not_parti_hrs!F45/$B45</f>
        <v>5.03188608369005E-2</v>
      </c>
      <c r="G45" s="16">
        <f>not_parti_hrs!G45/$B45</f>
        <v>4.5950904167030661E-2</v>
      </c>
      <c r="H45" s="16">
        <f>not_parti_hrs!H45/$B45</f>
        <v>1.7995981479863719E-2</v>
      </c>
      <c r="I45" s="16">
        <f>not_parti_hrs!I45/$B45</f>
        <v>4.9794706036516119E-3</v>
      </c>
    </row>
    <row r="46" spans="1:9" ht="16">
      <c r="A46" s="24" t="s">
        <v>45</v>
      </c>
      <c r="B46" s="21">
        <f>not_parti_hrs!B46</f>
        <v>10186</v>
      </c>
      <c r="C46" s="198">
        <f>not_parti_hrs!C46/$B46</f>
        <v>0.42656587473002161</v>
      </c>
      <c r="D46" s="16">
        <f>not_parti_hrs!D46/$B46</f>
        <v>0.57353229923424309</v>
      </c>
      <c r="E46" s="16">
        <f>not_parti_hrs!E46/$B46</f>
        <v>0.48527390536029846</v>
      </c>
      <c r="F46" s="16">
        <f>not_parti_hrs!F46/$B46</f>
        <v>2.7390536029844884E-2</v>
      </c>
      <c r="G46" s="16">
        <f>not_parti_hrs!G46/$B46</f>
        <v>3.2691930100137441E-2</v>
      </c>
      <c r="H46" s="16">
        <f>not_parti_hrs!H46/$B46</f>
        <v>2.464166503043393E-2</v>
      </c>
      <c r="I46" s="16">
        <f>not_parti_hrs!I46/$B46</f>
        <v>3.3379147849990185E-3</v>
      </c>
    </row>
    <row r="47" spans="1:9" ht="16">
      <c r="A47" s="24" t="s">
        <v>46</v>
      </c>
      <c r="B47" s="21">
        <f>not_parti_hrs!B47</f>
        <v>95100</v>
      </c>
      <c r="C47" s="198">
        <f>not_parti_hrs!C47/$B47</f>
        <v>0.38748685594111459</v>
      </c>
      <c r="D47" s="16">
        <f>not_parti_hrs!D47/$B47</f>
        <v>0.61250262881177708</v>
      </c>
      <c r="E47" s="16">
        <f>not_parti_hrs!E47/$B47</f>
        <v>0.54225026288117772</v>
      </c>
      <c r="F47" s="16">
        <f>not_parti_hrs!F47/$B47</f>
        <v>2.017875920084122E-2</v>
      </c>
      <c r="G47" s="16">
        <f>not_parti_hrs!G47/$B47</f>
        <v>3.4879074658254468E-2</v>
      </c>
      <c r="H47" s="16">
        <f>not_parti_hrs!H47/$B47</f>
        <v>1.4921135646687697E-2</v>
      </c>
      <c r="I47" s="16">
        <f>not_parti_hrs!I47/$B47</f>
        <v>2.733964248159832E-4</v>
      </c>
    </row>
    <row r="48" spans="1:9" ht="16">
      <c r="A48" s="24" t="s">
        <v>47</v>
      </c>
      <c r="B48" s="21">
        <f>not_parti_hrs!B48</f>
        <v>17420</v>
      </c>
      <c r="C48" s="198">
        <f>not_parti_hrs!C48/$B48</f>
        <v>0.28260619977037887</v>
      </c>
      <c r="D48" s="16">
        <f>not_parti_hrs!D48/$B48</f>
        <v>0.71733639494833523</v>
      </c>
      <c r="E48" s="16">
        <f>not_parti_hrs!E48/$B48</f>
        <v>0.58765786452353619</v>
      </c>
      <c r="F48" s="16">
        <f>not_parti_hrs!F48/$B48</f>
        <v>4.7301951779563721E-2</v>
      </c>
      <c r="G48" s="16">
        <f>not_parti_hrs!G48/$B48</f>
        <v>6.4466130884041337E-2</v>
      </c>
      <c r="H48" s="16">
        <f>not_parti_hrs!H48/$B48</f>
        <v>1.6934557979334099E-2</v>
      </c>
      <c r="I48" s="16">
        <f>not_parti_hrs!I48/$B48</f>
        <v>9.1848450057405281E-4</v>
      </c>
    </row>
    <row r="49" spans="1:9" ht="16">
      <c r="A49" s="24" t="s">
        <v>48</v>
      </c>
      <c r="B49" s="21">
        <f>not_parti_hrs!B49</f>
        <v>1793</v>
      </c>
      <c r="C49" s="198">
        <f>not_parti_hrs!C49/$B49</f>
        <v>0.30786391522587842</v>
      </c>
      <c r="D49" s="16">
        <f>not_parti_hrs!D49/$B49</f>
        <v>0.69213608477412158</v>
      </c>
      <c r="E49" s="16">
        <f>not_parti_hrs!E49/$B49</f>
        <v>0.3976575571667596</v>
      </c>
      <c r="F49" s="16">
        <f>not_parti_hrs!F49/$B49</f>
        <v>9.202453987730061E-2</v>
      </c>
      <c r="G49" s="16">
        <f>not_parti_hrs!G49/$B49</f>
        <v>0.14221974344673732</v>
      </c>
      <c r="H49" s="16">
        <f>not_parti_hrs!H49/$B49</f>
        <v>5.7445621862799778E-2</v>
      </c>
      <c r="I49" s="16">
        <f>not_parti_hrs!I49/$B49</f>
        <v>2.788622420524261E-3</v>
      </c>
    </row>
    <row r="50" spans="1:9" ht="16">
      <c r="A50" s="24" t="s">
        <v>49</v>
      </c>
      <c r="B50" s="21">
        <f>not_parti_hrs!B50</f>
        <v>41623</v>
      </c>
      <c r="C50" s="198">
        <f>not_parti_hrs!C50/$B50</f>
        <v>0.56211709871945803</v>
      </c>
      <c r="D50" s="16">
        <f>not_parti_hrs!D50/$B50</f>
        <v>0.43788290128054203</v>
      </c>
      <c r="E50" s="16">
        <f>not_parti_hrs!E50/$B50</f>
        <v>0.30653725103908896</v>
      </c>
      <c r="F50" s="16">
        <f>not_parti_hrs!F50/$B50</f>
        <v>4.0170098262979605E-2</v>
      </c>
      <c r="G50" s="16">
        <f>not_parti_hrs!G50/$B50</f>
        <v>4.5719914470364942E-2</v>
      </c>
      <c r="H50" s="16">
        <f>not_parti_hrs!H50/$B50</f>
        <v>3.9833745765562312E-2</v>
      </c>
      <c r="I50" s="16">
        <f>not_parti_hrs!I50/$B50</f>
        <v>5.6218917425461881E-3</v>
      </c>
    </row>
    <row r="51" spans="1:9" ht="16">
      <c r="A51" s="24" t="s">
        <v>50</v>
      </c>
      <c r="B51" s="21">
        <f>not_parti_hrs!B51</f>
        <v>6711</v>
      </c>
      <c r="C51" s="198">
        <f>not_parti_hrs!C51/$B51</f>
        <v>0.26657726121293401</v>
      </c>
      <c r="D51" s="16">
        <f>not_parti_hrs!D51/$B51</f>
        <v>0.73342273878706599</v>
      </c>
      <c r="E51" s="16">
        <f>not_parti_hrs!E51/$B51</f>
        <v>0.52317091342571898</v>
      </c>
      <c r="F51" s="16">
        <f>not_parti_hrs!F51/$B51</f>
        <v>6.8842199374161819E-2</v>
      </c>
      <c r="G51" s="16">
        <f>not_parti_hrs!G51/$B51</f>
        <v>7.092832662792431E-2</v>
      </c>
      <c r="H51" s="16">
        <f>not_parti_hrs!H51/$B51</f>
        <v>4.604380867232901E-2</v>
      </c>
      <c r="I51" s="16">
        <f>not_parti_hrs!I51/$B51</f>
        <v>2.4437490686931903E-2</v>
      </c>
    </row>
    <row r="52" spans="1:9" ht="16">
      <c r="A52" s="24" t="s">
        <v>51</v>
      </c>
      <c r="B52" s="21">
        <f>not_parti_hrs!B52</f>
        <v>10287</v>
      </c>
      <c r="C52" s="198">
        <f>not_parti_hrs!C52/$B52</f>
        <v>0.61242344706911633</v>
      </c>
      <c r="D52" s="16">
        <f>not_parti_hrs!D52/$B52</f>
        <v>0.38757655293088367</v>
      </c>
      <c r="E52" s="16">
        <f>not_parti_hrs!E52/$B52</f>
        <v>0.36930105958977349</v>
      </c>
      <c r="F52" s="16">
        <f>not_parti_hrs!F52/$B52</f>
        <v>6.0270243997278122E-3</v>
      </c>
      <c r="G52" s="16">
        <f>not_parti_hrs!G52/$B52</f>
        <v>5.1521337610576454E-3</v>
      </c>
      <c r="H52" s="16">
        <f>not_parti_hrs!H52/$B52</f>
        <v>6.1242344706911632E-3</v>
      </c>
      <c r="I52" s="16">
        <f>not_parti_hrs!I52/$B52</f>
        <v>9.7210070963351801E-4</v>
      </c>
    </row>
    <row r="53" spans="1:9" ht="16">
      <c r="A53" s="24" t="s">
        <v>52</v>
      </c>
      <c r="B53" s="21">
        <f>not_parti_hrs!B53</f>
        <v>48679</v>
      </c>
      <c r="C53" s="198">
        <f>not_parti_hrs!C53/$B53</f>
        <v>0.10415168758602272</v>
      </c>
      <c r="D53" s="16">
        <f>not_parti_hrs!D53/$B53</f>
        <v>0.89584831241397733</v>
      </c>
      <c r="E53" s="16">
        <f>not_parti_hrs!E53/$B53</f>
        <v>0.72460403870252055</v>
      </c>
      <c r="F53" s="16">
        <f>not_parti_hrs!F53/$B53</f>
        <v>6.2963495552496973E-2</v>
      </c>
      <c r="G53" s="16">
        <f>not_parti_hrs!G53/$B53</f>
        <v>8.1287618891102933E-2</v>
      </c>
      <c r="H53" s="16">
        <f>not_parti_hrs!H53/$B53</f>
        <v>2.4733457959284291E-2</v>
      </c>
      <c r="I53" s="16">
        <f>not_parti_hrs!I53/$B53</f>
        <v>2.2802440477413259E-3</v>
      </c>
    </row>
    <row r="54" spans="1:9" ht="17">
      <c r="A54" s="24" t="s">
        <v>101</v>
      </c>
      <c r="B54" s="21" t="s">
        <v>101</v>
      </c>
      <c r="C54" s="198" t="s">
        <v>101</v>
      </c>
      <c r="D54" s="16" t="s">
        <v>101</v>
      </c>
      <c r="E54" s="16" t="s">
        <v>101</v>
      </c>
      <c r="F54" s="16" t="s">
        <v>101</v>
      </c>
      <c r="G54" s="16" t="s">
        <v>101</v>
      </c>
      <c r="H54" s="16" t="s">
        <v>101</v>
      </c>
      <c r="I54" s="16" t="s">
        <v>101</v>
      </c>
    </row>
    <row r="55" spans="1:9" ht="16">
      <c r="A55" s="24" t="s">
        <v>53</v>
      </c>
      <c r="B55" s="21">
        <f>not_parti_hrs!B55</f>
        <v>20036</v>
      </c>
      <c r="C55" s="198">
        <f>not_parti_hrs!C55/$B55</f>
        <v>5.6797764024755441E-2</v>
      </c>
      <c r="D55" s="16">
        <f>not_parti_hrs!D55/$B55</f>
        <v>0.94320223597524455</v>
      </c>
      <c r="E55" s="16">
        <f>not_parti_hrs!E55/$B55</f>
        <v>0.92204032741066078</v>
      </c>
      <c r="F55" s="16">
        <f>not_parti_hrs!F55/$B55</f>
        <v>1.8466759832301857E-3</v>
      </c>
      <c r="G55" s="16">
        <f>not_parti_hrs!G55/$B55</f>
        <v>1.3575563984827311E-2</v>
      </c>
      <c r="H55" s="16">
        <f>not_parti_hrs!H55/$B55</f>
        <v>5.7396685965262527E-3</v>
      </c>
      <c r="I55" s="16">
        <f>not_parti_hrs!I55/$B55</f>
        <v>0</v>
      </c>
    </row>
    <row r="56" spans="1:9" ht="16">
      <c r="A56" s="24" t="s">
        <v>54</v>
      </c>
      <c r="B56" s="21">
        <f>not_parti_hrs!B56</f>
        <v>9915</v>
      </c>
      <c r="C56" s="198">
        <f>not_parti_hrs!C56/$B56</f>
        <v>0.24669692385274836</v>
      </c>
      <c r="D56" s="16">
        <f>not_parti_hrs!D56/$B56</f>
        <v>0.75330307614725167</v>
      </c>
      <c r="E56" s="16">
        <f>not_parti_hrs!E56/$B56</f>
        <v>0.56964195663136663</v>
      </c>
      <c r="F56" s="16">
        <f>not_parti_hrs!F56/$B56</f>
        <v>4.9722642460917801E-2</v>
      </c>
      <c r="G56" s="16">
        <f>not_parti_hrs!G56/$B56</f>
        <v>9.4099848714069595E-2</v>
      </c>
      <c r="H56" s="16">
        <f>not_parti_hrs!H56/$B56</f>
        <v>3.9939485627836613E-2</v>
      </c>
      <c r="I56" s="16">
        <f>not_parti_hrs!I56/$B56</f>
        <v>0</v>
      </c>
    </row>
    <row r="57" spans="1:9" ht="16">
      <c r="A57" s="24" t="s">
        <v>55</v>
      </c>
      <c r="B57" s="21">
        <f>not_parti_hrs!B57</f>
        <v>7475</v>
      </c>
      <c r="C57" s="198">
        <f>not_parti_hrs!C57/$B57</f>
        <v>0.52240802675585285</v>
      </c>
      <c r="D57" s="16">
        <f>not_parti_hrs!D57/$B57</f>
        <v>0.47759197324414715</v>
      </c>
      <c r="E57" s="16">
        <f>not_parti_hrs!E57/$B57</f>
        <v>0.33953177257525086</v>
      </c>
      <c r="F57" s="16">
        <f>not_parti_hrs!F57/$B57</f>
        <v>6.34113712374582E-2</v>
      </c>
      <c r="G57" s="16">
        <f>not_parti_hrs!G57/$B57</f>
        <v>4.5484949832775921E-2</v>
      </c>
      <c r="H57" s="16">
        <f>not_parti_hrs!H57/$B57</f>
        <v>2.9163879598662207E-2</v>
      </c>
      <c r="I57" s="16">
        <f>not_parti_hrs!I57/$B57</f>
        <v>0</v>
      </c>
    </row>
    <row r="58" spans="1:9" ht="16">
      <c r="A58" s="24" t="s">
        <v>56</v>
      </c>
      <c r="B58" s="21">
        <f>not_parti_hrs!B58</f>
        <v>932</v>
      </c>
      <c r="C58" s="198">
        <f>not_parti_hrs!C58/$B58</f>
        <v>0.42703862660944208</v>
      </c>
      <c r="D58" s="16">
        <f>not_parti_hrs!D58/$B58</f>
        <v>0.57296137339055797</v>
      </c>
      <c r="E58" s="16">
        <f>not_parti_hrs!E58/$B58</f>
        <v>0.35193133047210301</v>
      </c>
      <c r="F58" s="16">
        <f>not_parti_hrs!F58/$B58</f>
        <v>7.9399141630901282E-2</v>
      </c>
      <c r="G58" s="16">
        <f>not_parti_hrs!G58/$B58</f>
        <v>9.4420600858369105E-2</v>
      </c>
      <c r="H58" s="16">
        <f>not_parti_hrs!H58/$B58</f>
        <v>4.7210300429184553E-2</v>
      </c>
      <c r="I58" s="16">
        <f>not_parti_hrs!I58/$B58</f>
        <v>0</v>
      </c>
    </row>
    <row r="59" spans="1:9" ht="16">
      <c r="A59" s="24" t="s">
        <v>57</v>
      </c>
      <c r="B59" s="21">
        <f>not_parti_hrs!B59</f>
        <v>35218</v>
      </c>
      <c r="C59" s="198">
        <f>not_parti_hrs!C59/$B59</f>
        <v>0.41282866715883926</v>
      </c>
      <c r="D59" s="16">
        <f>not_parti_hrs!D59/$B59</f>
        <v>0.58717133284116074</v>
      </c>
      <c r="E59" s="16">
        <f>not_parti_hrs!E59/$B59</f>
        <v>0.36606280879095915</v>
      </c>
      <c r="F59" s="16">
        <f>not_parti_hrs!F59/$B59</f>
        <v>3.5805553978079392E-2</v>
      </c>
      <c r="G59" s="16">
        <f>not_parti_hrs!G59/$B59</f>
        <v>0.10718950536657391</v>
      </c>
      <c r="H59" s="16">
        <f>not_parti_hrs!H59/$B59</f>
        <v>4.4181952410699075E-2</v>
      </c>
      <c r="I59" s="16">
        <f>not_parti_hrs!I59/$B59</f>
        <v>3.3959906865807257E-2</v>
      </c>
    </row>
    <row r="60" spans="1:9" ht="16">
      <c r="A60" s="24" t="s">
        <v>58</v>
      </c>
      <c r="B60" s="21">
        <f>not_parti_hrs!B60</f>
        <v>51834</v>
      </c>
      <c r="C60" s="198">
        <f>not_parti_hrs!C60/$B60</f>
        <v>0.29594474669136089</v>
      </c>
      <c r="D60" s="16">
        <f>not_parti_hrs!D60/$B60</f>
        <v>0.70403596095227072</v>
      </c>
      <c r="E60" s="16">
        <f>not_parti_hrs!E60/$B60</f>
        <v>0.63963807539452866</v>
      </c>
      <c r="F60" s="16">
        <f>not_parti_hrs!F60/$B60</f>
        <v>3.7388586641972449E-2</v>
      </c>
      <c r="G60" s="16">
        <f>not_parti_hrs!G60/$B60</f>
        <v>2.1337346143457961E-2</v>
      </c>
      <c r="H60" s="16">
        <f>not_parti_hrs!H60/$B60</f>
        <v>5.6719527723116106E-3</v>
      </c>
      <c r="I60" s="16">
        <f>not_parti_hrs!I60/$B60</f>
        <v>0</v>
      </c>
    </row>
    <row r="61" spans="1:9" ht="16">
      <c r="A61" s="24" t="s">
        <v>59</v>
      </c>
      <c r="B61" s="21">
        <f>not_parti_hrs!B61</f>
        <v>5164</v>
      </c>
      <c r="C61" s="198">
        <f>not_parti_hrs!C61/$B61</f>
        <v>0.27865995352439971</v>
      </c>
      <c r="D61" s="16">
        <f>not_parti_hrs!D61/$B61</f>
        <v>0.72153369481022467</v>
      </c>
      <c r="E61" s="16">
        <f>not_parti_hrs!E61/$B61</f>
        <v>0.4347405112316034</v>
      </c>
      <c r="F61" s="16">
        <f>not_parti_hrs!F61/$B61</f>
        <v>0.10883036405886909</v>
      </c>
      <c r="G61" s="16">
        <f>not_parti_hrs!G61/$B61</f>
        <v>9.8179705654531366E-2</v>
      </c>
      <c r="H61" s="16">
        <f>not_parti_hrs!H61/$B61</f>
        <v>5.7319907048799378E-2</v>
      </c>
      <c r="I61" s="16">
        <f>not_parti_hrs!I61/$B61</f>
        <v>2.26568551510457E-2</v>
      </c>
    </row>
    <row r="62" spans="1:9" ht="16">
      <c r="A62" s="24" t="s">
        <v>60</v>
      </c>
      <c r="B62" s="21">
        <f>not_parti_hrs!B62</f>
        <v>3656</v>
      </c>
      <c r="C62" s="198">
        <f>not_parti_hrs!C62/$B62</f>
        <v>0.21389496717724288</v>
      </c>
      <c r="D62" s="16">
        <f>not_parti_hrs!D62/$B62</f>
        <v>0.78610503282275712</v>
      </c>
      <c r="E62" s="16">
        <f>not_parti_hrs!E62/$B62</f>
        <v>0.55634573304157553</v>
      </c>
      <c r="F62" s="16">
        <f>not_parti_hrs!F62/$B62</f>
        <v>9.354485776805252E-2</v>
      </c>
      <c r="G62" s="16">
        <f>not_parti_hrs!G62/$B62</f>
        <v>9.4638949671772429E-2</v>
      </c>
      <c r="H62" s="16">
        <f>not_parti_hrs!H62/$B62</f>
        <v>3.911378555798687E-2</v>
      </c>
      <c r="I62" s="16">
        <f>not_parti_hrs!I62/$B62</f>
        <v>2.7352297592997811E-3</v>
      </c>
    </row>
    <row r="63" spans="1:9" ht="16">
      <c r="A63" s="24" t="s">
        <v>61</v>
      </c>
      <c r="B63" s="21">
        <f>not_parti_hrs!B63</f>
        <v>484</v>
      </c>
      <c r="C63" s="198">
        <f>not_parti_hrs!C63/$B63</f>
        <v>0.16942148760330578</v>
      </c>
      <c r="D63" s="16">
        <f>not_parti_hrs!D63/$B63</f>
        <v>0.82851239669421484</v>
      </c>
      <c r="E63" s="16">
        <f>not_parti_hrs!E63/$B63</f>
        <v>0.80578512396694213</v>
      </c>
      <c r="F63" s="16">
        <f>not_parti_hrs!F63/$B63</f>
        <v>2.0661157024793389E-3</v>
      </c>
      <c r="G63" s="16">
        <f>not_parti_hrs!G63/$B63</f>
        <v>2.0661157024793389E-3</v>
      </c>
      <c r="H63" s="16">
        <f>not_parti_hrs!H63/$B63</f>
        <v>6.1983471074380167E-3</v>
      </c>
      <c r="I63" s="16">
        <f>not_parti_hrs!I63/$B63</f>
        <v>1.2396694214876033E-2</v>
      </c>
    </row>
    <row r="64" spans="1:9" ht="16">
      <c r="A64" s="24" t="s">
        <v>62</v>
      </c>
      <c r="B64" s="21">
        <f>not_parti_hrs!B64</f>
        <v>9579</v>
      </c>
      <c r="C64" s="198">
        <f>not_parti_hrs!C64/$B64</f>
        <v>0.42864599645056894</v>
      </c>
      <c r="D64" s="16">
        <f>not_parti_hrs!D64/$B64</f>
        <v>0.571354003549431</v>
      </c>
      <c r="E64" s="16">
        <f>not_parti_hrs!E64/$B64</f>
        <v>0.36861885374256187</v>
      </c>
      <c r="F64" s="16">
        <f>not_parti_hrs!F64/$B64</f>
        <v>7.5582002296690681E-2</v>
      </c>
      <c r="G64" s="16">
        <f>not_parti_hrs!G64/$B64</f>
        <v>8.9570936423426242E-2</v>
      </c>
      <c r="H64" s="16">
        <f>not_parti_hrs!H64/$B64</f>
        <v>3.7686606117548802E-2</v>
      </c>
      <c r="I64" s="16">
        <f>not_parti_hrs!I64/$B64</f>
        <v>0</v>
      </c>
    </row>
    <row r="65" spans="1:9" ht="17">
      <c r="A65" s="24" t="s">
        <v>101</v>
      </c>
      <c r="B65" s="21" t="s">
        <v>101</v>
      </c>
      <c r="C65" s="198" t="s">
        <v>101</v>
      </c>
      <c r="D65" s="16" t="s">
        <v>101</v>
      </c>
      <c r="E65" s="16" t="s">
        <v>101</v>
      </c>
      <c r="F65" s="16" t="s">
        <v>101</v>
      </c>
      <c r="G65" s="16" t="s">
        <v>101</v>
      </c>
      <c r="H65" s="16" t="s">
        <v>101</v>
      </c>
      <c r="I65" s="16" t="s">
        <v>101</v>
      </c>
    </row>
    <row r="66" spans="1:9" ht="16">
      <c r="A66" s="24" t="s">
        <v>63</v>
      </c>
      <c r="B66" s="21">
        <f>not_parti_hrs!B66</f>
        <v>32166</v>
      </c>
      <c r="C66" s="198">
        <f>not_parti_hrs!C66/$B66</f>
        <v>0.49760616800348195</v>
      </c>
      <c r="D66" s="16">
        <f>not_parti_hrs!D66/$B66</f>
        <v>0.5023938319965181</v>
      </c>
      <c r="E66" s="16">
        <f>not_parti_hrs!E66/$B66</f>
        <v>0.17596219610769134</v>
      </c>
      <c r="F66" s="16">
        <f>not_parti_hrs!F66/$B66</f>
        <v>0.11530808928682459</v>
      </c>
      <c r="G66" s="16">
        <f>not_parti_hrs!G66/$B66</f>
        <v>0.14555742087918921</v>
      </c>
      <c r="H66" s="16">
        <f>not_parti_hrs!H66/$B66</f>
        <v>5.6550394826835791E-2</v>
      </c>
      <c r="I66" s="16">
        <f>not_parti_hrs!I66/$B66</f>
        <v>9.0468196232046261E-3</v>
      </c>
    </row>
    <row r="67" spans="1:9" ht="16">
      <c r="A67" s="24" t="s">
        <v>64</v>
      </c>
      <c r="B67" s="21">
        <f>not_parti_hrs!B67</f>
        <v>9788</v>
      </c>
      <c r="C67" s="198">
        <f>not_parti_hrs!C67/$B67</f>
        <v>0.19370657948508377</v>
      </c>
      <c r="D67" s="16">
        <f>not_parti_hrs!D67/$B67</f>
        <v>0.80629342051491626</v>
      </c>
      <c r="E67" s="16">
        <f>not_parti_hrs!E67/$B67</f>
        <v>0.67725786677564359</v>
      </c>
      <c r="F67" s="16">
        <f>not_parti_hrs!F67/$B67</f>
        <v>4.2603187576624436E-2</v>
      </c>
      <c r="G67" s="16">
        <f>not_parti_hrs!G67/$B67</f>
        <v>4.5770331017572538E-2</v>
      </c>
      <c r="H67" s="16">
        <f>not_parti_hrs!H67/$B67</f>
        <v>3.9538210053126278E-2</v>
      </c>
      <c r="I67" s="16">
        <f>not_parti_hrs!I67/$B67</f>
        <v>1.021659174499387E-3</v>
      </c>
    </row>
    <row r="68" spans="1:9" ht="16">
      <c r="A68" s="24" t="s">
        <v>65</v>
      </c>
      <c r="B68" s="21">
        <f>not_parti_hrs!B68</f>
        <v>6878</v>
      </c>
      <c r="C68" s="198">
        <f>not_parti_hrs!C68/$B68</f>
        <v>0.69220703692933994</v>
      </c>
      <c r="D68" s="16">
        <f>not_parti_hrs!D68/$B68</f>
        <v>0.30793835417272464</v>
      </c>
      <c r="E68" s="16">
        <f>not_parti_hrs!E68/$B68</f>
        <v>9.9883687118348358E-2</v>
      </c>
      <c r="F68" s="16">
        <f>not_parti_hrs!F68/$B68</f>
        <v>9.8284384995638269E-2</v>
      </c>
      <c r="G68" s="16">
        <f>not_parti_hrs!G68/$B68</f>
        <v>7.3131724338470483E-2</v>
      </c>
      <c r="H68" s="16">
        <f>not_parti_hrs!H68/$B68</f>
        <v>2.9369002617039838E-2</v>
      </c>
      <c r="I68" s="16">
        <f>not_parti_hrs!I68/$B68</f>
        <v>7.2695551032276821E-3</v>
      </c>
    </row>
    <row r="69" spans="1:9" ht="17" thickBot="1">
      <c r="A69" s="25" t="s">
        <v>66</v>
      </c>
      <c r="B69" s="61">
        <f>not_parti_hrs!B69</f>
        <v>96</v>
      </c>
      <c r="C69" s="199">
        <f>not_parti_hrs!C69/$B69</f>
        <v>0.83333333333333337</v>
      </c>
      <c r="D69" s="73">
        <f>not_parti_hrs!D69/$B69</f>
        <v>0.17708333333333334</v>
      </c>
      <c r="E69" s="73">
        <f>not_parti_hrs!E69/$B69</f>
        <v>0.11458333333333333</v>
      </c>
      <c r="F69" s="73">
        <f>not_parti_hrs!F69/$B69</f>
        <v>4.1666666666666664E-2</v>
      </c>
      <c r="G69" s="73">
        <f>not_parti_hrs!G69/$B69</f>
        <v>2.0833333333333332E-2</v>
      </c>
      <c r="H69" s="73">
        <f>not_parti_hrs!H69/$B69</f>
        <v>1.0416666666666666E-2</v>
      </c>
      <c r="I69" s="73">
        <f>not_parti_hrs!I69/$B69</f>
        <v>0</v>
      </c>
    </row>
    <row r="70" spans="1:9">
      <c r="A70" t="s">
        <v>400</v>
      </c>
    </row>
    <row r="71" spans="1:9">
      <c r="A71" t="s">
        <v>365</v>
      </c>
    </row>
  </sheetData>
  <mergeCells count="4">
    <mergeCell ref="A2:H2"/>
    <mergeCell ref="A3:I3"/>
    <mergeCell ref="A4:I4"/>
    <mergeCell ref="D7:I7"/>
  </mergeCells>
  <phoneticPr fontId="0" type="noConversion"/>
  <pageMargins left="0.75" right="0.75" top="1" bottom="1" header="0.5" footer="0.5"/>
  <pageSetup scale="5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G71"/>
  <sheetViews>
    <sheetView topLeftCell="A14" workbookViewId="0">
      <selection activeCell="B29" sqref="B29"/>
    </sheetView>
  </sheetViews>
  <sheetFormatPr baseColWidth="10" defaultColWidth="8.83203125" defaultRowHeight="13"/>
  <cols>
    <col min="1" max="1" width="21.5" customWidth="1"/>
    <col min="2" max="2" width="15" customWidth="1"/>
    <col min="3" max="3" width="18" customWidth="1"/>
    <col min="4" max="4" width="3" customWidth="1"/>
    <col min="5" max="5" width="4.33203125" customWidth="1"/>
    <col min="6" max="6" width="27.83203125" customWidth="1"/>
  </cols>
  <sheetData>
    <row r="1" spans="1:7" ht="16">
      <c r="F1" s="168" t="s">
        <v>287</v>
      </c>
    </row>
    <row r="2" spans="1:7">
      <c r="A2" s="215" t="s">
        <v>258</v>
      </c>
      <c r="B2" s="215"/>
      <c r="C2" s="215"/>
      <c r="D2" s="44"/>
      <c r="E2" s="44"/>
      <c r="F2" s="44"/>
      <c r="G2" s="44"/>
    </row>
    <row r="3" spans="1:7">
      <c r="A3" s="215" t="s">
        <v>256</v>
      </c>
      <c r="B3" s="215"/>
      <c r="C3" s="215"/>
      <c r="D3" s="44"/>
      <c r="E3" s="44"/>
      <c r="F3" s="44"/>
      <c r="G3" s="44"/>
    </row>
    <row r="4" spans="1:7">
      <c r="A4" s="215" t="s">
        <v>354</v>
      </c>
      <c r="B4" s="215"/>
      <c r="C4" s="215"/>
      <c r="D4" s="44"/>
      <c r="E4" s="44"/>
      <c r="F4" s="44"/>
      <c r="G4" s="44"/>
    </row>
    <row r="5" spans="1:7">
      <c r="A5" s="5"/>
    </row>
    <row r="6" spans="1:7" ht="14" thickBot="1">
      <c r="A6" s="5"/>
    </row>
    <row r="7" spans="1:7" ht="16">
      <c r="A7" s="7"/>
      <c r="B7" s="169" t="s">
        <v>206</v>
      </c>
      <c r="C7" s="170" t="s">
        <v>181</v>
      </c>
      <c r="E7" s="12"/>
      <c r="F7" s="3" t="s">
        <v>6</v>
      </c>
    </row>
    <row r="8" spans="1:7" ht="17" thickBot="1">
      <c r="A8" s="15" t="s">
        <v>3</v>
      </c>
      <c r="B8" s="171" t="s">
        <v>86</v>
      </c>
      <c r="C8" s="172" t="s">
        <v>86</v>
      </c>
      <c r="E8" s="13" t="s">
        <v>10</v>
      </c>
      <c r="F8" s="4" t="s">
        <v>353</v>
      </c>
    </row>
    <row r="9" spans="1:7">
      <c r="A9" s="118" t="s">
        <v>7</v>
      </c>
      <c r="B9" s="203">
        <v>0.41600000000000004</v>
      </c>
      <c r="C9" s="203">
        <v>0.39399999999999996</v>
      </c>
      <c r="E9" s="13"/>
      <c r="F9" s="4" t="s">
        <v>262</v>
      </c>
    </row>
    <row r="10" spans="1:7">
      <c r="A10" s="173"/>
      <c r="B10" s="207"/>
      <c r="C10" s="207"/>
      <c r="E10" s="13"/>
      <c r="F10" s="4" t="s">
        <v>263</v>
      </c>
    </row>
    <row r="11" spans="1:7" ht="14" thickBot="1">
      <c r="A11" s="118" t="s">
        <v>8</v>
      </c>
      <c r="B11" s="16">
        <v>0.36200000000000004</v>
      </c>
      <c r="C11" s="16">
        <v>0.29899999999999999</v>
      </c>
      <c r="E11" s="14" t="s">
        <v>101</v>
      </c>
      <c r="F11" s="67" t="s">
        <v>261</v>
      </c>
    </row>
    <row r="12" spans="1:7">
      <c r="A12" s="118" t="s">
        <v>9</v>
      </c>
      <c r="B12" s="16"/>
      <c r="C12" s="16"/>
    </row>
    <row r="13" spans="1:7">
      <c r="A13" s="118" t="s">
        <v>12</v>
      </c>
      <c r="B13" s="16"/>
      <c r="C13" s="16"/>
    </row>
    <row r="14" spans="1:7">
      <c r="A14" s="118" t="s">
        <v>14</v>
      </c>
      <c r="B14" s="16"/>
      <c r="C14" s="16"/>
    </row>
    <row r="15" spans="1:7">
      <c r="A15" s="118" t="s">
        <v>15</v>
      </c>
      <c r="B15" s="16">
        <v>0.45700000000000002</v>
      </c>
      <c r="C15" s="16">
        <v>0.41100000000000003</v>
      </c>
    </row>
    <row r="16" spans="1:7">
      <c r="A16" s="118" t="s">
        <v>17</v>
      </c>
      <c r="B16" s="16"/>
      <c r="C16" s="16"/>
    </row>
    <row r="17" spans="1:3">
      <c r="A17" s="118" t="s">
        <v>18</v>
      </c>
      <c r="B17" s="16">
        <v>0.26899999999999996</v>
      </c>
      <c r="C17" s="16">
        <v>0.215</v>
      </c>
    </row>
    <row r="18" spans="1:3">
      <c r="A18" s="118" t="s">
        <v>19</v>
      </c>
      <c r="B18" s="16">
        <v>0.32600000000000001</v>
      </c>
      <c r="C18" s="16">
        <v>0.08</v>
      </c>
    </row>
    <row r="19" spans="1:3">
      <c r="A19" s="118" t="s">
        <v>20</v>
      </c>
      <c r="B19" s="16">
        <v>4.0000000000000001E-3</v>
      </c>
      <c r="C19" s="16"/>
    </row>
    <row r="20" spans="1:3">
      <c r="A20" s="118" t="s">
        <v>21</v>
      </c>
      <c r="B20" s="16">
        <v>0.46500000000000002</v>
      </c>
      <c r="C20" s="16">
        <v>0.33200000000000002</v>
      </c>
    </row>
    <row r="21" spans="1:3">
      <c r="A21" s="173"/>
      <c r="B21" s="207"/>
      <c r="C21" s="207"/>
    </row>
    <row r="22" spans="1:3">
      <c r="A22" s="118" t="s">
        <v>23</v>
      </c>
      <c r="B22" s="16">
        <v>9.6000000000000002E-2</v>
      </c>
      <c r="C22" s="16">
        <v>6.8000000000000005E-2</v>
      </c>
    </row>
    <row r="23" spans="1:3">
      <c r="A23" s="118" t="s">
        <v>24</v>
      </c>
      <c r="B23" s="16"/>
      <c r="C23" s="16"/>
    </row>
    <row r="24" spans="1:3">
      <c r="A24" s="118" t="s">
        <v>25</v>
      </c>
      <c r="B24" s="16">
        <v>0.71</v>
      </c>
      <c r="C24" s="16">
        <v>0</v>
      </c>
    </row>
    <row r="25" spans="1:3">
      <c r="A25" s="118" t="s">
        <v>26</v>
      </c>
      <c r="B25" s="16"/>
      <c r="C25" s="16"/>
    </row>
    <row r="26" spans="1:3">
      <c r="A26" s="118" t="s">
        <v>27</v>
      </c>
      <c r="B26" s="16">
        <v>0.20800000000000002</v>
      </c>
      <c r="C26" s="16">
        <v>0.68599999999999994</v>
      </c>
    </row>
    <row r="27" spans="1:3">
      <c r="A27" s="118" t="s">
        <v>28</v>
      </c>
      <c r="B27" s="16">
        <v>0.78900000000000003</v>
      </c>
      <c r="C27" s="16">
        <v>0.69499999999999995</v>
      </c>
    </row>
    <row r="28" spans="1:3">
      <c r="A28" s="118" t="s">
        <v>364</v>
      </c>
      <c r="B28" s="16">
        <v>2.5000000000000001E-2</v>
      </c>
      <c r="C28" s="16"/>
    </row>
    <row r="29" spans="1:3">
      <c r="A29" s="118" t="s">
        <v>30</v>
      </c>
      <c r="B29" s="16"/>
      <c r="C29" s="16"/>
    </row>
    <row r="30" spans="1:3">
      <c r="A30" s="118" t="s">
        <v>31</v>
      </c>
      <c r="B30" s="16"/>
      <c r="C30" s="16"/>
    </row>
    <row r="31" spans="1:3">
      <c r="A31" s="118" t="s">
        <v>32</v>
      </c>
      <c r="B31" s="16"/>
      <c r="C31" s="16"/>
    </row>
    <row r="32" spans="1:3">
      <c r="A32" s="173"/>
      <c r="B32" s="207"/>
      <c r="C32" s="207"/>
    </row>
    <row r="33" spans="1:3">
      <c r="A33" s="118" t="s">
        <v>33</v>
      </c>
      <c r="B33" s="16">
        <v>0.158</v>
      </c>
      <c r="C33" s="16">
        <v>0.30199999999999999</v>
      </c>
    </row>
    <row r="34" spans="1:3">
      <c r="A34" s="118" t="s">
        <v>34</v>
      </c>
      <c r="B34" s="16">
        <v>3.3000000000000002E-2</v>
      </c>
      <c r="C34" s="16">
        <v>0.14199999999999999</v>
      </c>
    </row>
    <row r="35" spans="1:3">
      <c r="A35" s="118" t="s">
        <v>35</v>
      </c>
      <c r="B35" s="16">
        <v>0.35700000000000004</v>
      </c>
      <c r="C35" s="16">
        <v>0.4</v>
      </c>
    </row>
    <row r="36" spans="1:3">
      <c r="A36" s="118" t="s">
        <v>36</v>
      </c>
      <c r="B36" s="16"/>
      <c r="C36" s="16"/>
    </row>
    <row r="37" spans="1:3">
      <c r="A37" s="118" t="s">
        <v>37</v>
      </c>
      <c r="B37" s="16">
        <v>0.70099999999999996</v>
      </c>
      <c r="C37" s="16">
        <v>0.71599999999999997</v>
      </c>
    </row>
    <row r="38" spans="1:3">
      <c r="A38" s="118" t="s">
        <v>38</v>
      </c>
      <c r="B38" s="16"/>
      <c r="C38" s="16"/>
    </row>
    <row r="39" spans="1:3">
      <c r="A39" s="118" t="s">
        <v>39</v>
      </c>
      <c r="B39" s="16">
        <v>8.8000000000000009E-2</v>
      </c>
      <c r="C39" s="16">
        <v>0.183</v>
      </c>
    </row>
    <row r="40" spans="1:3">
      <c r="A40" s="118" t="s">
        <v>40</v>
      </c>
      <c r="B40" s="16"/>
      <c r="C40" s="16"/>
    </row>
    <row r="41" spans="1:3">
      <c r="A41" s="118" t="s">
        <v>41</v>
      </c>
      <c r="B41" s="16">
        <v>0.14699999999999999</v>
      </c>
      <c r="C41" s="16">
        <v>0.185</v>
      </c>
    </row>
    <row r="42" spans="1:3">
      <c r="A42" s="118" t="s">
        <v>42</v>
      </c>
      <c r="B42" s="16">
        <v>0.29100000000000004</v>
      </c>
      <c r="C42" s="16">
        <v>0.26500000000000001</v>
      </c>
    </row>
    <row r="43" spans="1:3">
      <c r="A43" s="173"/>
      <c r="B43" s="207"/>
      <c r="C43" s="207"/>
    </row>
    <row r="44" spans="1:3">
      <c r="A44" s="118" t="s">
        <v>43</v>
      </c>
      <c r="B44" s="16"/>
      <c r="C44" s="16"/>
    </row>
    <row r="45" spans="1:3">
      <c r="A45" s="118" t="s">
        <v>44</v>
      </c>
      <c r="B45" s="16">
        <v>0.34</v>
      </c>
      <c r="C45" s="16">
        <v>0.33899999999999997</v>
      </c>
    </row>
    <row r="46" spans="1:3">
      <c r="A46" s="118" t="s">
        <v>45</v>
      </c>
      <c r="B46" s="16"/>
      <c r="C46" s="16"/>
    </row>
    <row r="47" spans="1:3">
      <c r="A47" s="118" t="s">
        <v>46</v>
      </c>
      <c r="B47" s="16">
        <v>0.374</v>
      </c>
      <c r="C47" s="16">
        <v>0.54</v>
      </c>
    </row>
    <row r="48" spans="1:3">
      <c r="A48" s="118" t="s">
        <v>47</v>
      </c>
      <c r="B48" s="16">
        <v>0.70700000000000007</v>
      </c>
      <c r="C48" s="16">
        <v>0.85199999999999998</v>
      </c>
    </row>
    <row r="49" spans="1:3">
      <c r="A49" s="118" t="s">
        <v>48</v>
      </c>
      <c r="B49" s="16"/>
      <c r="C49" s="16"/>
    </row>
    <row r="50" spans="1:3">
      <c r="A50" s="118" t="s">
        <v>49</v>
      </c>
      <c r="B50" s="16"/>
      <c r="C50" s="16"/>
    </row>
    <row r="51" spans="1:3">
      <c r="A51" s="118" t="s">
        <v>50</v>
      </c>
      <c r="B51" s="16"/>
      <c r="C51" s="16"/>
    </row>
    <row r="52" spans="1:3">
      <c r="A52" s="118" t="s">
        <v>51</v>
      </c>
      <c r="B52" s="16"/>
      <c r="C52" s="16"/>
    </row>
    <row r="53" spans="1:3">
      <c r="A53" s="118" t="s">
        <v>52</v>
      </c>
      <c r="B53" s="16"/>
      <c r="C53" s="16"/>
    </row>
    <row r="54" spans="1:3">
      <c r="A54" s="173"/>
      <c r="B54" s="207"/>
      <c r="C54" s="207"/>
    </row>
    <row r="55" spans="1:3">
      <c r="A55" s="118" t="s">
        <v>53</v>
      </c>
      <c r="B55" s="16"/>
      <c r="C55" s="16"/>
    </row>
    <row r="56" spans="1:3">
      <c r="A56" s="118" t="s">
        <v>54</v>
      </c>
      <c r="B56" s="16">
        <v>0.16</v>
      </c>
      <c r="C56" s="16">
        <v>7.9000000000000001E-2</v>
      </c>
    </row>
    <row r="57" spans="1:3">
      <c r="A57" s="118" t="s">
        <v>55</v>
      </c>
      <c r="B57" s="16"/>
      <c r="C57" s="16"/>
    </row>
    <row r="58" spans="1:3">
      <c r="A58" s="118" t="s">
        <v>56</v>
      </c>
      <c r="B58" s="16"/>
      <c r="C58" s="16"/>
    </row>
    <row r="59" spans="1:3">
      <c r="A59" s="118" t="s">
        <v>57</v>
      </c>
      <c r="B59" s="16">
        <v>0.48799999999999999</v>
      </c>
      <c r="C59" s="16">
        <v>0.46500000000000002</v>
      </c>
    </row>
    <row r="60" spans="1:3">
      <c r="A60" s="118" t="s">
        <v>58</v>
      </c>
      <c r="B60" s="16">
        <v>0.34200000000000003</v>
      </c>
      <c r="C60" s="16">
        <v>0.36899999999999999</v>
      </c>
    </row>
    <row r="61" spans="1:3">
      <c r="A61" s="118" t="s">
        <v>59</v>
      </c>
      <c r="B61" s="16">
        <v>0.51</v>
      </c>
      <c r="C61" s="16">
        <v>0.45899999999999996</v>
      </c>
    </row>
    <row r="62" spans="1:3">
      <c r="A62" s="118" t="s">
        <v>60</v>
      </c>
      <c r="B62" s="16">
        <v>2.2000000000000002E-2</v>
      </c>
      <c r="C62" s="16">
        <v>2.1000000000000001E-2</v>
      </c>
    </row>
    <row r="63" spans="1:3">
      <c r="A63" s="118" t="s">
        <v>61</v>
      </c>
      <c r="B63" s="16"/>
      <c r="C63" s="16"/>
    </row>
    <row r="64" spans="1:3">
      <c r="A64" s="118" t="s">
        <v>62</v>
      </c>
      <c r="B64" s="16">
        <v>0.60299999999999998</v>
      </c>
      <c r="C64" s="16">
        <v>0.50600000000000001</v>
      </c>
    </row>
    <row r="65" spans="1:3">
      <c r="A65" s="173"/>
      <c r="B65" s="207"/>
      <c r="C65" s="207"/>
    </row>
    <row r="66" spans="1:3">
      <c r="A66" s="118" t="s">
        <v>63</v>
      </c>
      <c r="B66" s="16">
        <v>0.41799999999999998</v>
      </c>
      <c r="C66" s="16">
        <v>0.39799999999999996</v>
      </c>
    </row>
    <row r="67" spans="1:3">
      <c r="A67" s="118" t="s">
        <v>64</v>
      </c>
      <c r="B67" s="16"/>
      <c r="C67" s="16"/>
    </row>
    <row r="68" spans="1:3">
      <c r="A68" s="118" t="s">
        <v>65</v>
      </c>
      <c r="B68" s="16">
        <v>0.5</v>
      </c>
      <c r="C68" s="16">
        <v>0.38600000000000001</v>
      </c>
    </row>
    <row r="69" spans="1:3" ht="14" thickBot="1">
      <c r="A69" s="119" t="s">
        <v>66</v>
      </c>
      <c r="B69" s="11" t="s">
        <v>10</v>
      </c>
      <c r="C69" s="11"/>
    </row>
    <row r="71" spans="1:3">
      <c r="A71" t="s">
        <v>365</v>
      </c>
    </row>
  </sheetData>
  <mergeCells count="3">
    <mergeCell ref="A2:C2"/>
    <mergeCell ref="A3:C3"/>
    <mergeCell ref="A4:C4"/>
  </mergeCells>
  <phoneticPr fontId="0" type="noConversion"/>
  <pageMargins left="0.75" right="0.75" top="1" bottom="1" header="0.5" footer="0.5"/>
  <pageSetup scale="72"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72"/>
  <sheetViews>
    <sheetView workbookViewId="0">
      <selection activeCell="J19" sqref="J19"/>
    </sheetView>
  </sheetViews>
  <sheetFormatPr baseColWidth="10" defaultColWidth="8.83203125" defaultRowHeight="13"/>
  <cols>
    <col min="1" max="1" width="18.6640625" customWidth="1"/>
    <col min="3" max="3" width="13.5" customWidth="1"/>
    <col min="5" max="5" width="9.1640625" hidden="1" customWidth="1"/>
    <col min="6" max="6" width="3.5" customWidth="1"/>
    <col min="7" max="7" width="10.5" customWidth="1"/>
    <col min="8" max="8" width="14.6640625" customWidth="1"/>
    <col min="10" max="10" width="7.83203125" customWidth="1"/>
    <col min="11" max="11" width="4.1640625" customWidth="1"/>
    <col min="12" max="12" width="35" customWidth="1"/>
    <col min="13" max="13" width="3.33203125" customWidth="1"/>
    <col min="14" max="14" width="34.5" customWidth="1"/>
    <col min="15" max="15" width="3.1640625" customWidth="1"/>
    <col min="16" max="16" width="36.33203125" customWidth="1"/>
  </cols>
  <sheetData>
    <row r="1" spans="1:16">
      <c r="L1" s="53" t="s">
        <v>214</v>
      </c>
      <c r="P1" s="22"/>
    </row>
    <row r="2" spans="1:16">
      <c r="A2" s="215" t="s">
        <v>0</v>
      </c>
      <c r="B2" s="215"/>
      <c r="C2" s="215"/>
      <c r="D2" s="215"/>
      <c r="E2" s="215"/>
      <c r="F2" s="215"/>
      <c r="G2" s="215"/>
      <c r="H2" s="215"/>
      <c r="I2" s="215"/>
      <c r="J2" s="215"/>
      <c r="K2" s="215"/>
      <c r="L2" s="215"/>
      <c r="M2" s="44"/>
      <c r="N2" s="44"/>
      <c r="O2" s="44"/>
      <c r="P2" s="44"/>
    </row>
    <row r="3" spans="1:16">
      <c r="A3" s="215" t="s">
        <v>95</v>
      </c>
      <c r="B3" s="215"/>
      <c r="C3" s="215"/>
      <c r="D3" s="215"/>
      <c r="E3" s="215"/>
      <c r="F3" s="215"/>
      <c r="G3" s="215"/>
      <c r="H3" s="215"/>
      <c r="I3" s="215"/>
      <c r="J3" s="215"/>
      <c r="K3" s="215"/>
      <c r="L3" s="215"/>
      <c r="M3" s="44"/>
      <c r="N3" s="44"/>
      <c r="O3" s="44"/>
      <c r="P3" s="44"/>
    </row>
    <row r="4" spans="1:16">
      <c r="A4" s="215" t="s">
        <v>354</v>
      </c>
      <c r="B4" s="215"/>
      <c r="C4" s="215"/>
      <c r="D4" s="215"/>
      <c r="E4" s="215"/>
      <c r="F4" s="215"/>
      <c r="G4" s="215"/>
      <c r="H4" s="215"/>
      <c r="I4" s="215"/>
      <c r="J4" s="215"/>
      <c r="K4" s="215"/>
      <c r="L4" s="215"/>
      <c r="M4" s="44"/>
      <c r="N4" s="44"/>
      <c r="O4" s="44"/>
      <c r="P4" s="44"/>
    </row>
    <row r="5" spans="1:16" ht="14" thickBot="1">
      <c r="A5" s="8"/>
      <c r="B5" s="5"/>
    </row>
    <row r="6" spans="1:16" ht="14" thickBot="1">
      <c r="A6" s="7"/>
      <c r="B6" s="212" t="s">
        <v>208</v>
      </c>
      <c r="C6" s="213"/>
      <c r="D6" s="214"/>
      <c r="E6" s="45"/>
      <c r="F6" s="39"/>
      <c r="G6" s="50" t="s">
        <v>412</v>
      </c>
      <c r="H6" s="51"/>
      <c r="I6" s="52"/>
      <c r="J6" s="49"/>
      <c r="K6" s="49"/>
      <c r="L6" s="1"/>
      <c r="M6" s="1"/>
    </row>
    <row r="7" spans="1:16" ht="14" thickBot="1">
      <c r="A7" s="10"/>
      <c r="B7" s="46"/>
      <c r="C7" s="46" t="s">
        <v>1</v>
      </c>
      <c r="D7" s="46" t="s">
        <v>2</v>
      </c>
      <c r="E7" s="47"/>
      <c r="F7" s="40"/>
      <c r="G7" s="38"/>
      <c r="H7" s="38" t="s">
        <v>1</v>
      </c>
      <c r="I7" s="38" t="s">
        <v>2</v>
      </c>
    </row>
    <row r="8" spans="1:16" ht="14" thickBot="1">
      <c r="A8" s="15" t="s">
        <v>3</v>
      </c>
      <c r="B8" s="15" t="s">
        <v>96</v>
      </c>
      <c r="C8" s="41" t="s">
        <v>359</v>
      </c>
      <c r="D8" s="41" t="s">
        <v>5</v>
      </c>
      <c r="E8" s="48"/>
      <c r="F8" s="42"/>
      <c r="G8" s="43" t="s">
        <v>96</v>
      </c>
      <c r="H8" s="41" t="s">
        <v>359</v>
      </c>
      <c r="I8" s="41" t="s">
        <v>5</v>
      </c>
      <c r="J8" s="5"/>
      <c r="K8" s="12"/>
      <c r="L8" s="3" t="s">
        <v>6</v>
      </c>
    </row>
    <row r="9" spans="1:16">
      <c r="A9" s="118" t="s">
        <v>7</v>
      </c>
      <c r="B9" s="203">
        <v>0.33399999999999996</v>
      </c>
      <c r="C9" s="57"/>
      <c r="D9" s="57"/>
      <c r="G9" s="203">
        <v>0.49399999999999999</v>
      </c>
      <c r="H9" s="9"/>
      <c r="I9" s="57"/>
      <c r="K9" s="13" t="s">
        <v>10</v>
      </c>
      <c r="L9" s="4" t="s">
        <v>11</v>
      </c>
      <c r="M9" s="5"/>
      <c r="N9" s="5"/>
    </row>
    <row r="10" spans="1:16">
      <c r="A10" s="118"/>
      <c r="B10" s="204" t="s">
        <v>101</v>
      </c>
      <c r="C10" s="58"/>
      <c r="D10" s="55"/>
      <c r="G10" s="204" t="s">
        <v>101</v>
      </c>
      <c r="H10" s="9"/>
      <c r="I10" s="55"/>
      <c r="K10" s="13"/>
      <c r="L10" s="4" t="s">
        <v>13</v>
      </c>
      <c r="M10" s="5"/>
      <c r="N10" s="5"/>
    </row>
    <row r="11" spans="1:16" ht="14">
      <c r="A11" s="118" t="s">
        <v>8</v>
      </c>
      <c r="B11" s="16">
        <v>0.373</v>
      </c>
      <c r="C11" s="59">
        <f>CASELOAD!G12</f>
        <v>0</v>
      </c>
      <c r="D11" s="208" t="s">
        <v>408</v>
      </c>
      <c r="G11" s="16" t="s">
        <v>10</v>
      </c>
      <c r="H11" s="6" t="s">
        <v>101</v>
      </c>
      <c r="I11" s="17" t="s">
        <v>22</v>
      </c>
      <c r="K11" s="13"/>
      <c r="L11" s="4"/>
      <c r="M11" s="5"/>
      <c r="N11" s="5"/>
    </row>
    <row r="12" spans="1:16" ht="14">
      <c r="A12" s="118" t="s">
        <v>9</v>
      </c>
      <c r="B12" s="16">
        <v>0.39600000000000002</v>
      </c>
      <c r="C12" s="59">
        <f>CASELOAD!G13</f>
        <v>8.6960765176654298E-2</v>
      </c>
      <c r="D12" s="208" t="s">
        <v>408</v>
      </c>
      <c r="G12" s="16">
        <v>0.44500000000000001</v>
      </c>
      <c r="H12" s="6">
        <f>CASELOAD!N13</f>
        <v>0.35950155763239877</v>
      </c>
      <c r="I12" s="208" t="s">
        <v>408</v>
      </c>
      <c r="K12" s="13" t="s">
        <v>16</v>
      </c>
      <c r="L12" s="4" t="s">
        <v>159</v>
      </c>
      <c r="M12" s="5"/>
      <c r="N12" s="5"/>
    </row>
    <row r="13" spans="1:16" ht="14">
      <c r="A13" s="118" t="s">
        <v>12</v>
      </c>
      <c r="B13" s="16">
        <v>0.25900000000000001</v>
      </c>
      <c r="C13" s="59">
        <f>CASELOAD!G14</f>
        <v>4.8325883444378825E-2</v>
      </c>
      <c r="D13" s="208" t="s">
        <v>408</v>
      </c>
      <c r="G13" s="16">
        <v>0.52200000000000002</v>
      </c>
      <c r="H13" s="6">
        <f>CASELOAD!N14</f>
        <v>0.44832588344437885</v>
      </c>
      <c r="I13" s="208" t="s">
        <v>408</v>
      </c>
      <c r="K13" s="13"/>
      <c r="L13" s="4" t="s">
        <v>160</v>
      </c>
      <c r="M13" s="5"/>
      <c r="N13" s="5"/>
    </row>
    <row r="14" spans="1:16" ht="14">
      <c r="A14" s="118" t="s">
        <v>14</v>
      </c>
      <c r="B14" s="16">
        <v>0.214</v>
      </c>
      <c r="C14" s="59">
        <f>CASELOAD!G15</f>
        <v>0</v>
      </c>
      <c r="D14" s="208" t="s">
        <v>408</v>
      </c>
      <c r="G14" s="16">
        <v>0.24399999999999999</v>
      </c>
      <c r="H14" s="6">
        <f>CASELOAD!N15</f>
        <v>0.39945464273954567</v>
      </c>
      <c r="I14" s="208" t="s">
        <v>409</v>
      </c>
      <c r="K14" s="13"/>
      <c r="L14" s="4" t="s">
        <v>410</v>
      </c>
      <c r="M14" s="5"/>
      <c r="N14" s="5"/>
    </row>
    <row r="15" spans="1:16" ht="15" thickBot="1">
      <c r="A15" s="118" t="s">
        <v>15</v>
      </c>
      <c r="B15" s="16">
        <v>0.27300000000000002</v>
      </c>
      <c r="C15" s="59">
        <f>CASELOAD!G16</f>
        <v>6.6615242142080699E-2</v>
      </c>
      <c r="D15" s="208" t="s">
        <v>408</v>
      </c>
      <c r="G15" s="16" t="s">
        <v>10</v>
      </c>
      <c r="H15" s="6" t="s">
        <v>101</v>
      </c>
      <c r="I15" s="17" t="s">
        <v>22</v>
      </c>
      <c r="K15" s="14"/>
      <c r="L15" s="67" t="s">
        <v>411</v>
      </c>
      <c r="M15" s="5"/>
      <c r="N15" s="5"/>
    </row>
    <row r="16" spans="1:16" ht="14">
      <c r="A16" s="118" t="s">
        <v>17</v>
      </c>
      <c r="B16" s="16">
        <v>0.35899999999999999</v>
      </c>
      <c r="C16" s="59">
        <f>CASELOAD!G17</f>
        <v>0</v>
      </c>
      <c r="D16" s="208" t="s">
        <v>408</v>
      </c>
      <c r="G16" s="16">
        <v>0.45600000000000002</v>
      </c>
      <c r="H16" s="6">
        <f>CASELOAD!N17</f>
        <v>0.2349932135107331</v>
      </c>
      <c r="I16" s="208" t="s">
        <v>408</v>
      </c>
      <c r="M16" s="5"/>
      <c r="N16" s="5"/>
    </row>
    <row r="17" spans="1:14" ht="14">
      <c r="A17" s="118" t="s">
        <v>18</v>
      </c>
      <c r="B17" s="16">
        <v>0.26600000000000001</v>
      </c>
      <c r="C17" s="59">
        <f>CASELOAD!G18</f>
        <v>0.20984668361072395</v>
      </c>
      <c r="D17" s="208" t="s">
        <v>408</v>
      </c>
      <c r="G17" s="16" t="s">
        <v>10</v>
      </c>
      <c r="H17" s="6" t="s">
        <v>101</v>
      </c>
      <c r="I17" s="17" t="s">
        <v>22</v>
      </c>
      <c r="M17" s="5"/>
      <c r="N17" s="5"/>
    </row>
    <row r="18" spans="1:14" ht="14">
      <c r="A18" s="118" t="s">
        <v>19</v>
      </c>
      <c r="B18" s="16">
        <v>0.25800000000000001</v>
      </c>
      <c r="C18" s="59">
        <f>CASELOAD!G19</f>
        <v>6.7053364269141547E-2</v>
      </c>
      <c r="D18" s="208" t="s">
        <v>408</v>
      </c>
      <c r="G18" s="16" t="s">
        <v>10</v>
      </c>
      <c r="H18" s="6" t="s">
        <v>101</v>
      </c>
      <c r="I18" s="17" t="s">
        <v>22</v>
      </c>
      <c r="M18" s="5"/>
      <c r="N18" s="5"/>
    </row>
    <row r="19" spans="1:14" ht="14">
      <c r="A19" s="118" t="s">
        <v>20</v>
      </c>
      <c r="B19" s="16">
        <v>0.16399999999999998</v>
      </c>
      <c r="C19" s="59">
        <f>CASELOAD!G20</f>
        <v>0.11196759864123335</v>
      </c>
      <c r="D19" s="208" t="s">
        <v>408</v>
      </c>
      <c r="G19" s="16">
        <v>0.13400000000000001</v>
      </c>
      <c r="H19" s="6">
        <f>CASELOAD!N20</f>
        <v>0.2535353535353535</v>
      </c>
      <c r="I19" s="208" t="s">
        <v>409</v>
      </c>
      <c r="N19" s="5"/>
    </row>
    <row r="20" spans="1:14" ht="14">
      <c r="A20" s="118" t="s">
        <v>21</v>
      </c>
      <c r="B20" s="16">
        <v>0.30399999999999999</v>
      </c>
      <c r="C20" s="59">
        <f>CASELOAD!G21</f>
        <v>0</v>
      </c>
      <c r="D20" s="208" t="s">
        <v>408</v>
      </c>
      <c r="G20" s="16" t="s">
        <v>10</v>
      </c>
      <c r="H20" s="6" t="s">
        <v>101</v>
      </c>
      <c r="I20" s="17" t="s">
        <v>22</v>
      </c>
      <c r="N20" s="5"/>
    </row>
    <row r="21" spans="1:14" ht="14">
      <c r="A21" s="118"/>
      <c r="B21" s="204" t="s">
        <v>101</v>
      </c>
      <c r="C21" s="58"/>
      <c r="D21" s="209"/>
      <c r="G21" s="204"/>
      <c r="H21" s="9" t="s">
        <v>101</v>
      </c>
      <c r="I21" s="209"/>
      <c r="N21" s="5"/>
    </row>
    <row r="22" spans="1:14" ht="14">
      <c r="A22" s="118" t="s">
        <v>23</v>
      </c>
      <c r="B22" s="16">
        <v>8.199999999999999E-2</v>
      </c>
      <c r="C22" s="59">
        <f>CASELOAD!G23</f>
        <v>0</v>
      </c>
      <c r="D22" s="208" t="s">
        <v>408</v>
      </c>
      <c r="G22" s="16" t="s">
        <v>10</v>
      </c>
      <c r="H22" s="6" t="s">
        <v>101</v>
      </c>
      <c r="I22" s="17" t="s">
        <v>22</v>
      </c>
      <c r="J22" t="s">
        <v>101</v>
      </c>
      <c r="N22" s="5"/>
    </row>
    <row r="23" spans="1:14" ht="14">
      <c r="A23" s="118" t="s">
        <v>24</v>
      </c>
      <c r="B23" s="16">
        <v>0</v>
      </c>
      <c r="C23" s="59">
        <f>CASELOAD!G24</f>
        <v>0.5</v>
      </c>
      <c r="D23" s="208" t="s">
        <v>409</v>
      </c>
      <c r="G23" s="16">
        <v>0</v>
      </c>
      <c r="H23" s="6">
        <f>CASELOAD!N24</f>
        <v>0.9</v>
      </c>
      <c r="I23" s="208" t="s">
        <v>409</v>
      </c>
      <c r="N23" s="5"/>
    </row>
    <row r="24" spans="1:14" ht="14">
      <c r="A24" s="118" t="s">
        <v>25</v>
      </c>
      <c r="B24" s="16">
        <v>0.58799999999999997</v>
      </c>
      <c r="C24" s="59">
        <f>CASELOAD!G25</f>
        <v>0.26594075851250343</v>
      </c>
      <c r="D24" s="208" t="s">
        <v>408</v>
      </c>
      <c r="G24" s="16" t="s">
        <v>10</v>
      </c>
      <c r="H24" s="6" t="s">
        <v>101</v>
      </c>
      <c r="I24" s="17" t="s">
        <v>22</v>
      </c>
      <c r="N24" s="5"/>
    </row>
    <row r="25" spans="1:14" ht="14">
      <c r="A25" s="118" t="s">
        <v>26</v>
      </c>
      <c r="B25" s="16">
        <v>0.40700000000000003</v>
      </c>
      <c r="C25" s="59">
        <f>CASELOAD!G26</f>
        <v>0.15933807480996465</v>
      </c>
      <c r="D25" s="208" t="s">
        <v>408</v>
      </c>
      <c r="G25" s="16">
        <v>0.40200000000000002</v>
      </c>
      <c r="H25" s="6">
        <f>CASELOAD!N26</f>
        <v>8.6193619361936147E-2</v>
      </c>
      <c r="I25" s="208" t="s">
        <v>408</v>
      </c>
      <c r="N25" s="5"/>
    </row>
    <row r="26" spans="1:14" ht="14">
      <c r="A26" s="118" t="s">
        <v>27</v>
      </c>
      <c r="B26" s="16">
        <v>0.58399999999999996</v>
      </c>
      <c r="C26" s="59">
        <f>CASELOAD!G27</f>
        <v>0</v>
      </c>
      <c r="D26" s="208" t="s">
        <v>408</v>
      </c>
      <c r="G26" s="16" t="s">
        <v>10</v>
      </c>
      <c r="H26" s="6" t="s">
        <v>101</v>
      </c>
      <c r="I26" s="17" t="s">
        <v>22</v>
      </c>
      <c r="N26" s="5"/>
    </row>
    <row r="27" spans="1:14" ht="14">
      <c r="A27" s="118" t="s">
        <v>28</v>
      </c>
      <c r="B27" s="16">
        <v>0.626</v>
      </c>
      <c r="C27" s="59">
        <f>CASELOAD!G28</f>
        <v>0.15376878295589624</v>
      </c>
      <c r="D27" s="208" t="s">
        <v>408</v>
      </c>
      <c r="G27" s="16" t="s">
        <v>10</v>
      </c>
      <c r="H27" s="6" t="s">
        <v>101</v>
      </c>
      <c r="I27" s="17" t="s">
        <v>22</v>
      </c>
      <c r="N27" s="5"/>
    </row>
    <row r="28" spans="1:14" ht="14">
      <c r="A28" s="118" t="s">
        <v>29</v>
      </c>
      <c r="B28" s="16">
        <v>0.51200000000000001</v>
      </c>
      <c r="C28" s="59">
        <f>CASELOAD!G29</f>
        <v>6.3650650074463966E-2</v>
      </c>
      <c r="D28" s="208" t="s">
        <v>408</v>
      </c>
      <c r="G28" s="16">
        <v>0.41600000000000004</v>
      </c>
      <c r="H28" s="6">
        <f>CASELOAD!N29</f>
        <v>0.34615123277033588</v>
      </c>
      <c r="I28" s="208" t="s">
        <v>408</v>
      </c>
      <c r="N28" s="5"/>
    </row>
    <row r="29" spans="1:14" ht="14">
      <c r="A29" s="118" t="s">
        <v>30</v>
      </c>
      <c r="B29" s="16">
        <v>0.84799999999999998</v>
      </c>
      <c r="C29" s="59">
        <f>CASELOAD!G30</f>
        <v>0.38384929630679143</v>
      </c>
      <c r="D29" s="208" t="s">
        <v>408</v>
      </c>
      <c r="G29" s="16">
        <v>0.86099999999999999</v>
      </c>
      <c r="H29" s="6">
        <f>CASELOAD!N30</f>
        <v>0.78384929630679145</v>
      </c>
      <c r="I29" s="208" t="s">
        <v>408</v>
      </c>
      <c r="N29" s="5"/>
    </row>
    <row r="30" spans="1:14" ht="14">
      <c r="A30" s="118" t="s">
        <v>31</v>
      </c>
      <c r="B30" s="16">
        <v>0.32400000000000001</v>
      </c>
      <c r="C30" s="59">
        <f>CASELOAD!G31</f>
        <v>2.9326514910325785E-2</v>
      </c>
      <c r="D30" s="208" t="s">
        <v>408</v>
      </c>
      <c r="G30" s="16">
        <v>0.43700000000000006</v>
      </c>
      <c r="H30" s="6">
        <f>CASELOAD!N31</f>
        <v>8.0165049348925987E-2</v>
      </c>
      <c r="I30" s="208" t="s">
        <v>408</v>
      </c>
      <c r="N30" s="5"/>
    </row>
    <row r="31" spans="1:14" ht="14">
      <c r="A31" s="118" t="s">
        <v>32</v>
      </c>
      <c r="B31" s="16">
        <v>0.38700000000000001</v>
      </c>
      <c r="C31" s="59">
        <f>CASELOAD!G32</f>
        <v>0</v>
      </c>
      <c r="D31" s="208" t="s">
        <v>408</v>
      </c>
      <c r="G31" s="16">
        <v>0.57200000000000006</v>
      </c>
      <c r="H31" s="6">
        <f>CASELOAD!N32</f>
        <v>0.29222257020565834</v>
      </c>
      <c r="I31" s="208" t="s">
        <v>408</v>
      </c>
      <c r="N31" s="5"/>
    </row>
    <row r="32" spans="1:14" ht="14">
      <c r="A32" s="118"/>
      <c r="B32" s="204" t="s">
        <v>101</v>
      </c>
      <c r="C32" s="58" t="s">
        <v>101</v>
      </c>
      <c r="D32" s="209"/>
      <c r="G32" s="204"/>
      <c r="H32" s="9" t="s">
        <v>101</v>
      </c>
      <c r="I32" s="209"/>
      <c r="N32" s="5"/>
    </row>
    <row r="33" spans="1:14" ht="14">
      <c r="A33" s="118" t="s">
        <v>33</v>
      </c>
      <c r="B33" s="16">
        <v>0.44500000000000001</v>
      </c>
      <c r="C33" s="59">
        <f>CASELOAD!G34</f>
        <v>1.9314096063427655E-2</v>
      </c>
      <c r="D33" s="208" t="s">
        <v>408</v>
      </c>
      <c r="G33" s="16">
        <v>0.58200000000000007</v>
      </c>
      <c r="H33" s="6">
        <f>CASELOAD!N34</f>
        <v>5.9138655462184886E-2</v>
      </c>
      <c r="I33" s="208" t="s">
        <v>408</v>
      </c>
      <c r="N33" s="5"/>
    </row>
    <row r="34" spans="1:14" ht="14">
      <c r="A34" s="118" t="s">
        <v>34</v>
      </c>
      <c r="B34" s="16">
        <v>8.3000000000000004E-2</v>
      </c>
      <c r="C34" s="59">
        <f>CASELOAD!G35</f>
        <v>6.2283673092320024E-2</v>
      </c>
      <c r="D34" s="208" t="s">
        <v>408</v>
      </c>
      <c r="G34" s="16" t="s">
        <v>10</v>
      </c>
      <c r="H34" s="6" t="s">
        <v>101</v>
      </c>
      <c r="I34" s="208" t="s">
        <v>22</v>
      </c>
      <c r="J34" t="s">
        <v>101</v>
      </c>
      <c r="N34" s="5"/>
    </row>
    <row r="35" spans="1:14" ht="14">
      <c r="A35" s="118" t="s">
        <v>35</v>
      </c>
      <c r="B35" s="16">
        <v>0.60899999999999999</v>
      </c>
      <c r="C35" s="59">
        <f>CASELOAD!G36</f>
        <v>8.1505572522111436E-3</v>
      </c>
      <c r="D35" s="208" t="s">
        <v>408</v>
      </c>
      <c r="G35" s="16">
        <v>0.69700000000000006</v>
      </c>
      <c r="H35" s="6">
        <f>CASELOAD!N36</f>
        <v>0.40815055725221117</v>
      </c>
      <c r="I35" s="208" t="s">
        <v>408</v>
      </c>
      <c r="N35" s="5"/>
    </row>
    <row r="36" spans="1:14" ht="14">
      <c r="A36" s="118" t="s">
        <v>36</v>
      </c>
      <c r="B36" s="16">
        <v>0.28899999999999998</v>
      </c>
      <c r="C36" s="59">
        <f>CASELOAD!G37</f>
        <v>0</v>
      </c>
      <c r="D36" s="208" t="s">
        <v>408</v>
      </c>
      <c r="G36" s="16">
        <v>0.46500000000000002</v>
      </c>
      <c r="H36" s="6">
        <f>CASELOAD!N37</f>
        <v>4.5988536613536635E-2</v>
      </c>
      <c r="I36" s="208" t="s">
        <v>408</v>
      </c>
      <c r="N36" s="5"/>
    </row>
    <row r="37" spans="1:14" ht="14">
      <c r="A37" s="118" t="s">
        <v>37</v>
      </c>
      <c r="B37" s="16">
        <v>0.40399999999999997</v>
      </c>
      <c r="C37" s="59">
        <f>CASELOAD!G38</f>
        <v>0.12859953156501841</v>
      </c>
      <c r="D37" s="208" t="s">
        <v>408</v>
      </c>
      <c r="G37" s="16" t="s">
        <v>10</v>
      </c>
      <c r="H37" s="6" t="s">
        <v>101</v>
      </c>
      <c r="I37" s="17" t="s">
        <v>22</v>
      </c>
      <c r="N37" s="5"/>
    </row>
    <row r="38" spans="1:14" ht="14">
      <c r="A38" s="118" t="s">
        <v>38</v>
      </c>
      <c r="B38" s="16">
        <v>0.185</v>
      </c>
      <c r="C38" s="59">
        <f>CASELOAD!G39</f>
        <v>0.1251919611128034</v>
      </c>
      <c r="D38" s="208" t="s">
        <v>408</v>
      </c>
      <c r="G38" s="16" t="s">
        <v>10</v>
      </c>
      <c r="H38" s="6" t="s">
        <v>101</v>
      </c>
      <c r="I38" s="17" t="s">
        <v>22</v>
      </c>
      <c r="N38" s="5"/>
    </row>
    <row r="39" spans="1:14" ht="14">
      <c r="A39" s="118" t="s">
        <v>39</v>
      </c>
      <c r="B39" s="16">
        <v>0.254</v>
      </c>
      <c r="C39" s="59">
        <f>CASELOAD!G40</f>
        <v>5.6758754297360547E-2</v>
      </c>
      <c r="D39" s="208" t="s">
        <v>408</v>
      </c>
      <c r="G39" s="16">
        <v>0.27500000000000002</v>
      </c>
      <c r="H39" s="6">
        <f>CASELOAD!N40</f>
        <v>0.41712473572938691</v>
      </c>
      <c r="I39" s="208" t="s">
        <v>409</v>
      </c>
      <c r="N39" s="5"/>
    </row>
    <row r="40" spans="1:14" ht="14">
      <c r="A40" s="118" t="s">
        <v>40</v>
      </c>
      <c r="B40" s="16">
        <v>0.84200000000000008</v>
      </c>
      <c r="C40" s="59">
        <f>CASELOAD!G41</f>
        <v>0</v>
      </c>
      <c r="D40" s="208" t="s">
        <v>408</v>
      </c>
      <c r="G40" s="16">
        <v>0.93500000000000005</v>
      </c>
      <c r="H40" s="6">
        <f>CASELOAD!N41</f>
        <v>0.3402945113788487</v>
      </c>
      <c r="I40" s="208" t="s">
        <v>408</v>
      </c>
      <c r="N40" s="5"/>
    </row>
    <row r="41" spans="1:14" ht="14">
      <c r="A41" s="118" t="s">
        <v>41</v>
      </c>
      <c r="B41" s="16">
        <v>0.28100000000000003</v>
      </c>
      <c r="C41" s="59">
        <f>CASELOAD!G42</f>
        <v>0.17566860655201727</v>
      </c>
      <c r="D41" s="208" t="s">
        <v>408</v>
      </c>
      <c r="G41" s="16" t="s">
        <v>10</v>
      </c>
      <c r="H41" s="6" t="s">
        <v>101</v>
      </c>
      <c r="I41" s="17" t="s">
        <v>22</v>
      </c>
      <c r="N41" s="5"/>
    </row>
    <row r="42" spans="1:14" ht="14">
      <c r="A42" s="118" t="s">
        <v>42</v>
      </c>
      <c r="B42" s="16">
        <v>0.21600000000000003</v>
      </c>
      <c r="C42" s="59">
        <f>CASELOAD!G43</f>
        <v>4.1093710211357271E-2</v>
      </c>
      <c r="D42" s="208" t="s">
        <v>408</v>
      </c>
      <c r="G42" s="16" t="s">
        <v>10</v>
      </c>
      <c r="H42" s="6" t="s">
        <v>101</v>
      </c>
      <c r="I42" s="17" t="s">
        <v>22</v>
      </c>
      <c r="N42" s="5"/>
    </row>
    <row r="43" spans="1:14" ht="14">
      <c r="A43" s="118"/>
      <c r="B43" s="204" t="s">
        <v>101</v>
      </c>
      <c r="C43" s="58" t="s">
        <v>101</v>
      </c>
      <c r="D43" s="209"/>
      <c r="G43" s="204"/>
      <c r="H43" s="9" t="s">
        <v>101</v>
      </c>
      <c r="I43" s="209"/>
      <c r="N43" s="5"/>
    </row>
    <row r="44" spans="1:14" ht="14">
      <c r="A44" s="118" t="s">
        <v>43</v>
      </c>
      <c r="B44" s="16">
        <v>0.41799999999999998</v>
      </c>
      <c r="C44" s="59">
        <f>CASELOAD!G45</f>
        <v>2.3981481481481493E-2</v>
      </c>
      <c r="D44" s="208" t="s">
        <v>408</v>
      </c>
      <c r="G44" s="16">
        <v>0.31</v>
      </c>
      <c r="H44" s="6">
        <f>CASELOAD!N45</f>
        <v>0.18057553956834538</v>
      </c>
      <c r="I44" s="208" t="s">
        <v>408</v>
      </c>
      <c r="N44" s="5"/>
    </row>
    <row r="45" spans="1:14" ht="14">
      <c r="A45" s="118" t="s">
        <v>44</v>
      </c>
      <c r="B45" s="16">
        <v>0.36399999999999999</v>
      </c>
      <c r="C45" s="59">
        <f>CASELOAD!G46</f>
        <v>0</v>
      </c>
      <c r="D45" s="208" t="s">
        <v>408</v>
      </c>
      <c r="G45" s="16" t="s">
        <v>10</v>
      </c>
      <c r="H45" s="6" t="s">
        <v>101</v>
      </c>
      <c r="I45" s="17" t="s">
        <v>22</v>
      </c>
      <c r="N45" s="5"/>
    </row>
    <row r="46" spans="1:14" ht="14">
      <c r="A46" s="118" t="s">
        <v>45</v>
      </c>
      <c r="B46" s="16">
        <v>0.42700000000000005</v>
      </c>
      <c r="C46" s="59">
        <f>CASELOAD!G47</f>
        <v>8.2827681647505147E-2</v>
      </c>
      <c r="D46" s="208" t="s">
        <v>408</v>
      </c>
      <c r="G46" s="16">
        <v>0.57499999999999996</v>
      </c>
      <c r="H46" s="6">
        <f>CASELOAD!N47</f>
        <v>0.48282768164750517</v>
      </c>
      <c r="I46" s="208" t="s">
        <v>408</v>
      </c>
      <c r="N46" s="5"/>
    </row>
    <row r="47" spans="1:14" ht="14">
      <c r="A47" s="118" t="s">
        <v>46</v>
      </c>
      <c r="B47" s="16">
        <v>0.38500000000000001</v>
      </c>
      <c r="C47" s="59">
        <f>CASELOAD!G48</f>
        <v>0</v>
      </c>
      <c r="D47" s="208" t="s">
        <v>408</v>
      </c>
      <c r="G47" s="16">
        <v>0.56299999999999994</v>
      </c>
      <c r="H47" s="6">
        <f>CASELOAD!N48</f>
        <v>0.11818908509555992</v>
      </c>
      <c r="I47" s="208" t="s">
        <v>408</v>
      </c>
      <c r="N47" s="5"/>
    </row>
    <row r="48" spans="1:14" ht="14">
      <c r="A48" s="118" t="s">
        <v>47</v>
      </c>
      <c r="B48" s="16">
        <v>0.27399999999999997</v>
      </c>
      <c r="C48" s="59">
        <f>CASELOAD!G49</f>
        <v>0</v>
      </c>
      <c r="D48" s="208" t="s">
        <v>408</v>
      </c>
      <c r="G48" s="16">
        <v>0.46700000000000003</v>
      </c>
      <c r="H48" s="6">
        <f>CASELOAD!N49</f>
        <v>0.34565379781001693</v>
      </c>
      <c r="I48" s="208" t="s">
        <v>408</v>
      </c>
      <c r="N48" s="5"/>
    </row>
    <row r="49" spans="1:14" ht="14">
      <c r="A49" s="118" t="s">
        <v>48</v>
      </c>
      <c r="B49" s="16">
        <v>0.30399999999999999</v>
      </c>
      <c r="C49" s="59">
        <f>CASELOAD!G50</f>
        <v>7.5103867050175743E-2</v>
      </c>
      <c r="D49" s="208" t="s">
        <v>408</v>
      </c>
      <c r="G49" s="16" t="s">
        <v>10</v>
      </c>
      <c r="H49" s="6" t="s">
        <v>101</v>
      </c>
      <c r="I49" s="17" t="s">
        <v>22</v>
      </c>
      <c r="N49" s="5"/>
    </row>
    <row r="50" spans="1:14" ht="14">
      <c r="A50" s="118" t="s">
        <v>49</v>
      </c>
      <c r="B50" s="16">
        <v>0.56299999999999994</v>
      </c>
      <c r="C50" s="59">
        <f>CASELOAD!G51</f>
        <v>0</v>
      </c>
      <c r="D50" s="208" t="s">
        <v>408</v>
      </c>
      <c r="G50" s="16">
        <v>0.6</v>
      </c>
      <c r="H50" s="6">
        <f>CASELOAD!N51</f>
        <v>7.6207882705979446E-2</v>
      </c>
      <c r="I50" s="208" t="s">
        <v>408</v>
      </c>
      <c r="N50" s="5"/>
    </row>
    <row r="51" spans="1:14" ht="14">
      <c r="A51" s="118" t="s">
        <v>50</v>
      </c>
      <c r="B51" s="16">
        <v>0.26700000000000002</v>
      </c>
      <c r="C51" s="59">
        <f>CASELOAD!G52</f>
        <v>2.9495050978641135E-2</v>
      </c>
      <c r="D51" s="208" t="s">
        <v>408</v>
      </c>
      <c r="G51" s="16" t="s">
        <v>10</v>
      </c>
      <c r="H51" s="6" t="s">
        <v>101</v>
      </c>
      <c r="I51" s="17" t="s">
        <v>22</v>
      </c>
    </row>
    <row r="52" spans="1:14" ht="14">
      <c r="A52" s="118" t="s">
        <v>51</v>
      </c>
      <c r="B52" s="16">
        <v>0.61099999999999999</v>
      </c>
      <c r="C52" s="59">
        <f>CASELOAD!G53</f>
        <v>0</v>
      </c>
      <c r="D52" s="208" t="s">
        <v>408</v>
      </c>
      <c r="G52" s="16">
        <v>0.53799999999999992</v>
      </c>
      <c r="H52" s="6">
        <f>CASELOAD!N53</f>
        <v>0.31730788960705858</v>
      </c>
      <c r="I52" s="208" t="s">
        <v>408</v>
      </c>
    </row>
    <row r="53" spans="1:14" ht="14">
      <c r="A53" s="118" t="s">
        <v>52</v>
      </c>
      <c r="B53" s="16">
        <v>0.10400000000000001</v>
      </c>
      <c r="C53" s="59">
        <f>CASELOAD!G54</f>
        <v>0</v>
      </c>
      <c r="D53" s="208" t="s">
        <v>408</v>
      </c>
      <c r="G53" s="16">
        <v>0.11</v>
      </c>
      <c r="H53" s="6">
        <f>CASELOAD!N54</f>
        <v>3.9295655330993662E-2</v>
      </c>
      <c r="I53" s="208" t="s">
        <v>408</v>
      </c>
    </row>
    <row r="54" spans="1:14" ht="14">
      <c r="A54" s="118"/>
      <c r="B54" s="204" t="s">
        <v>101</v>
      </c>
      <c r="C54" s="58" t="s">
        <v>101</v>
      </c>
      <c r="D54" s="209"/>
      <c r="G54" s="204"/>
      <c r="H54" s="9" t="s">
        <v>101</v>
      </c>
      <c r="I54" s="209"/>
    </row>
    <row r="55" spans="1:14" ht="14">
      <c r="A55" s="118" t="s">
        <v>53</v>
      </c>
      <c r="B55" s="16">
        <v>5.5999999999999994E-2</v>
      </c>
      <c r="C55" s="59">
        <f>CASELOAD!G56</f>
        <v>0</v>
      </c>
      <c r="D55" s="208" t="s">
        <v>408</v>
      </c>
      <c r="G55" s="16" t="s">
        <v>10</v>
      </c>
      <c r="H55" s="6" t="s">
        <v>101</v>
      </c>
      <c r="I55" s="17" t="s">
        <v>22</v>
      </c>
    </row>
    <row r="56" spans="1:14" ht="14">
      <c r="A56" s="118" t="s">
        <v>54</v>
      </c>
      <c r="B56" s="16">
        <v>0.24600000000000002</v>
      </c>
      <c r="C56" s="59">
        <f>CASELOAD!G57</f>
        <v>0.22938632062719655</v>
      </c>
      <c r="D56" s="208" t="s">
        <v>408</v>
      </c>
      <c r="G56" s="16">
        <v>0.93799999999999994</v>
      </c>
      <c r="H56" s="6">
        <f>CASELOAD!N57</f>
        <v>0.62938632062719657</v>
      </c>
      <c r="I56" s="208" t="s">
        <v>408</v>
      </c>
    </row>
    <row r="57" spans="1:14" ht="14">
      <c r="A57" s="118" t="s">
        <v>55</v>
      </c>
      <c r="B57" s="16">
        <v>0.52400000000000002</v>
      </c>
      <c r="C57" s="59">
        <f>CASELOAD!G58</f>
        <v>6.8155679413105519E-3</v>
      </c>
      <c r="D57" s="208" t="s">
        <v>408</v>
      </c>
      <c r="G57" s="16">
        <v>0.54700000000000004</v>
      </c>
      <c r="H57" s="6">
        <f>CASELOAD!N58</f>
        <v>0.40681556794131057</v>
      </c>
      <c r="I57" s="208" t="s">
        <v>408</v>
      </c>
    </row>
    <row r="58" spans="1:14" ht="14">
      <c r="A58" s="118" t="s">
        <v>56</v>
      </c>
      <c r="B58" s="16">
        <v>0.42499999999999999</v>
      </c>
      <c r="C58" s="59">
        <f>CASELOAD!G59</f>
        <v>9.2607791639308379E-2</v>
      </c>
      <c r="D58" s="208" t="s">
        <v>408</v>
      </c>
      <c r="G58" s="16" t="s">
        <v>10</v>
      </c>
      <c r="H58" s="6" t="s">
        <v>101</v>
      </c>
      <c r="I58" s="17" t="s">
        <v>22</v>
      </c>
    </row>
    <row r="59" spans="1:14" ht="14">
      <c r="A59" s="118" t="s">
        <v>57</v>
      </c>
      <c r="B59" s="16">
        <v>0.41200000000000003</v>
      </c>
      <c r="C59" s="59">
        <f>CASELOAD!G60</f>
        <v>7.8036516070724649E-2</v>
      </c>
      <c r="D59" s="208" t="s">
        <v>408</v>
      </c>
      <c r="G59" s="16" t="s">
        <v>10</v>
      </c>
      <c r="H59" s="6" t="s">
        <v>101</v>
      </c>
      <c r="I59" s="17" t="s">
        <v>22</v>
      </c>
    </row>
    <row r="60" spans="1:14" ht="14">
      <c r="A60" s="118" t="s">
        <v>58</v>
      </c>
      <c r="B60" s="16">
        <v>0.308</v>
      </c>
      <c r="C60" s="59">
        <f>CASELOAD!G61</f>
        <v>0</v>
      </c>
      <c r="D60" s="208" t="s">
        <v>408</v>
      </c>
      <c r="G60" s="16" t="s">
        <v>10</v>
      </c>
      <c r="H60" s="6" t="s">
        <v>101</v>
      </c>
      <c r="I60" s="17" t="s">
        <v>22</v>
      </c>
    </row>
    <row r="61" spans="1:14" ht="14">
      <c r="A61" s="118" t="s">
        <v>59</v>
      </c>
      <c r="B61" s="16">
        <v>0.27899999999999997</v>
      </c>
      <c r="C61" s="59">
        <f>CASELOAD!G62</f>
        <v>0.11683085055261894</v>
      </c>
      <c r="D61" s="208" t="s">
        <v>408</v>
      </c>
      <c r="G61" s="16" t="s">
        <v>10</v>
      </c>
      <c r="H61" s="6" t="s">
        <v>101</v>
      </c>
      <c r="I61" s="17" t="s">
        <v>22</v>
      </c>
    </row>
    <row r="62" spans="1:14" ht="14">
      <c r="A62" s="118" t="s">
        <v>358</v>
      </c>
      <c r="B62" s="16">
        <v>0.214</v>
      </c>
      <c r="C62" s="59">
        <f>CASELOAD!G63</f>
        <v>8.7673791242996457E-2</v>
      </c>
      <c r="D62" s="208" t="s">
        <v>408</v>
      </c>
      <c r="G62" s="16">
        <v>0.32700000000000001</v>
      </c>
      <c r="H62" s="6">
        <f>CASELOAD!N63</f>
        <v>0.24332376166547021</v>
      </c>
      <c r="I62" s="208" t="s">
        <v>408</v>
      </c>
    </row>
    <row r="63" spans="1:14" ht="14">
      <c r="A63" s="118" t="s">
        <v>61</v>
      </c>
      <c r="B63" s="16">
        <v>0.17699999999999999</v>
      </c>
      <c r="C63" s="59">
        <f>CASELOAD!G64</f>
        <v>6.4793577981651362E-2</v>
      </c>
      <c r="D63" s="208" t="s">
        <v>408</v>
      </c>
      <c r="G63" s="16" t="s">
        <v>10</v>
      </c>
      <c r="H63" s="6" t="s">
        <v>101</v>
      </c>
      <c r="I63" s="17" t="s">
        <v>22</v>
      </c>
    </row>
    <row r="64" spans="1:14" ht="14">
      <c r="A64" s="118" t="s">
        <v>62</v>
      </c>
      <c r="B64" s="16">
        <v>0.42899999999999999</v>
      </c>
      <c r="C64" s="59">
        <f>CASELOAD!G65</f>
        <v>0</v>
      </c>
      <c r="D64" s="208" t="s">
        <v>408</v>
      </c>
      <c r="G64" s="16" t="s">
        <v>10</v>
      </c>
      <c r="H64" s="6" t="s">
        <v>101</v>
      </c>
      <c r="I64" s="17" t="s">
        <v>22</v>
      </c>
    </row>
    <row r="65" spans="1:9" ht="14">
      <c r="A65" s="118"/>
      <c r="B65" s="204" t="s">
        <v>101</v>
      </c>
      <c r="C65" s="58" t="s">
        <v>101</v>
      </c>
      <c r="D65" s="209"/>
      <c r="G65" s="204"/>
      <c r="H65" s="9" t="s">
        <v>101</v>
      </c>
      <c r="I65" s="209"/>
    </row>
    <row r="66" spans="1:9" ht="14">
      <c r="A66" s="118" t="s">
        <v>63</v>
      </c>
      <c r="B66" s="16">
        <v>0.498</v>
      </c>
      <c r="C66" s="59">
        <f>CASELOAD!G67</f>
        <v>7.0053423031262385E-2</v>
      </c>
      <c r="D66" s="208" t="s">
        <v>408</v>
      </c>
      <c r="G66" s="16">
        <v>0.50700000000000001</v>
      </c>
      <c r="H66" s="6">
        <f>CASELOAD!N67</f>
        <v>0.40068417280250213</v>
      </c>
      <c r="I66" s="208" t="s">
        <v>408</v>
      </c>
    </row>
    <row r="67" spans="1:9" ht="14">
      <c r="A67" s="118" t="s">
        <v>64</v>
      </c>
      <c r="B67" s="16">
        <v>0.192</v>
      </c>
      <c r="C67" s="59">
        <f>CASELOAD!G68</f>
        <v>0</v>
      </c>
      <c r="D67" s="208" t="s">
        <v>408</v>
      </c>
      <c r="G67" s="16">
        <v>0.26500000000000001</v>
      </c>
      <c r="H67" s="6">
        <f>CASELOAD!N68</f>
        <v>0.28359502482380317</v>
      </c>
      <c r="I67" s="208" t="s">
        <v>409</v>
      </c>
    </row>
    <row r="68" spans="1:9" ht="14">
      <c r="A68" s="118" t="s">
        <v>65</v>
      </c>
      <c r="B68" s="16">
        <v>0.69400000000000006</v>
      </c>
      <c r="C68" s="59">
        <f>CASELOAD!G69</f>
        <v>0</v>
      </c>
      <c r="D68" s="208" t="s">
        <v>408</v>
      </c>
      <c r="G68" s="16">
        <v>0.39299999999999996</v>
      </c>
      <c r="H68" s="6">
        <f>CASELOAD!N69</f>
        <v>0.36259293038167095</v>
      </c>
      <c r="I68" s="208" t="s">
        <v>408</v>
      </c>
    </row>
    <row r="69" spans="1:9" ht="15" thickBot="1">
      <c r="A69" s="119" t="s">
        <v>66</v>
      </c>
      <c r="B69" s="73">
        <v>0.82900000000000007</v>
      </c>
      <c r="C69" s="60">
        <f>CASELOAD!G70</f>
        <v>0</v>
      </c>
      <c r="D69" s="210" t="s">
        <v>408</v>
      </c>
      <c r="G69" s="73">
        <v>0.93799999999999994</v>
      </c>
      <c r="H69" s="71">
        <f>CASELOAD!N70</f>
        <v>0</v>
      </c>
      <c r="I69" s="210" t="s">
        <v>408</v>
      </c>
    </row>
    <row r="71" spans="1:9">
      <c r="A71" s="2" t="s">
        <v>365</v>
      </c>
    </row>
    <row r="72" spans="1:9">
      <c r="A72" s="66" t="s">
        <v>101</v>
      </c>
      <c r="B72" s="2"/>
    </row>
  </sheetData>
  <mergeCells count="4">
    <mergeCell ref="B6:D6"/>
    <mergeCell ref="A2:L2"/>
    <mergeCell ref="A3:L3"/>
    <mergeCell ref="A4:L4"/>
  </mergeCells>
  <phoneticPr fontId="0" type="noConversion"/>
  <printOptions horizontalCentered="1" verticalCentered="1"/>
  <pageMargins left="0.25" right="0.25" top="0.25" bottom="0.25" header="0" footer="0"/>
  <pageSetup scale="76"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H71"/>
  <sheetViews>
    <sheetView topLeftCell="A28" workbookViewId="0">
      <selection activeCell="B36" sqref="B36"/>
    </sheetView>
  </sheetViews>
  <sheetFormatPr baseColWidth="10" defaultColWidth="8.83203125" defaultRowHeight="13"/>
  <cols>
    <col min="1" max="1" width="18.6640625" customWidth="1"/>
    <col min="2" max="2" width="10.6640625" customWidth="1"/>
    <col min="3" max="3" width="10.33203125" customWidth="1"/>
    <col min="4" max="4" width="10.5" customWidth="1"/>
    <col min="5" max="5" width="17.1640625" customWidth="1"/>
    <col min="6" max="6" width="3.33203125" customWidth="1"/>
    <col min="8" max="8" width="26.83203125" customWidth="1"/>
  </cols>
  <sheetData>
    <row r="1" spans="1:8" ht="16">
      <c r="H1" s="168" t="s">
        <v>341</v>
      </c>
    </row>
    <row r="2" spans="1:8">
      <c r="A2" s="215" t="s">
        <v>258</v>
      </c>
      <c r="B2" s="215"/>
      <c r="C2" s="215"/>
      <c r="D2" s="215"/>
      <c r="E2" s="215"/>
    </row>
    <row r="3" spans="1:8">
      <c r="A3" s="215" t="s">
        <v>259</v>
      </c>
      <c r="B3" s="215"/>
      <c r="C3" s="215"/>
      <c r="D3" s="215"/>
      <c r="E3" s="215"/>
    </row>
    <row r="4" spans="1:8">
      <c r="A4" s="215" t="s">
        <v>354</v>
      </c>
      <c r="B4" s="215"/>
      <c r="C4" s="215"/>
      <c r="D4" s="215"/>
      <c r="E4" s="215"/>
    </row>
    <row r="5" spans="1:8" ht="14" thickBot="1">
      <c r="A5" s="5"/>
    </row>
    <row r="6" spans="1:8" ht="17" thickBot="1">
      <c r="A6" s="7"/>
      <c r="B6" s="217" t="s">
        <v>102</v>
      </c>
      <c r="C6" s="219"/>
      <c r="D6" s="217" t="s">
        <v>103</v>
      </c>
      <c r="E6" s="219"/>
      <c r="G6" s="12"/>
      <c r="H6" s="3" t="s">
        <v>6</v>
      </c>
    </row>
    <row r="7" spans="1:8" ht="16">
      <c r="A7" s="10"/>
      <c r="B7" s="169" t="s">
        <v>98</v>
      </c>
      <c r="C7" s="169" t="s">
        <v>99</v>
      </c>
      <c r="D7" s="174" t="s">
        <v>98</v>
      </c>
      <c r="E7" s="170" t="s">
        <v>99</v>
      </c>
      <c r="G7" s="13" t="s">
        <v>10</v>
      </c>
      <c r="H7" s="4" t="s">
        <v>353</v>
      </c>
    </row>
    <row r="8" spans="1:8" ht="17" thickBot="1">
      <c r="A8" s="15" t="s">
        <v>3</v>
      </c>
      <c r="B8" s="171" t="s">
        <v>100</v>
      </c>
      <c r="C8" s="171" t="s">
        <v>100</v>
      </c>
      <c r="D8" s="175" t="s">
        <v>100</v>
      </c>
      <c r="E8" s="172" t="s">
        <v>100</v>
      </c>
      <c r="G8" s="13"/>
      <c r="H8" s="4" t="s">
        <v>262</v>
      </c>
    </row>
    <row r="9" spans="1:8">
      <c r="A9" s="118" t="s">
        <v>7</v>
      </c>
      <c r="B9" s="203">
        <v>0.38700000000000001</v>
      </c>
      <c r="C9" s="203">
        <v>0.41600000000000004</v>
      </c>
      <c r="D9" s="203">
        <v>0.36899999999999999</v>
      </c>
      <c r="E9" s="203">
        <v>0.39399999999999996</v>
      </c>
      <c r="G9" s="13"/>
      <c r="H9" s="4" t="s">
        <v>263</v>
      </c>
    </row>
    <row r="10" spans="1:8" ht="14" thickBot="1">
      <c r="A10" s="173" t="s">
        <v>260</v>
      </c>
      <c r="B10" s="207"/>
      <c r="C10" s="207"/>
      <c r="D10" s="207"/>
      <c r="E10" s="207"/>
      <c r="G10" s="14" t="s">
        <v>101</v>
      </c>
      <c r="H10" s="67" t="s">
        <v>261</v>
      </c>
    </row>
    <row r="11" spans="1:8">
      <c r="A11" s="118" t="s">
        <v>8</v>
      </c>
      <c r="B11" s="16">
        <v>0.36200000000000004</v>
      </c>
      <c r="C11" s="16" t="s">
        <v>101</v>
      </c>
      <c r="D11" s="16">
        <v>0.29899999999999999</v>
      </c>
      <c r="E11" s="16"/>
    </row>
    <row r="12" spans="1:8">
      <c r="A12" s="118" t="s">
        <v>9</v>
      </c>
      <c r="B12" s="16"/>
      <c r="C12" s="16"/>
      <c r="D12" s="16"/>
      <c r="E12" s="16"/>
    </row>
    <row r="13" spans="1:8">
      <c r="A13" s="118" t="s">
        <v>12</v>
      </c>
      <c r="B13" s="16"/>
      <c r="C13" s="16"/>
      <c r="D13" s="16"/>
      <c r="E13" s="16"/>
    </row>
    <row r="14" spans="1:8">
      <c r="A14" s="118" t="s">
        <v>14</v>
      </c>
      <c r="B14" s="16"/>
      <c r="C14" s="16"/>
      <c r="D14" s="16"/>
      <c r="E14" s="16"/>
    </row>
    <row r="15" spans="1:8">
      <c r="A15" s="118" t="s">
        <v>15</v>
      </c>
      <c r="B15" s="16">
        <v>0.45700000000000002</v>
      </c>
      <c r="C15" s="16"/>
      <c r="D15" s="16">
        <v>0.41100000000000003</v>
      </c>
      <c r="E15" s="16"/>
    </row>
    <row r="16" spans="1:8">
      <c r="A16" s="118" t="s">
        <v>17</v>
      </c>
      <c r="B16" s="16"/>
      <c r="C16" s="16"/>
      <c r="D16" s="16"/>
      <c r="E16" s="16"/>
    </row>
    <row r="17" spans="1:5">
      <c r="A17" s="118" t="s">
        <v>18</v>
      </c>
      <c r="B17" s="16">
        <v>0.26899999999999996</v>
      </c>
      <c r="C17" s="16"/>
      <c r="D17" s="16">
        <v>0.215</v>
      </c>
      <c r="E17" s="16"/>
    </row>
    <row r="18" spans="1:5">
      <c r="A18" s="118" t="s">
        <v>19</v>
      </c>
      <c r="B18" s="16">
        <v>0.17600000000000002</v>
      </c>
      <c r="C18" s="16">
        <v>0.32600000000000001</v>
      </c>
      <c r="D18" s="16">
        <v>0.1</v>
      </c>
      <c r="E18" s="16">
        <v>0.08</v>
      </c>
    </row>
    <row r="19" spans="1:5">
      <c r="A19" s="118" t="s">
        <v>20</v>
      </c>
      <c r="B19" s="16">
        <v>4.0000000000000001E-3</v>
      </c>
      <c r="C19" s="16"/>
      <c r="D19" s="16"/>
      <c r="E19" s="16"/>
    </row>
    <row r="20" spans="1:5">
      <c r="A20" s="118" t="s">
        <v>21</v>
      </c>
      <c r="B20" s="16">
        <v>0.46500000000000002</v>
      </c>
      <c r="C20" s="16"/>
      <c r="D20" s="16">
        <v>0.33200000000000002</v>
      </c>
      <c r="E20" s="16"/>
    </row>
    <row r="21" spans="1:5">
      <c r="A21" s="173"/>
      <c r="B21" s="207"/>
      <c r="C21" s="207"/>
      <c r="D21" s="207"/>
      <c r="E21" s="207"/>
    </row>
    <row r="22" spans="1:5">
      <c r="A22" s="118" t="s">
        <v>23</v>
      </c>
      <c r="B22" s="16">
        <v>9.6000000000000002E-2</v>
      </c>
      <c r="C22" s="16"/>
      <c r="D22" s="16">
        <v>6.8000000000000005E-2</v>
      </c>
      <c r="E22" s="16"/>
    </row>
    <row r="23" spans="1:5">
      <c r="A23" s="118" t="s">
        <v>24</v>
      </c>
      <c r="B23" s="16" t="s">
        <v>101</v>
      </c>
      <c r="C23" s="16"/>
      <c r="D23" s="16"/>
      <c r="E23" s="16"/>
    </row>
    <row r="24" spans="1:5">
      <c r="A24" s="118" t="s">
        <v>25</v>
      </c>
      <c r="B24" s="16">
        <v>0.312</v>
      </c>
      <c r="C24" s="16">
        <v>0.71</v>
      </c>
      <c r="D24" s="16">
        <v>0</v>
      </c>
      <c r="E24" s="16">
        <v>0</v>
      </c>
    </row>
    <row r="25" spans="1:5">
      <c r="A25" s="118" t="s">
        <v>26</v>
      </c>
      <c r="B25" s="16"/>
      <c r="C25" s="16"/>
      <c r="D25" s="16"/>
      <c r="E25" s="16"/>
    </row>
    <row r="26" spans="1:5">
      <c r="A26" s="118" t="s">
        <v>27</v>
      </c>
      <c r="B26" s="16">
        <v>0.20799999999999999</v>
      </c>
      <c r="C26" s="16"/>
      <c r="D26" s="16">
        <v>0.68599999999999994</v>
      </c>
      <c r="E26" s="16"/>
    </row>
    <row r="27" spans="1:5">
      <c r="A27" s="118" t="s">
        <v>28</v>
      </c>
      <c r="B27" s="16">
        <v>0.61599999999999999</v>
      </c>
      <c r="C27" s="16">
        <v>0.78900000000000003</v>
      </c>
      <c r="D27" s="16">
        <v>0.50900000000000001</v>
      </c>
      <c r="E27" s="16">
        <v>0.69499999999999995</v>
      </c>
    </row>
    <row r="28" spans="1:5">
      <c r="A28" s="118" t="s">
        <v>364</v>
      </c>
      <c r="B28" s="16">
        <v>2.5000000000000001E-2</v>
      </c>
      <c r="C28" s="16"/>
      <c r="D28" s="16"/>
      <c r="E28" s="16"/>
    </row>
    <row r="29" spans="1:5">
      <c r="A29" s="118" t="s">
        <v>30</v>
      </c>
      <c r="B29" s="16"/>
      <c r="C29" s="16"/>
      <c r="D29" s="16"/>
      <c r="E29" s="16"/>
    </row>
    <row r="30" spans="1:5">
      <c r="A30" s="118" t="s">
        <v>31</v>
      </c>
      <c r="B30" s="16"/>
      <c r="C30" s="16"/>
      <c r="D30" s="16"/>
      <c r="E30" s="16"/>
    </row>
    <row r="31" spans="1:5">
      <c r="A31" s="118" t="s">
        <v>32</v>
      </c>
      <c r="B31" s="16"/>
      <c r="C31" s="16"/>
      <c r="D31" s="16"/>
      <c r="E31" s="16"/>
    </row>
    <row r="32" spans="1:5">
      <c r="A32" s="173"/>
      <c r="B32" s="207"/>
      <c r="C32" s="207"/>
      <c r="D32" s="207"/>
      <c r="E32" s="207"/>
    </row>
    <row r="33" spans="1:5">
      <c r="A33" s="118" t="s">
        <v>33</v>
      </c>
      <c r="B33" s="16">
        <v>0.158</v>
      </c>
      <c r="C33" s="16"/>
      <c r="D33" s="16">
        <v>0.30199999999999999</v>
      </c>
      <c r="E33" s="16"/>
    </row>
    <row r="34" spans="1:5">
      <c r="A34" s="118" t="s">
        <v>34</v>
      </c>
      <c r="B34" s="16">
        <v>3.3000000000000002E-2</v>
      </c>
      <c r="C34" s="16"/>
      <c r="D34" s="16">
        <v>0.14199999999999999</v>
      </c>
      <c r="E34" s="16"/>
    </row>
    <row r="35" spans="1:5">
      <c r="A35" s="118" t="s">
        <v>35</v>
      </c>
      <c r="B35" s="16">
        <v>0.25700000000000001</v>
      </c>
      <c r="C35" s="16">
        <v>0.35699999999999998</v>
      </c>
      <c r="D35" s="16">
        <v>0.4</v>
      </c>
      <c r="E35" s="16">
        <v>0.4</v>
      </c>
    </row>
    <row r="36" spans="1:5">
      <c r="A36" s="118" t="s">
        <v>36</v>
      </c>
      <c r="B36" s="16"/>
      <c r="C36" s="16"/>
      <c r="D36" s="16"/>
      <c r="E36" s="16"/>
    </row>
    <row r="37" spans="1:5">
      <c r="A37" s="118" t="s">
        <v>37</v>
      </c>
      <c r="B37" s="16">
        <v>0.47899999999999998</v>
      </c>
      <c r="C37" s="16">
        <v>0.70099999999999996</v>
      </c>
      <c r="D37" s="16">
        <v>0.45</v>
      </c>
      <c r="E37" s="16">
        <v>0.71599999999999997</v>
      </c>
    </row>
    <row r="38" spans="1:5">
      <c r="A38" s="118" t="s">
        <v>38</v>
      </c>
      <c r="B38" s="16"/>
      <c r="C38" s="16"/>
      <c r="D38" s="16"/>
      <c r="E38" s="16"/>
    </row>
    <row r="39" spans="1:5">
      <c r="A39" s="118" t="s">
        <v>39</v>
      </c>
      <c r="B39" s="16">
        <v>8.8000000000000009E-2</v>
      </c>
      <c r="C39" s="16"/>
      <c r="D39" s="16">
        <v>0.183</v>
      </c>
      <c r="E39" s="16"/>
    </row>
    <row r="40" spans="1:5">
      <c r="A40" s="118" t="s">
        <v>40</v>
      </c>
      <c r="B40" s="16"/>
      <c r="C40" s="16"/>
      <c r="D40" s="16"/>
      <c r="E40" s="16"/>
    </row>
    <row r="41" spans="1:5">
      <c r="A41" s="118" t="s">
        <v>41</v>
      </c>
      <c r="B41" s="16">
        <v>0.121</v>
      </c>
      <c r="C41" s="16">
        <v>0.14699999999999999</v>
      </c>
      <c r="D41" s="16">
        <v>0.16699999999999998</v>
      </c>
      <c r="E41" s="16">
        <v>0.185</v>
      </c>
    </row>
    <row r="42" spans="1:5">
      <c r="A42" s="118" t="s">
        <v>42</v>
      </c>
      <c r="B42" s="16">
        <v>0.29100000000000004</v>
      </c>
      <c r="C42" s="16"/>
      <c r="D42" s="16">
        <v>0.26500000000000001</v>
      </c>
      <c r="E42" s="16"/>
    </row>
    <row r="43" spans="1:5">
      <c r="A43" s="173"/>
      <c r="B43" s="207"/>
      <c r="C43" s="207"/>
      <c r="D43" s="207"/>
      <c r="E43" s="207"/>
    </row>
    <row r="44" spans="1:5">
      <c r="A44" s="118" t="s">
        <v>43</v>
      </c>
      <c r="B44" s="16"/>
      <c r="C44" s="16"/>
      <c r="D44" s="16"/>
      <c r="E44" s="16"/>
    </row>
    <row r="45" spans="1:5">
      <c r="A45" s="118" t="s">
        <v>44</v>
      </c>
      <c r="B45" s="16">
        <v>0.34</v>
      </c>
      <c r="C45" s="16"/>
      <c r="D45" s="16">
        <v>0.33899999999999997</v>
      </c>
      <c r="E45" s="16"/>
    </row>
    <row r="46" spans="1:5">
      <c r="A46" s="118" t="s">
        <v>45</v>
      </c>
      <c r="B46" s="16"/>
      <c r="C46" s="16"/>
      <c r="D46" s="16"/>
      <c r="E46" s="16"/>
    </row>
    <row r="47" spans="1:5">
      <c r="A47" s="118" t="s">
        <v>46</v>
      </c>
      <c r="B47" s="16">
        <v>0.374</v>
      </c>
      <c r="C47" s="16"/>
      <c r="D47" s="16">
        <v>0.54</v>
      </c>
      <c r="E47" s="16"/>
    </row>
    <row r="48" spans="1:5">
      <c r="A48" s="118" t="s">
        <v>47</v>
      </c>
      <c r="B48" s="16">
        <v>0.70700000000000007</v>
      </c>
      <c r="C48" s="16"/>
      <c r="D48" s="16">
        <v>0.85199999999999998</v>
      </c>
      <c r="E48" s="16"/>
    </row>
    <row r="49" spans="1:5">
      <c r="A49" s="118" t="s">
        <v>48</v>
      </c>
      <c r="B49" s="16"/>
      <c r="C49" s="16"/>
      <c r="D49" s="16"/>
      <c r="E49" s="16"/>
    </row>
    <row r="50" spans="1:5">
      <c r="A50" s="118" t="s">
        <v>49</v>
      </c>
      <c r="B50" s="16"/>
      <c r="C50" s="16"/>
      <c r="D50" s="16"/>
      <c r="E50" s="16"/>
    </row>
    <row r="51" spans="1:5">
      <c r="A51" s="118" t="s">
        <v>50</v>
      </c>
      <c r="B51" s="16"/>
      <c r="C51" s="16"/>
      <c r="D51" s="16"/>
      <c r="E51" s="16"/>
    </row>
    <row r="52" spans="1:5">
      <c r="A52" s="118" t="s">
        <v>51</v>
      </c>
      <c r="B52" s="16"/>
      <c r="C52" s="16"/>
      <c r="D52" s="16"/>
      <c r="E52" s="16"/>
    </row>
    <row r="53" spans="1:5">
      <c r="A53" s="118" t="s">
        <v>52</v>
      </c>
      <c r="B53" s="16"/>
      <c r="C53" s="16"/>
      <c r="D53" s="16"/>
      <c r="E53" s="16"/>
    </row>
    <row r="54" spans="1:5">
      <c r="A54" s="173"/>
      <c r="B54" s="207"/>
      <c r="C54" s="207"/>
      <c r="D54" s="207"/>
      <c r="E54" s="207"/>
    </row>
    <row r="55" spans="1:5">
      <c r="A55" s="118" t="s">
        <v>53</v>
      </c>
      <c r="B55" s="16"/>
      <c r="C55" s="16"/>
      <c r="D55" s="16"/>
      <c r="E55" s="16"/>
    </row>
    <row r="56" spans="1:5">
      <c r="A56" s="118" t="s">
        <v>54</v>
      </c>
      <c r="B56" s="16">
        <v>0.16</v>
      </c>
      <c r="C56" s="16"/>
      <c r="D56" s="16">
        <v>7.9000000000000001E-2</v>
      </c>
      <c r="E56" s="16"/>
    </row>
    <row r="57" spans="1:5">
      <c r="A57" s="118" t="s">
        <v>55</v>
      </c>
      <c r="B57" s="16"/>
      <c r="C57" s="16"/>
      <c r="D57" s="16"/>
      <c r="E57" s="16"/>
    </row>
    <row r="58" spans="1:5">
      <c r="A58" s="118" t="s">
        <v>56</v>
      </c>
      <c r="B58" s="16"/>
      <c r="C58" s="16"/>
      <c r="D58" s="16"/>
      <c r="E58" s="16"/>
    </row>
    <row r="59" spans="1:5">
      <c r="A59" s="118" t="s">
        <v>57</v>
      </c>
      <c r="B59" s="16">
        <v>0.17199999999999999</v>
      </c>
      <c r="C59" s="16">
        <v>0.48799999999999999</v>
      </c>
      <c r="D59" s="16">
        <v>0.125</v>
      </c>
      <c r="E59" s="16">
        <v>0.46500000000000002</v>
      </c>
    </row>
    <row r="60" spans="1:5">
      <c r="A60" s="118" t="s">
        <v>58</v>
      </c>
      <c r="B60" s="16">
        <v>0.22899999999999998</v>
      </c>
      <c r="C60" s="16">
        <v>0.34200000000000003</v>
      </c>
      <c r="D60" s="16">
        <v>0.252</v>
      </c>
      <c r="E60" s="16">
        <v>0.36899999999999999</v>
      </c>
    </row>
    <row r="61" spans="1:5">
      <c r="A61" s="118" t="s">
        <v>59</v>
      </c>
      <c r="B61" s="16">
        <v>0.51</v>
      </c>
      <c r="C61" s="16"/>
      <c r="D61" s="16">
        <v>0.45899999999999996</v>
      </c>
      <c r="E61" s="16"/>
    </row>
    <row r="62" spans="1:5">
      <c r="A62" s="118" t="s">
        <v>60</v>
      </c>
      <c r="B62" s="16">
        <v>2.2000000000000002E-2</v>
      </c>
      <c r="C62" s="16"/>
      <c r="D62" s="16">
        <v>2.1000000000000001E-2</v>
      </c>
      <c r="E62" s="16"/>
    </row>
    <row r="63" spans="1:5">
      <c r="A63" s="118" t="s">
        <v>61</v>
      </c>
      <c r="B63" s="16"/>
      <c r="C63" s="16"/>
      <c r="D63" s="16"/>
      <c r="E63" s="16"/>
    </row>
    <row r="64" spans="1:5">
      <c r="A64" s="118" t="s">
        <v>62</v>
      </c>
      <c r="B64" s="16">
        <v>0.42</v>
      </c>
      <c r="C64" s="16">
        <v>0.60299999999999998</v>
      </c>
      <c r="D64" s="16">
        <v>0.33200000000000002</v>
      </c>
      <c r="E64" s="16">
        <v>0.50600000000000001</v>
      </c>
    </row>
    <row r="65" spans="1:5">
      <c r="A65" s="173"/>
      <c r="B65" s="207"/>
      <c r="C65" s="207"/>
      <c r="D65" s="207"/>
      <c r="E65" s="207"/>
    </row>
    <row r="66" spans="1:5">
      <c r="A66" s="118" t="s">
        <v>63</v>
      </c>
      <c r="B66" s="16">
        <v>0.41799999999999998</v>
      </c>
      <c r="C66" s="16"/>
      <c r="D66" s="16">
        <v>0.39799999999999996</v>
      </c>
      <c r="E66" s="16"/>
    </row>
    <row r="67" spans="1:5">
      <c r="A67" s="118" t="s">
        <v>64</v>
      </c>
      <c r="B67" s="16"/>
      <c r="C67" s="16"/>
      <c r="D67" s="16"/>
      <c r="E67" s="16"/>
    </row>
    <row r="68" spans="1:5">
      <c r="A68" s="118" t="s">
        <v>65</v>
      </c>
      <c r="B68" s="16">
        <v>0.5</v>
      </c>
      <c r="C68" s="16"/>
      <c r="D68" s="16">
        <v>0.38600000000000001</v>
      </c>
      <c r="E68" s="16"/>
    </row>
    <row r="69" spans="1:5" ht="14" thickBot="1">
      <c r="A69" s="119" t="s">
        <v>66</v>
      </c>
      <c r="B69" s="11" t="s">
        <v>10</v>
      </c>
      <c r="C69" s="11"/>
      <c r="D69" s="11"/>
      <c r="E69" s="11"/>
    </row>
    <row r="71" spans="1:5">
      <c r="A71" s="2" t="s">
        <v>365</v>
      </c>
    </row>
  </sheetData>
  <mergeCells count="5">
    <mergeCell ref="A2:E2"/>
    <mergeCell ref="A3:E3"/>
    <mergeCell ref="A4:E4"/>
    <mergeCell ref="B6:C6"/>
    <mergeCell ref="D6:E6"/>
  </mergeCells>
  <phoneticPr fontId="0" type="noConversion"/>
  <pageMargins left="0.75" right="0.75" top="1" bottom="1" header="0.5" footer="0.5"/>
  <pageSetup scale="72"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H33"/>
  <sheetViews>
    <sheetView workbookViewId="0">
      <selection sqref="A1:E1"/>
    </sheetView>
  </sheetViews>
  <sheetFormatPr baseColWidth="10" defaultColWidth="8.83203125" defaultRowHeight="13"/>
  <cols>
    <col min="1" max="1" width="21.33203125" customWidth="1"/>
    <col min="3" max="3" width="10.5" customWidth="1"/>
    <col min="4" max="4" width="16.5" customWidth="1"/>
    <col min="5" max="5" width="15.5" customWidth="1"/>
    <col min="8" max="8" width="10.33203125" customWidth="1"/>
  </cols>
  <sheetData>
    <row r="1" spans="1:8">
      <c r="A1" s="233" t="s">
        <v>0</v>
      </c>
      <c r="B1" s="233"/>
      <c r="C1" s="233"/>
      <c r="D1" s="233"/>
      <c r="E1" s="233"/>
      <c r="H1" s="22" t="s">
        <v>401</v>
      </c>
    </row>
    <row r="2" spans="1:8">
      <c r="A2" s="233" t="s">
        <v>95</v>
      </c>
      <c r="B2" s="233"/>
      <c r="C2" s="233"/>
      <c r="D2" s="233"/>
      <c r="E2" s="233"/>
    </row>
    <row r="3" spans="1:8">
      <c r="A3" s="233" t="s">
        <v>265</v>
      </c>
      <c r="B3" s="233"/>
      <c r="C3" s="233"/>
      <c r="D3" s="233"/>
      <c r="E3" s="233"/>
    </row>
    <row r="4" spans="1:8">
      <c r="A4" s="233" t="s">
        <v>354</v>
      </c>
      <c r="B4" s="233"/>
      <c r="C4" s="233"/>
      <c r="D4" s="233"/>
      <c r="E4" s="233"/>
    </row>
    <row r="5" spans="1:8" ht="14" thickBot="1"/>
    <row r="6" spans="1:8" ht="14" thickBot="1">
      <c r="A6" s="249"/>
      <c r="B6" s="234" t="s">
        <v>266</v>
      </c>
      <c r="C6" s="236"/>
      <c r="D6" s="234" t="s">
        <v>343</v>
      </c>
      <c r="E6" s="236"/>
    </row>
    <row r="7" spans="1:8" ht="29" thickBot="1">
      <c r="A7" s="250"/>
      <c r="B7" s="178" t="s">
        <v>267</v>
      </c>
      <c r="C7" s="178" t="s">
        <v>268</v>
      </c>
      <c r="D7" s="178" t="s">
        <v>267</v>
      </c>
      <c r="E7" s="178" t="s">
        <v>268</v>
      </c>
    </row>
    <row r="8" spans="1:8">
      <c r="A8" s="23" t="s">
        <v>269</v>
      </c>
      <c r="B8" s="203">
        <v>0.28899999999999998</v>
      </c>
      <c r="C8" s="203">
        <v>0.33399999999999996</v>
      </c>
      <c r="D8" s="203">
        <v>0.442</v>
      </c>
      <c r="E8" s="203">
        <v>0.49399999999999999</v>
      </c>
    </row>
    <row r="9" spans="1:8">
      <c r="A9" s="24" t="s">
        <v>101</v>
      </c>
      <c r="B9" s="16"/>
      <c r="C9" s="16"/>
      <c r="D9" s="16"/>
      <c r="E9" s="16"/>
    </row>
    <row r="10" spans="1:8">
      <c r="A10" s="24" t="s">
        <v>270</v>
      </c>
      <c r="B10" s="16">
        <v>0.28399999999999997</v>
      </c>
      <c r="C10" s="16">
        <v>0.313</v>
      </c>
      <c r="D10" s="16">
        <v>0.44400000000000001</v>
      </c>
      <c r="E10" s="16">
        <v>0.48100000000000004</v>
      </c>
    </row>
    <row r="11" spans="1:8">
      <c r="A11" s="24" t="s">
        <v>271</v>
      </c>
      <c r="B11" s="16">
        <v>0.24399999999999999</v>
      </c>
      <c r="C11" s="16">
        <v>0.28499999999999998</v>
      </c>
      <c r="D11" s="16">
        <v>0.42899999999999999</v>
      </c>
      <c r="E11" s="16">
        <v>0.47299999999999998</v>
      </c>
    </row>
    <row r="12" spans="1:8">
      <c r="A12" s="24" t="s">
        <v>272</v>
      </c>
      <c r="B12" s="16">
        <v>0.28899999999999998</v>
      </c>
      <c r="C12" s="16">
        <v>0.34899999999999998</v>
      </c>
      <c r="D12" s="16">
        <v>0.49099999999999999</v>
      </c>
      <c r="E12" s="16">
        <v>0.55100000000000005</v>
      </c>
    </row>
    <row r="13" spans="1:8">
      <c r="A13" s="24" t="s">
        <v>273</v>
      </c>
      <c r="B13" s="16">
        <v>0.33799999999999997</v>
      </c>
      <c r="C13" s="16">
        <v>0.39700000000000002</v>
      </c>
      <c r="D13" s="16">
        <v>0.41600000000000004</v>
      </c>
      <c r="E13" s="16">
        <v>0.46500000000000002</v>
      </c>
    </row>
    <row r="14" spans="1:8">
      <c r="A14" s="24" t="s">
        <v>274</v>
      </c>
      <c r="B14" s="16">
        <v>0.32400000000000001</v>
      </c>
      <c r="C14" s="16">
        <v>0.38400000000000001</v>
      </c>
      <c r="D14" s="16">
        <v>0.46299999999999997</v>
      </c>
      <c r="E14" s="16">
        <v>0.53900000000000003</v>
      </c>
    </row>
    <row r="15" spans="1:8">
      <c r="A15" s="24" t="s">
        <v>275</v>
      </c>
      <c r="B15" s="16">
        <v>0.33399999999999996</v>
      </c>
      <c r="C15" s="16">
        <v>0.43200000000000005</v>
      </c>
      <c r="D15" s="16">
        <v>0.442</v>
      </c>
      <c r="E15" s="16">
        <v>0.52800000000000002</v>
      </c>
    </row>
    <row r="16" spans="1:8">
      <c r="A16" s="24" t="s">
        <v>276</v>
      </c>
      <c r="B16" s="16">
        <v>0.27500000000000002</v>
      </c>
      <c r="C16" s="16">
        <v>0.33600000000000002</v>
      </c>
      <c r="D16" s="16">
        <v>0.40100000000000002</v>
      </c>
      <c r="E16" s="16">
        <v>0.43799999999999994</v>
      </c>
    </row>
    <row r="17" spans="1:5">
      <c r="A17" s="24" t="s">
        <v>277</v>
      </c>
      <c r="B17" s="16">
        <v>0.30099999999999999</v>
      </c>
      <c r="C17" s="16">
        <v>0.36799999999999999</v>
      </c>
      <c r="D17" s="16">
        <v>0.42100000000000004</v>
      </c>
      <c r="E17" s="16">
        <v>0.5</v>
      </c>
    </row>
    <row r="18" spans="1:5">
      <c r="A18" s="24" t="s">
        <v>278</v>
      </c>
      <c r="B18" s="16">
        <v>0.22600000000000001</v>
      </c>
      <c r="C18" s="16">
        <v>0.28100000000000003</v>
      </c>
      <c r="D18" s="16">
        <v>0.34899999999999998</v>
      </c>
      <c r="E18" s="16">
        <v>0.36700000000000005</v>
      </c>
    </row>
    <row r="19" spans="1:5" ht="14" thickBot="1">
      <c r="A19" s="25" t="s">
        <v>279</v>
      </c>
      <c r="B19" s="73">
        <v>0.29499999999999998</v>
      </c>
      <c r="C19" s="73">
        <v>0.35</v>
      </c>
      <c r="D19" s="73">
        <v>0.39</v>
      </c>
      <c r="E19" s="73">
        <v>0.42700000000000005</v>
      </c>
    </row>
    <row r="22" spans="1:5">
      <c r="A22" s="177" t="s">
        <v>280</v>
      </c>
      <c r="B22" s="40"/>
      <c r="C22" s="40"/>
      <c r="D22" s="40"/>
      <c r="E22" s="40"/>
    </row>
    <row r="23" spans="1:5">
      <c r="A23" t="s">
        <v>281</v>
      </c>
    </row>
    <row r="24" spans="1:5">
      <c r="A24" t="s">
        <v>348</v>
      </c>
    </row>
    <row r="25" spans="1:5">
      <c r="A25" t="s">
        <v>282</v>
      </c>
    </row>
    <row r="26" spans="1:5">
      <c r="A26" t="s">
        <v>283</v>
      </c>
    </row>
    <row r="27" spans="1:5">
      <c r="A27" t="s">
        <v>284</v>
      </c>
    </row>
    <row r="28" spans="1:5">
      <c r="A28" t="s">
        <v>285</v>
      </c>
    </row>
    <row r="29" spans="1:5">
      <c r="A29" t="s">
        <v>286</v>
      </c>
    </row>
    <row r="30" spans="1:5">
      <c r="A30" t="s">
        <v>349</v>
      </c>
    </row>
    <row r="31" spans="1:5">
      <c r="A31" t="s">
        <v>350</v>
      </c>
    </row>
    <row r="33" spans="1:1">
      <c r="A33" t="s">
        <v>365</v>
      </c>
    </row>
  </sheetData>
  <mergeCells count="7">
    <mergeCell ref="A6:A7"/>
    <mergeCell ref="B6:C6"/>
    <mergeCell ref="D6:E6"/>
    <mergeCell ref="A1:E1"/>
    <mergeCell ref="A2:E2"/>
    <mergeCell ref="A3:E3"/>
    <mergeCell ref="A4:E4"/>
  </mergeCells>
  <phoneticPr fontId="0" type="noConversion"/>
  <printOptions horizontalCentered="1"/>
  <pageMargins left="0.75" right="0.75" top="1" bottom="1" header="0.5" footer="0.5"/>
  <pageSetup scale="8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I68"/>
  <sheetViews>
    <sheetView workbookViewId="0">
      <selection sqref="A1:D1"/>
    </sheetView>
  </sheetViews>
  <sheetFormatPr baseColWidth="10" defaultColWidth="8.83203125" defaultRowHeight="13"/>
  <cols>
    <col min="1" max="1" width="24.83203125" customWidth="1"/>
    <col min="2" max="2" width="10.6640625" customWidth="1"/>
    <col min="3" max="4" width="10.5" customWidth="1"/>
    <col min="5" max="5" width="8.6640625" customWidth="1"/>
    <col min="6" max="6" width="9.6640625" customWidth="1"/>
    <col min="7" max="7" width="8.83203125" customWidth="1"/>
    <col min="8" max="8" width="8.33203125" customWidth="1"/>
    <col min="9" max="9" width="10.5" customWidth="1"/>
  </cols>
  <sheetData>
    <row r="1" spans="1:9">
      <c r="A1" s="233" t="s">
        <v>0</v>
      </c>
      <c r="B1" s="233"/>
      <c r="C1" s="233"/>
      <c r="D1" s="233"/>
      <c r="E1" s="167"/>
      <c r="F1" s="167"/>
      <c r="G1" s="167"/>
      <c r="I1" s="22" t="s">
        <v>402</v>
      </c>
    </row>
    <row r="2" spans="1:9">
      <c r="A2" s="233" t="s">
        <v>342</v>
      </c>
      <c r="B2" s="233"/>
      <c r="C2" s="233"/>
      <c r="D2" s="233"/>
      <c r="E2" s="167"/>
      <c r="F2" s="167"/>
      <c r="G2" s="167"/>
    </row>
    <row r="3" spans="1:9">
      <c r="A3" s="233" t="s">
        <v>344</v>
      </c>
      <c r="B3" s="233"/>
      <c r="C3" s="233"/>
      <c r="D3" s="233"/>
      <c r="E3" s="167"/>
      <c r="F3" s="167"/>
      <c r="G3" s="167"/>
    </row>
    <row r="4" spans="1:9">
      <c r="A4" s="233" t="s">
        <v>354</v>
      </c>
      <c r="B4" s="233"/>
      <c r="C4" s="233"/>
      <c r="D4" s="233"/>
      <c r="E4" s="167"/>
      <c r="F4" s="167"/>
      <c r="G4" s="167"/>
    </row>
    <row r="5" spans="1:9" ht="14" thickBot="1"/>
    <row r="6" spans="1:9" ht="14" thickBot="1">
      <c r="A6" s="23"/>
      <c r="B6" s="234" t="s">
        <v>266</v>
      </c>
      <c r="C6" s="236"/>
      <c r="E6" s="251" t="s">
        <v>347</v>
      </c>
      <c r="F6" s="251"/>
      <c r="G6" s="251"/>
      <c r="H6" s="251"/>
      <c r="I6" s="251"/>
    </row>
    <row r="7" spans="1:9" ht="29" thickBot="1">
      <c r="A7" s="25" t="s">
        <v>346</v>
      </c>
      <c r="B7" s="178" t="s">
        <v>288</v>
      </c>
      <c r="C7" s="178" t="s">
        <v>289</v>
      </c>
      <c r="E7" s="251"/>
      <c r="F7" s="251"/>
      <c r="G7" s="251"/>
      <c r="H7" s="251"/>
      <c r="I7" s="251"/>
    </row>
    <row r="8" spans="1:9">
      <c r="A8" s="23" t="s">
        <v>345</v>
      </c>
      <c r="B8" s="203">
        <v>0.28000000000000003</v>
      </c>
      <c r="C8" s="203">
        <v>0.30499999999999999</v>
      </c>
      <c r="E8" s="251"/>
      <c r="F8" s="251"/>
      <c r="G8" s="251"/>
      <c r="H8" s="251"/>
      <c r="I8" s="251"/>
    </row>
    <row r="9" spans="1:9">
      <c r="A9" s="24"/>
      <c r="B9" s="206"/>
      <c r="C9" s="206"/>
      <c r="E9" s="251"/>
      <c r="F9" s="251"/>
      <c r="G9" s="251"/>
      <c r="H9" s="251"/>
      <c r="I9" s="251"/>
    </row>
    <row r="10" spans="1:9">
      <c r="A10" s="24" t="s">
        <v>290</v>
      </c>
      <c r="B10" s="16">
        <v>6.3E-2</v>
      </c>
      <c r="C10" s="16">
        <v>6.3E-2</v>
      </c>
      <c r="E10" s="179"/>
      <c r="F10" s="179"/>
      <c r="G10" s="179"/>
      <c r="H10" s="179"/>
      <c r="I10" s="179"/>
    </row>
    <row r="11" spans="1:9">
      <c r="A11" s="24" t="s">
        <v>291</v>
      </c>
      <c r="B11" s="16">
        <v>8.900000000000001E-2</v>
      </c>
      <c r="C11" s="16">
        <v>8.900000000000001E-2</v>
      </c>
      <c r="E11" s="179"/>
      <c r="F11" s="179"/>
      <c r="G11" s="179"/>
      <c r="H11" s="179"/>
      <c r="I11" s="179"/>
    </row>
    <row r="12" spans="1:9">
      <c r="A12" s="24" t="s">
        <v>292</v>
      </c>
      <c r="B12" s="16">
        <v>0.35299999999999998</v>
      </c>
      <c r="C12" s="16">
        <v>0.35299999999999998</v>
      </c>
      <c r="E12" s="179"/>
      <c r="F12" s="179"/>
      <c r="G12" s="179"/>
      <c r="H12" s="179"/>
      <c r="I12" s="179"/>
    </row>
    <row r="13" spans="1:9">
      <c r="A13" s="24" t="s">
        <v>293</v>
      </c>
      <c r="B13" s="16">
        <v>0.106</v>
      </c>
      <c r="C13" s="16">
        <v>0.52800000000000002</v>
      </c>
      <c r="E13" s="179"/>
      <c r="F13" s="179"/>
      <c r="G13" s="179"/>
      <c r="H13" s="179"/>
      <c r="I13" s="179"/>
    </row>
    <row r="14" spans="1:9">
      <c r="A14" s="24" t="s">
        <v>294</v>
      </c>
      <c r="B14" s="16">
        <v>0.34399999999999997</v>
      </c>
      <c r="C14" s="16">
        <v>0.34399999999999997</v>
      </c>
    </row>
    <row r="15" spans="1:9">
      <c r="A15" s="24" t="s">
        <v>295</v>
      </c>
      <c r="B15" s="16">
        <v>0.245</v>
      </c>
      <c r="C15" s="16">
        <v>0.254</v>
      </c>
    </row>
    <row r="16" spans="1:9">
      <c r="A16" s="24" t="s">
        <v>296</v>
      </c>
      <c r="B16" s="16">
        <v>0.58200000000000007</v>
      </c>
      <c r="C16" s="16">
        <v>0.58200000000000007</v>
      </c>
    </row>
    <row r="17" spans="1:3">
      <c r="A17" s="24" t="s">
        <v>297</v>
      </c>
      <c r="B17" s="16">
        <v>0.66599999999999993</v>
      </c>
      <c r="C17" s="16">
        <v>0.66900000000000004</v>
      </c>
    </row>
    <row r="18" spans="1:3">
      <c r="A18" s="24" t="s">
        <v>298</v>
      </c>
      <c r="B18" s="16">
        <v>0.40200000000000002</v>
      </c>
      <c r="C18" s="16">
        <v>0.40399999999999997</v>
      </c>
    </row>
    <row r="19" spans="1:3">
      <c r="A19" s="24" t="s">
        <v>299</v>
      </c>
      <c r="B19" s="16">
        <v>0.64400000000000002</v>
      </c>
      <c r="C19" s="16">
        <v>0.64500000000000002</v>
      </c>
    </row>
    <row r="20" spans="1:3">
      <c r="A20" s="24"/>
      <c r="B20" s="206" t="s">
        <v>101</v>
      </c>
      <c r="C20" s="206" t="s">
        <v>101</v>
      </c>
    </row>
    <row r="21" spans="1:3">
      <c r="A21" s="24" t="s">
        <v>300</v>
      </c>
      <c r="B21" s="16">
        <v>0.214</v>
      </c>
      <c r="C21" s="16">
        <v>0.25800000000000001</v>
      </c>
    </row>
    <row r="22" spans="1:3">
      <c r="A22" s="24" t="s">
        <v>301</v>
      </c>
      <c r="B22" s="16">
        <v>0.34899999999999998</v>
      </c>
      <c r="C22" s="16">
        <v>0.34899999999999998</v>
      </c>
    </row>
    <row r="23" spans="1:3">
      <c r="A23" s="24" t="s">
        <v>302</v>
      </c>
      <c r="B23" s="16">
        <v>0.26300000000000001</v>
      </c>
      <c r="C23" s="16">
        <v>0.26329999999999998</v>
      </c>
    </row>
    <row r="24" spans="1:3">
      <c r="A24" s="24" t="s">
        <v>303</v>
      </c>
      <c r="B24" s="16">
        <v>0.32799999999999996</v>
      </c>
      <c r="C24" s="16">
        <v>0.32799999999999996</v>
      </c>
    </row>
    <row r="25" spans="1:3">
      <c r="A25" s="24" t="s">
        <v>304</v>
      </c>
      <c r="B25" s="16">
        <v>0.19800000000000001</v>
      </c>
      <c r="C25" s="16">
        <v>0.26500000000000001</v>
      </c>
    </row>
    <row r="26" spans="1:3">
      <c r="A26" s="24" t="s">
        <v>305</v>
      </c>
      <c r="B26" s="16">
        <v>0.214</v>
      </c>
      <c r="C26" s="16">
        <v>0.214</v>
      </c>
    </row>
    <row r="27" spans="1:3">
      <c r="A27" s="24" t="s">
        <v>306</v>
      </c>
      <c r="B27" s="16">
        <v>0.27</v>
      </c>
      <c r="C27" s="16">
        <v>0.27</v>
      </c>
    </row>
    <row r="28" spans="1:3">
      <c r="A28" s="24" t="s">
        <v>307</v>
      </c>
      <c r="B28" s="16">
        <v>0.21600000000000003</v>
      </c>
      <c r="C28" s="16">
        <v>0.32</v>
      </c>
    </row>
    <row r="29" spans="1:3">
      <c r="A29" s="24" t="s">
        <v>308</v>
      </c>
      <c r="B29" s="16">
        <v>0.39700000000000002</v>
      </c>
      <c r="C29" s="16">
        <v>0.58599999999999997</v>
      </c>
    </row>
    <row r="30" spans="1:3">
      <c r="A30" s="24" t="s">
        <v>309</v>
      </c>
      <c r="B30" s="16">
        <v>0.223</v>
      </c>
      <c r="C30" s="16">
        <v>0.32</v>
      </c>
    </row>
    <row r="31" spans="1:3">
      <c r="A31" s="24"/>
      <c r="B31" s="206" t="s">
        <v>101</v>
      </c>
      <c r="C31" s="206" t="s">
        <v>101</v>
      </c>
    </row>
    <row r="32" spans="1:3">
      <c r="A32" s="24" t="s">
        <v>310</v>
      </c>
      <c r="B32" s="16">
        <v>0.19899999999999998</v>
      </c>
      <c r="C32" s="16">
        <v>0.19899999999999998</v>
      </c>
    </row>
    <row r="33" spans="1:3">
      <c r="A33" s="24" t="s">
        <v>311</v>
      </c>
      <c r="B33" s="16">
        <v>0.17</v>
      </c>
      <c r="C33" s="16">
        <v>0.23199999999999998</v>
      </c>
    </row>
    <row r="34" spans="1:3">
      <c r="A34" s="24" t="s">
        <v>312</v>
      </c>
      <c r="B34" s="16">
        <v>0.308</v>
      </c>
      <c r="C34" s="16">
        <v>0.308</v>
      </c>
    </row>
    <row r="35" spans="1:3">
      <c r="A35" s="24" t="s">
        <v>313</v>
      </c>
      <c r="B35" s="16">
        <v>0.31900000000000001</v>
      </c>
      <c r="C35" s="16">
        <v>0.31900000000000001</v>
      </c>
    </row>
    <row r="36" spans="1:3">
      <c r="A36" s="24" t="s">
        <v>314</v>
      </c>
      <c r="B36" s="16">
        <v>0.70700000000000007</v>
      </c>
      <c r="C36" s="16">
        <v>0.70700000000000007</v>
      </c>
    </row>
    <row r="37" spans="1:3">
      <c r="A37" s="24" t="s">
        <v>315</v>
      </c>
      <c r="B37" s="16">
        <v>0.312</v>
      </c>
      <c r="C37" s="16">
        <v>0.40500000000000003</v>
      </c>
    </row>
    <row r="38" spans="1:3">
      <c r="A38" s="24" t="s">
        <v>316</v>
      </c>
      <c r="B38" s="16">
        <v>0.38100000000000001</v>
      </c>
      <c r="C38" s="16">
        <v>0.38100000000000001</v>
      </c>
    </row>
    <row r="39" spans="1:3">
      <c r="A39" s="24" t="s">
        <v>317</v>
      </c>
      <c r="B39" s="16">
        <v>0.32200000000000001</v>
      </c>
      <c r="C39" s="16">
        <v>0.32200000000000001</v>
      </c>
    </row>
    <row r="40" spans="1:3">
      <c r="A40" s="24" t="s">
        <v>46</v>
      </c>
      <c r="B40" s="16">
        <v>0.39</v>
      </c>
      <c r="C40" s="16">
        <v>0.39</v>
      </c>
    </row>
    <row r="41" spans="1:3">
      <c r="A41" s="24" t="s">
        <v>318</v>
      </c>
      <c r="B41" s="16">
        <v>0.36599999999999999</v>
      </c>
      <c r="C41" s="16">
        <v>0.36599999999999999</v>
      </c>
    </row>
    <row r="42" spans="1:3">
      <c r="A42" s="24"/>
      <c r="B42" s="206" t="s">
        <v>101</v>
      </c>
      <c r="C42" s="206" t="s">
        <v>101</v>
      </c>
    </row>
    <row r="43" spans="1:3">
      <c r="A43" s="24" t="s">
        <v>319</v>
      </c>
      <c r="B43" s="16">
        <v>0.23100000000000001</v>
      </c>
      <c r="C43" s="16">
        <v>0.44900000000000001</v>
      </c>
    </row>
    <row r="44" spans="1:3">
      <c r="A44" s="24" t="s">
        <v>320</v>
      </c>
      <c r="B44" s="16">
        <v>0.29399999999999998</v>
      </c>
      <c r="C44" s="16">
        <v>0.29399999999999998</v>
      </c>
    </row>
    <row r="45" spans="1:3">
      <c r="A45" s="24" t="s">
        <v>321</v>
      </c>
      <c r="B45" s="16">
        <v>0.53600000000000003</v>
      </c>
      <c r="C45" s="16">
        <v>0.53600000000000003</v>
      </c>
    </row>
    <row r="46" spans="1:3">
      <c r="A46" s="24" t="s">
        <v>322</v>
      </c>
      <c r="B46" s="16">
        <v>0.35</v>
      </c>
      <c r="C46" s="16">
        <v>0.35</v>
      </c>
    </row>
    <row r="47" spans="1:3">
      <c r="A47" s="24" t="s">
        <v>323</v>
      </c>
      <c r="B47" s="16">
        <v>0.13600000000000001</v>
      </c>
      <c r="C47" s="16">
        <v>0.13600000000000001</v>
      </c>
    </row>
    <row r="48" spans="1:3">
      <c r="A48" s="24" t="s">
        <v>324</v>
      </c>
      <c r="B48" s="16">
        <v>0.25900000000000001</v>
      </c>
      <c r="C48" s="16">
        <v>0.25900000000000001</v>
      </c>
    </row>
    <row r="49" spans="1:3">
      <c r="A49" s="24" t="s">
        <v>325</v>
      </c>
      <c r="B49" s="16">
        <v>9.9000000000000005E-2</v>
      </c>
      <c r="C49" s="16">
        <v>9.9000000000000005E-2</v>
      </c>
    </row>
    <row r="50" spans="1:3">
      <c r="A50" s="24" t="s">
        <v>326</v>
      </c>
      <c r="B50" s="16">
        <v>0.21299999999999999</v>
      </c>
      <c r="C50" s="16">
        <v>0.48799999999999999</v>
      </c>
    </row>
    <row r="51" spans="1:3">
      <c r="A51" s="24" t="s">
        <v>327</v>
      </c>
      <c r="B51" s="16">
        <v>0.24299999999999999</v>
      </c>
      <c r="C51" s="16">
        <v>0.24299999999999999</v>
      </c>
    </row>
    <row r="52" spans="1:3">
      <c r="A52" s="24" t="s">
        <v>328</v>
      </c>
      <c r="B52" s="16">
        <v>0.35799999999999998</v>
      </c>
      <c r="C52" s="16">
        <v>0.35799999999999998</v>
      </c>
    </row>
    <row r="53" spans="1:3">
      <c r="A53" s="24"/>
      <c r="B53" s="206" t="s">
        <v>101</v>
      </c>
      <c r="C53" s="206" t="s">
        <v>101</v>
      </c>
    </row>
    <row r="54" spans="1:3">
      <c r="A54" s="24" t="s">
        <v>329</v>
      </c>
      <c r="B54" s="16">
        <v>0.37</v>
      </c>
      <c r="C54" s="16">
        <v>0.37</v>
      </c>
    </row>
    <row r="55" spans="1:3">
      <c r="A55" s="24" t="s">
        <v>330</v>
      </c>
      <c r="B55" s="16">
        <v>0.27500000000000002</v>
      </c>
      <c r="C55" s="16">
        <v>0.27500000000000002</v>
      </c>
    </row>
    <row r="56" spans="1:3">
      <c r="A56" s="24" t="s">
        <v>331</v>
      </c>
      <c r="B56" s="16">
        <v>0.252</v>
      </c>
      <c r="C56" s="16">
        <v>0.252</v>
      </c>
    </row>
    <row r="57" spans="1:3">
      <c r="A57" s="24" t="s">
        <v>332</v>
      </c>
      <c r="B57" s="16">
        <v>0.28499999999999998</v>
      </c>
      <c r="C57" s="16">
        <v>0.28499999999999998</v>
      </c>
    </row>
    <row r="58" spans="1:3">
      <c r="A58" s="24" t="s">
        <v>333</v>
      </c>
      <c r="B58" s="16">
        <v>0.28399999999999997</v>
      </c>
      <c r="C58" s="16">
        <v>0.43700000000000006</v>
      </c>
    </row>
    <row r="59" spans="1:3">
      <c r="A59" s="24" t="s">
        <v>334</v>
      </c>
      <c r="B59" s="16">
        <v>0.23399999999999999</v>
      </c>
      <c r="C59" s="16">
        <v>0.23399999999999999</v>
      </c>
    </row>
    <row r="60" spans="1:3">
      <c r="A60" s="24" t="s">
        <v>335</v>
      </c>
      <c r="B60" s="16">
        <v>0.22800000000000001</v>
      </c>
      <c r="C60" s="16">
        <v>0.22800000000000001</v>
      </c>
    </row>
    <row r="61" spans="1:3">
      <c r="A61" s="24" t="s">
        <v>336</v>
      </c>
      <c r="B61" s="16">
        <v>0.29600000000000004</v>
      </c>
      <c r="C61" s="16">
        <v>0.29600000000000004</v>
      </c>
    </row>
    <row r="62" spans="1:3">
      <c r="A62" s="24" t="s">
        <v>337</v>
      </c>
      <c r="B62" s="16">
        <v>4.4999999999999998E-2</v>
      </c>
      <c r="C62" s="16">
        <v>4.4999999999999998E-2</v>
      </c>
    </row>
    <row r="63" spans="1:3">
      <c r="A63" s="24" t="s">
        <v>338</v>
      </c>
      <c r="B63" s="16">
        <v>0.48</v>
      </c>
      <c r="C63" s="16">
        <v>0.48</v>
      </c>
    </row>
    <row r="64" spans="1:3">
      <c r="A64" s="24"/>
      <c r="B64" s="206" t="s">
        <v>101</v>
      </c>
      <c r="C64" s="206" t="s">
        <v>101</v>
      </c>
    </row>
    <row r="65" spans="1:3">
      <c r="A65" s="24" t="s">
        <v>339</v>
      </c>
      <c r="B65" s="16">
        <v>0.26800000000000002</v>
      </c>
      <c r="C65" s="16">
        <v>0.26800000000000002</v>
      </c>
    </row>
    <row r="66" spans="1:3" ht="14" thickBot="1">
      <c r="A66" s="25" t="s">
        <v>340</v>
      </c>
      <c r="B66" s="73">
        <v>0.154</v>
      </c>
      <c r="C66" s="73">
        <v>0.16600000000000001</v>
      </c>
    </row>
    <row r="68" spans="1:3">
      <c r="A68" t="s">
        <v>363</v>
      </c>
    </row>
  </sheetData>
  <mergeCells count="6">
    <mergeCell ref="A4:D4"/>
    <mergeCell ref="E6:I9"/>
    <mergeCell ref="B6:C6"/>
    <mergeCell ref="A1:D1"/>
    <mergeCell ref="A2:D2"/>
    <mergeCell ref="A3:D3"/>
  </mergeCells>
  <phoneticPr fontId="0" type="noConversion"/>
  <pageMargins left="0.75" right="0.75" top="1" bottom="1" header="0.5" footer="0.5"/>
  <pageSetup scale="7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71"/>
  <sheetViews>
    <sheetView workbookViewId="0"/>
  </sheetViews>
  <sheetFormatPr baseColWidth="10" defaultColWidth="8.83203125" defaultRowHeight="13"/>
  <cols>
    <col min="1" max="1" width="17.5" customWidth="1"/>
    <col min="4" max="4" width="13.5" customWidth="1"/>
    <col min="5" max="5" width="8.5" customWidth="1"/>
    <col min="6" max="6" width="1.6640625" hidden="1" customWidth="1"/>
    <col min="9" max="9" width="13" customWidth="1"/>
    <col min="11" max="11" width="1.6640625" customWidth="1"/>
    <col min="12" max="12" width="3.33203125" customWidth="1"/>
    <col min="13" max="13" width="35.1640625" customWidth="1"/>
    <col min="15" max="15" width="8.5" customWidth="1"/>
  </cols>
  <sheetData>
    <row r="1" spans="1:15">
      <c r="A1" s="53"/>
      <c r="M1" s="53" t="s">
        <v>213</v>
      </c>
    </row>
    <row r="2" spans="1:15">
      <c r="A2" s="215" t="s">
        <v>157</v>
      </c>
      <c r="B2" s="215"/>
      <c r="C2" s="215"/>
      <c r="D2" s="215"/>
      <c r="E2" s="215"/>
      <c r="F2" s="215"/>
      <c r="G2" s="215"/>
      <c r="H2" s="215"/>
      <c r="I2" s="215"/>
      <c r="J2" s="215"/>
      <c r="K2" s="215"/>
      <c r="L2" s="215"/>
      <c r="M2" s="215"/>
      <c r="N2" s="215"/>
      <c r="O2" s="215"/>
    </row>
    <row r="3" spans="1:15">
      <c r="A3" s="215" t="s">
        <v>240</v>
      </c>
      <c r="B3" s="215"/>
      <c r="C3" s="215"/>
      <c r="D3" s="215"/>
      <c r="E3" s="215"/>
      <c r="F3" s="215"/>
      <c r="G3" s="215"/>
      <c r="H3" s="215"/>
      <c r="I3" s="215"/>
      <c r="J3" s="215"/>
      <c r="K3" s="215"/>
      <c r="L3" s="215"/>
      <c r="M3" s="215"/>
      <c r="N3" s="215"/>
      <c r="O3" s="215"/>
    </row>
    <row r="4" spans="1:15">
      <c r="A4" s="215" t="s">
        <v>355</v>
      </c>
      <c r="B4" s="215"/>
      <c r="C4" s="215"/>
      <c r="D4" s="215"/>
      <c r="E4" s="215"/>
      <c r="F4" s="215"/>
      <c r="G4" s="215"/>
      <c r="H4" s="215"/>
      <c r="I4" s="215"/>
      <c r="J4" s="215"/>
      <c r="K4" s="215"/>
      <c r="L4" s="215"/>
      <c r="M4" s="215"/>
      <c r="N4" s="215"/>
      <c r="O4" s="215"/>
    </row>
    <row r="5" spans="1:15" ht="14" thickBot="1">
      <c r="A5" s="8"/>
      <c r="B5" s="5"/>
    </row>
    <row r="6" spans="1:15" ht="14" thickBot="1">
      <c r="A6" s="7"/>
      <c r="B6" s="212" t="s">
        <v>208</v>
      </c>
      <c r="C6" s="213"/>
      <c r="D6" s="213"/>
      <c r="E6" s="214"/>
      <c r="F6" s="1"/>
      <c r="G6" s="212" t="s">
        <v>412</v>
      </c>
      <c r="H6" s="213"/>
      <c r="I6" s="213"/>
      <c r="J6" s="214"/>
      <c r="K6" s="1"/>
      <c r="L6" s="64"/>
    </row>
    <row r="7" spans="1:15" ht="14" thickBot="1">
      <c r="A7" s="10"/>
      <c r="B7" s="38" t="s">
        <v>98</v>
      </c>
      <c r="C7" s="39" t="s">
        <v>99</v>
      </c>
      <c r="D7" s="46" t="s">
        <v>1</v>
      </c>
      <c r="E7" s="38" t="s">
        <v>2</v>
      </c>
      <c r="F7" s="40"/>
      <c r="G7" s="38" t="s">
        <v>98</v>
      </c>
      <c r="H7" s="38" t="s">
        <v>99</v>
      </c>
      <c r="I7" s="38" t="s">
        <v>1</v>
      </c>
      <c r="J7" s="38" t="s">
        <v>2</v>
      </c>
      <c r="L7" s="5"/>
    </row>
    <row r="8" spans="1:15" ht="14" thickBot="1">
      <c r="A8" s="15" t="s">
        <v>3</v>
      </c>
      <c r="B8" s="15" t="s">
        <v>100</v>
      </c>
      <c r="C8" s="39" t="s">
        <v>100</v>
      </c>
      <c r="D8" s="41" t="s">
        <v>359</v>
      </c>
      <c r="E8" s="41" t="s">
        <v>5</v>
      </c>
      <c r="F8" s="42"/>
      <c r="G8" s="43" t="s">
        <v>100</v>
      </c>
      <c r="H8" s="41" t="s">
        <v>100</v>
      </c>
      <c r="I8" s="41" t="s">
        <v>359</v>
      </c>
      <c r="J8" s="41" t="s">
        <v>5</v>
      </c>
      <c r="K8" s="5"/>
      <c r="L8" s="12"/>
      <c r="M8" s="3" t="s">
        <v>6</v>
      </c>
    </row>
    <row r="9" spans="1:15">
      <c r="A9" s="118" t="s">
        <v>7</v>
      </c>
      <c r="B9" s="203">
        <v>0.28899999999999998</v>
      </c>
      <c r="C9" s="203">
        <v>0.33399999999999996</v>
      </c>
      <c r="D9" s="57"/>
      <c r="E9" s="54"/>
      <c r="G9" s="203">
        <v>0.442</v>
      </c>
      <c r="H9" s="203">
        <v>0.49399999999999999</v>
      </c>
      <c r="I9" s="9"/>
      <c r="J9" s="54"/>
      <c r="L9" s="13" t="s">
        <v>10</v>
      </c>
      <c r="M9" s="4" t="s">
        <v>11</v>
      </c>
    </row>
    <row r="10" spans="1:15">
      <c r="A10" s="118"/>
      <c r="B10" s="204" t="s">
        <v>101</v>
      </c>
      <c r="C10" s="204"/>
      <c r="D10" s="58"/>
      <c r="E10" s="9"/>
      <c r="G10" s="205" t="s">
        <v>101</v>
      </c>
      <c r="H10" s="204" t="s">
        <v>101</v>
      </c>
      <c r="I10" s="9"/>
      <c r="J10" s="9"/>
      <c r="L10" s="13"/>
      <c r="M10" s="4" t="s">
        <v>13</v>
      </c>
    </row>
    <row r="11" spans="1:15" ht="14">
      <c r="A11" s="118" t="s">
        <v>8</v>
      </c>
      <c r="B11" s="16">
        <v>0.373</v>
      </c>
      <c r="C11" s="16"/>
      <c r="D11" s="59">
        <f>CASELOAD!G12</f>
        <v>0</v>
      </c>
      <c r="E11" s="208" t="s">
        <v>408</v>
      </c>
      <c r="G11" s="16" t="s">
        <v>10</v>
      </c>
      <c r="H11" s="16"/>
      <c r="I11" s="6" t="s">
        <v>101</v>
      </c>
      <c r="J11" s="17" t="s">
        <v>22</v>
      </c>
      <c r="L11" s="13"/>
      <c r="M11" s="4"/>
    </row>
    <row r="12" spans="1:15" ht="14">
      <c r="A12" s="118" t="s">
        <v>9</v>
      </c>
      <c r="B12" s="16">
        <v>0.39600000000000002</v>
      </c>
      <c r="C12" s="16"/>
      <c r="D12" s="59">
        <f>CASELOAD!G13</f>
        <v>8.6960765176654298E-2</v>
      </c>
      <c r="E12" s="208" t="s">
        <v>408</v>
      </c>
      <c r="G12" s="16">
        <v>0.44500000000000001</v>
      </c>
      <c r="H12" s="16"/>
      <c r="I12" s="6">
        <f>CASELOAD!N13</f>
        <v>0.35950155763239877</v>
      </c>
      <c r="J12" s="208" t="s">
        <v>408</v>
      </c>
      <c r="L12" s="13" t="s">
        <v>16</v>
      </c>
      <c r="M12" s="4" t="s">
        <v>159</v>
      </c>
    </row>
    <row r="13" spans="1:15" ht="14">
      <c r="A13" s="118" t="s">
        <v>12</v>
      </c>
      <c r="B13" s="16">
        <v>0.25900000000000001</v>
      </c>
      <c r="C13" s="16"/>
      <c r="D13" s="59">
        <f>CASELOAD!G14</f>
        <v>4.8325883444378825E-2</v>
      </c>
      <c r="E13" s="208" t="s">
        <v>408</v>
      </c>
      <c r="G13" s="16">
        <v>0.52200000000000002</v>
      </c>
      <c r="H13" s="16"/>
      <c r="I13" s="6">
        <f>CASELOAD!N14</f>
        <v>0.44832588344437885</v>
      </c>
      <c r="J13" s="208" t="s">
        <v>408</v>
      </c>
      <c r="L13" s="13"/>
      <c r="M13" s="4" t="s">
        <v>160</v>
      </c>
    </row>
    <row r="14" spans="1:15" ht="14">
      <c r="A14" s="118" t="s">
        <v>14</v>
      </c>
      <c r="B14" s="16">
        <v>0.214</v>
      </c>
      <c r="C14" s="16"/>
      <c r="D14" s="59">
        <f>CASELOAD!G15</f>
        <v>0</v>
      </c>
      <c r="E14" s="208" t="s">
        <v>408</v>
      </c>
      <c r="G14" s="16">
        <v>0.24399999999999999</v>
      </c>
      <c r="H14" s="16"/>
      <c r="I14" s="6">
        <f>CASELOAD!N15</f>
        <v>0.39945464273954567</v>
      </c>
      <c r="J14" s="208" t="s">
        <v>409</v>
      </c>
      <c r="L14" s="13"/>
      <c r="M14" s="4" t="s">
        <v>410</v>
      </c>
    </row>
    <row r="15" spans="1:15" ht="15" thickBot="1">
      <c r="A15" s="118" t="s">
        <v>15</v>
      </c>
      <c r="B15" s="16">
        <v>0.27300000000000002</v>
      </c>
      <c r="C15" s="16"/>
      <c r="D15" s="59">
        <f>CASELOAD!G16</f>
        <v>6.6615242142080699E-2</v>
      </c>
      <c r="E15" s="208" t="s">
        <v>408</v>
      </c>
      <c r="G15" s="16" t="s">
        <v>10</v>
      </c>
      <c r="H15" s="16"/>
      <c r="I15" s="6" t="s">
        <v>101</v>
      </c>
      <c r="J15" s="17" t="s">
        <v>22</v>
      </c>
      <c r="L15" s="14"/>
      <c r="M15" s="67" t="s">
        <v>411</v>
      </c>
    </row>
    <row r="16" spans="1:15" ht="14">
      <c r="A16" s="118" t="s">
        <v>17</v>
      </c>
      <c r="B16" s="16">
        <v>0.35899999999999999</v>
      </c>
      <c r="C16" s="16"/>
      <c r="D16" s="59">
        <f>CASELOAD!G17</f>
        <v>0</v>
      </c>
      <c r="E16" s="208" t="s">
        <v>408</v>
      </c>
      <c r="G16" s="16">
        <v>0.45600000000000002</v>
      </c>
      <c r="H16" s="16" t="s">
        <v>101</v>
      </c>
      <c r="I16" s="6">
        <f>CASELOAD!N17</f>
        <v>0.2349932135107331</v>
      </c>
      <c r="J16" s="208" t="s">
        <v>408</v>
      </c>
    </row>
    <row r="17" spans="1:15" ht="14">
      <c r="A17" s="118" t="s">
        <v>18</v>
      </c>
      <c r="B17" s="16">
        <v>0.26600000000000001</v>
      </c>
      <c r="C17" s="16"/>
      <c r="D17" s="59">
        <f>CASELOAD!G18</f>
        <v>0.20984668361072395</v>
      </c>
      <c r="E17" s="208" t="s">
        <v>408</v>
      </c>
      <c r="G17" s="16" t="s">
        <v>10</v>
      </c>
      <c r="H17" s="16" t="s">
        <v>101</v>
      </c>
      <c r="I17" s="6" t="s">
        <v>101</v>
      </c>
      <c r="J17" s="17" t="s">
        <v>22</v>
      </c>
    </row>
    <row r="18" spans="1:15" ht="14">
      <c r="A18" s="118" t="s">
        <v>19</v>
      </c>
      <c r="B18" s="16">
        <v>0.11699999999999999</v>
      </c>
      <c r="C18" s="16">
        <v>0.25800000000000001</v>
      </c>
      <c r="D18" s="59">
        <f>CASELOAD!G19</f>
        <v>6.7053364269141547E-2</v>
      </c>
      <c r="E18" s="208" t="s">
        <v>408</v>
      </c>
      <c r="G18" s="16" t="s">
        <v>10</v>
      </c>
      <c r="H18" s="16"/>
      <c r="I18" s="6" t="s">
        <v>101</v>
      </c>
      <c r="J18" s="17" t="s">
        <v>22</v>
      </c>
    </row>
    <row r="19" spans="1:15" ht="14">
      <c r="A19" s="118" t="s">
        <v>20</v>
      </c>
      <c r="B19" s="16">
        <v>0.16399999999999998</v>
      </c>
      <c r="C19" s="16"/>
      <c r="D19" s="59">
        <f>CASELOAD!G20</f>
        <v>0.11196759864123335</v>
      </c>
      <c r="E19" s="208" t="s">
        <v>408</v>
      </c>
      <c r="G19" s="16">
        <v>0.13400000000000001</v>
      </c>
      <c r="H19" s="16"/>
      <c r="I19" s="6">
        <f>CASELOAD!N20</f>
        <v>0.2535353535353535</v>
      </c>
      <c r="J19" s="208" t="s">
        <v>409</v>
      </c>
      <c r="N19" s="5"/>
      <c r="O19" s="5"/>
    </row>
    <row r="20" spans="1:15" ht="14">
      <c r="A20" s="118" t="s">
        <v>21</v>
      </c>
      <c r="B20" s="16">
        <v>0.30399999999999999</v>
      </c>
      <c r="C20" s="16"/>
      <c r="D20" s="59">
        <f>CASELOAD!G21</f>
        <v>0</v>
      </c>
      <c r="E20" s="208" t="s">
        <v>408</v>
      </c>
      <c r="G20" s="16" t="s">
        <v>10</v>
      </c>
      <c r="H20" s="16" t="s">
        <v>101</v>
      </c>
      <c r="I20" s="6" t="s">
        <v>101</v>
      </c>
      <c r="J20" s="17" t="s">
        <v>22</v>
      </c>
      <c r="L20" s="5"/>
      <c r="N20" s="5"/>
      <c r="O20" s="5"/>
    </row>
    <row r="21" spans="1:15" ht="14">
      <c r="A21" s="118"/>
      <c r="B21" s="204" t="s">
        <v>101</v>
      </c>
      <c r="C21" s="204"/>
      <c r="D21" s="58" t="s">
        <v>101</v>
      </c>
      <c r="E21" s="209"/>
      <c r="G21" s="205"/>
      <c r="H21" s="204"/>
      <c r="I21" s="9" t="s">
        <v>101</v>
      </c>
      <c r="J21" s="209"/>
      <c r="L21" s="5"/>
      <c r="N21" s="5"/>
      <c r="O21" s="5"/>
    </row>
    <row r="22" spans="1:15" ht="14">
      <c r="A22" s="118" t="s">
        <v>23</v>
      </c>
      <c r="B22" s="16">
        <v>8.199999999999999E-2</v>
      </c>
      <c r="C22" s="16"/>
      <c r="D22" s="59">
        <f>CASELOAD!G23</f>
        <v>0</v>
      </c>
      <c r="E22" s="208" t="s">
        <v>408</v>
      </c>
      <c r="G22" s="16" t="s">
        <v>10</v>
      </c>
      <c r="H22" s="16" t="s">
        <v>101</v>
      </c>
      <c r="I22" s="6" t="s">
        <v>101</v>
      </c>
      <c r="J22" s="17" t="s">
        <v>22</v>
      </c>
      <c r="L22" s="5"/>
      <c r="N22" s="5"/>
      <c r="O22" s="5"/>
    </row>
    <row r="23" spans="1:15" ht="14">
      <c r="A23" s="118" t="s">
        <v>24</v>
      </c>
      <c r="B23" s="16">
        <v>0</v>
      </c>
      <c r="C23" s="16"/>
      <c r="D23" s="59">
        <f>CASELOAD!G24</f>
        <v>0.5</v>
      </c>
      <c r="E23" s="208" t="s">
        <v>409</v>
      </c>
      <c r="G23" s="16">
        <v>0</v>
      </c>
      <c r="H23" s="16"/>
      <c r="I23" s="6">
        <f>CASELOAD!N24</f>
        <v>0.9</v>
      </c>
      <c r="J23" s="208" t="s">
        <v>409</v>
      </c>
      <c r="L23" s="5"/>
      <c r="N23" s="5"/>
      <c r="O23" s="5"/>
    </row>
    <row r="24" spans="1:15" ht="14">
      <c r="A24" s="118" t="s">
        <v>25</v>
      </c>
      <c r="B24" s="16">
        <v>0.32500000000000001</v>
      </c>
      <c r="C24" s="16">
        <v>0.58799999999999997</v>
      </c>
      <c r="D24" s="59">
        <f>CASELOAD!G25</f>
        <v>0.26594075851250343</v>
      </c>
      <c r="E24" s="208" t="s">
        <v>408</v>
      </c>
      <c r="G24" s="16" t="s">
        <v>10</v>
      </c>
      <c r="H24" s="16"/>
      <c r="I24" s="6" t="s">
        <v>101</v>
      </c>
      <c r="J24" s="17" t="s">
        <v>22</v>
      </c>
      <c r="L24" s="5"/>
      <c r="N24" s="5"/>
      <c r="O24" s="5"/>
    </row>
    <row r="25" spans="1:15" ht="14">
      <c r="A25" s="118" t="s">
        <v>26</v>
      </c>
      <c r="B25" s="16">
        <v>0.40700000000000003</v>
      </c>
      <c r="C25" s="16"/>
      <c r="D25" s="59">
        <f>CASELOAD!G26</f>
        <v>0.15933807480996465</v>
      </c>
      <c r="E25" s="208" t="s">
        <v>408</v>
      </c>
      <c r="G25" s="16">
        <v>0.40200000000000002</v>
      </c>
      <c r="H25" s="16"/>
      <c r="I25" s="6">
        <f>CASELOAD!N26</f>
        <v>8.6193619361936147E-2</v>
      </c>
      <c r="J25" s="208" t="s">
        <v>408</v>
      </c>
      <c r="L25" s="5"/>
      <c r="N25" s="5"/>
      <c r="O25" s="5"/>
    </row>
    <row r="26" spans="1:15" ht="14">
      <c r="A26" s="118" t="s">
        <v>27</v>
      </c>
      <c r="B26" s="16">
        <v>0.58399999999999996</v>
      </c>
      <c r="C26" s="16"/>
      <c r="D26" s="59">
        <f>CASELOAD!G27</f>
        <v>0</v>
      </c>
      <c r="E26" s="208" t="s">
        <v>408</v>
      </c>
      <c r="G26" s="16" t="s">
        <v>10</v>
      </c>
      <c r="H26" s="16" t="s">
        <v>101</v>
      </c>
      <c r="I26" s="6" t="s">
        <v>101</v>
      </c>
      <c r="J26" s="17" t="s">
        <v>22</v>
      </c>
      <c r="L26" s="5"/>
      <c r="N26" s="5"/>
      <c r="O26" s="5"/>
    </row>
    <row r="27" spans="1:15" ht="14">
      <c r="A27" s="118" t="s">
        <v>28</v>
      </c>
      <c r="B27" s="16">
        <v>0.45299999999999996</v>
      </c>
      <c r="C27" s="16">
        <v>0.626</v>
      </c>
      <c r="D27" s="59">
        <f>CASELOAD!G28</f>
        <v>0.15376878295589624</v>
      </c>
      <c r="E27" s="208" t="s">
        <v>408</v>
      </c>
      <c r="G27" s="16" t="s">
        <v>10</v>
      </c>
      <c r="H27" s="16" t="s">
        <v>101</v>
      </c>
      <c r="I27" s="6" t="s">
        <v>101</v>
      </c>
      <c r="J27" s="17" t="s">
        <v>22</v>
      </c>
      <c r="L27" s="5"/>
      <c r="N27" s="5"/>
      <c r="O27" s="5"/>
    </row>
    <row r="28" spans="1:15" ht="14">
      <c r="A28" s="118" t="s">
        <v>29</v>
      </c>
      <c r="B28" s="16">
        <v>0.51200000000000001</v>
      </c>
      <c r="C28" s="16"/>
      <c r="D28" s="59">
        <f>CASELOAD!G29</f>
        <v>6.3650650074463966E-2</v>
      </c>
      <c r="E28" s="208" t="s">
        <v>408</v>
      </c>
      <c r="G28" s="16">
        <v>0.41600000000000004</v>
      </c>
      <c r="H28" s="16"/>
      <c r="I28" s="6">
        <f>CASELOAD!N29</f>
        <v>0.34615123277033588</v>
      </c>
      <c r="J28" s="208" t="s">
        <v>408</v>
      </c>
      <c r="L28" s="5"/>
      <c r="N28" s="5"/>
      <c r="O28" s="63"/>
    </row>
    <row r="29" spans="1:15" ht="14">
      <c r="A29" s="118" t="s">
        <v>30</v>
      </c>
      <c r="B29" s="16">
        <v>0.376</v>
      </c>
      <c r="C29" s="16">
        <v>0.84799999999999998</v>
      </c>
      <c r="D29" s="59">
        <f>CASELOAD!G30</f>
        <v>0.38384929630679143</v>
      </c>
      <c r="E29" s="208" t="s">
        <v>408</v>
      </c>
      <c r="G29" s="16">
        <v>0.38500000000000001</v>
      </c>
      <c r="H29" s="16">
        <v>0.86099999999999999</v>
      </c>
      <c r="I29" s="6">
        <f>CASELOAD!N30</f>
        <v>0.78384929630679145</v>
      </c>
      <c r="J29" s="208" t="s">
        <v>408</v>
      </c>
      <c r="L29" s="5"/>
      <c r="N29" s="5"/>
      <c r="O29" s="63"/>
    </row>
    <row r="30" spans="1:15" ht="14">
      <c r="A30" s="118" t="s">
        <v>31</v>
      </c>
      <c r="B30" s="16">
        <v>0.32400000000000001</v>
      </c>
      <c r="C30" s="16"/>
      <c r="D30" s="59">
        <f>CASELOAD!G31</f>
        <v>2.9326514910325785E-2</v>
      </c>
      <c r="E30" s="208" t="s">
        <v>408</v>
      </c>
      <c r="G30" s="16">
        <v>0.43700000000000006</v>
      </c>
      <c r="H30" s="16"/>
      <c r="I30" s="6">
        <f>CASELOAD!N31</f>
        <v>8.0165049348925987E-2</v>
      </c>
      <c r="J30" s="208" t="s">
        <v>408</v>
      </c>
      <c r="L30" s="5"/>
      <c r="N30" s="5"/>
      <c r="O30" s="5"/>
    </row>
    <row r="31" spans="1:15" ht="14">
      <c r="A31" s="118" t="s">
        <v>32</v>
      </c>
      <c r="B31" s="16">
        <v>0.38700000000000001</v>
      </c>
      <c r="C31" s="16"/>
      <c r="D31" s="59">
        <f>CASELOAD!G32</f>
        <v>0</v>
      </c>
      <c r="E31" s="208" t="s">
        <v>408</v>
      </c>
      <c r="G31" s="16">
        <v>0.57200000000000006</v>
      </c>
      <c r="H31" s="16"/>
      <c r="I31" s="6">
        <f>CASELOAD!N32</f>
        <v>0.29222257020565834</v>
      </c>
      <c r="J31" s="208" t="s">
        <v>408</v>
      </c>
      <c r="L31" s="5"/>
      <c r="N31" s="5"/>
      <c r="O31" s="5"/>
    </row>
    <row r="32" spans="1:15" ht="14">
      <c r="A32" s="118"/>
      <c r="B32" s="204" t="s">
        <v>101</v>
      </c>
      <c r="C32" s="204"/>
      <c r="D32" s="58" t="s">
        <v>101</v>
      </c>
      <c r="E32" s="209"/>
      <c r="G32" s="205"/>
      <c r="H32" s="204"/>
      <c r="I32" s="9" t="s">
        <v>101</v>
      </c>
      <c r="J32" s="209"/>
      <c r="L32" s="5"/>
      <c r="N32" s="5"/>
      <c r="O32" s="5"/>
    </row>
    <row r="33" spans="1:15" ht="14">
      <c r="A33" s="118" t="s">
        <v>33</v>
      </c>
      <c r="B33" s="16">
        <v>0.44500000000000001</v>
      </c>
      <c r="C33" s="16"/>
      <c r="D33" s="59">
        <f>CASELOAD!G34</f>
        <v>1.9314096063427655E-2</v>
      </c>
      <c r="E33" s="208" t="s">
        <v>408</v>
      </c>
      <c r="G33" s="16">
        <v>0.58200000000000007</v>
      </c>
      <c r="H33" s="16"/>
      <c r="I33" s="6">
        <f>CASELOAD!N34</f>
        <v>5.9138655462184886E-2</v>
      </c>
      <c r="J33" s="208" t="s">
        <v>408</v>
      </c>
      <c r="L33" s="5"/>
      <c r="N33" s="5"/>
      <c r="O33" s="5"/>
    </row>
    <row r="34" spans="1:15" ht="14">
      <c r="A34" s="118" t="s">
        <v>34</v>
      </c>
      <c r="B34" s="16">
        <v>8.3000000000000004E-2</v>
      </c>
      <c r="C34" s="16"/>
      <c r="D34" s="59">
        <f>CASELOAD!G35</f>
        <v>6.2283673092320024E-2</v>
      </c>
      <c r="E34" s="208" t="s">
        <v>408</v>
      </c>
      <c r="G34" s="16" t="s">
        <v>10</v>
      </c>
      <c r="H34" s="16" t="s">
        <v>101</v>
      </c>
      <c r="I34" s="6" t="s">
        <v>101</v>
      </c>
      <c r="J34" s="208" t="s">
        <v>22</v>
      </c>
      <c r="L34" s="5"/>
      <c r="N34" s="5"/>
      <c r="O34" s="63"/>
    </row>
    <row r="35" spans="1:15" ht="14">
      <c r="A35" s="118" t="s">
        <v>35</v>
      </c>
      <c r="B35" s="16">
        <v>9.1999999999999998E-2</v>
      </c>
      <c r="C35" s="16">
        <v>0.60899999999999999</v>
      </c>
      <c r="D35" s="59">
        <f>CASELOAD!G36</f>
        <v>8.1505572522111436E-3</v>
      </c>
      <c r="E35" s="208" t="s">
        <v>408</v>
      </c>
      <c r="G35" s="16">
        <v>0.129</v>
      </c>
      <c r="H35" s="16">
        <v>0.69700000000000006</v>
      </c>
      <c r="I35" s="6">
        <f>CASELOAD!N36</f>
        <v>0.40815055725221117</v>
      </c>
      <c r="J35" s="208" t="s">
        <v>408</v>
      </c>
      <c r="L35" s="5"/>
      <c r="N35" s="5"/>
      <c r="O35" s="63"/>
    </row>
    <row r="36" spans="1:15" ht="14">
      <c r="A36" s="118" t="s">
        <v>36</v>
      </c>
      <c r="B36" s="16">
        <v>0.28899999999999998</v>
      </c>
      <c r="C36" s="16"/>
      <c r="D36" s="59">
        <f>CASELOAD!G37</f>
        <v>0</v>
      </c>
      <c r="E36" s="208" t="s">
        <v>408</v>
      </c>
      <c r="G36" s="16">
        <v>0.46500000000000002</v>
      </c>
      <c r="H36" s="16"/>
      <c r="I36" s="6">
        <f>CASELOAD!N37</f>
        <v>4.5988536613536635E-2</v>
      </c>
      <c r="J36" s="208" t="s">
        <v>408</v>
      </c>
      <c r="L36" s="5"/>
      <c r="N36" s="5"/>
      <c r="O36" s="5"/>
    </row>
    <row r="37" spans="1:15" ht="14">
      <c r="A37" s="118" t="s">
        <v>37</v>
      </c>
      <c r="B37" s="16">
        <v>0.312</v>
      </c>
      <c r="C37" s="16">
        <v>0.40399999999999997</v>
      </c>
      <c r="D37" s="59">
        <f>CASELOAD!G38</f>
        <v>0.12859953156501841</v>
      </c>
      <c r="E37" s="208" t="s">
        <v>408</v>
      </c>
      <c r="G37" s="16" t="s">
        <v>10</v>
      </c>
      <c r="H37" s="16" t="s">
        <v>101</v>
      </c>
      <c r="I37" s="6" t="s">
        <v>101</v>
      </c>
      <c r="J37" s="17" t="s">
        <v>22</v>
      </c>
      <c r="L37" s="5"/>
      <c r="N37" s="5"/>
      <c r="O37" s="5"/>
    </row>
    <row r="38" spans="1:15" ht="14">
      <c r="A38" s="118" t="s">
        <v>38</v>
      </c>
      <c r="B38" s="16">
        <v>0.185</v>
      </c>
      <c r="C38" s="16"/>
      <c r="D38" s="59">
        <f>CASELOAD!G39</f>
        <v>0.1251919611128034</v>
      </c>
      <c r="E38" s="208" t="s">
        <v>408</v>
      </c>
      <c r="G38" s="16" t="s">
        <v>10</v>
      </c>
      <c r="H38" s="16" t="s">
        <v>101</v>
      </c>
      <c r="I38" s="6" t="s">
        <v>101</v>
      </c>
      <c r="J38" s="17" t="s">
        <v>22</v>
      </c>
      <c r="L38" s="5"/>
      <c r="N38" s="5"/>
      <c r="O38" s="5"/>
    </row>
    <row r="39" spans="1:15" ht="14">
      <c r="A39" s="118" t="s">
        <v>39</v>
      </c>
      <c r="B39" s="16">
        <v>0.254</v>
      </c>
      <c r="C39" s="16"/>
      <c r="D39" s="59">
        <f>CASELOAD!G40</f>
        <v>5.6758754297360547E-2</v>
      </c>
      <c r="E39" s="208" t="s">
        <v>408</v>
      </c>
      <c r="G39" s="16">
        <v>0.27500000000000002</v>
      </c>
      <c r="H39" s="16" t="s">
        <v>101</v>
      </c>
      <c r="I39" s="6">
        <f>CASELOAD!N40</f>
        <v>0.41712473572938691</v>
      </c>
      <c r="J39" s="208" t="s">
        <v>409</v>
      </c>
      <c r="L39" s="5"/>
      <c r="N39" s="5"/>
      <c r="O39" s="5"/>
    </row>
    <row r="40" spans="1:15" ht="14">
      <c r="A40" s="118" t="s">
        <v>40</v>
      </c>
      <c r="B40" s="16">
        <v>0.379</v>
      </c>
      <c r="C40" s="16">
        <v>0.84200000000000008</v>
      </c>
      <c r="D40" s="59">
        <f>CASELOAD!G41</f>
        <v>0</v>
      </c>
      <c r="E40" s="208" t="s">
        <v>408</v>
      </c>
      <c r="G40" s="16">
        <v>0.54799999999999993</v>
      </c>
      <c r="H40" s="16">
        <v>0.93500000000000005</v>
      </c>
      <c r="I40" s="6">
        <f>CASELOAD!N41</f>
        <v>0.3402945113788487</v>
      </c>
      <c r="J40" s="208" t="s">
        <v>408</v>
      </c>
      <c r="L40" s="5"/>
      <c r="N40" s="5"/>
      <c r="O40" s="5"/>
    </row>
    <row r="41" spans="1:15" ht="14">
      <c r="A41" s="118" t="s">
        <v>41</v>
      </c>
      <c r="B41" s="16">
        <v>0.22800000000000001</v>
      </c>
      <c r="C41" s="16">
        <v>0.28100000000000003</v>
      </c>
      <c r="D41" s="59">
        <f>CASELOAD!G42</f>
        <v>0.17566860655201727</v>
      </c>
      <c r="E41" s="208" t="s">
        <v>408</v>
      </c>
      <c r="G41" s="16" t="s">
        <v>10</v>
      </c>
      <c r="H41" s="16"/>
      <c r="I41" s="6" t="s">
        <v>101</v>
      </c>
      <c r="J41" s="17" t="s">
        <v>22</v>
      </c>
      <c r="L41" s="5"/>
      <c r="N41" s="5"/>
      <c r="O41" s="5"/>
    </row>
    <row r="42" spans="1:15" ht="14">
      <c r="A42" s="118" t="s">
        <v>42</v>
      </c>
      <c r="B42" s="16">
        <v>0.21600000000000003</v>
      </c>
      <c r="C42" s="16"/>
      <c r="D42" s="59">
        <f>CASELOAD!G43</f>
        <v>4.1093710211357271E-2</v>
      </c>
      <c r="E42" s="208" t="s">
        <v>408</v>
      </c>
      <c r="G42" s="16" t="s">
        <v>10</v>
      </c>
      <c r="H42" s="16"/>
      <c r="I42" s="6" t="s">
        <v>101</v>
      </c>
      <c r="J42" s="17" t="s">
        <v>22</v>
      </c>
      <c r="L42" s="5"/>
      <c r="N42" s="5"/>
      <c r="O42" s="5"/>
    </row>
    <row r="43" spans="1:15" ht="14">
      <c r="A43" s="118"/>
      <c r="B43" s="204" t="s">
        <v>101</v>
      </c>
      <c r="C43" s="204"/>
      <c r="D43" s="58" t="s">
        <v>101</v>
      </c>
      <c r="E43" s="209"/>
      <c r="G43" s="205" t="s">
        <v>101</v>
      </c>
      <c r="H43" s="204"/>
      <c r="I43" s="9" t="s">
        <v>101</v>
      </c>
      <c r="J43" s="209"/>
      <c r="L43" s="5"/>
      <c r="N43" s="5"/>
      <c r="O43" s="5"/>
    </row>
    <row r="44" spans="1:15" ht="14">
      <c r="A44" s="118" t="s">
        <v>43</v>
      </c>
      <c r="B44" s="16">
        <v>0.32600000000000001</v>
      </c>
      <c r="C44" s="16">
        <v>0.41799999999999998</v>
      </c>
      <c r="D44" s="59">
        <f>CASELOAD!G45</f>
        <v>2.3981481481481493E-2</v>
      </c>
      <c r="E44" s="208" t="s">
        <v>408</v>
      </c>
      <c r="G44" s="16">
        <v>0.30399999999999999</v>
      </c>
      <c r="H44" s="16">
        <v>0.31</v>
      </c>
      <c r="I44" s="6">
        <f>CASELOAD!N45</f>
        <v>0.18057553956834538</v>
      </c>
      <c r="J44" s="208" t="s">
        <v>408</v>
      </c>
      <c r="L44" s="5"/>
      <c r="N44" s="5"/>
      <c r="O44" s="63"/>
    </row>
    <row r="45" spans="1:15" ht="14">
      <c r="A45" s="118" t="s">
        <v>44</v>
      </c>
      <c r="B45" s="16">
        <v>0.36399999999999999</v>
      </c>
      <c r="C45" s="16"/>
      <c r="D45" s="59">
        <f>CASELOAD!G46</f>
        <v>0</v>
      </c>
      <c r="E45" s="208" t="s">
        <v>408</v>
      </c>
      <c r="G45" s="16" t="s">
        <v>10</v>
      </c>
      <c r="H45" s="16"/>
      <c r="I45" s="6" t="s">
        <v>101</v>
      </c>
      <c r="J45" s="17" t="s">
        <v>22</v>
      </c>
      <c r="L45" s="5"/>
      <c r="N45" s="5"/>
      <c r="O45" s="5"/>
    </row>
    <row r="46" spans="1:15" ht="14">
      <c r="A46" s="118" t="s">
        <v>45</v>
      </c>
      <c r="B46" s="16">
        <v>0.42700000000000005</v>
      </c>
      <c r="C46" s="16"/>
      <c r="D46" s="59">
        <f>CASELOAD!G47</f>
        <v>8.2827681647505147E-2</v>
      </c>
      <c r="E46" s="208" t="s">
        <v>408</v>
      </c>
      <c r="G46" s="16">
        <v>0.57499999999999996</v>
      </c>
      <c r="H46" s="16"/>
      <c r="I46" s="6">
        <f>CASELOAD!N47</f>
        <v>0.48282768164750517</v>
      </c>
      <c r="J46" s="208" t="s">
        <v>408</v>
      </c>
      <c r="L46" s="5"/>
      <c r="N46" s="5"/>
      <c r="O46" s="5"/>
    </row>
    <row r="47" spans="1:15" ht="14">
      <c r="A47" s="118" t="s">
        <v>46</v>
      </c>
      <c r="B47" s="16">
        <v>0.38500000000000001</v>
      </c>
      <c r="C47" s="16"/>
      <c r="D47" s="59">
        <f>CASELOAD!G48</f>
        <v>0</v>
      </c>
      <c r="E47" s="208" t="s">
        <v>408</v>
      </c>
      <c r="G47" s="16">
        <v>0.56299999999999994</v>
      </c>
      <c r="H47" s="16"/>
      <c r="I47" s="6">
        <f>CASELOAD!N48</f>
        <v>0.11818908509555992</v>
      </c>
      <c r="J47" s="208" t="s">
        <v>408</v>
      </c>
      <c r="L47" s="5"/>
      <c r="N47" s="5"/>
      <c r="O47" s="5"/>
    </row>
    <row r="48" spans="1:15" ht="14">
      <c r="A48" s="118" t="s">
        <v>47</v>
      </c>
      <c r="B48" s="16">
        <v>0.27399999999999997</v>
      </c>
      <c r="C48" s="16"/>
      <c r="D48" s="59">
        <f>CASELOAD!G49</f>
        <v>0</v>
      </c>
      <c r="E48" s="208" t="s">
        <v>408</v>
      </c>
      <c r="G48" s="16">
        <v>0.46700000000000003</v>
      </c>
      <c r="H48" s="16"/>
      <c r="I48" s="6">
        <f>CASELOAD!N49</f>
        <v>0.34565379781001693</v>
      </c>
      <c r="J48" s="208" t="s">
        <v>408</v>
      </c>
      <c r="L48" s="5"/>
      <c r="N48" s="5"/>
      <c r="O48" s="5"/>
    </row>
    <row r="49" spans="1:15" ht="14">
      <c r="A49" s="118" t="s">
        <v>48</v>
      </c>
      <c r="B49" s="16">
        <v>0.30399999999999999</v>
      </c>
      <c r="C49" s="16"/>
      <c r="D49" s="59">
        <f>CASELOAD!G50</f>
        <v>7.5103867050175743E-2</v>
      </c>
      <c r="E49" s="208" t="s">
        <v>408</v>
      </c>
      <c r="G49" s="16" t="s">
        <v>10</v>
      </c>
      <c r="H49" s="16"/>
      <c r="I49" s="6" t="s">
        <v>101</v>
      </c>
      <c r="J49" s="17" t="s">
        <v>22</v>
      </c>
      <c r="L49" s="5"/>
      <c r="N49" s="5"/>
      <c r="O49" s="5"/>
    </row>
    <row r="50" spans="1:15" ht="14">
      <c r="A50" s="118" t="s">
        <v>49</v>
      </c>
      <c r="B50" s="16">
        <v>0.56100000000000005</v>
      </c>
      <c r="C50" s="16">
        <v>0.56299999999999994</v>
      </c>
      <c r="D50" s="59">
        <f>CASELOAD!G51</f>
        <v>0</v>
      </c>
      <c r="E50" s="208" t="s">
        <v>408</v>
      </c>
      <c r="G50" s="16">
        <v>0.6</v>
      </c>
      <c r="H50" s="16">
        <v>0.6</v>
      </c>
      <c r="I50" s="6">
        <f>CASELOAD!N51</f>
        <v>7.6207882705979446E-2</v>
      </c>
      <c r="J50" s="208" t="s">
        <v>408</v>
      </c>
      <c r="L50" s="5"/>
    </row>
    <row r="51" spans="1:15" ht="14">
      <c r="A51" s="118" t="s">
        <v>50</v>
      </c>
      <c r="B51" s="16">
        <v>0.26700000000000002</v>
      </c>
      <c r="C51" s="16"/>
      <c r="D51" s="59">
        <f>CASELOAD!G52</f>
        <v>2.9495050978641135E-2</v>
      </c>
      <c r="E51" s="208" t="s">
        <v>408</v>
      </c>
      <c r="G51" s="16" t="s">
        <v>10</v>
      </c>
      <c r="H51" s="16"/>
      <c r="I51" s="6" t="s">
        <v>101</v>
      </c>
      <c r="J51" s="17" t="s">
        <v>22</v>
      </c>
      <c r="L51" s="5"/>
    </row>
    <row r="52" spans="1:15" ht="14">
      <c r="A52" s="118" t="s">
        <v>51</v>
      </c>
      <c r="B52" s="16">
        <v>0.08</v>
      </c>
      <c r="C52" s="16">
        <v>0.61099999999999999</v>
      </c>
      <c r="D52" s="59">
        <f>CASELOAD!G53</f>
        <v>0</v>
      </c>
      <c r="E52" s="208" t="s">
        <v>408</v>
      </c>
      <c r="G52" s="16">
        <v>0.18899999999999997</v>
      </c>
      <c r="H52" s="16">
        <v>0.53799999999999992</v>
      </c>
      <c r="I52" s="6">
        <f>CASELOAD!N53</f>
        <v>0.31730788960705858</v>
      </c>
      <c r="J52" s="208" t="s">
        <v>408</v>
      </c>
      <c r="L52" s="5"/>
    </row>
    <row r="53" spans="1:15" ht="14">
      <c r="A53" s="118" t="s">
        <v>52</v>
      </c>
      <c r="B53" s="16">
        <v>0.10400000000000001</v>
      </c>
      <c r="C53" s="16"/>
      <c r="D53" s="59">
        <f>CASELOAD!G54</f>
        <v>0</v>
      </c>
      <c r="E53" s="208" t="s">
        <v>408</v>
      </c>
      <c r="G53" s="16">
        <v>0.11</v>
      </c>
      <c r="H53" s="16" t="s">
        <v>101</v>
      </c>
      <c r="I53" s="6">
        <f>CASELOAD!N54</f>
        <v>3.9295655330993662E-2</v>
      </c>
      <c r="J53" s="208" t="s">
        <v>408</v>
      </c>
      <c r="L53" s="5"/>
    </row>
    <row r="54" spans="1:15" ht="14">
      <c r="A54" s="118"/>
      <c r="B54" s="204" t="s">
        <v>101</v>
      </c>
      <c r="C54" s="204"/>
      <c r="D54" s="58" t="s">
        <v>101</v>
      </c>
      <c r="E54" s="209"/>
      <c r="G54" s="205"/>
      <c r="H54" s="204" t="s">
        <v>254</v>
      </c>
      <c r="I54" s="9" t="s">
        <v>101</v>
      </c>
      <c r="J54" s="209"/>
      <c r="L54" s="5"/>
    </row>
    <row r="55" spans="1:15" ht="14">
      <c r="A55" s="118" t="s">
        <v>53</v>
      </c>
      <c r="B55" s="16">
        <v>5.5999999999999994E-2</v>
      </c>
      <c r="C55" s="16"/>
      <c r="D55" s="59">
        <f>CASELOAD!G56</f>
        <v>0</v>
      </c>
      <c r="E55" s="208" t="s">
        <v>408</v>
      </c>
      <c r="G55" s="16" t="s">
        <v>10</v>
      </c>
      <c r="H55" s="16"/>
      <c r="I55" s="6" t="s">
        <v>101</v>
      </c>
      <c r="J55" s="17" t="s">
        <v>22</v>
      </c>
      <c r="L55" s="5"/>
    </row>
    <row r="56" spans="1:15" ht="14">
      <c r="A56" s="118" t="s">
        <v>54</v>
      </c>
      <c r="B56" s="16">
        <v>0.24600000000000002</v>
      </c>
      <c r="C56" s="16"/>
      <c r="D56" s="59">
        <f>CASELOAD!G57</f>
        <v>0.22938632062719655</v>
      </c>
      <c r="E56" s="208" t="s">
        <v>408</v>
      </c>
      <c r="G56" s="16">
        <v>0.93799999999999994</v>
      </c>
      <c r="H56" s="16"/>
      <c r="I56" s="6">
        <f>CASELOAD!N57</f>
        <v>0.62938632062719657</v>
      </c>
      <c r="J56" s="208" t="s">
        <v>408</v>
      </c>
      <c r="L56" s="5"/>
    </row>
    <row r="57" spans="1:15" ht="14">
      <c r="A57" s="118" t="s">
        <v>55</v>
      </c>
      <c r="B57" s="16">
        <v>0.30199999999999999</v>
      </c>
      <c r="C57" s="16">
        <v>0.52400000000000002</v>
      </c>
      <c r="D57" s="59">
        <f>CASELOAD!G58</f>
        <v>6.8155679413105519E-3</v>
      </c>
      <c r="E57" s="208" t="s">
        <v>408</v>
      </c>
      <c r="G57" s="16">
        <v>0.30099999999999999</v>
      </c>
      <c r="H57" s="16">
        <v>0.54700000000000004</v>
      </c>
      <c r="I57" s="6">
        <f>CASELOAD!N58</f>
        <v>0.40681556794131057</v>
      </c>
      <c r="J57" s="208" t="s">
        <v>408</v>
      </c>
      <c r="L57" s="5"/>
    </row>
    <row r="58" spans="1:15" ht="14">
      <c r="A58" s="118" t="s">
        <v>56</v>
      </c>
      <c r="B58" s="16">
        <v>0.42499999999999999</v>
      </c>
      <c r="C58" s="16"/>
      <c r="D58" s="59">
        <f>CASELOAD!G59</f>
        <v>9.2607791639308379E-2</v>
      </c>
      <c r="E58" s="208" t="s">
        <v>408</v>
      </c>
      <c r="G58" s="16" t="s">
        <v>10</v>
      </c>
      <c r="H58" s="16" t="s">
        <v>101</v>
      </c>
      <c r="I58" s="6" t="s">
        <v>101</v>
      </c>
      <c r="J58" s="17" t="s">
        <v>22</v>
      </c>
      <c r="L58" s="5"/>
    </row>
    <row r="59" spans="1:15" ht="14">
      <c r="A59" s="118" t="s">
        <v>57</v>
      </c>
      <c r="B59" s="16">
        <v>0.14300000000000002</v>
      </c>
      <c r="C59" s="16">
        <v>0.41200000000000003</v>
      </c>
      <c r="D59" s="59">
        <f>CASELOAD!G60</f>
        <v>7.8036516070724649E-2</v>
      </c>
      <c r="E59" s="208" t="s">
        <v>408</v>
      </c>
      <c r="G59" s="16" t="s">
        <v>10</v>
      </c>
      <c r="H59" s="16" t="s">
        <v>101</v>
      </c>
      <c r="I59" s="6" t="s">
        <v>101</v>
      </c>
      <c r="J59" s="17" t="s">
        <v>22</v>
      </c>
      <c r="L59" s="5"/>
    </row>
    <row r="60" spans="1:15" ht="14">
      <c r="A60" s="118" t="s">
        <v>58</v>
      </c>
      <c r="B60" s="16">
        <v>0.21100000000000002</v>
      </c>
      <c r="C60" s="16">
        <v>0.308</v>
      </c>
      <c r="D60" s="59">
        <f>CASELOAD!G61</f>
        <v>0</v>
      </c>
      <c r="E60" s="208" t="s">
        <v>408</v>
      </c>
      <c r="G60" s="16" t="s">
        <v>10</v>
      </c>
      <c r="H60" s="16"/>
      <c r="I60" s="6" t="s">
        <v>101</v>
      </c>
      <c r="J60" s="17" t="s">
        <v>22</v>
      </c>
      <c r="L60" s="5"/>
    </row>
    <row r="61" spans="1:15" ht="14">
      <c r="A61" s="118" t="s">
        <v>59</v>
      </c>
      <c r="B61" s="16">
        <v>0.27899999999999997</v>
      </c>
      <c r="C61" s="16"/>
      <c r="D61" s="59">
        <f>CASELOAD!G62</f>
        <v>0.11683085055261894</v>
      </c>
      <c r="E61" s="208" t="s">
        <v>408</v>
      </c>
      <c r="G61" s="16" t="s">
        <v>10</v>
      </c>
      <c r="H61" s="16" t="s">
        <v>101</v>
      </c>
      <c r="I61" s="6" t="s">
        <v>101</v>
      </c>
      <c r="J61" s="17" t="s">
        <v>22</v>
      </c>
      <c r="L61" s="5"/>
    </row>
    <row r="62" spans="1:15" ht="14">
      <c r="A62" s="118" t="s">
        <v>360</v>
      </c>
      <c r="B62" s="16">
        <v>0.214</v>
      </c>
      <c r="C62" s="16"/>
      <c r="D62" s="59">
        <f>CASELOAD!G63</f>
        <v>8.7673791242996457E-2</v>
      </c>
      <c r="E62" s="208" t="s">
        <v>408</v>
      </c>
      <c r="G62" s="16">
        <v>0.32700000000000001</v>
      </c>
      <c r="H62" s="16" t="s">
        <v>101</v>
      </c>
      <c r="I62" s="6">
        <f>CASELOAD!N63</f>
        <v>0.24332376166547021</v>
      </c>
      <c r="J62" s="208" t="s">
        <v>408</v>
      </c>
      <c r="L62" s="5"/>
    </row>
    <row r="63" spans="1:15" ht="14">
      <c r="A63" s="118" t="s">
        <v>61</v>
      </c>
      <c r="B63" s="16">
        <v>0.17699999999999999</v>
      </c>
      <c r="C63" s="16"/>
      <c r="D63" s="59">
        <f>CASELOAD!G64</f>
        <v>6.4793577981651362E-2</v>
      </c>
      <c r="E63" s="208" t="s">
        <v>408</v>
      </c>
      <c r="G63" s="16" t="s">
        <v>10</v>
      </c>
      <c r="H63" s="16"/>
      <c r="I63" s="6" t="s">
        <v>101</v>
      </c>
      <c r="J63" s="17" t="s">
        <v>22</v>
      </c>
      <c r="L63" s="5"/>
    </row>
    <row r="64" spans="1:15" ht="14">
      <c r="A64" s="118" t="s">
        <v>62</v>
      </c>
      <c r="B64" s="16">
        <v>0.22600000000000001</v>
      </c>
      <c r="C64" s="16">
        <v>0.42899999999999999</v>
      </c>
      <c r="D64" s="59">
        <f>CASELOAD!G65</f>
        <v>0</v>
      </c>
      <c r="E64" s="208" t="s">
        <v>408</v>
      </c>
      <c r="G64" s="16" t="s">
        <v>10</v>
      </c>
      <c r="H64" s="16" t="s">
        <v>101</v>
      </c>
      <c r="I64" s="6" t="s">
        <v>101</v>
      </c>
      <c r="J64" s="17" t="s">
        <v>22</v>
      </c>
      <c r="L64" s="5"/>
    </row>
    <row r="65" spans="1:12" ht="14">
      <c r="A65" s="118"/>
      <c r="B65" s="204" t="s">
        <v>101</v>
      </c>
      <c r="C65" s="204"/>
      <c r="D65" s="58" t="s">
        <v>101</v>
      </c>
      <c r="E65" s="209"/>
      <c r="G65" s="205"/>
      <c r="H65" s="204"/>
      <c r="I65" s="9" t="s">
        <v>101</v>
      </c>
      <c r="J65" s="209"/>
      <c r="L65" s="5"/>
    </row>
    <row r="66" spans="1:12" ht="14">
      <c r="A66" s="118" t="s">
        <v>63</v>
      </c>
      <c r="B66" s="16">
        <v>0.498</v>
      </c>
      <c r="C66" s="16"/>
      <c r="D66" s="59">
        <f>CASELOAD!G67</f>
        <v>7.0053423031262385E-2</v>
      </c>
      <c r="E66" s="208" t="s">
        <v>408</v>
      </c>
      <c r="G66" s="16">
        <v>0.50700000000000001</v>
      </c>
      <c r="H66" s="16"/>
      <c r="I66" s="6">
        <f>CASELOAD!N67</f>
        <v>0.40068417280250213</v>
      </c>
      <c r="J66" s="208" t="s">
        <v>408</v>
      </c>
      <c r="L66" s="5"/>
    </row>
    <row r="67" spans="1:12" ht="14">
      <c r="A67" s="118" t="s">
        <v>64</v>
      </c>
      <c r="B67" s="16">
        <v>0.192</v>
      </c>
      <c r="C67" s="16"/>
      <c r="D67" s="59">
        <f>CASELOAD!G68</f>
        <v>0</v>
      </c>
      <c r="E67" s="208" t="s">
        <v>408</v>
      </c>
      <c r="G67" s="16">
        <v>0.26500000000000001</v>
      </c>
      <c r="H67" s="16" t="s">
        <v>101</v>
      </c>
      <c r="I67" s="6">
        <f>CASELOAD!N68</f>
        <v>0.28359502482380317</v>
      </c>
      <c r="J67" s="208" t="s">
        <v>409</v>
      </c>
      <c r="L67" s="5"/>
    </row>
    <row r="68" spans="1:12" ht="14">
      <c r="A68" s="118" t="s">
        <v>65</v>
      </c>
      <c r="B68" s="16">
        <v>0.69400000000000006</v>
      </c>
      <c r="C68" s="16"/>
      <c r="D68" s="59">
        <f>CASELOAD!G69</f>
        <v>0</v>
      </c>
      <c r="E68" s="208" t="s">
        <v>408</v>
      </c>
      <c r="G68" s="16">
        <v>0.39299999999999996</v>
      </c>
      <c r="H68" s="16"/>
      <c r="I68" s="6">
        <f>CASELOAD!N69</f>
        <v>0.36259293038167095</v>
      </c>
      <c r="J68" s="208" t="s">
        <v>408</v>
      </c>
      <c r="L68" s="5"/>
    </row>
    <row r="69" spans="1:12" ht="15" thickBot="1">
      <c r="A69" s="119" t="s">
        <v>66</v>
      </c>
      <c r="B69" s="73">
        <v>0.82900000000000007</v>
      </c>
      <c r="C69" s="73"/>
      <c r="D69" s="60">
        <f>CASELOAD!G70</f>
        <v>0</v>
      </c>
      <c r="E69" s="210" t="s">
        <v>408</v>
      </c>
      <c r="G69" s="73">
        <v>0.93799999999999994</v>
      </c>
      <c r="H69" s="73"/>
      <c r="I69" s="71">
        <f>CASELOAD!N70</f>
        <v>0</v>
      </c>
      <c r="J69" s="210" t="s">
        <v>408</v>
      </c>
      <c r="L69" s="5"/>
    </row>
    <row r="71" spans="1:12">
      <c r="A71" s="22" t="s">
        <v>365</v>
      </c>
    </row>
  </sheetData>
  <mergeCells count="5">
    <mergeCell ref="A2:O2"/>
    <mergeCell ref="A3:O3"/>
    <mergeCell ref="A4:O4"/>
    <mergeCell ref="B6:E6"/>
    <mergeCell ref="G6:J6"/>
  </mergeCells>
  <phoneticPr fontId="0" type="noConversion"/>
  <printOptions horizontalCentered="1" verticalCentered="1"/>
  <pageMargins left="0.25" right="0.25" top="0.25" bottom="0.25" header="0" footer="0"/>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72"/>
  <sheetViews>
    <sheetView workbookViewId="0">
      <selection activeCell="A4" sqref="A4:I4"/>
    </sheetView>
  </sheetViews>
  <sheetFormatPr baseColWidth="10" defaultColWidth="8.83203125" defaultRowHeight="13"/>
  <cols>
    <col min="1" max="1" width="17.6640625" customWidth="1"/>
    <col min="4" max="4" width="17.1640625" customWidth="1"/>
    <col min="5" max="5" width="12.33203125" customWidth="1"/>
    <col min="8" max="8" width="16.1640625" customWidth="1"/>
    <col min="9" max="9" width="13.5" customWidth="1"/>
  </cols>
  <sheetData>
    <row r="1" spans="1:9">
      <c r="I1" s="22" t="s">
        <v>215</v>
      </c>
    </row>
    <row r="2" spans="1:9" ht="16">
      <c r="A2" s="216" t="s">
        <v>0</v>
      </c>
      <c r="B2" s="216"/>
      <c r="C2" s="216"/>
      <c r="D2" s="216"/>
      <c r="E2" s="216"/>
      <c r="F2" s="216"/>
      <c r="G2" s="216"/>
      <c r="H2" s="216"/>
      <c r="I2" s="216"/>
    </row>
    <row r="3" spans="1:9" ht="16">
      <c r="A3" s="216" t="s">
        <v>414</v>
      </c>
      <c r="B3" s="216"/>
      <c r="C3" s="216"/>
      <c r="D3" s="216"/>
      <c r="E3" s="216"/>
      <c r="F3" s="216"/>
      <c r="G3" s="216"/>
      <c r="H3" s="216"/>
      <c r="I3" s="216"/>
    </row>
    <row r="4" spans="1:9" ht="16">
      <c r="A4" s="216" t="s">
        <v>357</v>
      </c>
      <c r="B4" s="216"/>
      <c r="C4" s="216"/>
      <c r="D4" s="216"/>
      <c r="E4" s="216"/>
      <c r="F4" s="216"/>
      <c r="G4" s="216"/>
      <c r="H4" s="216"/>
      <c r="I4" s="216"/>
    </row>
    <row r="5" spans="1:9" ht="14" thickBot="1"/>
    <row r="6" spans="1:9" ht="17" thickBot="1">
      <c r="A6" s="7"/>
      <c r="B6" s="217" t="s">
        <v>208</v>
      </c>
      <c r="C6" s="218"/>
      <c r="D6" s="218"/>
      <c r="E6" s="219"/>
      <c r="F6" s="217" t="s">
        <v>209</v>
      </c>
      <c r="G6" s="218"/>
      <c r="H6" s="218"/>
      <c r="I6" s="219"/>
    </row>
    <row r="7" spans="1:9" ht="16">
      <c r="A7" s="10"/>
      <c r="B7" s="38" t="s">
        <v>252</v>
      </c>
      <c r="C7" s="38" t="s">
        <v>356</v>
      </c>
      <c r="D7" s="7"/>
      <c r="E7" s="154" t="s">
        <v>210</v>
      </c>
      <c r="F7" s="38" t="s">
        <v>252</v>
      </c>
      <c r="G7" s="38" t="s">
        <v>356</v>
      </c>
      <c r="H7" s="7"/>
      <c r="I7" s="154" t="s">
        <v>210</v>
      </c>
    </row>
    <row r="8" spans="1:9" ht="17" thickBot="1">
      <c r="A8" s="15" t="s">
        <v>3</v>
      </c>
      <c r="B8" s="15" t="s">
        <v>96</v>
      </c>
      <c r="C8" s="15" t="s">
        <v>96</v>
      </c>
      <c r="D8" s="155" t="s">
        <v>211</v>
      </c>
      <c r="E8" s="155" t="s">
        <v>104</v>
      </c>
      <c r="F8" s="15" t="s">
        <v>96</v>
      </c>
      <c r="G8" s="15" t="s">
        <v>96</v>
      </c>
      <c r="H8" s="155" t="s">
        <v>211</v>
      </c>
      <c r="I8" s="155" t="s">
        <v>104</v>
      </c>
    </row>
    <row r="9" spans="1:9">
      <c r="A9" s="118" t="s">
        <v>7</v>
      </c>
      <c r="B9" s="203">
        <v>0.34399999999999997</v>
      </c>
      <c r="C9" s="203">
        <f>FINAL!B9</f>
        <v>0.33399999999999996</v>
      </c>
      <c r="D9" s="203">
        <f>C9-B9</f>
        <v>-1.0000000000000009E-2</v>
      </c>
      <c r="E9" s="203">
        <f>D9/B9</f>
        <v>-2.9069767441860492E-2</v>
      </c>
      <c r="F9" s="203">
        <v>0.51100000000000001</v>
      </c>
      <c r="G9" s="203">
        <f>FINAL!G9</f>
        <v>0.49399999999999999</v>
      </c>
      <c r="H9" s="203">
        <f>G9-F9</f>
        <v>-1.7000000000000015E-2</v>
      </c>
      <c r="I9" s="203">
        <f>H9/F9</f>
        <v>-3.3268101761252472E-2</v>
      </c>
    </row>
    <row r="10" spans="1:9">
      <c r="A10" s="118"/>
      <c r="B10" s="204"/>
      <c r="C10" s="204"/>
      <c r="D10" s="204"/>
      <c r="E10" s="55"/>
      <c r="F10" s="204" t="s">
        <v>101</v>
      </c>
      <c r="G10" s="204" t="s">
        <v>101</v>
      </c>
      <c r="H10" s="205" t="s">
        <v>101</v>
      </c>
      <c r="I10" s="205" t="s">
        <v>101</v>
      </c>
    </row>
    <row r="11" spans="1:9">
      <c r="A11" s="118" t="s">
        <v>8</v>
      </c>
      <c r="B11" s="16">
        <v>0.38900000000000001</v>
      </c>
      <c r="C11" s="16">
        <f>FINAL!B11</f>
        <v>0.373</v>
      </c>
      <c r="D11" s="16">
        <f t="shared" ref="D11:D69" si="0">C11-B11</f>
        <v>-1.6000000000000014E-2</v>
      </c>
      <c r="E11" s="16">
        <f t="shared" ref="E11:E69" si="1">D11/B11</f>
        <v>-4.1131105398457622E-2</v>
      </c>
      <c r="F11" s="16" t="s">
        <v>10</v>
      </c>
      <c r="G11" s="16" t="s">
        <v>10</v>
      </c>
      <c r="H11" s="16"/>
      <c r="I11" s="16" t="s">
        <v>101</v>
      </c>
    </row>
    <row r="12" spans="1:9">
      <c r="A12" s="118" t="s">
        <v>9</v>
      </c>
      <c r="B12" s="16">
        <v>0.434</v>
      </c>
      <c r="C12" s="16">
        <f>FINAL!B12</f>
        <v>0.39600000000000002</v>
      </c>
      <c r="D12" s="16">
        <f t="shared" si="0"/>
        <v>-3.7999999999999978E-2</v>
      </c>
      <c r="E12" s="16">
        <f t="shared" si="1"/>
        <v>-8.7557603686635899E-2</v>
      </c>
      <c r="F12" s="16">
        <v>0.51</v>
      </c>
      <c r="G12" s="16">
        <f>FINAL!G12</f>
        <v>0.44500000000000001</v>
      </c>
      <c r="H12" s="16">
        <f>G12-F12</f>
        <v>-6.5000000000000002E-2</v>
      </c>
      <c r="I12" s="16">
        <f t="shared" ref="I12:I69" si="2">H12/F12</f>
        <v>-0.12745098039215685</v>
      </c>
    </row>
    <row r="13" spans="1:9">
      <c r="A13" s="118" t="s">
        <v>12</v>
      </c>
      <c r="B13" s="16">
        <v>0.32899999999999996</v>
      </c>
      <c r="C13" s="16">
        <f>FINAL!B13</f>
        <v>0.25900000000000001</v>
      </c>
      <c r="D13" s="16">
        <f t="shared" si="0"/>
        <v>-6.9999999999999951E-2</v>
      </c>
      <c r="E13" s="16">
        <f t="shared" si="1"/>
        <v>-0.2127659574468084</v>
      </c>
      <c r="F13" s="16">
        <v>0.60199999999999998</v>
      </c>
      <c r="G13" s="16">
        <f>FINAL!G13</f>
        <v>0.52200000000000002</v>
      </c>
      <c r="H13" s="16">
        <f t="shared" ref="H13:H69" si="3">G13-F13</f>
        <v>-7.999999999999996E-2</v>
      </c>
      <c r="I13" s="16">
        <f t="shared" si="2"/>
        <v>-0.13289036544850491</v>
      </c>
    </row>
    <row r="14" spans="1:9">
      <c r="A14" s="118" t="s">
        <v>14</v>
      </c>
      <c r="B14" s="16">
        <v>0.21899999999999997</v>
      </c>
      <c r="C14" s="16">
        <f>FINAL!B14</f>
        <v>0.214</v>
      </c>
      <c r="D14" s="16">
        <f t="shared" si="0"/>
        <v>-4.9999999999999767E-3</v>
      </c>
      <c r="E14" s="16">
        <f t="shared" si="1"/>
        <v>-2.28310502283104E-2</v>
      </c>
      <c r="F14" s="16">
        <v>0.22500000000000001</v>
      </c>
      <c r="G14" s="16">
        <f>FINAL!G14</f>
        <v>0.24399999999999999</v>
      </c>
      <c r="H14" s="16">
        <f t="shared" si="3"/>
        <v>1.8999999999999989E-2</v>
      </c>
      <c r="I14" s="16">
        <f t="shared" si="2"/>
        <v>8.4444444444444391E-2</v>
      </c>
    </row>
    <row r="15" spans="1:9">
      <c r="A15" s="118" t="s">
        <v>15</v>
      </c>
      <c r="B15" s="16">
        <v>0.25900000000000001</v>
      </c>
      <c r="C15" s="16">
        <f>FINAL!B15</f>
        <v>0.27300000000000002</v>
      </c>
      <c r="D15" s="16">
        <f t="shared" si="0"/>
        <v>1.4000000000000012E-2</v>
      </c>
      <c r="E15" s="16">
        <f t="shared" si="1"/>
        <v>5.4054054054054099E-2</v>
      </c>
      <c r="F15" s="16" t="s">
        <v>10</v>
      </c>
      <c r="G15" s="16" t="s">
        <v>10</v>
      </c>
      <c r="H15" s="16" t="s">
        <v>101</v>
      </c>
      <c r="I15" s="16" t="s">
        <v>101</v>
      </c>
    </row>
    <row r="16" spans="1:9">
      <c r="A16" s="118" t="s">
        <v>17</v>
      </c>
      <c r="B16" s="16">
        <v>0.38200000000000001</v>
      </c>
      <c r="C16" s="16">
        <f>FINAL!B16</f>
        <v>0.35899999999999999</v>
      </c>
      <c r="D16" s="16">
        <f t="shared" si="0"/>
        <v>-2.300000000000002E-2</v>
      </c>
      <c r="E16" s="16">
        <f t="shared" si="1"/>
        <v>-6.0209424083769683E-2</v>
      </c>
      <c r="F16" s="16">
        <v>0.44799999999999995</v>
      </c>
      <c r="G16" s="16">
        <f>FINAL!G16</f>
        <v>0.45600000000000002</v>
      </c>
      <c r="H16" s="16">
        <f t="shared" si="3"/>
        <v>8.0000000000000626E-3</v>
      </c>
      <c r="I16" s="16">
        <f t="shared" si="2"/>
        <v>1.7857142857142998E-2</v>
      </c>
    </row>
    <row r="17" spans="1:9">
      <c r="A17" s="118" t="s">
        <v>18</v>
      </c>
      <c r="B17" s="16">
        <v>0.40600000000000003</v>
      </c>
      <c r="C17" s="16">
        <f>FINAL!B17</f>
        <v>0.26600000000000001</v>
      </c>
      <c r="D17" s="16">
        <f t="shared" si="0"/>
        <v>-0.14000000000000001</v>
      </c>
      <c r="E17" s="16">
        <f t="shared" si="1"/>
        <v>-0.34482758620689657</v>
      </c>
      <c r="F17" s="16" t="s">
        <v>10</v>
      </c>
      <c r="G17" s="16" t="s">
        <v>10</v>
      </c>
      <c r="H17" s="16" t="s">
        <v>101</v>
      </c>
      <c r="I17" s="16" t="s">
        <v>101</v>
      </c>
    </row>
    <row r="18" spans="1:9">
      <c r="A18" s="118" t="s">
        <v>19</v>
      </c>
      <c r="B18" s="16">
        <v>0.24600000000000002</v>
      </c>
      <c r="C18" s="16">
        <f>FINAL!B18</f>
        <v>0.25800000000000001</v>
      </c>
      <c r="D18" s="16">
        <f t="shared" si="0"/>
        <v>1.1999999999999983E-2</v>
      </c>
      <c r="E18" s="16">
        <f t="shared" si="1"/>
        <v>4.8780487804877974E-2</v>
      </c>
      <c r="F18" s="16" t="s">
        <v>10</v>
      </c>
      <c r="G18" s="16" t="s">
        <v>10</v>
      </c>
      <c r="H18" s="16" t="s">
        <v>101</v>
      </c>
      <c r="I18" s="16" t="s">
        <v>101</v>
      </c>
    </row>
    <row r="19" spans="1:9">
      <c r="A19" s="118" t="s">
        <v>20</v>
      </c>
      <c r="B19" s="16">
        <v>0.20300000000000001</v>
      </c>
      <c r="C19" s="16">
        <f>FINAL!B19</f>
        <v>0.16399999999999998</v>
      </c>
      <c r="D19" s="16">
        <f t="shared" si="0"/>
        <v>-3.9000000000000035E-2</v>
      </c>
      <c r="E19" s="16">
        <f t="shared" si="1"/>
        <v>-0.19211822660098538</v>
      </c>
      <c r="F19" s="16">
        <v>0.29199999999999998</v>
      </c>
      <c r="G19" s="16">
        <f>FINAL!G19</f>
        <v>0.13400000000000001</v>
      </c>
      <c r="H19" s="16">
        <f t="shared" si="3"/>
        <v>-0.15799999999999997</v>
      </c>
      <c r="I19" s="16">
        <f t="shared" si="2"/>
        <v>-0.54109589041095885</v>
      </c>
    </row>
    <row r="20" spans="1:9">
      <c r="A20" s="118" t="s">
        <v>21</v>
      </c>
      <c r="B20" s="16">
        <v>0.29899999999999999</v>
      </c>
      <c r="C20" s="16">
        <f>FINAL!B20</f>
        <v>0.30399999999999999</v>
      </c>
      <c r="D20" s="16">
        <f t="shared" si="0"/>
        <v>5.0000000000000044E-3</v>
      </c>
      <c r="E20" s="16">
        <f t="shared" si="1"/>
        <v>1.6722408026755869E-2</v>
      </c>
      <c r="F20" s="16" t="s">
        <v>10</v>
      </c>
      <c r="G20" s="16" t="s">
        <v>10</v>
      </c>
      <c r="H20" s="16" t="s">
        <v>101</v>
      </c>
      <c r="I20" s="16" t="s">
        <v>101</v>
      </c>
    </row>
    <row r="21" spans="1:9">
      <c r="A21" s="118"/>
      <c r="B21" s="204" t="s">
        <v>101</v>
      </c>
      <c r="C21" s="204" t="s">
        <v>101</v>
      </c>
      <c r="D21" s="204"/>
      <c r="E21" s="204" t="s">
        <v>101</v>
      </c>
      <c r="F21" s="204" t="s">
        <v>101</v>
      </c>
      <c r="G21" s="204"/>
      <c r="H21" s="205" t="s">
        <v>101</v>
      </c>
      <c r="I21" s="205" t="s">
        <v>101</v>
      </c>
    </row>
    <row r="22" spans="1:9">
      <c r="A22" s="118" t="s">
        <v>23</v>
      </c>
      <c r="B22" s="16">
        <v>8.6999999999999994E-2</v>
      </c>
      <c r="C22" s="16">
        <f>FINAL!B22</f>
        <v>8.199999999999999E-2</v>
      </c>
      <c r="D22" s="16">
        <f t="shared" si="0"/>
        <v>-5.0000000000000044E-3</v>
      </c>
      <c r="E22" s="16">
        <f t="shared" si="1"/>
        <v>-5.7471264367816147E-2</v>
      </c>
      <c r="F22" s="16" t="s">
        <v>10</v>
      </c>
      <c r="G22" s="16" t="s">
        <v>10</v>
      </c>
      <c r="H22" s="16" t="s">
        <v>101</v>
      </c>
      <c r="I22" s="16" t="s">
        <v>101</v>
      </c>
    </row>
    <row r="23" spans="1:9">
      <c r="A23" s="118" t="s">
        <v>24</v>
      </c>
      <c r="B23" s="16">
        <v>0</v>
      </c>
      <c r="C23" s="16">
        <f>FINAL!B23</f>
        <v>0</v>
      </c>
      <c r="D23" s="16">
        <f t="shared" si="0"/>
        <v>0</v>
      </c>
      <c r="E23" s="16" t="s">
        <v>101</v>
      </c>
      <c r="F23" s="16">
        <v>0</v>
      </c>
      <c r="G23" s="16">
        <f>FINAL!G23</f>
        <v>0</v>
      </c>
      <c r="H23" s="16">
        <f t="shared" si="3"/>
        <v>0</v>
      </c>
      <c r="I23" s="16" t="s">
        <v>101</v>
      </c>
    </row>
    <row r="24" spans="1:9">
      <c r="A24" s="118" t="s">
        <v>25</v>
      </c>
      <c r="B24" s="16">
        <v>0.35</v>
      </c>
      <c r="C24" s="16">
        <f>FINAL!B24</f>
        <v>0.58799999999999997</v>
      </c>
      <c r="D24" s="16">
        <f t="shared" si="0"/>
        <v>0.23799999999999999</v>
      </c>
      <c r="E24" s="16">
        <f t="shared" si="1"/>
        <v>0.68</v>
      </c>
      <c r="F24" s="16" t="s">
        <v>10</v>
      </c>
      <c r="G24" s="16" t="s">
        <v>10</v>
      </c>
      <c r="H24" s="16" t="s">
        <v>101</v>
      </c>
      <c r="I24" s="16" t="s">
        <v>101</v>
      </c>
    </row>
    <row r="25" spans="1:9">
      <c r="A25" s="118" t="s">
        <v>26</v>
      </c>
      <c r="B25" s="16">
        <v>0.46899999999999997</v>
      </c>
      <c r="C25" s="16">
        <f>FINAL!B25</f>
        <v>0.40700000000000003</v>
      </c>
      <c r="D25" s="16">
        <f t="shared" si="0"/>
        <v>-6.1999999999999944E-2</v>
      </c>
      <c r="E25" s="16">
        <f t="shared" si="1"/>
        <v>-0.13219616204690821</v>
      </c>
      <c r="F25" s="16">
        <v>0.45299999999999996</v>
      </c>
      <c r="G25" s="16">
        <f>FINAL!G25</f>
        <v>0.40200000000000002</v>
      </c>
      <c r="H25" s="16">
        <f t="shared" si="3"/>
        <v>-5.0999999999999934E-2</v>
      </c>
      <c r="I25" s="16">
        <f t="shared" si="2"/>
        <v>-0.11258278145695351</v>
      </c>
    </row>
    <row r="26" spans="1:9">
      <c r="A26" s="118" t="s">
        <v>27</v>
      </c>
      <c r="B26" s="16">
        <v>0.65799999999999992</v>
      </c>
      <c r="C26" s="16">
        <f>FINAL!B26</f>
        <v>0.58399999999999996</v>
      </c>
      <c r="D26" s="16">
        <f t="shared" si="0"/>
        <v>-7.3999999999999955E-2</v>
      </c>
      <c r="E26" s="16">
        <f t="shared" si="1"/>
        <v>-0.1124620060790273</v>
      </c>
      <c r="F26" s="16">
        <v>0.88500000000000001</v>
      </c>
      <c r="G26" s="16" t="s">
        <v>10</v>
      </c>
      <c r="H26" s="16" t="s">
        <v>101</v>
      </c>
      <c r="I26" s="16" t="s">
        <v>101</v>
      </c>
    </row>
    <row r="27" spans="1:9">
      <c r="A27" s="118" t="s">
        <v>28</v>
      </c>
      <c r="B27" s="16">
        <v>0.76</v>
      </c>
      <c r="C27" s="16">
        <f>FINAL!B27</f>
        <v>0.626</v>
      </c>
      <c r="D27" s="16">
        <f t="shared" si="0"/>
        <v>-0.13400000000000001</v>
      </c>
      <c r="E27" s="16">
        <f t="shared" si="1"/>
        <v>-0.17631578947368423</v>
      </c>
      <c r="F27" s="16" t="s">
        <v>10</v>
      </c>
      <c r="G27" s="16" t="s">
        <v>10</v>
      </c>
      <c r="H27" s="16" t="s">
        <v>101</v>
      </c>
      <c r="I27" s="16" t="s">
        <v>101</v>
      </c>
    </row>
    <row r="28" spans="1:9">
      <c r="A28" s="118" t="s">
        <v>29</v>
      </c>
      <c r="B28" s="16">
        <v>0.41200000000000003</v>
      </c>
      <c r="C28" s="16">
        <f>FINAL!B28</f>
        <v>0.51200000000000001</v>
      </c>
      <c r="D28" s="16">
        <f t="shared" si="0"/>
        <v>9.9999999999999978E-2</v>
      </c>
      <c r="E28" s="16">
        <f t="shared" si="1"/>
        <v>0.24271844660194167</v>
      </c>
      <c r="F28" s="16">
        <v>0.505</v>
      </c>
      <c r="G28" s="16">
        <f>FINAL!G28</f>
        <v>0.41600000000000004</v>
      </c>
      <c r="H28" s="16">
        <f t="shared" si="3"/>
        <v>-8.8999999999999968E-2</v>
      </c>
      <c r="I28" s="16">
        <f t="shared" si="2"/>
        <v>-0.17623762376237617</v>
      </c>
    </row>
    <row r="29" spans="1:9">
      <c r="A29" s="118" t="s">
        <v>30</v>
      </c>
      <c r="B29" s="16">
        <v>0.80700000000000005</v>
      </c>
      <c r="C29" s="16">
        <f>FINAL!B29</f>
        <v>0.84799999999999998</v>
      </c>
      <c r="D29" s="16">
        <f t="shared" si="0"/>
        <v>4.0999999999999925E-2</v>
      </c>
      <c r="E29" s="16">
        <f t="shared" si="1"/>
        <v>5.0805452292441045E-2</v>
      </c>
      <c r="F29" s="16">
        <v>0.80700000000000005</v>
      </c>
      <c r="G29" s="16">
        <f>FINAL!G29</f>
        <v>0.86099999999999999</v>
      </c>
      <c r="H29" s="16">
        <f t="shared" si="3"/>
        <v>5.3999999999999937E-2</v>
      </c>
      <c r="I29" s="16">
        <f t="shared" si="2"/>
        <v>6.6914498141263865E-2</v>
      </c>
    </row>
    <row r="30" spans="1:9">
      <c r="A30" s="118" t="s">
        <v>31</v>
      </c>
      <c r="B30" s="16">
        <v>0.34</v>
      </c>
      <c r="C30" s="16">
        <f>FINAL!B30</f>
        <v>0.32400000000000001</v>
      </c>
      <c r="D30" s="16">
        <f t="shared" si="0"/>
        <v>-1.6000000000000014E-2</v>
      </c>
      <c r="E30" s="16">
        <f t="shared" si="1"/>
        <v>-4.7058823529411806E-2</v>
      </c>
      <c r="F30" s="16">
        <v>0.48399999999999999</v>
      </c>
      <c r="G30" s="16">
        <f>FINAL!G30</f>
        <v>0.43700000000000006</v>
      </c>
      <c r="H30" s="16">
        <f t="shared" si="3"/>
        <v>-4.6999999999999931E-2</v>
      </c>
      <c r="I30" s="16">
        <f t="shared" si="2"/>
        <v>-9.7107438016528783E-2</v>
      </c>
    </row>
    <row r="31" spans="1:9">
      <c r="A31" s="118" t="s">
        <v>32</v>
      </c>
      <c r="B31" s="16">
        <v>0.374</v>
      </c>
      <c r="C31" s="16">
        <f>FINAL!B31</f>
        <v>0.38700000000000001</v>
      </c>
      <c r="D31" s="16">
        <f t="shared" si="0"/>
        <v>1.3000000000000012E-2</v>
      </c>
      <c r="E31" s="16">
        <f t="shared" si="1"/>
        <v>3.4759358288770081E-2</v>
      </c>
      <c r="F31" s="16">
        <v>0.58700000000000008</v>
      </c>
      <c r="G31" s="16">
        <f>FINAL!G31</f>
        <v>0.57200000000000006</v>
      </c>
      <c r="H31" s="16">
        <f t="shared" si="3"/>
        <v>-1.5000000000000013E-2</v>
      </c>
      <c r="I31" s="16">
        <f t="shared" si="2"/>
        <v>-2.555366269165249E-2</v>
      </c>
    </row>
    <row r="32" spans="1:9">
      <c r="A32" s="118"/>
      <c r="B32" s="204" t="s">
        <v>101</v>
      </c>
      <c r="C32" s="204" t="s">
        <v>101</v>
      </c>
      <c r="D32" s="204"/>
      <c r="E32" s="204" t="s">
        <v>101</v>
      </c>
      <c r="F32" s="204" t="s">
        <v>101</v>
      </c>
      <c r="G32" s="204" t="s">
        <v>101</v>
      </c>
      <c r="H32" s="205" t="s">
        <v>101</v>
      </c>
      <c r="I32" s="205" t="s">
        <v>101</v>
      </c>
    </row>
    <row r="33" spans="1:9">
      <c r="A33" s="118" t="s">
        <v>33</v>
      </c>
      <c r="B33" s="16">
        <v>0.45899999999999996</v>
      </c>
      <c r="C33" s="16">
        <f>FINAL!B33</f>
        <v>0.44500000000000001</v>
      </c>
      <c r="D33" s="16">
        <f t="shared" si="0"/>
        <v>-1.3999999999999957E-2</v>
      </c>
      <c r="E33" s="16">
        <f t="shared" si="1"/>
        <v>-3.0501089324618647E-2</v>
      </c>
      <c r="F33" s="16">
        <v>0.59699999999999998</v>
      </c>
      <c r="G33" s="16">
        <f>FINAL!G33</f>
        <v>0.58200000000000007</v>
      </c>
      <c r="H33" s="16">
        <f t="shared" si="3"/>
        <v>-1.4999999999999902E-2</v>
      </c>
      <c r="I33" s="16">
        <f t="shared" si="2"/>
        <v>-2.5125628140703356E-2</v>
      </c>
    </row>
    <row r="34" spans="1:9">
      <c r="A34" s="118" t="s">
        <v>34</v>
      </c>
      <c r="B34" s="16">
        <v>6.6000000000000003E-2</v>
      </c>
      <c r="C34" s="16">
        <f>FINAL!B34</f>
        <v>8.3000000000000004E-2</v>
      </c>
      <c r="D34" s="16">
        <f t="shared" si="0"/>
        <v>1.7000000000000001E-2</v>
      </c>
      <c r="E34" s="16">
        <f t="shared" si="1"/>
        <v>0.25757575757575757</v>
      </c>
      <c r="F34" s="16" t="s">
        <v>10</v>
      </c>
      <c r="G34" s="16" t="s">
        <v>10</v>
      </c>
      <c r="H34" s="16" t="s">
        <v>101</v>
      </c>
      <c r="I34" s="16" t="s">
        <v>101</v>
      </c>
    </row>
    <row r="35" spans="1:9">
      <c r="A35" s="118" t="s">
        <v>35</v>
      </c>
      <c r="B35" s="16">
        <v>0.76500000000000001</v>
      </c>
      <c r="C35" s="16">
        <f>FINAL!B35</f>
        <v>0.60899999999999999</v>
      </c>
      <c r="D35" s="16">
        <f t="shared" si="0"/>
        <v>-0.15600000000000003</v>
      </c>
      <c r="E35" s="16">
        <f t="shared" si="1"/>
        <v>-0.20392156862745101</v>
      </c>
      <c r="F35" s="16">
        <v>0.77099999999999991</v>
      </c>
      <c r="G35" s="16">
        <f>FINAL!G35</f>
        <v>0.69700000000000006</v>
      </c>
      <c r="H35" s="16">
        <f t="shared" si="3"/>
        <v>-7.3999999999999844E-2</v>
      </c>
      <c r="I35" s="16">
        <f t="shared" si="2"/>
        <v>-9.5979247730220305E-2</v>
      </c>
    </row>
    <row r="36" spans="1:9">
      <c r="A36" s="118" t="s">
        <v>36</v>
      </c>
      <c r="B36" s="16">
        <v>0.33799999999999997</v>
      </c>
      <c r="C36" s="16">
        <f>FINAL!B36</f>
        <v>0.28899999999999998</v>
      </c>
      <c r="D36" s="16">
        <f t="shared" si="0"/>
        <v>-4.8999999999999988E-2</v>
      </c>
      <c r="E36" s="16">
        <f t="shared" si="1"/>
        <v>-0.14497041420118342</v>
      </c>
      <c r="F36" s="16">
        <v>0.53500000000000003</v>
      </c>
      <c r="G36" s="16">
        <f>FINAL!G36</f>
        <v>0.46500000000000002</v>
      </c>
      <c r="H36" s="16">
        <f t="shared" si="3"/>
        <v>-7.0000000000000007E-2</v>
      </c>
      <c r="I36" s="16">
        <f t="shared" si="2"/>
        <v>-0.13084112149532712</v>
      </c>
    </row>
    <row r="37" spans="1:9">
      <c r="A37" s="118" t="s">
        <v>37</v>
      </c>
      <c r="B37" s="16">
        <v>0.35200000000000004</v>
      </c>
      <c r="C37" s="16">
        <f>FINAL!B37</f>
        <v>0.40399999999999997</v>
      </c>
      <c r="D37" s="16">
        <f t="shared" si="0"/>
        <v>5.1999999999999935E-2</v>
      </c>
      <c r="E37" s="16">
        <f t="shared" si="1"/>
        <v>0.14772727272727254</v>
      </c>
      <c r="F37" s="16">
        <v>0.433</v>
      </c>
      <c r="G37" s="16" t="str">
        <f>FINAL!G37</f>
        <v>1/</v>
      </c>
      <c r="H37" s="16" t="s">
        <v>101</v>
      </c>
      <c r="I37" s="16" t="s">
        <v>101</v>
      </c>
    </row>
    <row r="38" spans="1:9">
      <c r="A38" s="118" t="s">
        <v>38</v>
      </c>
      <c r="B38" s="16">
        <v>0.20899999999999999</v>
      </c>
      <c r="C38" s="16">
        <f>FINAL!B38</f>
        <v>0.185</v>
      </c>
      <c r="D38" s="16">
        <f t="shared" si="0"/>
        <v>-2.3999999999999994E-2</v>
      </c>
      <c r="E38" s="16">
        <f t="shared" si="1"/>
        <v>-0.11483253588516744</v>
      </c>
      <c r="F38" s="16">
        <v>0.13600000000000001</v>
      </c>
      <c r="G38" s="16" t="str">
        <f>FINAL!G38</f>
        <v>1/</v>
      </c>
      <c r="H38" s="16" t="s">
        <v>101</v>
      </c>
      <c r="I38" s="16" t="s">
        <v>101</v>
      </c>
    </row>
    <row r="39" spans="1:9">
      <c r="A39" s="118" t="s">
        <v>39</v>
      </c>
      <c r="B39" s="16">
        <v>0.33100000000000002</v>
      </c>
      <c r="C39" s="16">
        <f>FINAL!B39</f>
        <v>0.254</v>
      </c>
      <c r="D39" s="16">
        <f t="shared" si="0"/>
        <v>-7.7000000000000013E-2</v>
      </c>
      <c r="E39" s="16">
        <f t="shared" si="1"/>
        <v>-0.23262839879154082</v>
      </c>
      <c r="F39" s="16">
        <v>0.27300000000000002</v>
      </c>
      <c r="G39" s="16">
        <f>FINAL!G39</f>
        <v>0.27500000000000002</v>
      </c>
      <c r="H39" s="16">
        <f t="shared" si="3"/>
        <v>2.0000000000000018E-3</v>
      </c>
      <c r="I39" s="16">
        <f t="shared" si="2"/>
        <v>7.3260073260073321E-3</v>
      </c>
    </row>
    <row r="40" spans="1:9">
      <c r="A40" s="118" t="s">
        <v>40</v>
      </c>
      <c r="B40" s="16">
        <v>0.44400000000000001</v>
      </c>
      <c r="C40" s="16">
        <f>FINAL!B40</f>
        <v>0.84200000000000008</v>
      </c>
      <c r="D40" s="16">
        <f t="shared" si="0"/>
        <v>0.39800000000000008</v>
      </c>
      <c r="E40" s="16">
        <f t="shared" si="1"/>
        <v>0.89639639639639657</v>
      </c>
      <c r="F40" s="16">
        <v>0.872</v>
      </c>
      <c r="G40" s="16">
        <f>FINAL!G40</f>
        <v>0.93500000000000005</v>
      </c>
      <c r="H40" s="16">
        <f t="shared" si="3"/>
        <v>6.3000000000000056E-2</v>
      </c>
      <c r="I40" s="16">
        <f t="shared" si="2"/>
        <v>7.2247706422018415E-2</v>
      </c>
    </row>
    <row r="41" spans="1:9">
      <c r="A41" s="118" t="s">
        <v>41</v>
      </c>
      <c r="B41" s="16">
        <v>0.18100000000000002</v>
      </c>
      <c r="C41" s="16">
        <f>FINAL!B41</f>
        <v>0.28100000000000003</v>
      </c>
      <c r="D41" s="16">
        <f t="shared" si="0"/>
        <v>0.1</v>
      </c>
      <c r="E41" s="16">
        <f t="shared" si="1"/>
        <v>0.55248618784530379</v>
      </c>
      <c r="F41" s="16" t="s">
        <v>10</v>
      </c>
      <c r="G41" s="16" t="s">
        <v>10</v>
      </c>
      <c r="H41" s="16" t="s">
        <v>101</v>
      </c>
      <c r="I41" s="16" t="s">
        <v>101</v>
      </c>
    </row>
    <row r="42" spans="1:9">
      <c r="A42" s="118" t="s">
        <v>42</v>
      </c>
      <c r="B42" s="16">
        <v>0.35100000000000003</v>
      </c>
      <c r="C42" s="16">
        <f>FINAL!B42</f>
        <v>0.21600000000000003</v>
      </c>
      <c r="D42" s="16">
        <f t="shared" si="0"/>
        <v>-0.13500000000000001</v>
      </c>
      <c r="E42" s="16">
        <f t="shared" si="1"/>
        <v>-0.38461538461538458</v>
      </c>
      <c r="F42" s="16">
        <v>0.69299999999999995</v>
      </c>
      <c r="G42" s="16" t="s">
        <v>10</v>
      </c>
      <c r="H42" s="16" t="s">
        <v>101</v>
      </c>
      <c r="I42" s="16" t="s">
        <v>101</v>
      </c>
    </row>
    <row r="43" spans="1:9">
      <c r="A43" s="118"/>
      <c r="B43" s="204" t="s">
        <v>101</v>
      </c>
      <c r="C43" s="204" t="s">
        <v>101</v>
      </c>
      <c r="D43" s="204"/>
      <c r="E43" s="204" t="s">
        <v>101</v>
      </c>
      <c r="F43" s="204" t="s">
        <v>101</v>
      </c>
      <c r="G43" s="204"/>
      <c r="H43" s="205" t="s">
        <v>101</v>
      </c>
      <c r="I43" s="205" t="s">
        <v>101</v>
      </c>
    </row>
    <row r="44" spans="1:9">
      <c r="A44" s="118" t="s">
        <v>43</v>
      </c>
      <c r="B44" s="16">
        <v>0.502</v>
      </c>
      <c r="C44" s="16">
        <f>FINAL!B44</f>
        <v>0.41799999999999998</v>
      </c>
      <c r="D44" s="16">
        <f t="shared" si="0"/>
        <v>-8.4000000000000019E-2</v>
      </c>
      <c r="E44" s="16">
        <f t="shared" si="1"/>
        <v>-0.1673306772908367</v>
      </c>
      <c r="F44" s="16">
        <v>0.314</v>
      </c>
      <c r="G44" s="16">
        <f>FINAL!G44</f>
        <v>0.31</v>
      </c>
      <c r="H44" s="16">
        <f t="shared" si="3"/>
        <v>-4.0000000000000036E-3</v>
      </c>
      <c r="I44" s="16">
        <f t="shared" si="2"/>
        <v>-1.2738853503184724E-2</v>
      </c>
    </row>
    <row r="45" spans="1:9">
      <c r="A45" s="118" t="s">
        <v>44</v>
      </c>
      <c r="B45" s="16">
        <v>0.39</v>
      </c>
      <c r="C45" s="16">
        <f>FINAL!B45</f>
        <v>0.36399999999999999</v>
      </c>
      <c r="D45" s="16">
        <f t="shared" si="0"/>
        <v>-2.6000000000000023E-2</v>
      </c>
      <c r="E45" s="16">
        <f t="shared" si="1"/>
        <v>-6.6666666666666721E-2</v>
      </c>
      <c r="F45" s="16" t="s">
        <v>10</v>
      </c>
      <c r="G45" s="16" t="s">
        <v>10</v>
      </c>
      <c r="H45" s="16" t="s">
        <v>101</v>
      </c>
      <c r="I45" s="16" t="s">
        <v>101</v>
      </c>
    </row>
    <row r="46" spans="1:9">
      <c r="A46" s="118" t="s">
        <v>45</v>
      </c>
      <c r="B46" s="16">
        <v>0.46399999999999997</v>
      </c>
      <c r="C46" s="16">
        <f>FINAL!B46</f>
        <v>0.42700000000000005</v>
      </c>
      <c r="D46" s="16">
        <f t="shared" si="0"/>
        <v>-3.6999999999999922E-2</v>
      </c>
      <c r="E46" s="16">
        <f t="shared" si="1"/>
        <v>-7.9741379310344668E-2</v>
      </c>
      <c r="F46" s="16">
        <v>0.64700000000000002</v>
      </c>
      <c r="G46" s="16">
        <f>FINAL!G46</f>
        <v>0.57499999999999996</v>
      </c>
      <c r="H46" s="16">
        <f t="shared" si="3"/>
        <v>-7.2000000000000064E-2</v>
      </c>
      <c r="I46" s="16">
        <f t="shared" si="2"/>
        <v>-0.11128284389489963</v>
      </c>
    </row>
    <row r="47" spans="1:9">
      <c r="A47" s="118" t="s">
        <v>46</v>
      </c>
      <c r="B47" s="16">
        <v>0.41399999999999998</v>
      </c>
      <c r="C47" s="16">
        <f>FINAL!B47</f>
        <v>0.38500000000000001</v>
      </c>
      <c r="D47" s="16">
        <f t="shared" si="0"/>
        <v>-2.899999999999997E-2</v>
      </c>
      <c r="E47" s="16">
        <f t="shared" si="1"/>
        <v>-7.0048309178743898E-2</v>
      </c>
      <c r="F47" s="16">
        <v>0.53799999999999992</v>
      </c>
      <c r="G47" s="16">
        <f>FINAL!G47</f>
        <v>0.56299999999999994</v>
      </c>
      <c r="H47" s="16">
        <f t="shared" si="3"/>
        <v>2.5000000000000022E-2</v>
      </c>
      <c r="I47" s="16">
        <f t="shared" si="2"/>
        <v>4.6468401486988893E-2</v>
      </c>
    </row>
    <row r="48" spans="1:9">
      <c r="A48" s="118" t="s">
        <v>47</v>
      </c>
      <c r="B48" s="16">
        <v>0.24399999999999999</v>
      </c>
      <c r="C48" s="16">
        <f>FINAL!B48</f>
        <v>0.27399999999999997</v>
      </c>
      <c r="D48" s="16">
        <f t="shared" si="0"/>
        <v>2.9999999999999971E-2</v>
      </c>
      <c r="E48" s="16">
        <f t="shared" si="1"/>
        <v>0.12295081967213103</v>
      </c>
      <c r="F48" s="16">
        <v>0.47600000000000003</v>
      </c>
      <c r="G48" s="16">
        <f>FINAL!G48</f>
        <v>0.46700000000000003</v>
      </c>
      <c r="H48" s="16">
        <f t="shared" si="3"/>
        <v>-9.000000000000008E-3</v>
      </c>
      <c r="I48" s="16">
        <f t="shared" si="2"/>
        <v>-1.89075630252101E-2</v>
      </c>
    </row>
    <row r="49" spans="1:9">
      <c r="A49" s="118" t="s">
        <v>48</v>
      </c>
      <c r="B49" s="16">
        <v>0.32</v>
      </c>
      <c r="C49" s="16">
        <f>FINAL!B49</f>
        <v>0.30399999999999999</v>
      </c>
      <c r="D49" s="16">
        <f t="shared" si="0"/>
        <v>-1.6000000000000014E-2</v>
      </c>
      <c r="E49" s="16">
        <f t="shared" si="1"/>
        <v>-5.0000000000000044E-2</v>
      </c>
      <c r="F49" s="16" t="s">
        <v>10</v>
      </c>
      <c r="G49" s="16" t="s">
        <v>10</v>
      </c>
      <c r="H49" s="16" t="s">
        <v>101</v>
      </c>
      <c r="I49" s="16" t="s">
        <v>101</v>
      </c>
    </row>
    <row r="50" spans="1:9">
      <c r="A50" s="118" t="s">
        <v>49</v>
      </c>
      <c r="B50" s="16">
        <v>0.53200000000000003</v>
      </c>
      <c r="C50" s="16">
        <f>FINAL!B50</f>
        <v>0.56299999999999994</v>
      </c>
      <c r="D50" s="16">
        <f t="shared" si="0"/>
        <v>3.0999999999999917E-2</v>
      </c>
      <c r="E50" s="16">
        <f t="shared" si="1"/>
        <v>5.827067669172916E-2</v>
      </c>
      <c r="F50" s="16">
        <v>0.58499999999999996</v>
      </c>
      <c r="G50" s="16">
        <f>FINAL!G50</f>
        <v>0.6</v>
      </c>
      <c r="H50" s="16">
        <f t="shared" si="3"/>
        <v>1.5000000000000013E-2</v>
      </c>
      <c r="I50" s="16">
        <f t="shared" si="2"/>
        <v>2.5641025641025664E-2</v>
      </c>
    </row>
    <row r="51" spans="1:9">
      <c r="A51" s="118" t="s">
        <v>50</v>
      </c>
      <c r="B51" s="16">
        <v>0.18600000000000003</v>
      </c>
      <c r="C51" s="16">
        <f>FINAL!B51</f>
        <v>0.26700000000000002</v>
      </c>
      <c r="D51" s="16">
        <f t="shared" si="0"/>
        <v>8.0999999999999989E-2</v>
      </c>
      <c r="E51" s="16">
        <f t="shared" si="1"/>
        <v>0.43548387096774183</v>
      </c>
      <c r="F51" s="16" t="s">
        <v>10</v>
      </c>
      <c r="G51" s="16" t="s">
        <v>10</v>
      </c>
      <c r="H51" s="16" t="s">
        <v>101</v>
      </c>
      <c r="I51" s="16" t="s">
        <v>101</v>
      </c>
    </row>
    <row r="52" spans="1:9">
      <c r="A52" s="118" t="s">
        <v>51</v>
      </c>
      <c r="B52" s="16">
        <v>0.72</v>
      </c>
      <c r="C52" s="16">
        <f>FINAL!B52</f>
        <v>0.61099999999999999</v>
      </c>
      <c r="D52" s="16">
        <f t="shared" si="0"/>
        <v>-0.10899999999999999</v>
      </c>
      <c r="E52" s="16">
        <f t="shared" si="1"/>
        <v>-0.15138888888888888</v>
      </c>
      <c r="F52" s="16">
        <v>0.63700000000000001</v>
      </c>
      <c r="G52" s="16">
        <f>FINAL!G52</f>
        <v>0.53799999999999992</v>
      </c>
      <c r="H52" s="16">
        <f t="shared" si="3"/>
        <v>-9.9000000000000088E-2</v>
      </c>
      <c r="I52" s="16">
        <f t="shared" si="2"/>
        <v>-0.15541601255886983</v>
      </c>
    </row>
    <row r="53" spans="1:9">
      <c r="A53" s="118" t="s">
        <v>52</v>
      </c>
      <c r="B53" s="16">
        <v>0.10800000000000001</v>
      </c>
      <c r="C53" s="16">
        <f>FINAL!B53</f>
        <v>0.10400000000000001</v>
      </c>
      <c r="D53" s="16">
        <f t="shared" si="0"/>
        <v>-4.0000000000000036E-3</v>
      </c>
      <c r="E53" s="16">
        <f t="shared" si="1"/>
        <v>-3.7037037037037063E-2</v>
      </c>
      <c r="F53" s="16">
        <v>0.113</v>
      </c>
      <c r="G53" s="16">
        <f>FINAL!G53</f>
        <v>0.11</v>
      </c>
      <c r="H53" s="16">
        <f t="shared" si="3"/>
        <v>-3.0000000000000027E-3</v>
      </c>
      <c r="I53" s="16">
        <f t="shared" si="2"/>
        <v>-2.6548672566371705E-2</v>
      </c>
    </row>
    <row r="54" spans="1:9">
      <c r="A54" s="118"/>
      <c r="B54" s="204" t="s">
        <v>101</v>
      </c>
      <c r="C54" s="204" t="s">
        <v>101</v>
      </c>
      <c r="D54" s="204"/>
      <c r="E54" s="204" t="s">
        <v>101</v>
      </c>
      <c r="F54" s="204" t="s">
        <v>101</v>
      </c>
      <c r="G54" s="204"/>
      <c r="H54" s="205" t="s">
        <v>101</v>
      </c>
      <c r="I54" s="205" t="s">
        <v>101</v>
      </c>
    </row>
    <row r="55" spans="1:9">
      <c r="A55" s="118" t="s">
        <v>53</v>
      </c>
      <c r="B55" s="16">
        <v>6.6000000000000003E-2</v>
      </c>
      <c r="C55" s="16">
        <f>FINAL!B55</f>
        <v>5.5999999999999994E-2</v>
      </c>
      <c r="D55" s="16">
        <f t="shared" si="0"/>
        <v>-1.0000000000000009E-2</v>
      </c>
      <c r="E55" s="16">
        <f t="shared" si="1"/>
        <v>-0.15151515151515163</v>
      </c>
      <c r="F55" s="16" t="s">
        <v>10</v>
      </c>
      <c r="G55" s="16" t="s">
        <v>10</v>
      </c>
      <c r="H55" s="16" t="s">
        <v>101</v>
      </c>
      <c r="I55" s="16" t="s">
        <v>101</v>
      </c>
    </row>
    <row r="56" spans="1:9">
      <c r="A56" s="118" t="s">
        <v>54</v>
      </c>
      <c r="B56" s="16">
        <v>0.253</v>
      </c>
      <c r="C56" s="16">
        <f>FINAL!B56</f>
        <v>0.24600000000000002</v>
      </c>
      <c r="D56" s="16">
        <f t="shared" si="0"/>
        <v>-6.9999999999999785E-3</v>
      </c>
      <c r="E56" s="16">
        <f t="shared" si="1"/>
        <v>-2.7667984189723233E-2</v>
      </c>
      <c r="F56" s="16">
        <v>0.94799999999999995</v>
      </c>
      <c r="G56" s="16">
        <f>FINAL!G56</f>
        <v>0.93799999999999994</v>
      </c>
      <c r="H56" s="16">
        <f t="shared" si="3"/>
        <v>-1.0000000000000009E-2</v>
      </c>
      <c r="I56" s="16">
        <f t="shared" si="2"/>
        <v>-1.0548523206751065E-2</v>
      </c>
    </row>
    <row r="57" spans="1:9">
      <c r="A57" s="118" t="s">
        <v>55</v>
      </c>
      <c r="B57" s="16">
        <v>0.58700000000000008</v>
      </c>
      <c r="C57" s="16">
        <f>FINAL!B57</f>
        <v>0.52400000000000002</v>
      </c>
      <c r="D57" s="16">
        <f t="shared" si="0"/>
        <v>-6.3000000000000056E-2</v>
      </c>
      <c r="E57" s="16">
        <f t="shared" si="1"/>
        <v>-0.10732538330494046</v>
      </c>
      <c r="F57" s="16">
        <v>0.76500000000000001</v>
      </c>
      <c r="G57" s="16">
        <f>FINAL!G57</f>
        <v>0.54700000000000004</v>
      </c>
      <c r="H57" s="16">
        <f t="shared" si="3"/>
        <v>-0.21799999999999997</v>
      </c>
      <c r="I57" s="16">
        <f t="shared" si="2"/>
        <v>-0.28496732026143784</v>
      </c>
    </row>
    <row r="58" spans="1:9">
      <c r="A58" s="118" t="s">
        <v>56</v>
      </c>
      <c r="B58" s="16">
        <v>0.43</v>
      </c>
      <c r="C58" s="16">
        <f>FINAL!B58</f>
        <v>0.42499999999999999</v>
      </c>
      <c r="D58" s="16">
        <f t="shared" si="0"/>
        <v>-5.0000000000000044E-3</v>
      </c>
      <c r="E58" s="16">
        <f t="shared" si="1"/>
        <v>-1.1627906976744196E-2</v>
      </c>
      <c r="F58" s="16" t="s">
        <v>10</v>
      </c>
      <c r="G58" s="16" t="s">
        <v>10</v>
      </c>
      <c r="H58" s="16" t="s">
        <v>101</v>
      </c>
      <c r="I58" s="16" t="s">
        <v>101</v>
      </c>
    </row>
    <row r="59" spans="1:9">
      <c r="A59" s="118" t="s">
        <v>57</v>
      </c>
      <c r="B59" s="16">
        <v>0.32299999999999995</v>
      </c>
      <c r="C59" s="16">
        <f>FINAL!B59</f>
        <v>0.41200000000000003</v>
      </c>
      <c r="D59" s="16">
        <f t="shared" si="0"/>
        <v>8.9000000000000079E-2</v>
      </c>
      <c r="E59" s="16">
        <f t="shared" si="1"/>
        <v>0.27554179566563497</v>
      </c>
      <c r="F59" s="16" t="s">
        <v>10</v>
      </c>
      <c r="G59" s="16" t="s">
        <v>10</v>
      </c>
      <c r="H59" s="16" t="s">
        <v>101</v>
      </c>
      <c r="I59" s="16" t="s">
        <v>101</v>
      </c>
    </row>
    <row r="60" spans="1:9">
      <c r="A60" s="118" t="s">
        <v>58</v>
      </c>
      <c r="B60" s="16">
        <v>0.41499999999999998</v>
      </c>
      <c r="C60" s="16">
        <f>FINAL!B60</f>
        <v>0.308</v>
      </c>
      <c r="D60" s="16">
        <f t="shared" si="0"/>
        <v>-0.10699999999999998</v>
      </c>
      <c r="E60" s="16">
        <f t="shared" si="1"/>
        <v>-0.25783132530120478</v>
      </c>
      <c r="F60" s="16">
        <v>0.61899999999999999</v>
      </c>
      <c r="G60" s="16" t="s">
        <v>10</v>
      </c>
      <c r="H60" s="16" t="s">
        <v>101</v>
      </c>
      <c r="I60" s="16" t="s">
        <v>101</v>
      </c>
    </row>
    <row r="61" spans="1:9">
      <c r="A61" s="118" t="s">
        <v>59</v>
      </c>
      <c r="B61" s="16">
        <v>0.25900000000000001</v>
      </c>
      <c r="C61" s="16">
        <f>FINAL!B61</f>
        <v>0.27899999999999997</v>
      </c>
      <c r="D61" s="16">
        <f t="shared" si="0"/>
        <v>1.9999999999999962E-2</v>
      </c>
      <c r="E61" s="16">
        <f t="shared" si="1"/>
        <v>7.7220077220077066E-2</v>
      </c>
      <c r="F61" s="16" t="s">
        <v>10</v>
      </c>
      <c r="G61" s="16" t="s">
        <v>10</v>
      </c>
      <c r="H61" s="16" t="s">
        <v>101</v>
      </c>
      <c r="I61" s="16" t="s">
        <v>101</v>
      </c>
    </row>
    <row r="62" spans="1:9">
      <c r="A62" s="118" t="s">
        <v>60</v>
      </c>
      <c r="B62" s="16">
        <v>0.129</v>
      </c>
      <c r="C62" s="16">
        <f>FINAL!B62</f>
        <v>0.214</v>
      </c>
      <c r="D62" s="16">
        <f>C62-B62</f>
        <v>8.4999999999999992E-2</v>
      </c>
      <c r="E62" s="16">
        <f t="shared" si="1"/>
        <v>0.65891472868217049</v>
      </c>
      <c r="F62" s="16">
        <v>0.27899999999999997</v>
      </c>
      <c r="G62" s="16">
        <f>FINAL!G62</f>
        <v>0.32700000000000001</v>
      </c>
      <c r="H62" s="16">
        <f>G62-F62</f>
        <v>4.8000000000000043E-2</v>
      </c>
      <c r="I62" s="16">
        <f t="shared" si="2"/>
        <v>0.17204301075268835</v>
      </c>
    </row>
    <row r="63" spans="1:9">
      <c r="A63" s="118" t="s">
        <v>61</v>
      </c>
      <c r="B63" s="16">
        <v>6.7000000000000004E-2</v>
      </c>
      <c r="C63" s="16">
        <f>FINAL!B63</f>
        <v>0.17699999999999999</v>
      </c>
      <c r="D63" s="16">
        <f t="shared" si="0"/>
        <v>0.10999999999999999</v>
      </c>
      <c r="E63" s="16">
        <f t="shared" si="1"/>
        <v>1.641791044776119</v>
      </c>
      <c r="F63" s="16" t="s">
        <v>10</v>
      </c>
      <c r="G63" s="16" t="s">
        <v>10</v>
      </c>
      <c r="H63" s="16" t="s">
        <v>101</v>
      </c>
      <c r="I63" s="16" t="s">
        <v>101</v>
      </c>
    </row>
    <row r="64" spans="1:9">
      <c r="A64" s="118" t="s">
        <v>62</v>
      </c>
      <c r="B64" s="16">
        <v>0.44299999999999995</v>
      </c>
      <c r="C64" s="16">
        <f>FINAL!B64</f>
        <v>0.42899999999999999</v>
      </c>
      <c r="D64" s="16">
        <f t="shared" si="0"/>
        <v>-1.3999999999999957E-2</v>
      </c>
      <c r="E64" s="16">
        <f t="shared" si="1"/>
        <v>-3.1602708803611643E-2</v>
      </c>
      <c r="F64" s="16" t="s">
        <v>10</v>
      </c>
      <c r="G64" s="16" t="s">
        <v>10</v>
      </c>
      <c r="H64" s="16" t="s">
        <v>101</v>
      </c>
      <c r="I64" s="16" t="s">
        <v>101</v>
      </c>
    </row>
    <row r="65" spans="1:9">
      <c r="A65" s="118"/>
      <c r="B65" s="204" t="s">
        <v>101</v>
      </c>
      <c r="C65" s="204" t="s">
        <v>101</v>
      </c>
      <c r="D65" s="204"/>
      <c r="E65" s="204" t="s">
        <v>101</v>
      </c>
      <c r="F65" s="204"/>
      <c r="G65" s="204"/>
      <c r="H65" s="205" t="s">
        <v>101</v>
      </c>
      <c r="I65" s="205" t="s">
        <v>101</v>
      </c>
    </row>
    <row r="66" spans="1:9">
      <c r="A66" s="118" t="s">
        <v>63</v>
      </c>
      <c r="B66" s="16">
        <v>0.504</v>
      </c>
      <c r="C66" s="16">
        <f>FINAL!B66</f>
        <v>0.498</v>
      </c>
      <c r="D66" s="16">
        <f t="shared" si="0"/>
        <v>-6.0000000000000053E-3</v>
      </c>
      <c r="E66" s="16">
        <f t="shared" si="1"/>
        <v>-1.1904761904761915E-2</v>
      </c>
      <c r="F66" s="16">
        <v>0.52700000000000002</v>
      </c>
      <c r="G66" s="16">
        <f>FINAL!G66</f>
        <v>0.50700000000000001</v>
      </c>
      <c r="H66" s="16">
        <f t="shared" si="3"/>
        <v>-2.0000000000000018E-2</v>
      </c>
      <c r="I66" s="16">
        <f t="shared" si="2"/>
        <v>-3.7950664136622424E-2</v>
      </c>
    </row>
    <row r="67" spans="1:9">
      <c r="A67" s="118" t="s">
        <v>64</v>
      </c>
      <c r="B67" s="16">
        <v>0.21600000000000003</v>
      </c>
      <c r="C67" s="16">
        <f>FINAL!B67</f>
        <v>0.192</v>
      </c>
      <c r="D67" s="16">
        <f t="shared" si="0"/>
        <v>-2.4000000000000021E-2</v>
      </c>
      <c r="E67" s="16">
        <f t="shared" si="1"/>
        <v>-0.1111111111111112</v>
      </c>
      <c r="F67" s="16">
        <v>0.32600000000000001</v>
      </c>
      <c r="G67" s="16">
        <f>FINAL!G67</f>
        <v>0.26500000000000001</v>
      </c>
      <c r="H67" s="16">
        <f t="shared" si="3"/>
        <v>-6.0999999999999999E-2</v>
      </c>
      <c r="I67" s="16">
        <f t="shared" si="2"/>
        <v>-0.18711656441717792</v>
      </c>
    </row>
    <row r="68" spans="1:9">
      <c r="A68" s="118" t="s">
        <v>65</v>
      </c>
      <c r="B68" s="16">
        <v>0.75</v>
      </c>
      <c r="C68" s="16">
        <f>FINAL!B68</f>
        <v>0.69400000000000006</v>
      </c>
      <c r="D68" s="16">
        <f t="shared" si="0"/>
        <v>-5.5999999999999939E-2</v>
      </c>
      <c r="E68" s="16">
        <f t="shared" si="1"/>
        <v>-7.466666666666659E-2</v>
      </c>
      <c r="F68" s="16">
        <v>0.39299999999999996</v>
      </c>
      <c r="G68" s="16">
        <f>FINAL!G68</f>
        <v>0.39299999999999996</v>
      </c>
      <c r="H68" s="16">
        <f t="shared" si="3"/>
        <v>0</v>
      </c>
      <c r="I68" s="16">
        <f t="shared" si="2"/>
        <v>0</v>
      </c>
    </row>
    <row r="69" spans="1:9" ht="14" thickBot="1">
      <c r="A69" s="119" t="s">
        <v>66</v>
      </c>
      <c r="B69" s="73">
        <v>0.71799999999999997</v>
      </c>
      <c r="C69" s="73">
        <f>FINAL!B69</f>
        <v>0.82900000000000007</v>
      </c>
      <c r="D69" s="73">
        <f t="shared" si="0"/>
        <v>0.1110000000000001</v>
      </c>
      <c r="E69" s="73">
        <f t="shared" si="1"/>
        <v>0.15459610027855167</v>
      </c>
      <c r="F69" s="73">
        <v>0.91599999999999993</v>
      </c>
      <c r="G69" s="73">
        <f>FINAL!G69</f>
        <v>0.93799999999999994</v>
      </c>
      <c r="H69" s="73">
        <f t="shared" si="3"/>
        <v>2.200000000000002E-2</v>
      </c>
      <c r="I69" s="73">
        <f t="shared" si="2"/>
        <v>2.4017467248908322E-2</v>
      </c>
    </row>
    <row r="70" spans="1:9">
      <c r="A70" t="s">
        <v>212</v>
      </c>
    </row>
    <row r="72" spans="1:9">
      <c r="A72" t="s">
        <v>365</v>
      </c>
    </row>
  </sheetData>
  <mergeCells count="5">
    <mergeCell ref="A2:I2"/>
    <mergeCell ref="A3:I3"/>
    <mergeCell ref="A4:I4"/>
    <mergeCell ref="B6:E6"/>
    <mergeCell ref="F6:I6"/>
  </mergeCells>
  <phoneticPr fontId="0" type="noConversion"/>
  <pageMargins left="0.75" right="0.75" top="0.25" bottom="0.25" header="0.5" footer="0.5"/>
  <pageSetup scale="8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75"/>
  <sheetViews>
    <sheetView topLeftCell="A55" workbookViewId="0">
      <selection activeCell="A71" sqref="A71"/>
    </sheetView>
  </sheetViews>
  <sheetFormatPr baseColWidth="10" defaultColWidth="8.83203125" defaultRowHeight="13"/>
  <cols>
    <col min="1" max="1" width="16.33203125" customWidth="1"/>
    <col min="2" max="2" width="11" customWidth="1"/>
    <col min="3" max="3" width="11.1640625" customWidth="1"/>
    <col min="4" max="4" width="11.5" customWidth="1"/>
    <col min="5" max="5" width="10.5" customWidth="1"/>
    <col min="7" max="7" width="12.5" customWidth="1"/>
    <col min="8" max="8" width="1.83203125" customWidth="1"/>
    <col min="9" max="9" width="10.33203125" customWidth="1"/>
    <col min="11" max="11" width="11.6640625" customWidth="1"/>
    <col min="13" max="13" width="12.33203125" bestFit="1" customWidth="1"/>
    <col min="14" max="14" width="13" customWidth="1"/>
  </cols>
  <sheetData>
    <row r="1" spans="1:14">
      <c r="A1" s="182" t="s">
        <v>362</v>
      </c>
      <c r="B1" s="82"/>
      <c r="C1" s="83"/>
      <c r="D1" s="83"/>
      <c r="E1" s="83"/>
      <c r="F1" s="83"/>
      <c r="G1" s="83"/>
      <c r="H1" s="83"/>
      <c r="I1" s="83"/>
      <c r="J1" s="83"/>
      <c r="K1" s="83"/>
      <c r="L1" s="83"/>
      <c r="M1" s="83"/>
      <c r="N1" s="166" t="s">
        <v>67</v>
      </c>
    </row>
    <row r="2" spans="1:14" ht="18">
      <c r="A2" s="84" t="s">
        <v>361</v>
      </c>
      <c r="B2" s="85"/>
      <c r="C2" s="85"/>
      <c r="D2" s="85"/>
      <c r="E2" s="85"/>
      <c r="F2" s="86"/>
      <c r="G2" s="86"/>
      <c r="H2" s="86"/>
      <c r="I2" s="86"/>
      <c r="J2" s="86"/>
      <c r="K2" s="86"/>
      <c r="L2" s="86"/>
      <c r="M2" s="85"/>
      <c r="N2" s="83"/>
    </row>
    <row r="3" spans="1:14" ht="23">
      <c r="A3" s="87" t="s">
        <v>241</v>
      </c>
      <c r="B3" s="85"/>
      <c r="C3" s="86"/>
      <c r="D3" s="86"/>
      <c r="E3" s="86"/>
      <c r="F3" s="85"/>
      <c r="G3" s="85"/>
      <c r="H3" s="86"/>
      <c r="I3" s="86"/>
      <c r="J3" s="86"/>
      <c r="K3" s="86"/>
      <c r="L3" s="86"/>
      <c r="M3" s="85"/>
      <c r="N3" s="83"/>
    </row>
    <row r="4" spans="1:14" ht="23">
      <c r="A4" s="87" t="s">
        <v>413</v>
      </c>
      <c r="B4" s="85"/>
      <c r="C4" s="86"/>
      <c r="D4" s="86"/>
      <c r="E4" s="86"/>
      <c r="F4" s="85"/>
      <c r="G4" s="85"/>
      <c r="H4" s="86"/>
      <c r="I4" s="86"/>
      <c r="J4" s="86"/>
      <c r="K4" s="86"/>
      <c r="L4" s="86"/>
      <c r="M4" s="85"/>
      <c r="N4" s="83"/>
    </row>
    <row r="5" spans="1:14" ht="23">
      <c r="A5" s="87" t="s">
        <v>354</v>
      </c>
      <c r="B5" s="85"/>
      <c r="C5" s="86"/>
      <c r="D5" s="86"/>
      <c r="E5" s="86"/>
      <c r="F5" s="85"/>
      <c r="G5" s="85"/>
      <c r="H5" s="86"/>
      <c r="I5" s="86"/>
      <c r="J5" s="86"/>
      <c r="K5" s="86"/>
      <c r="L5" s="86"/>
      <c r="M5" s="85"/>
      <c r="N5" s="83"/>
    </row>
    <row r="6" spans="1:14" ht="14" thickBot="1">
      <c r="A6" s="88"/>
      <c r="B6" s="83"/>
      <c r="C6" s="89"/>
      <c r="D6" s="89"/>
      <c r="E6" s="89"/>
      <c r="F6" s="89"/>
      <c r="G6" s="89"/>
      <c r="H6" s="83"/>
      <c r="I6" s="83"/>
      <c r="J6" s="83"/>
      <c r="K6" s="83"/>
      <c r="L6" s="83"/>
      <c r="M6" s="89"/>
      <c r="N6" s="83"/>
    </row>
    <row r="7" spans="1:14" ht="14" thickBot="1">
      <c r="A7" s="90"/>
      <c r="B7" s="220" t="s">
        <v>102</v>
      </c>
      <c r="C7" s="221"/>
      <c r="D7" s="221"/>
      <c r="E7" s="221"/>
      <c r="F7" s="221"/>
      <c r="G7" s="222"/>
      <c r="H7" s="83"/>
      <c r="I7" s="223" t="s">
        <v>103</v>
      </c>
      <c r="J7" s="224"/>
      <c r="K7" s="224"/>
      <c r="L7" s="224"/>
      <c r="M7" s="224"/>
      <c r="N7" s="225"/>
    </row>
    <row r="8" spans="1:14">
      <c r="A8" s="91"/>
      <c r="B8" s="90"/>
      <c r="C8" s="92"/>
      <c r="D8" s="92"/>
      <c r="E8" s="92" t="s">
        <v>167</v>
      </c>
      <c r="F8" s="92" t="s">
        <v>168</v>
      </c>
      <c r="G8" s="92" t="s">
        <v>169</v>
      </c>
      <c r="H8" s="83"/>
      <c r="I8" s="90"/>
      <c r="J8" s="90"/>
      <c r="K8" s="90"/>
      <c r="L8" s="114" t="s">
        <v>167</v>
      </c>
      <c r="M8" s="92" t="s">
        <v>168</v>
      </c>
      <c r="N8" s="92" t="s">
        <v>169</v>
      </c>
    </row>
    <row r="9" spans="1:14" ht="14" thickBot="1">
      <c r="A9" s="93" t="s">
        <v>170</v>
      </c>
      <c r="B9" s="93" t="s">
        <v>253</v>
      </c>
      <c r="C9" s="93" t="s">
        <v>252</v>
      </c>
      <c r="D9" s="93" t="s">
        <v>171</v>
      </c>
      <c r="E9" s="94" t="s">
        <v>252</v>
      </c>
      <c r="F9" s="93" t="s">
        <v>172</v>
      </c>
      <c r="G9" s="93" t="s">
        <v>4</v>
      </c>
      <c r="H9" s="83"/>
      <c r="I9" s="93" t="s">
        <v>253</v>
      </c>
      <c r="J9" s="93" t="s">
        <v>252</v>
      </c>
      <c r="K9" s="93" t="s">
        <v>171</v>
      </c>
      <c r="L9" s="93" t="s">
        <v>252</v>
      </c>
      <c r="M9" s="93" t="s">
        <v>104</v>
      </c>
      <c r="N9" s="93" t="s">
        <v>4</v>
      </c>
    </row>
    <row r="10" spans="1:14">
      <c r="A10" s="95" t="s">
        <v>7</v>
      </c>
      <c r="B10" s="96">
        <f>SUM(B12:B70)</f>
        <v>4912812.75</v>
      </c>
      <c r="C10" s="96">
        <f>SUM(C12:C70)</f>
        <v>2199265.3333333335</v>
      </c>
      <c r="D10" s="96">
        <f>SUM(D12:D70)</f>
        <v>161257</v>
      </c>
      <c r="E10" s="96">
        <f>C10+D10</f>
        <v>2360522.3333333335</v>
      </c>
      <c r="F10" s="97">
        <f>(E10-B10)/B10</f>
        <v>-0.51951713744161454</v>
      </c>
      <c r="G10" s="97"/>
      <c r="H10" s="98"/>
      <c r="I10" s="99">
        <f>SUM(I12:I70)</f>
        <v>341484.91666666663</v>
      </c>
      <c r="J10" s="99">
        <f>SUM(J12:J70)</f>
        <v>36589</v>
      </c>
      <c r="K10" s="99">
        <f>SUM(K12:K70)</f>
        <v>216</v>
      </c>
      <c r="L10" s="99">
        <f>J10+K10</f>
        <v>36805</v>
      </c>
      <c r="M10" s="97">
        <f>(L10-I10)/I10</f>
        <v>-0.8922207154586379</v>
      </c>
      <c r="N10" s="90"/>
    </row>
    <row r="11" spans="1:14">
      <c r="A11" s="100"/>
      <c r="B11" s="101"/>
      <c r="C11" s="74"/>
      <c r="D11" s="74"/>
      <c r="E11" s="74"/>
      <c r="F11" s="56"/>
      <c r="G11" s="56"/>
      <c r="H11" s="102"/>
      <c r="I11" s="77"/>
      <c r="J11" s="77"/>
      <c r="K11" s="77"/>
      <c r="L11" s="77"/>
      <c r="M11" s="56"/>
      <c r="N11" s="91"/>
    </row>
    <row r="12" spans="1:14" ht="16">
      <c r="A12" s="103" t="s">
        <v>105</v>
      </c>
      <c r="B12" s="80">
        <v>46030</v>
      </c>
      <c r="C12" s="127">
        <v>18547</v>
      </c>
      <c r="D12" s="124">
        <v>0</v>
      </c>
      <c r="E12" s="75">
        <f>C12+D12</f>
        <v>18547</v>
      </c>
      <c r="F12" s="104">
        <f>(E12-B12)/B12</f>
        <v>-0.59706713013252222</v>
      </c>
      <c r="G12" s="104">
        <f>IF(F12 &lt;= (-0.5),0,0.5+F12)</f>
        <v>0</v>
      </c>
      <c r="H12" s="75"/>
      <c r="I12" s="105">
        <v>137</v>
      </c>
      <c r="J12" s="129">
        <v>0</v>
      </c>
      <c r="K12" s="106"/>
      <c r="L12" s="106">
        <f>J12+K12</f>
        <v>0</v>
      </c>
      <c r="M12" s="104">
        <f>(L12-I12)/I12</f>
        <v>-1</v>
      </c>
      <c r="N12" s="106" t="s">
        <v>16</v>
      </c>
    </row>
    <row r="13" spans="1:14" ht="16">
      <c r="A13" s="103" t="s">
        <v>106</v>
      </c>
      <c r="B13" s="80">
        <v>10246</v>
      </c>
      <c r="C13" s="127">
        <v>5847</v>
      </c>
      <c r="D13" s="124">
        <v>167</v>
      </c>
      <c r="E13" s="75">
        <f t="shared" ref="E13:E69" si="0">C13+D13</f>
        <v>6014</v>
      </c>
      <c r="F13" s="104">
        <f t="shared" ref="F13:F69" si="1">(E13-B13)/B13</f>
        <v>-0.4130392348233457</v>
      </c>
      <c r="G13" s="104">
        <f t="shared" ref="G13:G70" si="2">IF(F13 &lt;= (-0.5),0,0.5+F13)</f>
        <v>8.6960765176654298E-2</v>
      </c>
      <c r="H13" s="75"/>
      <c r="I13" s="105">
        <v>1284</v>
      </c>
      <c r="J13" s="129">
        <v>590</v>
      </c>
      <c r="K13" s="180">
        <v>0</v>
      </c>
      <c r="L13" s="106">
        <f>J13+K13</f>
        <v>590</v>
      </c>
      <c r="M13" s="104">
        <f>(L13-I13)/I13</f>
        <v>-0.54049844236760125</v>
      </c>
      <c r="N13" s="115">
        <f>IF(AND(M13&lt;0,M13&lt;F13),0.9+M13,0.9+F13)</f>
        <v>0.35950155763239877</v>
      </c>
    </row>
    <row r="14" spans="1:14" ht="16">
      <c r="A14" s="103" t="s">
        <v>107</v>
      </c>
      <c r="B14" s="80">
        <v>71142</v>
      </c>
      <c r="C14" s="127">
        <v>38627</v>
      </c>
      <c r="D14" s="124">
        <v>382</v>
      </c>
      <c r="E14" s="75">
        <f t="shared" si="0"/>
        <v>39009</v>
      </c>
      <c r="F14" s="104">
        <f t="shared" si="1"/>
        <v>-0.45167411655562117</v>
      </c>
      <c r="G14" s="104">
        <f t="shared" si="2"/>
        <v>4.8325883444378825E-2</v>
      </c>
      <c r="H14" s="75"/>
      <c r="I14" s="105">
        <v>1166</v>
      </c>
      <c r="J14" s="129">
        <v>399.41666666666669</v>
      </c>
      <c r="K14" s="106" t="s">
        <v>10</v>
      </c>
      <c r="L14" s="106" t="s">
        <v>101</v>
      </c>
      <c r="M14" s="104">
        <f>F14</f>
        <v>-0.45167411655562117</v>
      </c>
      <c r="N14" s="115">
        <f>IF(AND(M14&lt;0,M14&lt;F14),0.9+M14,0.9+F14)</f>
        <v>0.44832588344437885</v>
      </c>
    </row>
    <row r="15" spans="1:14" ht="16">
      <c r="A15" s="103" t="s">
        <v>184</v>
      </c>
      <c r="B15" s="80">
        <v>24296</v>
      </c>
      <c r="C15" s="127">
        <v>11606.75</v>
      </c>
      <c r="D15" s="124">
        <v>528</v>
      </c>
      <c r="E15" s="75">
        <f t="shared" si="0"/>
        <v>12134.75</v>
      </c>
      <c r="F15" s="104">
        <f t="shared" si="1"/>
        <v>-0.50054535726045435</v>
      </c>
      <c r="G15" s="104">
        <f t="shared" si="2"/>
        <v>0</v>
      </c>
      <c r="H15" s="75"/>
      <c r="I15" s="105">
        <v>279</v>
      </c>
      <c r="J15" s="129">
        <v>198.33333333333334</v>
      </c>
      <c r="K15" s="106" t="s">
        <v>10</v>
      </c>
      <c r="L15" s="106" t="s">
        <v>101</v>
      </c>
      <c r="M15" s="104">
        <f>F15</f>
        <v>-0.50054535726045435</v>
      </c>
      <c r="N15" s="115">
        <f>IF(AND(M15&lt;0,M15&lt;F15),0.9+M15,0.9+F15)</f>
        <v>0.39945464273954567</v>
      </c>
    </row>
    <row r="16" spans="1:14" ht="16">
      <c r="A16" s="103" t="s">
        <v>108</v>
      </c>
      <c r="B16" s="134">
        <v>919470.5</v>
      </c>
      <c r="C16" s="127">
        <v>520986</v>
      </c>
      <c r="D16" s="124">
        <v>0</v>
      </c>
      <c r="E16" s="75">
        <f t="shared" si="0"/>
        <v>520986</v>
      </c>
      <c r="F16" s="104">
        <f t="shared" si="1"/>
        <v>-0.4333847578579193</v>
      </c>
      <c r="G16" s="104">
        <f t="shared" si="2"/>
        <v>6.6615242142080699E-2</v>
      </c>
      <c r="H16" s="75"/>
      <c r="I16" s="135">
        <v>164267.91666666666</v>
      </c>
      <c r="J16" s="129">
        <v>0</v>
      </c>
      <c r="K16" s="106" t="s">
        <v>101</v>
      </c>
      <c r="L16" s="106">
        <v>0</v>
      </c>
      <c r="M16" s="104">
        <f>(L16-I16)/I16</f>
        <v>-1</v>
      </c>
      <c r="N16" s="133" t="s">
        <v>187</v>
      </c>
    </row>
    <row r="17" spans="1:14" ht="16">
      <c r="A17" s="103" t="s">
        <v>109</v>
      </c>
      <c r="B17" s="80">
        <v>38557</v>
      </c>
      <c r="C17" s="127">
        <v>10639.333333333334</v>
      </c>
      <c r="D17" s="124">
        <v>2277</v>
      </c>
      <c r="E17" s="75">
        <f t="shared" si="0"/>
        <v>12916.333333333334</v>
      </c>
      <c r="F17" s="104">
        <f t="shared" si="1"/>
        <v>-0.66500678648926692</v>
      </c>
      <c r="G17" s="104">
        <f t="shared" si="2"/>
        <v>0</v>
      </c>
      <c r="H17" s="75"/>
      <c r="I17" s="105">
        <v>750</v>
      </c>
      <c r="J17" s="129">
        <v>402.08333333333331</v>
      </c>
      <c r="K17" s="106" t="s">
        <v>10</v>
      </c>
      <c r="L17" s="106"/>
      <c r="M17" s="104">
        <f>F17</f>
        <v>-0.66500678648926692</v>
      </c>
      <c r="N17" s="115">
        <f>IF(AND(M17&lt;0,M17&lt;F17),0.9+M17,0.9+F17)</f>
        <v>0.2349932135107331</v>
      </c>
    </row>
    <row r="18" spans="1:14" ht="16">
      <c r="A18" s="103" t="s">
        <v>110</v>
      </c>
      <c r="B18" s="80">
        <v>60985</v>
      </c>
      <c r="C18" s="127">
        <v>27667</v>
      </c>
      <c r="D18" s="124">
        <v>15623</v>
      </c>
      <c r="E18" s="75">
        <f t="shared" si="0"/>
        <v>43290</v>
      </c>
      <c r="F18" s="104">
        <f t="shared" si="1"/>
        <v>-0.29015331638927605</v>
      </c>
      <c r="G18" s="104">
        <f t="shared" si="2"/>
        <v>0.20984668361072395</v>
      </c>
      <c r="H18" s="75"/>
      <c r="I18" s="105">
        <v>3027</v>
      </c>
      <c r="J18" s="129">
        <v>0</v>
      </c>
      <c r="K18" s="106"/>
      <c r="L18" s="106">
        <f>J18+K18</f>
        <v>0</v>
      </c>
      <c r="M18" s="104">
        <f>(L18-I18)/I18</f>
        <v>-1</v>
      </c>
      <c r="N18" s="106" t="s">
        <v>16</v>
      </c>
    </row>
    <row r="19" spans="1:14" ht="16">
      <c r="A19" s="103" t="s">
        <v>111</v>
      </c>
      <c r="B19" s="80">
        <v>10775</v>
      </c>
      <c r="C19" s="127">
        <v>5183</v>
      </c>
      <c r="D19" s="75">
        <v>927</v>
      </c>
      <c r="E19" s="75">
        <f t="shared" si="0"/>
        <v>6110</v>
      </c>
      <c r="F19" s="104">
        <f t="shared" si="1"/>
        <v>-0.43294663573085845</v>
      </c>
      <c r="G19" s="104">
        <f t="shared" si="2"/>
        <v>6.7053364269141547E-2</v>
      </c>
      <c r="H19" s="75"/>
      <c r="I19" s="105">
        <v>78</v>
      </c>
      <c r="J19" s="129">
        <v>0</v>
      </c>
      <c r="K19" s="107"/>
      <c r="L19" s="106">
        <f>J19+K19</f>
        <v>0</v>
      </c>
      <c r="M19" s="104">
        <f>(L19-I19)/I19</f>
        <v>-1</v>
      </c>
      <c r="N19" s="106" t="s">
        <v>16</v>
      </c>
    </row>
    <row r="20" spans="1:14" ht="16">
      <c r="A20" s="103" t="s">
        <v>112</v>
      </c>
      <c r="B20" s="80">
        <v>26789</v>
      </c>
      <c r="C20" s="127">
        <v>16394</v>
      </c>
      <c r="D20" s="75">
        <v>0</v>
      </c>
      <c r="E20" s="75">
        <f t="shared" si="0"/>
        <v>16394</v>
      </c>
      <c r="F20" s="104">
        <f t="shared" si="1"/>
        <v>-0.38803240135876665</v>
      </c>
      <c r="G20" s="104">
        <f t="shared" si="2"/>
        <v>0.11196759864123335</v>
      </c>
      <c r="H20" s="75"/>
      <c r="I20" s="105">
        <v>198</v>
      </c>
      <c r="J20" s="129">
        <v>70</v>
      </c>
      <c r="K20" s="180">
        <v>0</v>
      </c>
      <c r="L20" s="106">
        <f>J20+K20</f>
        <v>70</v>
      </c>
      <c r="M20" s="104">
        <f>(L20-I20)/I20</f>
        <v>-0.64646464646464652</v>
      </c>
      <c r="N20" s="115">
        <f>IF(AND(M20&lt;0,M20&lt;F20),0.9+M20,0.9+F20)</f>
        <v>0.2535353535353535</v>
      </c>
    </row>
    <row r="21" spans="1:14" ht="16">
      <c r="A21" s="103" t="s">
        <v>113</v>
      </c>
      <c r="B21" s="80">
        <v>229391</v>
      </c>
      <c r="C21" s="127">
        <v>60595</v>
      </c>
      <c r="D21" s="124">
        <v>6960</v>
      </c>
      <c r="E21" s="75">
        <f t="shared" si="0"/>
        <v>67555</v>
      </c>
      <c r="F21" s="104">
        <f t="shared" si="1"/>
        <v>-0.70550283141012504</v>
      </c>
      <c r="G21" s="104">
        <f t="shared" si="2"/>
        <v>0</v>
      </c>
      <c r="H21" s="75"/>
      <c r="I21" s="105">
        <v>3615</v>
      </c>
      <c r="J21" s="129">
        <v>0</v>
      </c>
      <c r="K21" s="106"/>
      <c r="L21" s="106">
        <f>J21+K21</f>
        <v>0</v>
      </c>
      <c r="M21" s="104">
        <f>(L21-I21)/I21</f>
        <v>-1</v>
      </c>
      <c r="N21" s="106" t="s">
        <v>16</v>
      </c>
    </row>
    <row r="22" spans="1:14" ht="16">
      <c r="A22" s="103"/>
      <c r="B22" s="80"/>
      <c r="C22" s="127"/>
      <c r="D22" s="75"/>
      <c r="E22" s="75"/>
      <c r="F22" s="104"/>
      <c r="G22" s="104" t="s">
        <v>101</v>
      </c>
      <c r="H22" s="75"/>
      <c r="I22" s="105"/>
      <c r="J22" s="129"/>
      <c r="K22" s="106"/>
      <c r="L22" s="106" t="s">
        <v>101</v>
      </c>
      <c r="M22" s="104"/>
      <c r="N22" s="115"/>
    </row>
    <row r="23" spans="1:14" ht="16">
      <c r="A23" s="103" t="s">
        <v>114</v>
      </c>
      <c r="B23" s="80">
        <v>139135</v>
      </c>
      <c r="C23" s="127">
        <v>50531.416666666664</v>
      </c>
      <c r="D23" s="124">
        <v>7840</v>
      </c>
      <c r="E23" s="75">
        <f t="shared" si="0"/>
        <v>58371.416666666664</v>
      </c>
      <c r="F23" s="104">
        <f t="shared" si="1"/>
        <v>-0.58046920856242745</v>
      </c>
      <c r="G23" s="104">
        <f t="shared" si="2"/>
        <v>0</v>
      </c>
      <c r="H23" s="75"/>
      <c r="I23" s="105">
        <v>562</v>
      </c>
      <c r="J23" s="129">
        <v>0</v>
      </c>
      <c r="K23" s="106"/>
      <c r="L23" s="106">
        <f>J23+K23</f>
        <v>0</v>
      </c>
      <c r="M23" s="104">
        <f>(L23-I23)/I23</f>
        <v>-1</v>
      </c>
      <c r="N23" s="106" t="s">
        <v>16</v>
      </c>
    </row>
    <row r="24" spans="1:14" ht="16">
      <c r="A24" s="103" t="s">
        <v>115</v>
      </c>
      <c r="B24" s="80">
        <v>2099</v>
      </c>
      <c r="C24" s="127">
        <v>682.75</v>
      </c>
      <c r="D24" s="124" t="s">
        <v>158</v>
      </c>
      <c r="E24" s="75"/>
      <c r="F24" s="104">
        <v>0</v>
      </c>
      <c r="G24" s="104">
        <f t="shared" si="2"/>
        <v>0.5</v>
      </c>
      <c r="H24" s="75"/>
      <c r="I24" s="105">
        <v>189</v>
      </c>
      <c r="J24" s="129">
        <v>0</v>
      </c>
      <c r="K24" s="106" t="s">
        <v>158</v>
      </c>
      <c r="L24" s="106"/>
      <c r="M24" s="104">
        <v>0</v>
      </c>
      <c r="N24" s="115">
        <f>IF(AND(M24&lt;0,M24&lt;F24),0.9+M24,0.9+F24)</f>
        <v>0.9</v>
      </c>
    </row>
    <row r="25" spans="1:14" ht="16">
      <c r="A25" s="103" t="s">
        <v>116</v>
      </c>
      <c r="B25" s="80">
        <v>21674</v>
      </c>
      <c r="C25" s="127">
        <v>16496</v>
      </c>
      <c r="D25" s="75">
        <v>105</v>
      </c>
      <c r="E25" s="75">
        <f t="shared" si="0"/>
        <v>16601</v>
      </c>
      <c r="F25" s="104">
        <f t="shared" si="1"/>
        <v>-0.23405924148749654</v>
      </c>
      <c r="G25" s="104">
        <f t="shared" si="2"/>
        <v>0.26594075851250343</v>
      </c>
      <c r="H25" s="75"/>
      <c r="I25" s="105">
        <v>1484</v>
      </c>
      <c r="J25" s="129">
        <v>0</v>
      </c>
      <c r="K25" s="106"/>
      <c r="L25" s="106">
        <f>J25+K25</f>
        <v>0</v>
      </c>
      <c r="M25" s="104">
        <f>(L25-I25)/I25</f>
        <v>-1</v>
      </c>
      <c r="N25" s="106" t="s">
        <v>16</v>
      </c>
    </row>
    <row r="26" spans="1:14" ht="16">
      <c r="A26" s="103" t="s">
        <v>117</v>
      </c>
      <c r="B26" s="80">
        <v>8858</v>
      </c>
      <c r="C26" s="127">
        <v>1290.4166666666667</v>
      </c>
      <c r="D26" s="124">
        <v>4550</v>
      </c>
      <c r="E26" s="75">
        <f t="shared" si="0"/>
        <v>5840.416666666667</v>
      </c>
      <c r="F26" s="104">
        <f t="shared" si="1"/>
        <v>-0.34066192519003535</v>
      </c>
      <c r="G26" s="104">
        <f t="shared" si="2"/>
        <v>0.15933807480996465</v>
      </c>
      <c r="H26" s="75"/>
      <c r="I26" s="105">
        <v>606</v>
      </c>
      <c r="J26" s="129">
        <v>21.833333333333332</v>
      </c>
      <c r="K26" s="180">
        <v>91</v>
      </c>
      <c r="L26" s="106">
        <f>J26+K26</f>
        <v>112.83333333333333</v>
      </c>
      <c r="M26" s="104">
        <f>(L26-I26)/I26</f>
        <v>-0.81380638063806388</v>
      </c>
      <c r="N26" s="115">
        <f>IF(AND(M26&lt;0,M26&lt;F26),0.9+M26,0.9+F26)</f>
        <v>8.6193619361936147E-2</v>
      </c>
    </row>
    <row r="27" spans="1:14" ht="16">
      <c r="A27" s="103" t="s">
        <v>118</v>
      </c>
      <c r="B27" s="80">
        <v>236205</v>
      </c>
      <c r="C27" s="127">
        <v>62824</v>
      </c>
      <c r="D27" s="124">
        <v>430</v>
      </c>
      <c r="E27" s="75">
        <f t="shared" si="0"/>
        <v>63254</v>
      </c>
      <c r="F27" s="104">
        <f t="shared" si="1"/>
        <v>-0.73220719290446856</v>
      </c>
      <c r="G27" s="104">
        <f t="shared" si="2"/>
        <v>0</v>
      </c>
      <c r="H27" s="75"/>
      <c r="I27" s="105">
        <v>11252</v>
      </c>
      <c r="J27" s="129">
        <v>0</v>
      </c>
      <c r="K27" s="106"/>
      <c r="L27" s="106">
        <f>J27+K27</f>
        <v>0</v>
      </c>
      <c r="M27" s="104">
        <f>(L27-I27)/I27</f>
        <v>-1</v>
      </c>
      <c r="N27" s="106" t="s">
        <v>16</v>
      </c>
    </row>
    <row r="28" spans="1:14" ht="16">
      <c r="A28" s="103" t="s">
        <v>119</v>
      </c>
      <c r="B28" s="80">
        <v>65618</v>
      </c>
      <c r="C28" s="127">
        <v>42899</v>
      </c>
      <c r="D28" s="124">
        <v>0</v>
      </c>
      <c r="E28" s="75">
        <f t="shared" si="0"/>
        <v>42899</v>
      </c>
      <c r="F28" s="104">
        <f t="shared" si="1"/>
        <v>-0.34623121704410376</v>
      </c>
      <c r="G28" s="104">
        <f t="shared" si="2"/>
        <v>0.15376878295589624</v>
      </c>
      <c r="H28" s="75"/>
      <c r="I28" s="105">
        <v>2217</v>
      </c>
      <c r="J28" s="129">
        <v>0</v>
      </c>
      <c r="K28" s="106" t="s">
        <v>101</v>
      </c>
      <c r="L28" s="106">
        <v>0</v>
      </c>
      <c r="M28" s="104">
        <f>(L28-I28)/I28</f>
        <v>-1</v>
      </c>
      <c r="N28" s="106" t="s">
        <v>16</v>
      </c>
    </row>
    <row r="29" spans="1:14" ht="16">
      <c r="A29" s="103" t="s">
        <v>120</v>
      </c>
      <c r="B29" s="80">
        <v>36483</v>
      </c>
      <c r="C29" s="127">
        <v>20194.666666666668</v>
      </c>
      <c r="D29" s="124">
        <v>369</v>
      </c>
      <c r="E29" s="75">
        <f t="shared" si="0"/>
        <v>20563.666666666668</v>
      </c>
      <c r="F29" s="104">
        <f t="shared" si="1"/>
        <v>-0.43634934992553603</v>
      </c>
      <c r="G29" s="104">
        <f t="shared" si="2"/>
        <v>6.3650650074463966E-2</v>
      </c>
      <c r="H29" s="75"/>
      <c r="I29" s="105">
        <v>3434</v>
      </c>
      <c r="J29" s="129">
        <v>1499.0833333333333</v>
      </c>
      <c r="K29" s="21">
        <v>33</v>
      </c>
      <c r="L29" s="106">
        <f>J29+K29</f>
        <v>1532.0833333333333</v>
      </c>
      <c r="M29" s="104">
        <f>(L29-I29)/I29</f>
        <v>-0.55384876722966414</v>
      </c>
      <c r="N29" s="115">
        <f>IF(AND(M29&lt;0,M29&lt;F29),0.9+M29,0.9+F29)</f>
        <v>0.34615123277033588</v>
      </c>
    </row>
    <row r="30" spans="1:14" ht="16">
      <c r="A30" s="103" t="s">
        <v>121</v>
      </c>
      <c r="B30" s="80">
        <v>28232</v>
      </c>
      <c r="C30" s="127">
        <v>13034.833333333334</v>
      </c>
      <c r="D30" s="124">
        <v>11918</v>
      </c>
      <c r="E30" s="75">
        <f t="shared" si="0"/>
        <v>24952.833333333336</v>
      </c>
      <c r="F30" s="104">
        <f t="shared" si="1"/>
        <v>-0.11615070369320857</v>
      </c>
      <c r="G30" s="104">
        <f t="shared" si="2"/>
        <v>0.38384929630679143</v>
      </c>
      <c r="H30" s="75"/>
      <c r="I30" s="105">
        <v>1667</v>
      </c>
      <c r="J30" s="129">
        <v>576.58333333333337</v>
      </c>
      <c r="K30" s="106" t="s">
        <v>10</v>
      </c>
      <c r="L30" s="106" t="s">
        <v>101</v>
      </c>
      <c r="M30" s="104">
        <f>F30</f>
        <v>-0.11615070369320857</v>
      </c>
      <c r="N30" s="115">
        <f>IF(AND(M30&lt;0,M30&lt;F30),0.9+M30,0.9+F30)</f>
        <v>0.78384929630679145</v>
      </c>
    </row>
    <row r="31" spans="1:14" ht="16">
      <c r="A31" s="103" t="s">
        <v>122</v>
      </c>
      <c r="B31" s="80">
        <v>75384</v>
      </c>
      <c r="C31" s="127">
        <v>36126.75</v>
      </c>
      <c r="D31" s="124">
        <v>3776</v>
      </c>
      <c r="E31" s="75">
        <f t="shared" si="0"/>
        <v>39902.75</v>
      </c>
      <c r="F31" s="104">
        <f t="shared" si="1"/>
        <v>-0.47067348508967422</v>
      </c>
      <c r="G31" s="104">
        <f t="shared" si="2"/>
        <v>2.9326514910325785E-2</v>
      </c>
      <c r="H31" s="75"/>
      <c r="I31" s="105">
        <v>4019</v>
      </c>
      <c r="J31" s="129">
        <v>708.08333333333337</v>
      </c>
      <c r="K31" s="180">
        <v>16</v>
      </c>
      <c r="L31" s="106">
        <f>J31+K31</f>
        <v>724.08333333333337</v>
      </c>
      <c r="M31" s="104">
        <f>(L31-I31)/I31</f>
        <v>-0.81983495065107403</v>
      </c>
      <c r="N31" s="115">
        <f>IF(AND(M31&lt;0,M31&lt;F31),0.9+M31,0.9+F31)</f>
        <v>8.0165049348925987E-2</v>
      </c>
    </row>
    <row r="32" spans="1:14" ht="16">
      <c r="A32" s="103" t="s">
        <v>123</v>
      </c>
      <c r="B32" s="80">
        <v>79825</v>
      </c>
      <c r="C32" s="127">
        <v>25176.166666666668</v>
      </c>
      <c r="D32" s="124">
        <v>6133</v>
      </c>
      <c r="E32" s="75">
        <f t="shared" si="0"/>
        <v>31309.166666666668</v>
      </c>
      <c r="F32" s="104">
        <f t="shared" si="1"/>
        <v>-0.60777742979434168</v>
      </c>
      <c r="G32" s="104">
        <f t="shared" si="2"/>
        <v>0</v>
      </c>
      <c r="H32" s="75"/>
      <c r="I32" s="105">
        <v>706</v>
      </c>
      <c r="J32" s="129">
        <v>217</v>
      </c>
      <c r="K32" s="106" t="s">
        <v>10</v>
      </c>
      <c r="L32" s="106" t="s">
        <v>101</v>
      </c>
      <c r="M32" s="104">
        <f>F32</f>
        <v>-0.60777742979434168</v>
      </c>
      <c r="N32" s="115">
        <f>IF(AND(M32&lt;0,M32&lt;F32),0.9+M32,0.9+F32)</f>
        <v>0.29222257020565834</v>
      </c>
    </row>
    <row r="33" spans="1:14" ht="16">
      <c r="A33" s="103"/>
      <c r="B33" s="80"/>
      <c r="C33" s="127"/>
      <c r="D33" s="75"/>
      <c r="E33" s="75"/>
      <c r="F33" s="104"/>
      <c r="G33" s="104" t="s">
        <v>101</v>
      </c>
      <c r="H33" s="75"/>
      <c r="I33" s="105"/>
      <c r="J33" s="129"/>
      <c r="K33" s="106"/>
      <c r="L33" s="106" t="s">
        <v>101</v>
      </c>
      <c r="M33" s="104"/>
      <c r="N33" s="115"/>
    </row>
    <row r="34" spans="1:14" ht="16">
      <c r="A34" s="103" t="s">
        <v>124</v>
      </c>
      <c r="B34" s="80">
        <v>21694</v>
      </c>
      <c r="C34" s="127">
        <v>11266</v>
      </c>
      <c r="D34" s="124">
        <v>0</v>
      </c>
      <c r="E34" s="75">
        <f t="shared" si="0"/>
        <v>11266</v>
      </c>
      <c r="F34" s="104">
        <f t="shared" si="1"/>
        <v>-0.48068590393657235</v>
      </c>
      <c r="G34" s="104">
        <f t="shared" si="2"/>
        <v>1.9314096063427655E-2</v>
      </c>
      <c r="H34" s="75"/>
      <c r="I34" s="80">
        <v>1904</v>
      </c>
      <c r="J34" s="127">
        <v>303</v>
      </c>
      <c r="K34" s="124">
        <v>0</v>
      </c>
      <c r="L34" s="75">
        <f>J34+K34</f>
        <v>303</v>
      </c>
      <c r="M34" s="104">
        <f>(L34-I34)/I34</f>
        <v>-0.84086134453781514</v>
      </c>
      <c r="N34" s="115">
        <f>IF(AND(M34&lt;0,M34&lt;F34),0.9+M34,0.9+F34)</f>
        <v>5.9138655462184886E-2</v>
      </c>
    </row>
    <row r="35" spans="1:14" ht="16">
      <c r="A35" s="103" t="s">
        <v>125</v>
      </c>
      <c r="B35" s="80">
        <v>81185</v>
      </c>
      <c r="C35" s="127">
        <v>29580</v>
      </c>
      <c r="D35" s="124">
        <v>16069</v>
      </c>
      <c r="E35" s="75">
        <f t="shared" si="0"/>
        <v>45649</v>
      </c>
      <c r="F35" s="104">
        <f t="shared" si="1"/>
        <v>-0.43771632690767998</v>
      </c>
      <c r="G35" s="104">
        <f t="shared" si="2"/>
        <v>6.2283673092320024E-2</v>
      </c>
      <c r="H35" s="75"/>
      <c r="I35" s="105">
        <v>678</v>
      </c>
      <c r="J35" s="129">
        <v>0</v>
      </c>
      <c r="K35" s="180">
        <v>0</v>
      </c>
      <c r="L35" s="106">
        <f>J35+K35</f>
        <v>0</v>
      </c>
      <c r="M35" s="104">
        <f>(L35-I35)/I35</f>
        <v>-1</v>
      </c>
      <c r="N35" s="106" t="s">
        <v>16</v>
      </c>
    </row>
    <row r="36" spans="1:14" ht="16">
      <c r="A36" s="103" t="s">
        <v>183</v>
      </c>
      <c r="B36" s="80">
        <v>100852</v>
      </c>
      <c r="C36" s="127">
        <v>42661</v>
      </c>
      <c r="D36" s="124">
        <v>8587</v>
      </c>
      <c r="E36" s="75">
        <f t="shared" si="0"/>
        <v>51248</v>
      </c>
      <c r="F36" s="104">
        <f t="shared" si="1"/>
        <v>-0.49184944274778886</v>
      </c>
      <c r="G36" s="104">
        <f t="shared" si="2"/>
        <v>8.1505572522111436E-3</v>
      </c>
      <c r="H36" s="75"/>
      <c r="I36" s="105">
        <v>3433</v>
      </c>
      <c r="J36" s="129">
        <v>3632.9166666666665</v>
      </c>
      <c r="K36" s="106" t="s">
        <v>10</v>
      </c>
      <c r="L36" s="106"/>
      <c r="M36" s="104">
        <f>F36</f>
        <v>-0.49184944274778886</v>
      </c>
      <c r="N36" s="115">
        <f>IF(AND(M36&lt;0,M36&lt;F36),0.9+M36,0.9+F36)</f>
        <v>0.40815055725221117</v>
      </c>
    </row>
    <row r="37" spans="1:14" ht="16">
      <c r="A37" s="103" t="s">
        <v>126</v>
      </c>
      <c r="B37" s="80">
        <v>201696</v>
      </c>
      <c r="C37" s="127">
        <v>70724.666666666672</v>
      </c>
      <c r="D37" s="124">
        <v>1704</v>
      </c>
      <c r="E37" s="75">
        <f t="shared" si="0"/>
        <v>72428.666666666672</v>
      </c>
      <c r="F37" s="104">
        <f t="shared" si="1"/>
        <v>-0.6409018192395155</v>
      </c>
      <c r="G37" s="104">
        <f t="shared" si="2"/>
        <v>0</v>
      </c>
      <c r="H37" s="75"/>
      <c r="I37" s="105">
        <v>23088</v>
      </c>
      <c r="J37" s="129">
        <v>3294.5833333333335</v>
      </c>
      <c r="K37" s="180">
        <v>76</v>
      </c>
      <c r="L37" s="106">
        <f>J37+K37</f>
        <v>3370.5833333333335</v>
      </c>
      <c r="M37" s="104">
        <f>(L37-I37)/I37</f>
        <v>-0.85401146338646339</v>
      </c>
      <c r="N37" s="115">
        <f>IF(AND(M37&lt;0,M37&lt;F37),0.9+M37,0.9+F37)</f>
        <v>4.5988536613536635E-2</v>
      </c>
    </row>
    <row r="38" spans="1:14" ht="16">
      <c r="A38" s="103" t="s">
        <v>127</v>
      </c>
      <c r="B38" s="80">
        <v>61339</v>
      </c>
      <c r="C38" s="127">
        <v>38557.666666666664</v>
      </c>
      <c r="D38" s="124">
        <v>0</v>
      </c>
      <c r="E38" s="75">
        <f t="shared" si="0"/>
        <v>38557.666666666664</v>
      </c>
      <c r="F38" s="104">
        <f t="shared" si="1"/>
        <v>-0.37140046843498159</v>
      </c>
      <c r="G38" s="104">
        <f t="shared" si="2"/>
        <v>0.12859953156501841</v>
      </c>
      <c r="H38" s="75"/>
      <c r="I38" s="105">
        <v>4789</v>
      </c>
      <c r="J38" s="129">
        <v>0</v>
      </c>
      <c r="K38" s="180">
        <v>0</v>
      </c>
      <c r="L38" s="106">
        <f>J38+K38</f>
        <v>0</v>
      </c>
      <c r="M38" s="104">
        <f>(L38-I38)/I38</f>
        <v>-1</v>
      </c>
      <c r="N38" s="106" t="s">
        <v>16</v>
      </c>
    </row>
    <row r="39" spans="1:14" ht="16">
      <c r="A39" s="103" t="s">
        <v>128</v>
      </c>
      <c r="B39" s="80">
        <v>52528</v>
      </c>
      <c r="C39" s="127">
        <v>15657.083333333334</v>
      </c>
      <c r="D39" s="124">
        <v>17183</v>
      </c>
      <c r="E39" s="75">
        <f t="shared" si="0"/>
        <v>32840.083333333336</v>
      </c>
      <c r="F39" s="104">
        <f t="shared" si="1"/>
        <v>-0.3748080388871966</v>
      </c>
      <c r="G39" s="104">
        <f t="shared" si="2"/>
        <v>0.1251919611128034</v>
      </c>
      <c r="H39" s="75"/>
      <c r="I39" s="105">
        <v>42</v>
      </c>
      <c r="J39" s="129">
        <v>0</v>
      </c>
      <c r="K39" s="180">
        <v>0</v>
      </c>
      <c r="L39" s="106">
        <f>J39+K39</f>
        <v>0</v>
      </c>
      <c r="M39" s="104">
        <f>(L39-I39)/I39</f>
        <v>-1</v>
      </c>
      <c r="N39" s="106" t="s">
        <v>16</v>
      </c>
    </row>
    <row r="40" spans="1:14" ht="16">
      <c r="A40" s="103" t="s">
        <v>129</v>
      </c>
      <c r="B40" s="80">
        <v>89299</v>
      </c>
      <c r="C40" s="127">
        <v>49718</v>
      </c>
      <c r="D40" s="124">
        <v>0</v>
      </c>
      <c r="E40" s="75">
        <f t="shared" si="0"/>
        <v>49718</v>
      </c>
      <c r="F40" s="104">
        <f t="shared" si="1"/>
        <v>-0.44324124570263945</v>
      </c>
      <c r="G40" s="104">
        <f t="shared" si="2"/>
        <v>5.6758754297360547E-2</v>
      </c>
      <c r="H40" s="75"/>
      <c r="I40" s="105">
        <v>2365</v>
      </c>
      <c r="J40" s="129">
        <v>1223</v>
      </c>
      <c r="K40" s="180">
        <v>0</v>
      </c>
      <c r="L40" s="106">
        <f>J40+K40</f>
        <v>1223</v>
      </c>
      <c r="M40" s="104">
        <f>(L40-I40)/I40</f>
        <v>-0.48287526427061311</v>
      </c>
      <c r="N40" s="115">
        <f>IF(AND(M40&lt;0,M40&lt;F40),0.9+M40,0.9+F40)</f>
        <v>0.41712473572938691</v>
      </c>
    </row>
    <row r="41" spans="1:14" ht="16">
      <c r="A41" s="103" t="s">
        <v>130</v>
      </c>
      <c r="B41" s="80">
        <v>11205</v>
      </c>
      <c r="C41" s="127">
        <v>4933.5</v>
      </c>
      <c r="D41" s="124">
        <v>0</v>
      </c>
      <c r="E41" s="75">
        <f t="shared" si="0"/>
        <v>4933.5</v>
      </c>
      <c r="F41" s="104">
        <f t="shared" si="1"/>
        <v>-0.55970548862115133</v>
      </c>
      <c r="G41" s="104">
        <f t="shared" si="2"/>
        <v>0</v>
      </c>
      <c r="H41" s="75"/>
      <c r="I41" s="105">
        <v>977</v>
      </c>
      <c r="J41" s="129">
        <v>640.66666666666663</v>
      </c>
      <c r="K41" s="106" t="s">
        <v>10</v>
      </c>
      <c r="L41" s="106"/>
      <c r="M41" s="104">
        <f>F41</f>
        <v>-0.55970548862115133</v>
      </c>
      <c r="N41" s="115">
        <f>IF(AND(M41&lt;0,M41&lt;F41),0.9+M41,0.9+F41)</f>
        <v>0.3402945113788487</v>
      </c>
    </row>
    <row r="42" spans="1:14" ht="16">
      <c r="A42" s="103" t="s">
        <v>131</v>
      </c>
      <c r="B42" s="80">
        <v>15293</v>
      </c>
      <c r="C42" s="127">
        <v>10312</v>
      </c>
      <c r="D42" s="124">
        <v>21</v>
      </c>
      <c r="E42" s="75">
        <f t="shared" si="0"/>
        <v>10333</v>
      </c>
      <c r="F42" s="104">
        <f t="shared" si="1"/>
        <v>-0.32433139344798273</v>
      </c>
      <c r="G42" s="104">
        <f t="shared" si="2"/>
        <v>0.17566860655201727</v>
      </c>
      <c r="H42" s="75"/>
      <c r="I42" s="105">
        <v>802</v>
      </c>
      <c r="J42" s="129">
        <v>0</v>
      </c>
      <c r="K42" s="180">
        <v>0</v>
      </c>
      <c r="L42" s="106">
        <f>J42+K42</f>
        <v>0</v>
      </c>
      <c r="M42" s="104">
        <f>(L42-I42)/I42</f>
        <v>-1</v>
      </c>
      <c r="N42" s="106" t="s">
        <v>16</v>
      </c>
    </row>
    <row r="43" spans="1:14" ht="16">
      <c r="A43" s="103" t="s">
        <v>132</v>
      </c>
      <c r="B43" s="80">
        <v>15708</v>
      </c>
      <c r="C43" s="127">
        <v>7438.5</v>
      </c>
      <c r="D43" s="124">
        <v>1061</v>
      </c>
      <c r="E43" s="75">
        <f t="shared" si="0"/>
        <v>8499.5</v>
      </c>
      <c r="F43" s="104">
        <f t="shared" si="1"/>
        <v>-0.45890628978864273</v>
      </c>
      <c r="G43" s="104">
        <f t="shared" si="2"/>
        <v>4.1093710211357271E-2</v>
      </c>
      <c r="H43" s="75"/>
      <c r="I43" s="105">
        <v>393</v>
      </c>
      <c r="J43" s="129">
        <v>0</v>
      </c>
      <c r="K43" s="180">
        <v>0</v>
      </c>
      <c r="L43" s="106">
        <f>J43+K43</f>
        <v>0</v>
      </c>
      <c r="M43" s="104">
        <f>(L43-I43)/I43</f>
        <v>-1</v>
      </c>
      <c r="N43" s="106" t="s">
        <v>16</v>
      </c>
    </row>
    <row r="44" spans="1:14" ht="16">
      <c r="A44" s="103"/>
      <c r="B44" s="80"/>
      <c r="C44" s="127"/>
      <c r="D44" s="75"/>
      <c r="E44" s="75"/>
      <c r="F44" s="104"/>
      <c r="G44" s="104" t="s">
        <v>101</v>
      </c>
      <c r="H44" s="75"/>
      <c r="I44" s="105"/>
      <c r="J44" s="129"/>
      <c r="K44" s="106"/>
      <c r="L44" s="106" t="s">
        <v>101</v>
      </c>
      <c r="M44" s="104"/>
      <c r="N44" s="115"/>
    </row>
    <row r="45" spans="1:14" ht="16">
      <c r="A45" s="103" t="s">
        <v>133</v>
      </c>
      <c r="B45" s="80">
        <v>10800</v>
      </c>
      <c r="C45" s="127">
        <v>5659</v>
      </c>
      <c r="D45" s="124">
        <v>0</v>
      </c>
      <c r="E45" s="75">
        <f t="shared" si="0"/>
        <v>5659</v>
      </c>
      <c r="F45" s="104">
        <f t="shared" si="1"/>
        <v>-0.47601851851851851</v>
      </c>
      <c r="G45" s="104">
        <f t="shared" si="2"/>
        <v>2.3981481481481493E-2</v>
      </c>
      <c r="H45" s="75"/>
      <c r="I45" s="105">
        <v>278</v>
      </c>
      <c r="J45" s="129">
        <v>78</v>
      </c>
      <c r="K45" s="180">
        <v>0</v>
      </c>
      <c r="L45" s="106">
        <f>J45+K45</f>
        <v>78</v>
      </c>
      <c r="M45" s="104">
        <f>(L45-I45)/I45</f>
        <v>-0.71942446043165464</v>
      </c>
      <c r="N45" s="115">
        <f>IF(AND(M45&lt;0,M45&lt;F45),0.9+M45,0.9+F45)</f>
        <v>0.18057553956834538</v>
      </c>
    </row>
    <row r="46" spans="1:14" ht="16">
      <c r="A46" s="103" t="s">
        <v>134</v>
      </c>
      <c r="B46" s="80">
        <v>111734</v>
      </c>
      <c r="C46" s="127">
        <v>46937</v>
      </c>
      <c r="D46" s="124">
        <v>1058</v>
      </c>
      <c r="E46" s="75">
        <f t="shared" si="0"/>
        <v>47995</v>
      </c>
      <c r="F46" s="104">
        <f t="shared" si="1"/>
        <v>-0.57045304025632304</v>
      </c>
      <c r="G46" s="104">
        <f t="shared" si="2"/>
        <v>0</v>
      </c>
      <c r="H46" s="75"/>
      <c r="I46" s="105">
        <v>3739</v>
      </c>
      <c r="J46" s="129">
        <v>0</v>
      </c>
      <c r="K46" s="106"/>
      <c r="L46" s="106">
        <f>J46+K46</f>
        <v>0</v>
      </c>
      <c r="M46" s="104">
        <f>(L46-I46)/I46</f>
        <v>-1</v>
      </c>
      <c r="N46" s="106" t="s">
        <v>16</v>
      </c>
    </row>
    <row r="47" spans="1:14" ht="16">
      <c r="A47" s="103" t="s">
        <v>135</v>
      </c>
      <c r="B47" s="80">
        <v>34444</v>
      </c>
      <c r="C47" s="127">
        <v>19321.916666666668</v>
      </c>
      <c r="D47" s="124">
        <v>753</v>
      </c>
      <c r="E47" s="75">
        <f t="shared" si="0"/>
        <v>20074.916666666668</v>
      </c>
      <c r="F47" s="104">
        <f t="shared" si="1"/>
        <v>-0.41717231835249485</v>
      </c>
      <c r="G47" s="104">
        <f t="shared" si="2"/>
        <v>8.2827681647505147E-2</v>
      </c>
      <c r="H47" s="75"/>
      <c r="I47" s="105">
        <v>1430</v>
      </c>
      <c r="J47" s="129">
        <v>870.75</v>
      </c>
      <c r="K47" s="106" t="s">
        <v>10</v>
      </c>
      <c r="L47" s="106"/>
      <c r="M47" s="104">
        <f>F47</f>
        <v>-0.41717231835249485</v>
      </c>
      <c r="N47" s="115">
        <f>IF(AND(M47&lt;0,M47&lt;F47),0.9+M47,0.9+F47)</f>
        <v>0.48282768164750517</v>
      </c>
    </row>
    <row r="48" spans="1:14" ht="16">
      <c r="A48" s="103" t="s">
        <v>136</v>
      </c>
      <c r="B48" s="80">
        <v>499415</v>
      </c>
      <c r="C48" s="127">
        <v>226921.33333333334</v>
      </c>
      <c r="D48" s="124">
        <v>0</v>
      </c>
      <c r="E48" s="75">
        <f t="shared" si="0"/>
        <v>226921.33333333334</v>
      </c>
      <c r="F48" s="104">
        <f t="shared" si="1"/>
        <v>-0.54562571542037508</v>
      </c>
      <c r="G48" s="104">
        <f t="shared" si="2"/>
        <v>0</v>
      </c>
      <c r="H48" s="75"/>
      <c r="I48" s="105">
        <v>27522</v>
      </c>
      <c r="J48" s="129">
        <v>6005</v>
      </c>
      <c r="K48" s="180">
        <v>0</v>
      </c>
      <c r="L48" s="106">
        <f>J48+K48</f>
        <v>6005</v>
      </c>
      <c r="M48" s="104">
        <f>(L48-I48)/I48</f>
        <v>-0.7818109149044401</v>
      </c>
      <c r="N48" s="115">
        <f>IF(AND(M48&lt;0,M48&lt;F48),0.9+M48,0.9+F48)</f>
        <v>0.11818908509555992</v>
      </c>
    </row>
    <row r="49" spans="1:14" ht="16">
      <c r="A49" s="103" t="s">
        <v>137</v>
      </c>
      <c r="B49" s="134">
        <v>125503.25</v>
      </c>
      <c r="C49" s="127">
        <v>43569</v>
      </c>
      <c r="D49" s="124">
        <v>12362</v>
      </c>
      <c r="E49" s="75">
        <f t="shared" si="0"/>
        <v>55931</v>
      </c>
      <c r="F49" s="104">
        <f t="shared" si="1"/>
        <v>-0.55434620218998309</v>
      </c>
      <c r="G49" s="104">
        <f t="shared" si="2"/>
        <v>0</v>
      </c>
      <c r="H49" s="75"/>
      <c r="I49" s="105">
        <v>2696</v>
      </c>
      <c r="J49" s="129">
        <v>412</v>
      </c>
      <c r="K49" s="106" t="s">
        <v>10</v>
      </c>
      <c r="L49" s="106"/>
      <c r="M49" s="104">
        <f>F49</f>
        <v>-0.55434620218998309</v>
      </c>
      <c r="N49" s="115">
        <f>IF(AND(M49&lt;0,M49&lt;F49),0.9+M49,0.9+F49)</f>
        <v>0.34565379781001693</v>
      </c>
    </row>
    <row r="50" spans="1:14" ht="16">
      <c r="A50" s="103" t="s">
        <v>138</v>
      </c>
      <c r="B50" s="80">
        <v>5215</v>
      </c>
      <c r="C50" s="127">
        <v>2999.1666666666665</v>
      </c>
      <c r="D50" s="124">
        <v>0</v>
      </c>
      <c r="E50" s="75">
        <f t="shared" si="0"/>
        <v>2999.1666666666665</v>
      </c>
      <c r="F50" s="104">
        <f t="shared" si="1"/>
        <v>-0.42489613294982426</v>
      </c>
      <c r="G50" s="104">
        <f t="shared" si="2"/>
        <v>7.5103867050175743E-2</v>
      </c>
      <c r="H50" s="75"/>
      <c r="I50" s="105">
        <v>136</v>
      </c>
      <c r="J50" s="129">
        <v>0</v>
      </c>
      <c r="K50" s="106"/>
      <c r="L50" s="106">
        <f>J50+K50</f>
        <v>0</v>
      </c>
      <c r="M50" s="104">
        <f>(L50-I50)/I50</f>
        <v>-1</v>
      </c>
      <c r="N50" s="106" t="s">
        <v>16</v>
      </c>
    </row>
    <row r="51" spans="1:14" ht="16">
      <c r="A51" s="103" t="s">
        <v>139</v>
      </c>
      <c r="B51" s="80">
        <v>228171</v>
      </c>
      <c r="C51" s="127">
        <v>85004.5</v>
      </c>
      <c r="D51" s="124">
        <v>4430</v>
      </c>
      <c r="E51" s="75">
        <f t="shared" si="0"/>
        <v>89434.5</v>
      </c>
      <c r="F51" s="104">
        <f t="shared" si="1"/>
        <v>-0.60803739300787563</v>
      </c>
      <c r="G51" s="104">
        <f t="shared" si="2"/>
        <v>0</v>
      </c>
      <c r="H51" s="75"/>
      <c r="I51" s="105">
        <v>16551</v>
      </c>
      <c r="J51" s="129">
        <v>2916.4166666666665</v>
      </c>
      <c r="K51" s="180">
        <v>0</v>
      </c>
      <c r="L51" s="106">
        <f>J51+K51</f>
        <v>2916.4166666666665</v>
      </c>
      <c r="M51" s="104">
        <f>(L51-I51)/I51</f>
        <v>-0.82379211729402058</v>
      </c>
      <c r="N51" s="115">
        <f>IF(AND(M51&lt;0,M51&lt;F51),0.9+M51,0.9+F51)</f>
        <v>7.6207882705979446E-2</v>
      </c>
    </row>
    <row r="52" spans="1:14" ht="16">
      <c r="A52" s="103" t="s">
        <v>140</v>
      </c>
      <c r="B52" s="80">
        <v>44790</v>
      </c>
      <c r="C52" s="127">
        <v>13934.083333333334</v>
      </c>
      <c r="D52" s="124">
        <v>9782</v>
      </c>
      <c r="E52" s="75">
        <f t="shared" si="0"/>
        <v>23716.083333333336</v>
      </c>
      <c r="F52" s="104">
        <f t="shared" si="1"/>
        <v>-0.47050494902135886</v>
      </c>
      <c r="G52" s="104">
        <f t="shared" si="2"/>
        <v>2.9495050978641135E-2</v>
      </c>
      <c r="H52" s="75"/>
      <c r="I52" s="105">
        <v>421</v>
      </c>
      <c r="J52" s="129">
        <v>43.333333333333336</v>
      </c>
      <c r="K52" s="106" t="s">
        <v>101</v>
      </c>
      <c r="L52" s="106">
        <v>0</v>
      </c>
      <c r="M52" s="104">
        <f>(L52-I52)/I52</f>
        <v>-1</v>
      </c>
      <c r="N52" s="106" t="s">
        <v>16</v>
      </c>
    </row>
    <row r="53" spans="1:14" ht="16">
      <c r="A53" s="103" t="s">
        <v>141</v>
      </c>
      <c r="B53" s="80">
        <v>38988</v>
      </c>
      <c r="C53" s="127">
        <v>16270</v>
      </c>
      <c r="D53" s="124">
        <v>0</v>
      </c>
      <c r="E53" s="75">
        <f t="shared" si="0"/>
        <v>16270</v>
      </c>
      <c r="F53" s="104">
        <f t="shared" si="1"/>
        <v>-0.58269211039294144</v>
      </c>
      <c r="G53" s="104">
        <f t="shared" si="2"/>
        <v>0</v>
      </c>
      <c r="H53" s="75"/>
      <c r="I53" s="105">
        <v>3040</v>
      </c>
      <c r="J53" s="129">
        <v>579.5</v>
      </c>
      <c r="K53" s="106" t="s">
        <v>10</v>
      </c>
      <c r="L53" s="106"/>
      <c r="M53" s="104">
        <f>F53</f>
        <v>-0.58269211039294144</v>
      </c>
      <c r="N53" s="115">
        <f>IF(AND(M53&lt;0,M53&lt;F53),0.9+M53,0.9+F53)</f>
        <v>0.31730788960705858</v>
      </c>
    </row>
    <row r="54" spans="1:14" ht="16">
      <c r="A54" s="103" t="s">
        <v>142</v>
      </c>
      <c r="B54" s="80">
        <v>204771</v>
      </c>
      <c r="C54" s="127">
        <v>82643.833333333328</v>
      </c>
      <c r="D54" s="124">
        <v>0</v>
      </c>
      <c r="E54" s="75">
        <f t="shared" si="0"/>
        <v>82643.833333333328</v>
      </c>
      <c r="F54" s="104">
        <f t="shared" si="1"/>
        <v>-0.59640850836625636</v>
      </c>
      <c r="G54" s="104">
        <f t="shared" si="2"/>
        <v>0</v>
      </c>
      <c r="H54" s="75"/>
      <c r="I54" s="105">
        <v>8263</v>
      </c>
      <c r="J54" s="129">
        <v>1151</v>
      </c>
      <c r="K54" s="180">
        <v>0</v>
      </c>
      <c r="L54" s="106">
        <f>J54+K54</f>
        <v>1151</v>
      </c>
      <c r="M54" s="104">
        <f>(L54-I54)/I54</f>
        <v>-0.86070434466900636</v>
      </c>
      <c r="N54" s="115">
        <f>IF(AND(M54&lt;0,M54&lt;F54),0.9+M54,0.9+F54)</f>
        <v>3.9295655330993662E-2</v>
      </c>
    </row>
    <row r="55" spans="1:14" ht="16">
      <c r="A55" s="103"/>
      <c r="B55" s="80"/>
      <c r="C55" s="127"/>
      <c r="D55" s="75"/>
      <c r="E55" s="75"/>
      <c r="F55" s="104"/>
      <c r="G55" s="104" t="s">
        <v>101</v>
      </c>
      <c r="H55" s="75"/>
      <c r="I55" s="105"/>
      <c r="J55" s="129"/>
      <c r="K55" s="106"/>
      <c r="L55" s="106" t="s">
        <v>101</v>
      </c>
      <c r="M55" s="104"/>
      <c r="N55" s="115"/>
    </row>
    <row r="56" spans="1:14" ht="16">
      <c r="A56" s="103" t="s">
        <v>143</v>
      </c>
      <c r="B56" s="80">
        <v>54799</v>
      </c>
      <c r="C56" s="127">
        <v>26211.833333333332</v>
      </c>
      <c r="D56" s="124">
        <v>906</v>
      </c>
      <c r="E56" s="75">
        <f t="shared" si="0"/>
        <v>27117.833333333332</v>
      </c>
      <c r="F56" s="104">
        <f t="shared" si="1"/>
        <v>-0.50513999647195507</v>
      </c>
      <c r="G56" s="104">
        <f t="shared" si="2"/>
        <v>0</v>
      </c>
      <c r="H56" s="75"/>
      <c r="I56" s="78">
        <v>0</v>
      </c>
      <c r="J56" s="130">
        <v>0</v>
      </c>
      <c r="K56" s="78"/>
      <c r="L56" s="106" t="s">
        <v>101</v>
      </c>
      <c r="M56" s="104"/>
      <c r="N56" s="106" t="s">
        <v>16</v>
      </c>
    </row>
    <row r="57" spans="1:14" ht="16">
      <c r="A57" s="103" t="s">
        <v>144</v>
      </c>
      <c r="B57" s="80">
        <v>22194</v>
      </c>
      <c r="C57" s="127">
        <v>16188</v>
      </c>
      <c r="D57" s="124">
        <v>0</v>
      </c>
      <c r="E57" s="75">
        <f t="shared" si="0"/>
        <v>16188</v>
      </c>
      <c r="F57" s="104">
        <f t="shared" si="1"/>
        <v>-0.27061367937280345</v>
      </c>
      <c r="G57" s="104">
        <f t="shared" si="2"/>
        <v>0.22938632062719655</v>
      </c>
      <c r="H57" s="75"/>
      <c r="I57" s="105">
        <v>618</v>
      </c>
      <c r="J57" s="129">
        <v>347.25</v>
      </c>
      <c r="K57" s="106" t="s">
        <v>10</v>
      </c>
      <c r="L57" s="106"/>
      <c r="M57" s="104">
        <f>F57</f>
        <v>-0.27061367937280345</v>
      </c>
      <c r="N57" s="115">
        <f>IF(AND(M57&lt;0,M57&lt;F57),0.9+M57,0.9+F57)</f>
        <v>0.62938632062719657</v>
      </c>
    </row>
    <row r="58" spans="1:14" ht="16">
      <c r="A58" s="103" t="s">
        <v>145</v>
      </c>
      <c r="B58" s="80">
        <v>48981</v>
      </c>
      <c r="C58" s="127">
        <v>18643.333333333332</v>
      </c>
      <c r="D58" s="124">
        <v>6181</v>
      </c>
      <c r="E58" s="75">
        <f t="shared" si="0"/>
        <v>24824.333333333332</v>
      </c>
      <c r="F58" s="104">
        <f t="shared" si="1"/>
        <v>-0.49318443205868945</v>
      </c>
      <c r="G58" s="104">
        <f t="shared" si="2"/>
        <v>6.8155679413105519E-3</v>
      </c>
      <c r="H58" s="75"/>
      <c r="I58" s="105">
        <v>691</v>
      </c>
      <c r="J58" s="129">
        <v>531.5</v>
      </c>
      <c r="K58" s="106" t="s">
        <v>10</v>
      </c>
      <c r="L58" s="106"/>
      <c r="M58" s="104">
        <f>F58</f>
        <v>-0.49318443205868945</v>
      </c>
      <c r="N58" s="115">
        <f>IF(AND(M58&lt;0,M58&lt;F58),0.9+M58,0.9+F58)</f>
        <v>0.40681556794131057</v>
      </c>
    </row>
    <row r="59" spans="1:14" ht="16">
      <c r="A59" s="103" t="s">
        <v>146</v>
      </c>
      <c r="B59" s="80">
        <v>6092</v>
      </c>
      <c r="C59" s="127">
        <v>2713.1666666666665</v>
      </c>
      <c r="D59" s="124">
        <v>897</v>
      </c>
      <c r="E59" s="75">
        <f t="shared" si="0"/>
        <v>3610.1666666666665</v>
      </c>
      <c r="F59" s="104">
        <f t="shared" si="1"/>
        <v>-0.40739220836069162</v>
      </c>
      <c r="G59" s="104">
        <f t="shared" si="2"/>
        <v>9.2607791639308379E-2</v>
      </c>
      <c r="H59" s="75"/>
      <c r="I59" s="78">
        <v>0</v>
      </c>
      <c r="J59" s="78">
        <v>0</v>
      </c>
      <c r="K59" s="106"/>
      <c r="L59" s="106" t="s">
        <v>101</v>
      </c>
      <c r="M59" s="104" t="s">
        <v>101</v>
      </c>
      <c r="N59" s="106" t="s">
        <v>16</v>
      </c>
    </row>
    <row r="60" spans="1:14" ht="16">
      <c r="A60" s="103" t="s">
        <v>147</v>
      </c>
      <c r="B60" s="80">
        <v>104009</v>
      </c>
      <c r="C60" s="127">
        <v>60121</v>
      </c>
      <c r="D60" s="124">
        <v>0</v>
      </c>
      <c r="E60" s="75">
        <f t="shared" si="0"/>
        <v>60121</v>
      </c>
      <c r="F60" s="104">
        <f t="shared" si="1"/>
        <v>-0.42196348392927535</v>
      </c>
      <c r="G60" s="104">
        <f t="shared" si="2"/>
        <v>7.8036516070724649E-2</v>
      </c>
      <c r="H60" s="75"/>
      <c r="I60" s="105">
        <v>1959</v>
      </c>
      <c r="J60" s="129">
        <v>0</v>
      </c>
      <c r="K60" s="106" t="s">
        <v>101</v>
      </c>
      <c r="L60" s="106">
        <v>0</v>
      </c>
      <c r="M60" s="104">
        <f>(L60-I60)/I60</f>
        <v>-1</v>
      </c>
      <c r="N60" s="106" t="s">
        <v>16</v>
      </c>
    </row>
    <row r="61" spans="1:14" ht="16">
      <c r="A61" s="103" t="s">
        <v>148</v>
      </c>
      <c r="B61" s="80">
        <v>274606</v>
      </c>
      <c r="C61" s="127">
        <v>130893.33333333333</v>
      </c>
      <c r="D61" s="75">
        <v>0</v>
      </c>
      <c r="E61" s="75">
        <f t="shared" si="0"/>
        <v>130893.33333333333</v>
      </c>
      <c r="F61" s="104">
        <f t="shared" si="1"/>
        <v>-0.52334132053438998</v>
      </c>
      <c r="G61" s="104">
        <f t="shared" si="2"/>
        <v>0</v>
      </c>
      <c r="H61" s="75"/>
      <c r="I61" s="105">
        <v>6820</v>
      </c>
      <c r="J61" s="129">
        <v>0</v>
      </c>
      <c r="K61" s="106"/>
      <c r="L61" s="106">
        <f>J61+K61</f>
        <v>0</v>
      </c>
      <c r="M61" s="104">
        <f>(L61-I61)/I61</f>
        <v>-1</v>
      </c>
      <c r="N61" s="106" t="s">
        <v>16</v>
      </c>
    </row>
    <row r="62" spans="1:14" ht="16">
      <c r="A62" s="103" t="s">
        <v>149</v>
      </c>
      <c r="B62" s="80">
        <v>16648</v>
      </c>
      <c r="C62" s="127">
        <v>7553</v>
      </c>
      <c r="D62" s="124">
        <v>2716</v>
      </c>
      <c r="E62" s="75">
        <f t="shared" si="0"/>
        <v>10269</v>
      </c>
      <c r="F62" s="104">
        <f t="shared" si="1"/>
        <v>-0.38316914944738106</v>
      </c>
      <c r="G62" s="104">
        <f t="shared" si="2"/>
        <v>0.11683085055261894</v>
      </c>
      <c r="H62" s="75"/>
      <c r="I62" s="105">
        <v>88</v>
      </c>
      <c r="J62" s="129">
        <v>0</v>
      </c>
      <c r="K62" s="106"/>
      <c r="L62" s="106">
        <f>J62+K62</f>
        <v>0</v>
      </c>
      <c r="M62" s="104">
        <f>(L62-I62)/I62</f>
        <v>-1</v>
      </c>
      <c r="N62" s="106" t="s">
        <v>16</v>
      </c>
    </row>
    <row r="63" spans="1:14" ht="16">
      <c r="A63" s="103" t="s">
        <v>150</v>
      </c>
      <c r="B63" s="80">
        <v>9638</v>
      </c>
      <c r="C63" s="127">
        <v>5550</v>
      </c>
      <c r="D63" s="124">
        <v>114</v>
      </c>
      <c r="E63" s="75">
        <f t="shared" si="0"/>
        <v>5664</v>
      </c>
      <c r="F63" s="104">
        <f t="shared" si="1"/>
        <v>-0.41232620875700354</v>
      </c>
      <c r="G63" s="104">
        <f t="shared" si="2"/>
        <v>8.7673791242996457E-2</v>
      </c>
      <c r="H63" s="75"/>
      <c r="I63" s="105">
        <v>1393</v>
      </c>
      <c r="J63" s="129">
        <v>478.25</v>
      </c>
      <c r="K63" s="180">
        <v>0</v>
      </c>
      <c r="L63" s="106">
        <f>J63+K63</f>
        <v>478.25</v>
      </c>
      <c r="M63" s="104">
        <f>(L63-I63)/I63</f>
        <v>-0.65667623833452982</v>
      </c>
      <c r="N63" s="115">
        <f>IF(AND(M63&lt;0,M63&lt;F63),0.9+M63,0.9+F63)</f>
        <v>0.24332376166547021</v>
      </c>
    </row>
    <row r="64" spans="1:14" ht="16">
      <c r="A64" s="103" t="s">
        <v>151</v>
      </c>
      <c r="B64" s="80">
        <v>1308</v>
      </c>
      <c r="C64" s="127">
        <v>723.75</v>
      </c>
      <c r="D64" s="124">
        <v>15</v>
      </c>
      <c r="E64" s="75">
        <f t="shared" si="0"/>
        <v>738.75</v>
      </c>
      <c r="F64" s="104">
        <f t="shared" si="1"/>
        <v>-0.43520642201834864</v>
      </c>
      <c r="G64" s="104">
        <f t="shared" si="2"/>
        <v>6.4793577981651362E-2</v>
      </c>
      <c r="H64" s="75"/>
      <c r="I64" s="78">
        <v>0</v>
      </c>
      <c r="J64" s="130">
        <v>0</v>
      </c>
      <c r="K64" s="78"/>
      <c r="L64" s="106" t="s">
        <v>101</v>
      </c>
      <c r="M64" s="104" t="s">
        <v>101</v>
      </c>
      <c r="N64" s="106" t="s">
        <v>16</v>
      </c>
    </row>
    <row r="65" spans="1:14" ht="16">
      <c r="A65" s="103" t="s">
        <v>152</v>
      </c>
      <c r="B65" s="80">
        <v>72147</v>
      </c>
      <c r="C65" s="127">
        <v>30003</v>
      </c>
      <c r="D65" s="124">
        <v>179</v>
      </c>
      <c r="E65" s="75">
        <f t="shared" si="0"/>
        <v>30182</v>
      </c>
      <c r="F65" s="104">
        <f t="shared" si="1"/>
        <v>-0.58165966706862382</v>
      </c>
      <c r="G65" s="104">
        <f t="shared" si="2"/>
        <v>0</v>
      </c>
      <c r="H65" s="75"/>
      <c r="I65" s="78">
        <v>0</v>
      </c>
      <c r="J65" s="78">
        <v>0</v>
      </c>
      <c r="K65" s="106"/>
      <c r="L65" s="106" t="s">
        <v>101</v>
      </c>
      <c r="M65" s="104" t="s">
        <v>101</v>
      </c>
      <c r="N65" s="106" t="s">
        <v>16</v>
      </c>
    </row>
    <row r="66" spans="1:14" ht="16">
      <c r="A66" s="103"/>
      <c r="B66" s="80"/>
      <c r="C66" s="127"/>
      <c r="D66" s="75"/>
      <c r="E66" s="75"/>
      <c r="F66" s="104"/>
      <c r="G66" s="104" t="s">
        <v>101</v>
      </c>
      <c r="H66" s="75"/>
      <c r="I66" s="105"/>
      <c r="J66" s="129"/>
      <c r="K66" s="106"/>
      <c r="L66" s="106" t="s">
        <v>101</v>
      </c>
      <c r="M66" s="104"/>
      <c r="N66" s="115"/>
    </row>
    <row r="67" spans="1:14" ht="16">
      <c r="A67" s="103" t="s">
        <v>153</v>
      </c>
      <c r="B67" s="80">
        <v>101080</v>
      </c>
      <c r="C67" s="127">
        <v>57621</v>
      </c>
      <c r="D67" s="124">
        <v>0</v>
      </c>
      <c r="E67" s="75">
        <f t="shared" si="0"/>
        <v>57621</v>
      </c>
      <c r="F67" s="104">
        <f t="shared" si="1"/>
        <v>-0.42994657696873761</v>
      </c>
      <c r="G67" s="104">
        <f t="shared" si="2"/>
        <v>7.0053423031262385E-2</v>
      </c>
      <c r="H67" s="75"/>
      <c r="I67" s="105">
        <v>15347</v>
      </c>
      <c r="J67" s="129">
        <v>7684</v>
      </c>
      <c r="K67" s="180">
        <v>0</v>
      </c>
      <c r="L67" s="106">
        <f>J67+K67</f>
        <v>7684</v>
      </c>
      <c r="M67" s="104">
        <f>(L67-I67)/I67</f>
        <v>-0.4993158271974979</v>
      </c>
      <c r="N67" s="115">
        <f>IF(AND(M67&lt;0,M67&lt;F67),0.9+M67,0.9+F67)</f>
        <v>0.40068417280250213</v>
      </c>
    </row>
    <row r="68" spans="1:14" ht="16">
      <c r="A68" s="103" t="s">
        <v>154</v>
      </c>
      <c r="B68" s="80">
        <v>38404</v>
      </c>
      <c r="C68" s="127">
        <v>14731.583333333334</v>
      </c>
      <c r="D68" s="124">
        <v>0</v>
      </c>
      <c r="E68" s="75">
        <f t="shared" si="0"/>
        <v>14731.583333333334</v>
      </c>
      <c r="F68" s="104">
        <f t="shared" si="1"/>
        <v>-0.61640497517619686</v>
      </c>
      <c r="G68" s="104">
        <f t="shared" si="2"/>
        <v>0</v>
      </c>
      <c r="H68" s="75"/>
      <c r="I68" s="105">
        <v>5350</v>
      </c>
      <c r="J68" s="129">
        <v>1515.5</v>
      </c>
      <c r="K68" s="106" t="s">
        <v>10</v>
      </c>
      <c r="L68" s="106"/>
      <c r="M68" s="104">
        <f>F68</f>
        <v>-0.61640497517619686</v>
      </c>
      <c r="N68" s="115">
        <f>IF(AND(M68&lt;0,M68&lt;F68),0.9+M68,0.9+F68)</f>
        <v>0.28359502482380317</v>
      </c>
    </row>
    <row r="69" spans="1:14" ht="16">
      <c r="A69" s="103" t="s">
        <v>155</v>
      </c>
      <c r="B69" s="80">
        <v>72366</v>
      </c>
      <c r="C69" s="127">
        <v>18329</v>
      </c>
      <c r="D69" s="124">
        <v>15147</v>
      </c>
      <c r="E69" s="75">
        <f t="shared" si="0"/>
        <v>33476</v>
      </c>
      <c r="F69" s="104">
        <f t="shared" si="1"/>
        <v>-0.53740706961832907</v>
      </c>
      <c r="G69" s="104">
        <f t="shared" si="2"/>
        <v>0</v>
      </c>
      <c r="H69" s="75"/>
      <c r="I69" s="105">
        <v>5667</v>
      </c>
      <c r="J69" s="129">
        <v>194.91666666666666</v>
      </c>
      <c r="K69" s="106" t="s">
        <v>10</v>
      </c>
      <c r="L69" s="106" t="s">
        <v>101</v>
      </c>
      <c r="M69" s="104">
        <f>F69</f>
        <v>-0.53740706961832907</v>
      </c>
      <c r="N69" s="115">
        <f>IF(AND(M69&lt;0,M69&lt;F69),0.9+M69,0.9+F69)</f>
        <v>0.36259293038167095</v>
      </c>
    </row>
    <row r="70" spans="1:14" ht="17" thickBot="1">
      <c r="A70" s="108" t="s">
        <v>156</v>
      </c>
      <c r="B70" s="81">
        <v>4716</v>
      </c>
      <c r="C70" s="128">
        <v>527</v>
      </c>
      <c r="D70" s="132">
        <v>107</v>
      </c>
      <c r="E70" s="76">
        <f>C70+D70</f>
        <v>634</v>
      </c>
      <c r="F70" s="109">
        <f>(E70-B70)/B70</f>
        <v>-0.8655640373197625</v>
      </c>
      <c r="G70" s="109">
        <f t="shared" si="2"/>
        <v>0</v>
      </c>
      <c r="H70" s="75"/>
      <c r="I70" s="110">
        <v>67</v>
      </c>
      <c r="J70" s="131">
        <v>5</v>
      </c>
      <c r="K70" s="181">
        <v>0</v>
      </c>
      <c r="L70" s="111">
        <f>J70+K70</f>
        <v>5</v>
      </c>
      <c r="M70" s="109">
        <f>(L70-I70)/I70</f>
        <v>-0.92537313432835822</v>
      </c>
      <c r="N70" s="183">
        <v>0</v>
      </c>
    </row>
    <row r="71" spans="1:14">
      <c r="A71" s="122" t="s">
        <v>415</v>
      </c>
      <c r="B71" s="83"/>
      <c r="C71" s="89"/>
      <c r="D71" s="89"/>
      <c r="E71" s="89"/>
      <c r="F71" s="89"/>
      <c r="G71" s="89"/>
      <c r="H71" s="83"/>
      <c r="I71" s="83"/>
      <c r="J71" s="83"/>
      <c r="K71" s="83"/>
      <c r="L71" s="83"/>
      <c r="M71" s="89"/>
      <c r="N71" s="83"/>
    </row>
    <row r="72" spans="1:14">
      <c r="A72" s="122" t="s">
        <v>185</v>
      </c>
      <c r="B72" s="83"/>
      <c r="C72" s="83"/>
      <c r="D72" s="83"/>
      <c r="E72" s="83"/>
      <c r="F72" s="83"/>
      <c r="G72" s="83"/>
      <c r="H72" s="83"/>
      <c r="I72" s="83"/>
      <c r="J72" s="83"/>
      <c r="K72" s="83"/>
      <c r="L72" s="83"/>
      <c r="M72" s="83"/>
      <c r="N72" s="83"/>
    </row>
    <row r="73" spans="1:14" ht="14.25" customHeight="1">
      <c r="A73" s="123" t="s">
        <v>186</v>
      </c>
      <c r="B73" s="113"/>
      <c r="C73" s="83"/>
      <c r="D73" s="83"/>
      <c r="E73" s="83"/>
      <c r="F73" s="83"/>
      <c r="G73" s="83"/>
      <c r="H73" s="83"/>
      <c r="I73" s="83"/>
      <c r="J73" s="83"/>
      <c r="K73" s="83"/>
      <c r="L73" s="83"/>
      <c r="M73" s="83"/>
      <c r="N73" s="83"/>
    </row>
    <row r="75" spans="1:14">
      <c r="A75" s="112" t="s">
        <v>365</v>
      </c>
    </row>
  </sheetData>
  <mergeCells count="2">
    <mergeCell ref="B7:G7"/>
    <mergeCell ref="I7:N7"/>
  </mergeCells>
  <phoneticPr fontId="0" type="noConversion"/>
  <printOptions horizontalCentered="1" verticalCentered="1"/>
  <pageMargins left="0.25" right="0.25" top="0.25" bottom="0.25" header="0.5" footer="0.5"/>
  <pageSetup scale="6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72"/>
  <sheetViews>
    <sheetView zoomScale="75" workbookViewId="0"/>
  </sheetViews>
  <sheetFormatPr baseColWidth="10" defaultColWidth="8.83203125" defaultRowHeight="13"/>
  <cols>
    <col min="1" max="1" width="22.83203125" customWidth="1"/>
    <col min="2" max="2" width="13.5" customWidth="1"/>
    <col min="3" max="3" width="14.5" customWidth="1"/>
    <col min="4" max="5" width="17.5" customWidth="1"/>
    <col min="6" max="6" width="23.6640625" customWidth="1"/>
    <col min="7" max="7" width="18" customWidth="1"/>
    <col min="8" max="8" width="15" customWidth="1"/>
    <col min="9" max="9" width="20.33203125" customWidth="1"/>
    <col min="10" max="10" width="22.6640625" customWidth="1"/>
    <col min="11" max="11" width="18.5" customWidth="1"/>
  </cols>
  <sheetData>
    <row r="1" spans="1:11">
      <c r="K1" s="22" t="s">
        <v>228</v>
      </c>
    </row>
    <row r="2" spans="1:11" ht="16">
      <c r="A2" s="216" t="s">
        <v>0</v>
      </c>
      <c r="B2" s="216"/>
      <c r="C2" s="216"/>
      <c r="D2" s="216"/>
      <c r="E2" s="216"/>
      <c r="F2" s="216"/>
      <c r="G2" s="216"/>
      <c r="H2" s="216"/>
      <c r="I2" s="216"/>
      <c r="J2" s="216"/>
      <c r="K2" s="216"/>
    </row>
    <row r="3" spans="1:11" ht="16">
      <c r="A3" s="216" t="s">
        <v>216</v>
      </c>
      <c r="B3" s="216"/>
      <c r="C3" s="216"/>
      <c r="D3" s="216"/>
      <c r="E3" s="216"/>
      <c r="F3" s="216"/>
      <c r="G3" s="216"/>
      <c r="H3" s="216"/>
      <c r="I3" s="216"/>
      <c r="J3" s="216"/>
      <c r="K3" s="216"/>
    </row>
    <row r="4" spans="1:11" ht="16">
      <c r="A4" s="216" t="s">
        <v>354</v>
      </c>
      <c r="B4" s="216"/>
      <c r="C4" s="216"/>
      <c r="D4" s="216"/>
      <c r="E4" s="216"/>
      <c r="F4" s="216"/>
      <c r="G4" s="216"/>
      <c r="H4" s="216"/>
      <c r="I4" s="216"/>
      <c r="J4" s="216"/>
      <c r="K4" s="216"/>
    </row>
    <row r="6" spans="1:11" ht="14" thickBot="1"/>
    <row r="7" spans="1:11" ht="14" thickBot="1">
      <c r="A7" s="7"/>
      <c r="B7" s="229" t="s">
        <v>217</v>
      </c>
      <c r="C7" s="221"/>
      <c r="D7" s="221"/>
      <c r="E7" s="221"/>
      <c r="F7" s="221"/>
      <c r="G7" s="221"/>
      <c r="H7" s="221"/>
      <c r="I7" s="221"/>
      <c r="J7" s="221"/>
      <c r="K7" s="222"/>
    </row>
    <row r="8" spans="1:11" ht="17" thickBot="1">
      <c r="A8" s="13"/>
      <c r="B8" s="12"/>
      <c r="C8" s="7"/>
      <c r="D8" s="3"/>
      <c r="E8" s="7"/>
      <c r="F8" s="7"/>
      <c r="G8" s="226" t="s">
        <v>218</v>
      </c>
      <c r="H8" s="227"/>
      <c r="I8" s="227"/>
      <c r="J8" s="227"/>
      <c r="K8" s="228"/>
    </row>
    <row r="9" spans="1:11" ht="102.75" customHeight="1" thickBot="1">
      <c r="A9" s="156" t="s">
        <v>3</v>
      </c>
      <c r="B9" s="157" t="s">
        <v>219</v>
      </c>
      <c r="C9" s="158" t="s">
        <v>220</v>
      </c>
      <c r="D9" s="159" t="s">
        <v>221</v>
      </c>
      <c r="E9" s="158" t="s">
        <v>222</v>
      </c>
      <c r="F9" s="158" t="s">
        <v>389</v>
      </c>
      <c r="G9" s="160" t="s">
        <v>223</v>
      </c>
      <c r="H9" s="160" t="s">
        <v>224</v>
      </c>
      <c r="I9" s="160" t="s">
        <v>225</v>
      </c>
      <c r="J9" s="160" t="s">
        <v>226</v>
      </c>
      <c r="K9" s="160" t="s">
        <v>227</v>
      </c>
    </row>
    <row r="10" spans="1:11" ht="16">
      <c r="A10" s="154" t="s">
        <v>7</v>
      </c>
      <c r="B10" s="161">
        <f>SUM(B12:B70)</f>
        <v>2063529</v>
      </c>
      <c r="C10" s="161">
        <f t="shared" ref="C10:K10" si="0">SUM(C12:C70)</f>
        <v>799018</v>
      </c>
      <c r="D10" s="161">
        <f t="shared" si="0"/>
        <v>6942</v>
      </c>
      <c r="E10" s="161">
        <f t="shared" si="0"/>
        <v>1042990</v>
      </c>
      <c r="F10" s="161">
        <f t="shared" si="0"/>
        <v>349398</v>
      </c>
      <c r="G10" s="161">
        <f t="shared" si="0"/>
        <v>114588</v>
      </c>
      <c r="H10" s="161">
        <f t="shared" si="0"/>
        <v>32363</v>
      </c>
      <c r="I10" s="161">
        <f t="shared" si="0"/>
        <v>1196</v>
      </c>
      <c r="J10" s="161">
        <f t="shared" si="0"/>
        <v>63595</v>
      </c>
      <c r="K10" s="161">
        <f t="shared" si="0"/>
        <v>2838</v>
      </c>
    </row>
    <row r="11" spans="1:11" ht="16">
      <c r="A11" s="162"/>
      <c r="B11" s="10"/>
      <c r="C11" s="10"/>
      <c r="D11" s="10"/>
      <c r="E11" s="10"/>
      <c r="F11" s="10"/>
      <c r="G11" s="10"/>
      <c r="H11" s="10"/>
      <c r="I11" s="10"/>
      <c r="J11" s="10"/>
      <c r="K11" s="10"/>
    </row>
    <row r="12" spans="1:11" ht="16">
      <c r="A12" s="162" t="s">
        <v>8</v>
      </c>
      <c r="B12" s="21">
        <v>18037</v>
      </c>
      <c r="C12" s="21">
        <v>9106</v>
      </c>
      <c r="D12" s="21">
        <v>0</v>
      </c>
      <c r="E12" s="21">
        <v>6908</v>
      </c>
      <c r="F12" s="21">
        <v>2573</v>
      </c>
      <c r="G12" s="21">
        <v>1466</v>
      </c>
      <c r="H12" s="21">
        <v>557</v>
      </c>
      <c r="I12" s="21">
        <v>0</v>
      </c>
      <c r="J12" s="21">
        <v>0</v>
      </c>
      <c r="K12" s="21">
        <v>0</v>
      </c>
    </row>
    <row r="13" spans="1:11" ht="16">
      <c r="A13" s="162" t="s">
        <v>9</v>
      </c>
      <c r="B13" s="21">
        <v>6034</v>
      </c>
      <c r="C13" s="21">
        <v>1121</v>
      </c>
      <c r="D13" s="21">
        <v>0</v>
      </c>
      <c r="E13" s="21">
        <v>3974</v>
      </c>
      <c r="F13" s="21">
        <v>1575</v>
      </c>
      <c r="G13" s="21">
        <v>280</v>
      </c>
      <c r="H13" s="21">
        <v>28</v>
      </c>
      <c r="I13" s="21">
        <v>0</v>
      </c>
      <c r="J13" s="21">
        <v>0</v>
      </c>
      <c r="K13" s="21">
        <v>631</v>
      </c>
    </row>
    <row r="14" spans="1:11" ht="16">
      <c r="A14" s="162" t="s">
        <v>12</v>
      </c>
      <c r="B14" s="21">
        <v>40097</v>
      </c>
      <c r="C14" s="21">
        <v>17071</v>
      </c>
      <c r="D14" s="21">
        <v>0</v>
      </c>
      <c r="E14" s="21">
        <v>19677</v>
      </c>
      <c r="F14" s="21">
        <v>5087</v>
      </c>
      <c r="G14" s="21">
        <v>2358</v>
      </c>
      <c r="H14" s="21">
        <v>128</v>
      </c>
      <c r="I14" s="21">
        <v>0</v>
      </c>
      <c r="J14" s="21">
        <v>0</v>
      </c>
      <c r="K14" s="21">
        <v>864</v>
      </c>
    </row>
    <row r="15" spans="1:11" ht="16">
      <c r="A15" s="162" t="s">
        <v>14</v>
      </c>
      <c r="B15" s="21">
        <v>12026</v>
      </c>
      <c r="C15" s="21">
        <v>5006</v>
      </c>
      <c r="D15" s="21">
        <v>144</v>
      </c>
      <c r="E15" s="21">
        <v>6296</v>
      </c>
      <c r="F15" s="21">
        <v>1555</v>
      </c>
      <c r="G15" s="21">
        <v>458</v>
      </c>
      <c r="H15" s="21">
        <v>122</v>
      </c>
      <c r="I15" s="21">
        <v>0</v>
      </c>
      <c r="J15" s="21">
        <v>0</v>
      </c>
      <c r="K15" s="21">
        <v>0</v>
      </c>
    </row>
    <row r="16" spans="1:11" ht="16">
      <c r="A16" s="162" t="s">
        <v>15</v>
      </c>
      <c r="B16" s="21">
        <v>462328</v>
      </c>
      <c r="C16" s="21">
        <v>205608</v>
      </c>
      <c r="D16" s="21">
        <v>0</v>
      </c>
      <c r="E16" s="21">
        <v>232538</v>
      </c>
      <c r="F16" s="21">
        <v>63515</v>
      </c>
      <c r="G16" s="21">
        <v>23618</v>
      </c>
      <c r="H16" s="21">
        <v>563</v>
      </c>
      <c r="I16" s="21">
        <v>0</v>
      </c>
      <c r="J16" s="21">
        <v>0</v>
      </c>
      <c r="K16" s="21">
        <v>0</v>
      </c>
    </row>
    <row r="17" spans="1:11" ht="16">
      <c r="A17" s="162" t="s">
        <v>17</v>
      </c>
      <c r="B17" s="21">
        <v>12086</v>
      </c>
      <c r="C17" s="21">
        <v>4637</v>
      </c>
      <c r="D17" s="21">
        <v>10</v>
      </c>
      <c r="E17" s="21">
        <v>6376</v>
      </c>
      <c r="F17" s="21">
        <v>2281</v>
      </c>
      <c r="G17" s="21">
        <v>966</v>
      </c>
      <c r="H17" s="21">
        <v>97</v>
      </c>
      <c r="I17" s="21">
        <v>0</v>
      </c>
      <c r="J17" s="21">
        <v>0</v>
      </c>
      <c r="K17" s="21">
        <v>0</v>
      </c>
    </row>
    <row r="18" spans="1:11" ht="16">
      <c r="A18" s="162" t="s">
        <v>18</v>
      </c>
      <c r="B18" s="21">
        <v>23685</v>
      </c>
      <c r="C18" s="21">
        <v>8521</v>
      </c>
      <c r="D18" s="21">
        <v>3</v>
      </c>
      <c r="E18" s="21">
        <v>12873</v>
      </c>
      <c r="F18" s="21">
        <v>3391</v>
      </c>
      <c r="G18" s="21">
        <v>2095</v>
      </c>
      <c r="H18" s="21">
        <v>194</v>
      </c>
      <c r="I18" s="21">
        <v>0</v>
      </c>
      <c r="J18" s="21">
        <v>0</v>
      </c>
      <c r="K18" s="21">
        <v>0</v>
      </c>
    </row>
    <row r="19" spans="1:11" ht="16">
      <c r="A19" s="162" t="s">
        <v>19</v>
      </c>
      <c r="B19" s="21">
        <v>5469</v>
      </c>
      <c r="C19" s="21">
        <v>2536</v>
      </c>
      <c r="D19" s="21">
        <v>0</v>
      </c>
      <c r="E19" s="21">
        <v>2133</v>
      </c>
      <c r="F19" s="21">
        <v>549</v>
      </c>
      <c r="G19" s="21">
        <v>71</v>
      </c>
      <c r="H19" s="21">
        <v>38</v>
      </c>
      <c r="I19" s="21">
        <v>0</v>
      </c>
      <c r="J19" s="21">
        <v>691</v>
      </c>
      <c r="K19" s="21">
        <v>0</v>
      </c>
    </row>
    <row r="20" spans="1:11" ht="16">
      <c r="A20" s="162" t="s">
        <v>20</v>
      </c>
      <c r="B20" s="21">
        <v>16158</v>
      </c>
      <c r="C20" s="21">
        <v>4859</v>
      </c>
      <c r="D20" s="21">
        <v>108</v>
      </c>
      <c r="E20" s="21">
        <v>9599</v>
      </c>
      <c r="F20" s="21">
        <v>1563</v>
      </c>
      <c r="G20" s="21">
        <v>1592</v>
      </c>
      <c r="H20" s="21">
        <v>0</v>
      </c>
      <c r="I20" s="21">
        <v>0</v>
      </c>
      <c r="J20" s="21">
        <v>0</v>
      </c>
      <c r="K20" s="21">
        <v>0</v>
      </c>
    </row>
    <row r="21" spans="1:11" ht="16">
      <c r="A21" s="162" t="s">
        <v>21</v>
      </c>
      <c r="B21" s="21">
        <v>59013</v>
      </c>
      <c r="C21" s="21">
        <v>33481</v>
      </c>
      <c r="D21" s="21">
        <v>0</v>
      </c>
      <c r="E21" s="21">
        <v>18729</v>
      </c>
      <c r="F21" s="21">
        <v>5991</v>
      </c>
      <c r="G21" s="21">
        <v>3668</v>
      </c>
      <c r="H21" s="21">
        <v>3135</v>
      </c>
      <c r="I21" s="21">
        <v>0</v>
      </c>
      <c r="J21" s="21">
        <v>0</v>
      </c>
      <c r="K21" s="21">
        <v>0</v>
      </c>
    </row>
    <row r="22" spans="1:11" ht="16">
      <c r="A22" s="162"/>
      <c r="B22" s="21"/>
      <c r="C22" s="21"/>
      <c r="D22" s="21"/>
      <c r="E22" s="21"/>
      <c r="F22" s="21"/>
      <c r="G22" s="21"/>
      <c r="H22" s="21"/>
      <c r="I22" s="21"/>
      <c r="J22" s="21"/>
      <c r="K22" s="21"/>
    </row>
    <row r="23" spans="1:11" ht="16">
      <c r="A23" s="162" t="s">
        <v>23</v>
      </c>
      <c r="B23" s="21">
        <v>53678</v>
      </c>
      <c r="C23" s="21">
        <v>24584</v>
      </c>
      <c r="D23" s="21">
        <v>0</v>
      </c>
      <c r="E23" s="21">
        <v>26212</v>
      </c>
      <c r="F23" s="21">
        <v>2172</v>
      </c>
      <c r="G23" s="21">
        <v>2798</v>
      </c>
      <c r="H23" s="21">
        <v>85</v>
      </c>
      <c r="I23" s="21">
        <v>0</v>
      </c>
      <c r="J23" s="21">
        <v>0</v>
      </c>
      <c r="K23" s="21">
        <v>0</v>
      </c>
    </row>
    <row r="24" spans="1:11" ht="16">
      <c r="A24" s="162" t="s">
        <v>24</v>
      </c>
      <c r="B24" s="21" t="s">
        <v>264</v>
      </c>
      <c r="C24" s="21" t="s">
        <v>264</v>
      </c>
      <c r="D24" s="21" t="s">
        <v>264</v>
      </c>
      <c r="E24" s="21" t="s">
        <v>264</v>
      </c>
      <c r="F24" s="21" t="s">
        <v>264</v>
      </c>
      <c r="G24" s="21" t="s">
        <v>264</v>
      </c>
      <c r="H24" s="21" t="s">
        <v>264</v>
      </c>
      <c r="I24" s="21" t="s">
        <v>264</v>
      </c>
      <c r="J24" s="21" t="s">
        <v>264</v>
      </c>
      <c r="K24" s="21" t="s">
        <v>264</v>
      </c>
    </row>
    <row r="25" spans="1:11" ht="16">
      <c r="A25" s="162" t="s">
        <v>25</v>
      </c>
      <c r="B25" s="21">
        <v>11128</v>
      </c>
      <c r="C25" s="21">
        <v>2226</v>
      </c>
      <c r="D25" s="21">
        <v>0</v>
      </c>
      <c r="E25" s="21">
        <v>5695</v>
      </c>
      <c r="F25" s="21">
        <v>3369</v>
      </c>
      <c r="G25" s="21">
        <v>1397</v>
      </c>
      <c r="H25" s="21">
        <v>0</v>
      </c>
      <c r="I25" s="21">
        <v>0</v>
      </c>
      <c r="J25" s="21">
        <v>1809</v>
      </c>
      <c r="K25" s="21">
        <v>0</v>
      </c>
    </row>
    <row r="26" spans="1:11" ht="16">
      <c r="A26" s="162" t="s">
        <v>26</v>
      </c>
      <c r="B26" s="21">
        <v>1369</v>
      </c>
      <c r="C26" s="21">
        <v>985</v>
      </c>
      <c r="D26" s="21">
        <v>0</v>
      </c>
      <c r="E26" s="21">
        <v>344</v>
      </c>
      <c r="F26" s="21">
        <v>145</v>
      </c>
      <c r="G26" s="21">
        <v>40</v>
      </c>
      <c r="H26" s="21">
        <v>0</v>
      </c>
      <c r="I26" s="21">
        <v>0</v>
      </c>
      <c r="J26" s="21">
        <v>0</v>
      </c>
      <c r="K26" s="21">
        <v>0</v>
      </c>
    </row>
    <row r="27" spans="1:11" ht="16">
      <c r="A27" s="162" t="s">
        <v>27</v>
      </c>
      <c r="B27" s="21">
        <v>48091</v>
      </c>
      <c r="C27" s="21">
        <v>21523</v>
      </c>
      <c r="D27" s="21">
        <v>1196</v>
      </c>
      <c r="E27" s="21">
        <v>19199</v>
      </c>
      <c r="F27" s="21">
        <v>11232</v>
      </c>
      <c r="G27" s="21">
        <v>5118</v>
      </c>
      <c r="H27" s="21">
        <v>1056</v>
      </c>
      <c r="I27" s="21">
        <v>0</v>
      </c>
      <c r="J27" s="21">
        <v>0</v>
      </c>
      <c r="K27" s="21">
        <v>0</v>
      </c>
    </row>
    <row r="28" spans="1:11" ht="16">
      <c r="A28" s="162" t="s">
        <v>28</v>
      </c>
      <c r="B28" s="21">
        <v>49265</v>
      </c>
      <c r="C28" s="21">
        <v>9835</v>
      </c>
      <c r="D28" s="21">
        <v>0</v>
      </c>
      <c r="E28" s="21">
        <v>29991</v>
      </c>
      <c r="F28" s="21">
        <v>17545</v>
      </c>
      <c r="G28" s="21">
        <v>1959</v>
      </c>
      <c r="H28" s="21">
        <v>845</v>
      </c>
      <c r="I28" s="21">
        <v>1196</v>
      </c>
      <c r="J28" s="21">
        <v>5439</v>
      </c>
      <c r="K28" s="21">
        <v>0</v>
      </c>
    </row>
    <row r="29" spans="1:11" ht="16">
      <c r="A29" s="162" t="s">
        <v>29</v>
      </c>
      <c r="B29" s="21">
        <v>20154</v>
      </c>
      <c r="C29" s="21">
        <v>4888</v>
      </c>
      <c r="D29" s="21">
        <v>0</v>
      </c>
      <c r="E29" s="21">
        <v>13546</v>
      </c>
      <c r="F29" s="21">
        <v>6931</v>
      </c>
      <c r="G29" s="21">
        <v>1437</v>
      </c>
      <c r="H29" s="21">
        <v>284</v>
      </c>
      <c r="I29" s="21">
        <v>0</v>
      </c>
      <c r="J29" s="21">
        <v>0</v>
      </c>
      <c r="K29" s="21">
        <v>0</v>
      </c>
    </row>
    <row r="30" spans="1:11" ht="16">
      <c r="A30" s="162" t="s">
        <v>30</v>
      </c>
      <c r="B30" s="21">
        <v>13958</v>
      </c>
      <c r="C30" s="21">
        <v>4470</v>
      </c>
      <c r="D30" s="21">
        <v>0</v>
      </c>
      <c r="E30" s="21">
        <v>8065</v>
      </c>
      <c r="F30" s="21">
        <v>6847</v>
      </c>
      <c r="G30" s="21">
        <v>1423</v>
      </c>
      <c r="H30" s="21">
        <v>0</v>
      </c>
      <c r="I30" s="21">
        <v>0</v>
      </c>
      <c r="J30" s="21">
        <v>0</v>
      </c>
      <c r="K30" s="21">
        <v>1</v>
      </c>
    </row>
    <row r="31" spans="1:11" ht="16">
      <c r="A31" s="162" t="s">
        <v>31</v>
      </c>
      <c r="B31" s="21">
        <v>34904</v>
      </c>
      <c r="C31" s="21">
        <v>15673</v>
      </c>
      <c r="D31" s="21">
        <v>0</v>
      </c>
      <c r="E31" s="21">
        <v>16268</v>
      </c>
      <c r="F31" s="21">
        <v>5391</v>
      </c>
      <c r="G31" s="21">
        <v>1763</v>
      </c>
      <c r="H31" s="21">
        <v>1200</v>
      </c>
      <c r="I31" s="21">
        <v>0</v>
      </c>
      <c r="J31" s="21">
        <v>0</v>
      </c>
      <c r="K31" s="21">
        <v>0</v>
      </c>
    </row>
    <row r="32" spans="1:11" ht="16">
      <c r="A32" s="162" t="s">
        <v>32</v>
      </c>
      <c r="B32" s="21">
        <v>23700</v>
      </c>
      <c r="C32" s="21">
        <v>11660</v>
      </c>
      <c r="D32" s="21">
        <v>0</v>
      </c>
      <c r="E32" s="21">
        <v>9189</v>
      </c>
      <c r="F32" s="21">
        <v>3557</v>
      </c>
      <c r="G32" s="21">
        <v>2852</v>
      </c>
      <c r="H32" s="21">
        <v>0</v>
      </c>
      <c r="I32" s="21">
        <v>0</v>
      </c>
      <c r="J32" s="21">
        <v>0</v>
      </c>
      <c r="K32" s="21">
        <v>0</v>
      </c>
    </row>
    <row r="33" spans="1:11" ht="16">
      <c r="A33" s="162"/>
      <c r="B33" s="21"/>
      <c r="C33" s="21"/>
      <c r="D33" s="21"/>
      <c r="E33" s="21"/>
      <c r="F33" s="21"/>
      <c r="G33" s="21"/>
      <c r="H33" s="21"/>
      <c r="I33" s="21"/>
      <c r="J33" s="21"/>
      <c r="K33" s="21"/>
    </row>
    <row r="34" spans="1:11" ht="16">
      <c r="A34" s="162" t="s">
        <v>33</v>
      </c>
      <c r="B34" s="21">
        <v>9692</v>
      </c>
      <c r="C34" s="21">
        <v>2317</v>
      </c>
      <c r="D34" s="21">
        <v>0</v>
      </c>
      <c r="E34" s="21">
        <v>7022</v>
      </c>
      <c r="F34" s="21">
        <v>3125</v>
      </c>
      <c r="G34" s="21">
        <v>348</v>
      </c>
      <c r="H34" s="21">
        <v>0</v>
      </c>
      <c r="I34" s="21">
        <v>0</v>
      </c>
      <c r="J34" s="21">
        <v>0</v>
      </c>
      <c r="K34" s="21">
        <v>6</v>
      </c>
    </row>
    <row r="35" spans="1:11" ht="16">
      <c r="A35" s="162" t="s">
        <v>34</v>
      </c>
      <c r="B35" s="21">
        <v>27132</v>
      </c>
      <c r="C35" s="21">
        <v>9949</v>
      </c>
      <c r="D35" s="21">
        <v>0</v>
      </c>
      <c r="E35" s="21">
        <v>16210</v>
      </c>
      <c r="F35" s="21">
        <v>1345</v>
      </c>
      <c r="G35" s="21">
        <v>973</v>
      </c>
      <c r="H35" s="21">
        <v>0</v>
      </c>
      <c r="I35" s="21">
        <v>0</v>
      </c>
      <c r="J35" s="21">
        <v>0</v>
      </c>
      <c r="K35" s="21">
        <v>0</v>
      </c>
    </row>
    <row r="36" spans="1:11" ht="16">
      <c r="A36" s="162" t="s">
        <v>35</v>
      </c>
      <c r="B36" s="21">
        <v>47264</v>
      </c>
      <c r="C36" s="21">
        <v>16630</v>
      </c>
      <c r="D36" s="21">
        <v>68</v>
      </c>
      <c r="E36" s="21">
        <v>6947</v>
      </c>
      <c r="F36" s="21">
        <v>4231</v>
      </c>
      <c r="G36" s="21">
        <v>1395</v>
      </c>
      <c r="H36" s="21">
        <v>0</v>
      </c>
      <c r="I36" s="21">
        <v>0</v>
      </c>
      <c r="J36" s="21">
        <v>22223</v>
      </c>
      <c r="K36" s="21">
        <v>0</v>
      </c>
    </row>
    <row r="37" spans="1:11" ht="16">
      <c r="A37" s="162" t="s">
        <v>36</v>
      </c>
      <c r="B37" s="21">
        <v>74337</v>
      </c>
      <c r="C37" s="21">
        <v>25330</v>
      </c>
      <c r="D37" s="21">
        <v>0</v>
      </c>
      <c r="E37" s="21">
        <v>41187</v>
      </c>
      <c r="F37" s="21">
        <v>11867</v>
      </c>
      <c r="G37" s="21">
        <v>7672</v>
      </c>
      <c r="H37" s="21">
        <v>148</v>
      </c>
      <c r="I37" s="21">
        <v>0</v>
      </c>
      <c r="J37" s="21">
        <v>0</v>
      </c>
      <c r="K37" s="21">
        <v>0</v>
      </c>
    </row>
    <row r="38" spans="1:11" ht="16">
      <c r="A38" s="162" t="s">
        <v>37</v>
      </c>
      <c r="B38" s="21">
        <v>35859</v>
      </c>
      <c r="C38" s="21">
        <v>8787</v>
      </c>
      <c r="D38" s="21">
        <v>0</v>
      </c>
      <c r="E38" s="21">
        <v>21675</v>
      </c>
      <c r="F38" s="21">
        <v>8754</v>
      </c>
      <c r="G38" s="21">
        <v>1130</v>
      </c>
      <c r="H38" s="21">
        <v>1234</v>
      </c>
      <c r="I38" s="21">
        <v>0</v>
      </c>
      <c r="J38" s="21">
        <v>2059</v>
      </c>
      <c r="K38" s="21">
        <v>973</v>
      </c>
    </row>
    <row r="39" spans="1:11" ht="16">
      <c r="A39" s="162" t="s">
        <v>38</v>
      </c>
      <c r="B39" s="21">
        <v>17613</v>
      </c>
      <c r="C39" s="21">
        <v>7711</v>
      </c>
      <c r="D39" s="21">
        <v>0</v>
      </c>
      <c r="E39" s="21">
        <v>7401</v>
      </c>
      <c r="F39" s="21">
        <v>1371</v>
      </c>
      <c r="G39" s="21">
        <v>2467</v>
      </c>
      <c r="H39" s="21">
        <v>0</v>
      </c>
      <c r="I39" s="21">
        <v>0</v>
      </c>
      <c r="J39" s="21">
        <v>0</v>
      </c>
      <c r="K39" s="21">
        <v>33</v>
      </c>
    </row>
    <row r="40" spans="1:11" ht="16">
      <c r="A40" s="162" t="s">
        <v>39</v>
      </c>
      <c r="B40" s="21">
        <v>45001</v>
      </c>
      <c r="C40" s="21">
        <v>11430</v>
      </c>
      <c r="D40" s="21">
        <v>0</v>
      </c>
      <c r="E40" s="21">
        <v>28341</v>
      </c>
      <c r="F40" s="21">
        <v>7169</v>
      </c>
      <c r="G40" s="21">
        <v>4062</v>
      </c>
      <c r="H40" s="21">
        <v>1168</v>
      </c>
      <c r="I40" s="21">
        <v>0</v>
      </c>
      <c r="J40" s="21">
        <v>0</v>
      </c>
      <c r="K40" s="21">
        <v>0</v>
      </c>
    </row>
    <row r="41" spans="1:11" ht="16">
      <c r="A41" s="162" t="s">
        <v>40</v>
      </c>
      <c r="B41" s="21">
        <v>5828</v>
      </c>
      <c r="C41" s="21">
        <v>1167</v>
      </c>
      <c r="D41" s="21">
        <v>0</v>
      </c>
      <c r="E41" s="21">
        <v>4585</v>
      </c>
      <c r="F41" s="21">
        <v>3864</v>
      </c>
      <c r="G41" s="21">
        <v>0</v>
      </c>
      <c r="H41" s="21">
        <v>76</v>
      </c>
      <c r="I41" s="21">
        <v>0</v>
      </c>
      <c r="J41" s="21">
        <v>0</v>
      </c>
      <c r="K41" s="21">
        <v>0</v>
      </c>
    </row>
    <row r="42" spans="1:11" ht="16">
      <c r="A42" s="162" t="s">
        <v>41</v>
      </c>
      <c r="B42" s="21">
        <v>9254</v>
      </c>
      <c r="C42" s="21">
        <v>2966</v>
      </c>
      <c r="D42" s="21">
        <v>0</v>
      </c>
      <c r="E42" s="21">
        <v>5038</v>
      </c>
      <c r="F42" s="21">
        <v>1391</v>
      </c>
      <c r="G42" s="21">
        <v>1208</v>
      </c>
      <c r="H42" s="21">
        <v>0</v>
      </c>
      <c r="I42" s="21">
        <v>0</v>
      </c>
      <c r="J42" s="21">
        <v>43</v>
      </c>
      <c r="K42" s="21">
        <v>0</v>
      </c>
    </row>
    <row r="43" spans="1:11" ht="16">
      <c r="A43" s="162" t="s">
        <v>42</v>
      </c>
      <c r="B43" s="21">
        <v>11015</v>
      </c>
      <c r="C43" s="21">
        <v>4117</v>
      </c>
      <c r="D43" s="21">
        <v>315</v>
      </c>
      <c r="E43" s="21">
        <v>6052</v>
      </c>
      <c r="F43" s="21">
        <v>1302</v>
      </c>
      <c r="G43" s="21">
        <v>529</v>
      </c>
      <c r="H43" s="21">
        <v>0</v>
      </c>
      <c r="I43" s="21">
        <v>0</v>
      </c>
      <c r="J43" s="21">
        <v>0</v>
      </c>
      <c r="K43" s="21">
        <v>0</v>
      </c>
    </row>
    <row r="44" spans="1:11" ht="16">
      <c r="A44" s="162"/>
      <c r="B44" s="21"/>
      <c r="C44" s="21"/>
      <c r="D44" s="21"/>
      <c r="E44" s="21"/>
      <c r="F44" s="21"/>
      <c r="G44" s="21"/>
      <c r="H44" s="21"/>
      <c r="I44" s="21"/>
      <c r="J44" s="21"/>
      <c r="K44" s="21"/>
    </row>
    <row r="45" spans="1:11" ht="16">
      <c r="A45" s="162" t="s">
        <v>43</v>
      </c>
      <c r="B45" s="21">
        <v>6055</v>
      </c>
      <c r="C45" s="21">
        <v>1746</v>
      </c>
      <c r="D45" s="21">
        <v>0</v>
      </c>
      <c r="E45" s="21">
        <v>3006</v>
      </c>
      <c r="F45" s="21">
        <v>1218</v>
      </c>
      <c r="G45" s="21">
        <v>514</v>
      </c>
      <c r="H45" s="21">
        <v>195</v>
      </c>
      <c r="I45" s="21">
        <v>0</v>
      </c>
      <c r="J45" s="21">
        <v>594</v>
      </c>
      <c r="K45" s="21">
        <v>0</v>
      </c>
    </row>
    <row r="46" spans="1:11" ht="16">
      <c r="A46" s="162" t="s">
        <v>44</v>
      </c>
      <c r="B46" s="21">
        <v>41986</v>
      </c>
      <c r="C46" s="21">
        <v>16477</v>
      </c>
      <c r="D46" s="21">
        <v>0</v>
      </c>
      <c r="E46" s="21">
        <v>22894</v>
      </c>
      <c r="F46" s="21">
        <v>8348</v>
      </c>
      <c r="G46" s="21">
        <v>2615</v>
      </c>
      <c r="H46" s="21">
        <v>0</v>
      </c>
      <c r="I46" s="21">
        <v>0</v>
      </c>
      <c r="J46" s="21">
        <v>0</v>
      </c>
      <c r="K46" s="21">
        <v>0</v>
      </c>
    </row>
    <row r="47" spans="1:11" ht="16">
      <c r="A47" s="162" t="s">
        <v>45</v>
      </c>
      <c r="B47" s="21">
        <v>17015</v>
      </c>
      <c r="C47" s="21">
        <v>4550</v>
      </c>
      <c r="D47" s="21">
        <v>191</v>
      </c>
      <c r="E47" s="21">
        <v>10186</v>
      </c>
      <c r="F47" s="21">
        <v>4345</v>
      </c>
      <c r="G47" s="21">
        <v>1572</v>
      </c>
      <c r="H47" s="21">
        <v>515</v>
      </c>
      <c r="I47" s="21">
        <v>0</v>
      </c>
      <c r="J47" s="21">
        <v>0</v>
      </c>
      <c r="K47" s="21">
        <v>0</v>
      </c>
    </row>
    <row r="48" spans="1:11" ht="16">
      <c r="A48" s="162" t="s">
        <v>46</v>
      </c>
      <c r="B48" s="21">
        <v>170258</v>
      </c>
      <c r="C48" s="21">
        <v>63071</v>
      </c>
      <c r="D48" s="21">
        <v>341</v>
      </c>
      <c r="E48" s="21">
        <v>95100</v>
      </c>
      <c r="F48" s="21">
        <v>36850</v>
      </c>
      <c r="G48" s="21">
        <v>6179</v>
      </c>
      <c r="H48" s="21">
        <v>5567</v>
      </c>
      <c r="I48" s="21">
        <v>0</v>
      </c>
      <c r="J48" s="21">
        <v>0</v>
      </c>
      <c r="K48" s="21">
        <v>0</v>
      </c>
    </row>
    <row r="49" spans="1:11" ht="16">
      <c r="A49" s="162" t="s">
        <v>47</v>
      </c>
      <c r="B49" s="21">
        <v>42872</v>
      </c>
      <c r="C49" s="21">
        <v>21134</v>
      </c>
      <c r="D49" s="21">
        <v>692</v>
      </c>
      <c r="E49" s="21">
        <v>17420</v>
      </c>
      <c r="F49" s="21">
        <v>4923</v>
      </c>
      <c r="G49" s="21">
        <v>3037</v>
      </c>
      <c r="H49" s="21">
        <v>573</v>
      </c>
      <c r="I49" s="21">
        <v>0</v>
      </c>
      <c r="J49" s="21">
        <v>0</v>
      </c>
      <c r="K49" s="21">
        <v>16</v>
      </c>
    </row>
    <row r="50" spans="1:11" ht="16">
      <c r="A50" s="162" t="s">
        <v>48</v>
      </c>
      <c r="B50" s="21">
        <v>3232</v>
      </c>
      <c r="C50" s="21">
        <v>841</v>
      </c>
      <c r="D50" s="21">
        <v>0</v>
      </c>
      <c r="E50" s="21">
        <v>1793</v>
      </c>
      <c r="F50" s="21">
        <v>552</v>
      </c>
      <c r="G50" s="21">
        <v>283</v>
      </c>
      <c r="H50" s="21">
        <v>0</v>
      </c>
      <c r="I50" s="21">
        <v>0</v>
      </c>
      <c r="J50" s="21">
        <v>0</v>
      </c>
      <c r="K50" s="21">
        <v>314</v>
      </c>
    </row>
    <row r="51" spans="1:11" ht="16">
      <c r="A51" s="162" t="s">
        <v>49</v>
      </c>
      <c r="B51" s="21">
        <v>84031</v>
      </c>
      <c r="C51" s="21">
        <v>39442</v>
      </c>
      <c r="D51" s="21">
        <v>0</v>
      </c>
      <c r="E51" s="21">
        <v>41623</v>
      </c>
      <c r="F51" s="21">
        <v>23397</v>
      </c>
      <c r="G51" s="21">
        <v>2415</v>
      </c>
      <c r="H51" s="21">
        <v>410</v>
      </c>
      <c r="I51" s="21">
        <v>0</v>
      </c>
      <c r="J51" s="21">
        <v>140</v>
      </c>
      <c r="K51" s="21">
        <v>0</v>
      </c>
    </row>
    <row r="52" spans="1:11" ht="16">
      <c r="A52" s="162" t="s">
        <v>50</v>
      </c>
      <c r="B52" s="21">
        <v>14988</v>
      </c>
      <c r="C52" s="21">
        <v>6440</v>
      </c>
      <c r="D52" s="21">
        <v>0</v>
      </c>
      <c r="E52" s="21">
        <v>6711</v>
      </c>
      <c r="F52" s="21">
        <v>1789</v>
      </c>
      <c r="G52" s="21">
        <v>1837</v>
      </c>
      <c r="H52" s="21">
        <v>0</v>
      </c>
      <c r="I52" s="21">
        <v>0</v>
      </c>
      <c r="J52" s="21">
        <v>0</v>
      </c>
      <c r="K52" s="21">
        <v>0</v>
      </c>
    </row>
    <row r="53" spans="1:11" ht="16">
      <c r="A53" s="162" t="s">
        <v>51</v>
      </c>
      <c r="B53" s="21">
        <v>17946</v>
      </c>
      <c r="C53" s="21">
        <v>7659</v>
      </c>
      <c r="D53" s="21">
        <v>0</v>
      </c>
      <c r="E53" s="21">
        <v>10287</v>
      </c>
      <c r="F53" s="21">
        <v>6300</v>
      </c>
      <c r="G53" s="21">
        <v>0</v>
      </c>
      <c r="H53" s="21">
        <v>0</v>
      </c>
      <c r="I53" s="21">
        <v>0</v>
      </c>
      <c r="J53" s="21">
        <v>0</v>
      </c>
      <c r="K53" s="21">
        <v>0</v>
      </c>
    </row>
    <row r="54" spans="1:11" ht="16">
      <c r="A54" s="162" t="s">
        <v>52</v>
      </c>
      <c r="B54" s="21">
        <v>81414</v>
      </c>
      <c r="C54" s="21">
        <v>27843</v>
      </c>
      <c r="D54" s="21">
        <v>964</v>
      </c>
      <c r="E54" s="21">
        <v>48679</v>
      </c>
      <c r="F54" s="21">
        <v>5070</v>
      </c>
      <c r="G54" s="21">
        <v>3928</v>
      </c>
      <c r="H54" s="21">
        <v>0</v>
      </c>
      <c r="I54" s="21">
        <v>0</v>
      </c>
      <c r="J54" s="21">
        <v>0</v>
      </c>
      <c r="K54" s="21">
        <v>0</v>
      </c>
    </row>
    <row r="55" spans="1:11" ht="16">
      <c r="A55" s="162"/>
      <c r="B55" s="21"/>
      <c r="C55" s="21"/>
      <c r="D55" s="21"/>
      <c r="E55" s="21"/>
      <c r="F55" s="21"/>
      <c r="G55" s="21"/>
      <c r="H55" s="21"/>
      <c r="I55" s="21"/>
      <c r="J55" s="21"/>
      <c r="K55" s="21"/>
    </row>
    <row r="56" spans="1:11" ht="16">
      <c r="A56" s="162" t="s">
        <v>53</v>
      </c>
      <c r="B56" s="21">
        <v>23363</v>
      </c>
      <c r="C56" s="21">
        <v>2545</v>
      </c>
      <c r="D56" s="21">
        <v>293</v>
      </c>
      <c r="E56" s="21">
        <v>20036</v>
      </c>
      <c r="F56" s="21">
        <v>1138</v>
      </c>
      <c r="G56" s="21">
        <v>466</v>
      </c>
      <c r="H56" s="21">
        <v>24</v>
      </c>
      <c r="I56" s="21">
        <v>0</v>
      </c>
      <c r="J56" s="21">
        <v>0</v>
      </c>
      <c r="K56" s="21">
        <v>0</v>
      </c>
    </row>
    <row r="57" spans="1:11" ht="16">
      <c r="A57" s="162" t="s">
        <v>54</v>
      </c>
      <c r="B57" s="21">
        <v>14405</v>
      </c>
      <c r="C57" s="21">
        <v>2877</v>
      </c>
      <c r="D57" s="21">
        <v>0</v>
      </c>
      <c r="E57" s="21">
        <v>9915</v>
      </c>
      <c r="F57" s="21">
        <v>2446</v>
      </c>
      <c r="G57" s="21">
        <v>1360</v>
      </c>
      <c r="H57" s="21">
        <v>253</v>
      </c>
      <c r="I57" s="21">
        <v>0</v>
      </c>
      <c r="J57" s="21">
        <v>0</v>
      </c>
      <c r="K57" s="21">
        <v>0</v>
      </c>
    </row>
    <row r="58" spans="1:11" ht="16">
      <c r="A58" s="162" t="s">
        <v>55</v>
      </c>
      <c r="B58" s="21">
        <v>19788</v>
      </c>
      <c r="C58" s="21">
        <v>8011</v>
      </c>
      <c r="D58" s="21">
        <v>57</v>
      </c>
      <c r="E58" s="21">
        <v>7475</v>
      </c>
      <c r="F58" s="21">
        <v>3905</v>
      </c>
      <c r="G58" s="21">
        <v>1212</v>
      </c>
      <c r="H58" s="21">
        <v>107</v>
      </c>
      <c r="I58" s="21">
        <v>0</v>
      </c>
      <c r="J58" s="21">
        <v>2926</v>
      </c>
      <c r="K58" s="21">
        <v>0</v>
      </c>
    </row>
    <row r="59" spans="1:11" ht="16">
      <c r="A59" s="162" t="s">
        <v>56</v>
      </c>
      <c r="B59" s="21">
        <v>2851</v>
      </c>
      <c r="C59" s="21">
        <v>1665</v>
      </c>
      <c r="D59" s="21">
        <v>1</v>
      </c>
      <c r="E59" s="21">
        <v>932</v>
      </c>
      <c r="F59" s="21">
        <v>398</v>
      </c>
      <c r="G59" s="21">
        <v>235</v>
      </c>
      <c r="H59" s="21">
        <v>18</v>
      </c>
      <c r="I59" s="21">
        <v>0</v>
      </c>
      <c r="J59" s="21">
        <v>0</v>
      </c>
      <c r="K59" s="21">
        <v>0</v>
      </c>
    </row>
    <row r="60" spans="1:11" ht="16">
      <c r="A60" s="162" t="s">
        <v>57</v>
      </c>
      <c r="B60" s="21">
        <v>63036</v>
      </c>
      <c r="C60" s="21">
        <v>17518</v>
      </c>
      <c r="D60" s="21">
        <v>0</v>
      </c>
      <c r="E60" s="21">
        <v>35218</v>
      </c>
      <c r="F60" s="21">
        <v>14539</v>
      </c>
      <c r="G60" s="21">
        <v>5464</v>
      </c>
      <c r="H60" s="21">
        <v>609</v>
      </c>
      <c r="I60" s="21">
        <v>0</v>
      </c>
      <c r="J60" s="21">
        <v>4226</v>
      </c>
      <c r="K60" s="21">
        <v>0</v>
      </c>
    </row>
    <row r="61" spans="1:11" ht="16">
      <c r="A61" s="162" t="s">
        <v>58</v>
      </c>
      <c r="B61" s="21">
        <v>133110</v>
      </c>
      <c r="C61" s="21">
        <v>49346</v>
      </c>
      <c r="D61" s="21">
        <v>2522</v>
      </c>
      <c r="E61" s="21">
        <v>51834</v>
      </c>
      <c r="F61" s="21">
        <v>15340</v>
      </c>
      <c r="G61" s="21">
        <v>4393</v>
      </c>
      <c r="H61" s="21">
        <v>9819</v>
      </c>
      <c r="I61" s="21">
        <v>0</v>
      </c>
      <c r="J61" s="21">
        <v>15197</v>
      </c>
      <c r="K61" s="21">
        <v>0</v>
      </c>
    </row>
    <row r="62" spans="1:11" ht="16">
      <c r="A62" s="162" t="s">
        <v>59</v>
      </c>
      <c r="B62" s="21">
        <v>7771</v>
      </c>
      <c r="C62" s="21">
        <v>2455</v>
      </c>
      <c r="D62" s="21">
        <v>0</v>
      </c>
      <c r="E62" s="21">
        <v>5164</v>
      </c>
      <c r="F62" s="21">
        <v>1439</v>
      </c>
      <c r="G62" s="21">
        <v>0</v>
      </c>
      <c r="H62" s="21">
        <v>152</v>
      </c>
      <c r="I62" s="21">
        <v>0</v>
      </c>
      <c r="J62" s="21">
        <v>0</v>
      </c>
      <c r="K62" s="21">
        <v>0</v>
      </c>
    </row>
    <row r="63" spans="1:11" ht="16">
      <c r="A63" s="162" t="s">
        <v>60</v>
      </c>
      <c r="B63" s="21">
        <v>5113</v>
      </c>
      <c r="C63" s="21">
        <v>949</v>
      </c>
      <c r="D63" s="21">
        <v>0</v>
      </c>
      <c r="E63" s="21">
        <v>3656</v>
      </c>
      <c r="F63" s="21">
        <v>782</v>
      </c>
      <c r="G63" s="21">
        <v>439</v>
      </c>
      <c r="H63" s="21">
        <v>69</v>
      </c>
      <c r="I63" s="21">
        <v>0</v>
      </c>
      <c r="J63" s="21">
        <v>0</v>
      </c>
      <c r="K63" s="21">
        <v>0</v>
      </c>
    </row>
    <row r="64" spans="1:11" ht="16">
      <c r="A64" s="162" t="s">
        <v>61</v>
      </c>
      <c r="B64" s="21">
        <v>618</v>
      </c>
      <c r="C64" s="21">
        <v>76</v>
      </c>
      <c r="D64" s="21">
        <v>0</v>
      </c>
      <c r="E64" s="21">
        <v>484</v>
      </c>
      <c r="F64" s="21">
        <v>82</v>
      </c>
      <c r="G64" s="21">
        <v>58</v>
      </c>
      <c r="H64" s="21">
        <v>0</v>
      </c>
      <c r="I64" s="21">
        <v>0</v>
      </c>
      <c r="J64" s="21">
        <v>0</v>
      </c>
      <c r="K64" s="21">
        <v>0</v>
      </c>
    </row>
    <row r="65" spans="1:11" ht="16">
      <c r="A65" s="162" t="s">
        <v>62</v>
      </c>
      <c r="B65" s="21">
        <v>30051</v>
      </c>
      <c r="C65" s="21">
        <v>12224</v>
      </c>
      <c r="D65" s="21">
        <v>0</v>
      </c>
      <c r="E65" s="21">
        <v>9579</v>
      </c>
      <c r="F65" s="21">
        <v>4106</v>
      </c>
      <c r="G65" s="21">
        <v>0</v>
      </c>
      <c r="H65" s="21">
        <v>0</v>
      </c>
      <c r="I65" s="21">
        <v>0</v>
      </c>
      <c r="J65" s="21">
        <v>8248</v>
      </c>
      <c r="K65" s="21">
        <v>0</v>
      </c>
    </row>
    <row r="66" spans="1:11" ht="16">
      <c r="A66" s="162"/>
      <c r="B66" s="21"/>
      <c r="C66" s="21"/>
      <c r="D66" s="21"/>
      <c r="E66" s="21"/>
      <c r="F66" s="21"/>
      <c r="G66" s="21"/>
      <c r="H66" s="21"/>
      <c r="I66" s="21"/>
      <c r="J66" s="21"/>
      <c r="K66" s="21"/>
    </row>
    <row r="67" spans="1:11" ht="16">
      <c r="A67" s="162" t="s">
        <v>63</v>
      </c>
      <c r="B67" s="21">
        <v>54188</v>
      </c>
      <c r="C67" s="21">
        <v>18261</v>
      </c>
      <c r="D67" s="21">
        <v>0</v>
      </c>
      <c r="E67" s="21">
        <v>32166</v>
      </c>
      <c r="F67" s="21">
        <v>16006</v>
      </c>
      <c r="G67" s="21">
        <v>1959</v>
      </c>
      <c r="H67" s="21">
        <v>1803</v>
      </c>
      <c r="I67" s="21">
        <v>0</v>
      </c>
      <c r="J67" s="21">
        <v>0</v>
      </c>
      <c r="K67" s="21">
        <v>0</v>
      </c>
    </row>
    <row r="68" spans="1:11" ht="16">
      <c r="A68" s="162" t="s">
        <v>64</v>
      </c>
      <c r="B68" s="21">
        <v>15855</v>
      </c>
      <c r="C68" s="21">
        <v>4680</v>
      </c>
      <c r="D68" s="21">
        <v>37</v>
      </c>
      <c r="E68" s="21">
        <v>9788</v>
      </c>
      <c r="F68" s="21">
        <v>1896</v>
      </c>
      <c r="G68" s="21">
        <v>903</v>
      </c>
      <c r="H68" s="21">
        <v>447</v>
      </c>
      <c r="I68" s="21">
        <v>0</v>
      </c>
      <c r="J68" s="21">
        <v>0</v>
      </c>
      <c r="K68" s="21">
        <v>0</v>
      </c>
    </row>
    <row r="69" spans="1:11" ht="16">
      <c r="A69" s="162" t="s">
        <v>65</v>
      </c>
      <c r="B69" s="21">
        <v>18955</v>
      </c>
      <c r="C69" s="21">
        <v>10693</v>
      </c>
      <c r="D69" s="21">
        <v>0</v>
      </c>
      <c r="E69" s="21">
        <v>6878</v>
      </c>
      <c r="F69" s="21">
        <v>4761</v>
      </c>
      <c r="G69" s="21">
        <v>562</v>
      </c>
      <c r="H69" s="21">
        <v>822</v>
      </c>
      <c r="I69" s="21">
        <v>0</v>
      </c>
      <c r="J69" s="21">
        <v>0</v>
      </c>
      <c r="K69" s="21">
        <v>0</v>
      </c>
    </row>
    <row r="70" spans="1:11" ht="17" thickBot="1">
      <c r="A70" s="155" t="s">
        <v>66</v>
      </c>
      <c r="B70" s="61">
        <v>453</v>
      </c>
      <c r="C70" s="61">
        <v>321</v>
      </c>
      <c r="D70" s="61">
        <v>0</v>
      </c>
      <c r="E70" s="61">
        <v>96</v>
      </c>
      <c r="F70" s="61">
        <v>80</v>
      </c>
      <c r="G70" s="61">
        <v>14</v>
      </c>
      <c r="H70" s="61">
        <v>22</v>
      </c>
      <c r="I70" s="61">
        <v>0</v>
      </c>
      <c r="J70" s="61">
        <v>0</v>
      </c>
      <c r="K70" s="61">
        <v>0</v>
      </c>
    </row>
    <row r="72" spans="1:11">
      <c r="A72" t="s">
        <v>365</v>
      </c>
    </row>
  </sheetData>
  <mergeCells count="5">
    <mergeCell ref="G8:K8"/>
    <mergeCell ref="A2:K2"/>
    <mergeCell ref="A3:K3"/>
    <mergeCell ref="A4:K4"/>
    <mergeCell ref="B7:K7"/>
  </mergeCells>
  <phoneticPr fontId="0" type="noConversion"/>
  <pageMargins left="0.25" right="0.25" top="1" bottom="1" header="0.5" footer="0.5"/>
  <pageSetup scale="51"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72"/>
  <sheetViews>
    <sheetView zoomScale="75" workbookViewId="0"/>
  </sheetViews>
  <sheetFormatPr baseColWidth="10" defaultColWidth="8.83203125" defaultRowHeight="13"/>
  <cols>
    <col min="1" max="1" width="23.1640625" customWidth="1"/>
    <col min="2" max="2" width="11.5" customWidth="1"/>
    <col min="3" max="3" width="12.1640625" customWidth="1"/>
    <col min="4" max="4" width="14.5" customWidth="1"/>
    <col min="5" max="5" width="12.5" customWidth="1"/>
    <col min="6" max="6" width="18.6640625" customWidth="1"/>
    <col min="7" max="7" width="15.5" customWidth="1"/>
    <col min="8" max="8" width="17" customWidth="1"/>
    <col min="9" max="9" width="19.6640625" customWidth="1"/>
    <col min="10" max="10" width="18.83203125" customWidth="1"/>
  </cols>
  <sheetData>
    <row r="1" spans="1:10">
      <c r="J1" s="167" t="s">
        <v>161</v>
      </c>
    </row>
    <row r="2" spans="1:10" ht="16">
      <c r="A2" s="216" t="s">
        <v>0</v>
      </c>
      <c r="B2" s="216"/>
      <c r="C2" s="216"/>
      <c r="D2" s="216"/>
      <c r="E2" s="216"/>
      <c r="F2" s="216"/>
      <c r="G2" s="216"/>
      <c r="H2" s="216"/>
      <c r="I2" s="216"/>
      <c r="J2" s="216"/>
    </row>
    <row r="3" spans="1:10" ht="16">
      <c r="A3" s="216" t="s">
        <v>229</v>
      </c>
      <c r="B3" s="216"/>
      <c r="C3" s="216"/>
      <c r="D3" s="216"/>
      <c r="E3" s="216"/>
      <c r="F3" s="216"/>
      <c r="G3" s="216"/>
      <c r="H3" s="216"/>
      <c r="I3" s="216"/>
      <c r="J3" s="216"/>
    </row>
    <row r="4" spans="1:10" ht="16">
      <c r="A4" s="216" t="s">
        <v>354</v>
      </c>
      <c r="B4" s="216"/>
      <c r="C4" s="216"/>
      <c r="D4" s="216"/>
      <c r="E4" s="216"/>
      <c r="F4" s="216"/>
      <c r="G4" s="216"/>
      <c r="H4" s="216"/>
      <c r="I4" s="216"/>
      <c r="J4" s="216"/>
    </row>
    <row r="5" spans="1:10" ht="14" thickBot="1">
      <c r="B5" s="5"/>
    </row>
    <row r="6" spans="1:10" ht="17" thickBot="1">
      <c r="A6" s="7"/>
      <c r="B6" s="217" t="s">
        <v>230</v>
      </c>
      <c r="C6" s="218"/>
      <c r="D6" s="218"/>
      <c r="E6" s="218"/>
      <c r="F6" s="218"/>
      <c r="G6" s="218"/>
      <c r="H6" s="218"/>
      <c r="I6" s="218"/>
      <c r="J6" s="219"/>
    </row>
    <row r="7" spans="1:10" ht="17" thickBot="1">
      <c r="A7" s="10"/>
      <c r="B7" s="3"/>
      <c r="C7" s="3"/>
      <c r="D7" s="7"/>
      <c r="E7" s="7"/>
      <c r="F7" s="12"/>
      <c r="G7" s="230" t="s">
        <v>231</v>
      </c>
      <c r="H7" s="231"/>
      <c r="I7" s="231"/>
      <c r="J7" s="232"/>
    </row>
    <row r="8" spans="1:10" ht="171.75" customHeight="1" thickBot="1">
      <c r="A8" s="155" t="s">
        <v>3</v>
      </c>
      <c r="B8" s="163" t="s">
        <v>232</v>
      </c>
      <c r="C8" s="159" t="s">
        <v>233</v>
      </c>
      <c r="D8" s="158" t="s">
        <v>234</v>
      </c>
      <c r="E8" s="158" t="s">
        <v>235</v>
      </c>
      <c r="F8" s="158" t="s">
        <v>236</v>
      </c>
      <c r="G8" s="160" t="s">
        <v>224</v>
      </c>
      <c r="H8" s="160" t="s">
        <v>237</v>
      </c>
      <c r="I8" s="160" t="s">
        <v>238</v>
      </c>
      <c r="J8" s="160" t="s">
        <v>227</v>
      </c>
    </row>
    <row r="9" spans="1:10" ht="16">
      <c r="A9" s="164" t="s">
        <v>7</v>
      </c>
      <c r="B9" s="161">
        <f t="shared" ref="B9:J9" si="0">SUM(B11:B69)</f>
        <v>37571</v>
      </c>
      <c r="C9" s="161">
        <f t="shared" si="0"/>
        <v>4470</v>
      </c>
      <c r="D9" s="161">
        <f t="shared" si="0"/>
        <v>0</v>
      </c>
      <c r="E9" s="161">
        <f t="shared" si="0"/>
        <v>30252</v>
      </c>
      <c r="F9" s="161">
        <f t="shared" si="0"/>
        <v>14974</v>
      </c>
      <c r="G9" s="161">
        <f t="shared" si="0"/>
        <v>1271</v>
      </c>
      <c r="H9" s="161">
        <f t="shared" si="0"/>
        <v>0</v>
      </c>
      <c r="I9" s="161">
        <f t="shared" si="0"/>
        <v>1428</v>
      </c>
      <c r="J9" s="161">
        <f t="shared" si="0"/>
        <v>155</v>
      </c>
    </row>
    <row r="10" spans="1:10" ht="16">
      <c r="A10" s="165"/>
      <c r="B10" s="10"/>
      <c r="C10" s="10"/>
      <c r="D10" s="10"/>
      <c r="E10" s="10"/>
      <c r="F10" s="10"/>
      <c r="G10" s="10"/>
      <c r="H10" s="10"/>
      <c r="I10" s="21" t="s">
        <v>101</v>
      </c>
      <c r="J10" s="10"/>
    </row>
    <row r="11" spans="1:10" ht="16">
      <c r="A11" s="165" t="s">
        <v>8</v>
      </c>
      <c r="B11" s="21">
        <v>42</v>
      </c>
      <c r="C11" s="21">
        <v>42</v>
      </c>
      <c r="D11" s="21">
        <v>0</v>
      </c>
      <c r="E11" s="21">
        <v>0</v>
      </c>
      <c r="F11" s="21">
        <v>0</v>
      </c>
      <c r="G11" s="21">
        <v>0</v>
      </c>
      <c r="H11" s="21">
        <v>0</v>
      </c>
      <c r="I11" s="21">
        <v>0</v>
      </c>
      <c r="J11" s="21">
        <v>0</v>
      </c>
    </row>
    <row r="12" spans="1:10" ht="16">
      <c r="A12" s="165" t="s">
        <v>9</v>
      </c>
      <c r="B12" s="21">
        <v>783</v>
      </c>
      <c r="C12" s="21">
        <v>126</v>
      </c>
      <c r="D12" s="21">
        <v>0</v>
      </c>
      <c r="E12" s="21">
        <v>547</v>
      </c>
      <c r="F12" s="21">
        <v>244</v>
      </c>
      <c r="G12" s="21">
        <v>4</v>
      </c>
      <c r="H12" s="21">
        <v>0</v>
      </c>
      <c r="I12" s="21">
        <v>0</v>
      </c>
      <c r="J12" s="21">
        <v>106</v>
      </c>
    </row>
    <row r="13" spans="1:10" ht="16">
      <c r="A13" s="165" t="s">
        <v>12</v>
      </c>
      <c r="B13" s="21">
        <v>535</v>
      </c>
      <c r="C13" s="21">
        <v>20</v>
      </c>
      <c r="D13" s="21">
        <v>0</v>
      </c>
      <c r="E13" s="21">
        <v>464</v>
      </c>
      <c r="F13" s="21">
        <v>242</v>
      </c>
      <c r="G13" s="21">
        <v>3</v>
      </c>
      <c r="H13" s="21">
        <v>0</v>
      </c>
      <c r="I13" s="21">
        <v>0</v>
      </c>
      <c r="J13" s="21">
        <v>49</v>
      </c>
    </row>
    <row r="14" spans="1:10" ht="16">
      <c r="A14" s="165" t="s">
        <v>14</v>
      </c>
      <c r="B14" s="21">
        <v>239</v>
      </c>
      <c r="C14" s="21">
        <v>23</v>
      </c>
      <c r="D14" s="21">
        <v>0</v>
      </c>
      <c r="E14" s="21">
        <v>211</v>
      </c>
      <c r="F14" s="21">
        <v>57</v>
      </c>
      <c r="G14" s="21">
        <v>6</v>
      </c>
      <c r="H14" s="21">
        <v>0</v>
      </c>
      <c r="I14" s="21">
        <v>0</v>
      </c>
      <c r="J14" s="21">
        <v>0</v>
      </c>
    </row>
    <row r="15" spans="1:10" ht="16">
      <c r="A15" s="165" t="s">
        <v>15</v>
      </c>
      <c r="B15" s="21">
        <v>0</v>
      </c>
      <c r="C15" s="21">
        <v>0</v>
      </c>
      <c r="D15" s="21">
        <v>0</v>
      </c>
      <c r="E15" s="21">
        <v>0</v>
      </c>
      <c r="F15" s="21">
        <v>0</v>
      </c>
      <c r="G15" s="21">
        <v>0</v>
      </c>
      <c r="H15" s="21">
        <v>0</v>
      </c>
      <c r="I15" s="21">
        <v>0</v>
      </c>
      <c r="J15" s="21">
        <v>0</v>
      </c>
    </row>
    <row r="16" spans="1:10" ht="16">
      <c r="A16" s="165" t="s">
        <v>17</v>
      </c>
      <c r="B16" s="21">
        <v>613</v>
      </c>
      <c r="C16" s="21">
        <v>156</v>
      </c>
      <c r="D16" s="21">
        <v>0</v>
      </c>
      <c r="E16" s="21">
        <v>454</v>
      </c>
      <c r="F16" s="21">
        <v>205</v>
      </c>
      <c r="G16" s="21">
        <v>4</v>
      </c>
      <c r="H16" s="21">
        <v>0</v>
      </c>
      <c r="I16" s="21">
        <v>0</v>
      </c>
      <c r="J16" s="21">
        <v>0</v>
      </c>
    </row>
    <row r="17" spans="1:10" ht="16">
      <c r="A17" s="165" t="s">
        <v>18</v>
      </c>
      <c r="B17" s="21">
        <v>0</v>
      </c>
      <c r="C17" s="21">
        <v>0</v>
      </c>
      <c r="D17" s="21">
        <v>0</v>
      </c>
      <c r="E17" s="21">
        <v>0</v>
      </c>
      <c r="F17" s="21">
        <v>0</v>
      </c>
      <c r="G17" s="21">
        <v>0</v>
      </c>
      <c r="H17" s="21">
        <v>0</v>
      </c>
      <c r="I17" s="21">
        <v>0</v>
      </c>
      <c r="J17" s="21">
        <v>0</v>
      </c>
    </row>
    <row r="18" spans="1:10" ht="16">
      <c r="A18" s="165" t="s">
        <v>19</v>
      </c>
      <c r="B18" s="21">
        <v>0</v>
      </c>
      <c r="C18" s="21">
        <v>0</v>
      </c>
      <c r="D18" s="21">
        <v>0</v>
      </c>
      <c r="E18" s="21">
        <v>0</v>
      </c>
      <c r="F18" s="21">
        <v>0</v>
      </c>
      <c r="G18" s="21">
        <v>0</v>
      </c>
      <c r="H18" s="21">
        <v>0</v>
      </c>
      <c r="I18" s="21">
        <v>0</v>
      </c>
      <c r="J18" s="21">
        <v>0</v>
      </c>
    </row>
    <row r="19" spans="1:10" ht="16">
      <c r="A19" s="165" t="s">
        <v>20</v>
      </c>
      <c r="B19" s="21">
        <v>109</v>
      </c>
      <c r="C19" s="21">
        <v>2</v>
      </c>
      <c r="D19" s="21">
        <v>0</v>
      </c>
      <c r="E19" s="21">
        <v>107</v>
      </c>
      <c r="F19" s="21">
        <v>14</v>
      </c>
      <c r="G19" s="21">
        <v>0</v>
      </c>
      <c r="H19" s="21">
        <v>0</v>
      </c>
      <c r="I19" s="21">
        <v>0</v>
      </c>
      <c r="J19" s="21">
        <v>0</v>
      </c>
    </row>
    <row r="20" spans="1:10" ht="16">
      <c r="A20" s="165" t="s">
        <v>21</v>
      </c>
      <c r="B20" s="21">
        <v>0</v>
      </c>
      <c r="C20" s="21">
        <v>0</v>
      </c>
      <c r="D20" s="21">
        <v>0</v>
      </c>
      <c r="E20" s="21">
        <v>0</v>
      </c>
      <c r="F20" s="21">
        <v>0</v>
      </c>
      <c r="G20" s="21">
        <v>0</v>
      </c>
      <c r="H20" s="21">
        <v>0</v>
      </c>
      <c r="I20" s="21">
        <v>0</v>
      </c>
      <c r="J20" s="21">
        <v>0</v>
      </c>
    </row>
    <row r="21" spans="1:10" ht="16">
      <c r="A21" s="165"/>
      <c r="B21" s="21"/>
      <c r="C21" s="21"/>
      <c r="D21" s="21"/>
      <c r="E21" s="21"/>
      <c r="F21" s="21"/>
      <c r="G21" s="21"/>
      <c r="H21" s="21"/>
      <c r="I21" s="21"/>
      <c r="J21" s="21"/>
    </row>
    <row r="22" spans="1:10" ht="16">
      <c r="A22" s="165" t="s">
        <v>23</v>
      </c>
      <c r="B22" s="21">
        <v>0</v>
      </c>
      <c r="C22" s="21">
        <v>0</v>
      </c>
      <c r="D22" s="21">
        <v>0</v>
      </c>
      <c r="E22" s="21">
        <v>0</v>
      </c>
      <c r="F22" s="21">
        <v>0</v>
      </c>
      <c r="G22" s="21">
        <v>0</v>
      </c>
      <c r="H22" s="21">
        <v>0</v>
      </c>
      <c r="I22" s="21">
        <v>0</v>
      </c>
      <c r="J22" s="21">
        <v>0</v>
      </c>
    </row>
    <row r="23" spans="1:10" ht="16">
      <c r="A23" s="165" t="s">
        <v>24</v>
      </c>
      <c r="B23" s="21" t="s">
        <v>264</v>
      </c>
      <c r="C23" s="21" t="s">
        <v>264</v>
      </c>
      <c r="D23" s="21" t="s">
        <v>264</v>
      </c>
      <c r="E23" s="21" t="s">
        <v>264</v>
      </c>
      <c r="F23" s="21" t="s">
        <v>264</v>
      </c>
      <c r="G23" s="21" t="s">
        <v>264</v>
      </c>
      <c r="H23" s="21" t="s">
        <v>264</v>
      </c>
      <c r="I23" s="21" t="s">
        <v>264</v>
      </c>
      <c r="J23" s="21" t="s">
        <v>264</v>
      </c>
    </row>
    <row r="24" spans="1:10" ht="16">
      <c r="A24" s="165" t="s">
        <v>25</v>
      </c>
      <c r="B24" s="21">
        <v>0</v>
      </c>
      <c r="C24" s="21">
        <v>0</v>
      </c>
      <c r="D24" s="21">
        <v>0</v>
      </c>
      <c r="E24" s="21">
        <v>0</v>
      </c>
      <c r="F24" s="21">
        <v>0</v>
      </c>
      <c r="G24" s="21">
        <v>0</v>
      </c>
      <c r="H24" s="21">
        <v>0</v>
      </c>
      <c r="I24" s="21">
        <v>0</v>
      </c>
      <c r="J24" s="21">
        <v>0</v>
      </c>
    </row>
    <row r="25" spans="1:10" ht="16">
      <c r="A25" s="165" t="s">
        <v>26</v>
      </c>
      <c r="B25" s="21">
        <v>31</v>
      </c>
      <c r="C25" s="21">
        <v>0</v>
      </c>
      <c r="D25" s="21">
        <v>0</v>
      </c>
      <c r="E25" s="21">
        <v>31</v>
      </c>
      <c r="F25" s="21">
        <v>13</v>
      </c>
      <c r="G25" s="21">
        <v>0</v>
      </c>
      <c r="H25" s="21">
        <v>0</v>
      </c>
      <c r="I25" s="21">
        <v>0</v>
      </c>
      <c r="J25" s="21">
        <v>0</v>
      </c>
    </row>
    <row r="26" spans="1:10" ht="16">
      <c r="A26" s="165" t="s">
        <v>27</v>
      </c>
      <c r="B26" s="21">
        <v>36</v>
      </c>
      <c r="C26" s="21">
        <v>0</v>
      </c>
      <c r="D26" s="21">
        <v>0</v>
      </c>
      <c r="E26" s="21">
        <v>36</v>
      </c>
      <c r="F26" s="21">
        <v>0</v>
      </c>
      <c r="G26" s="21">
        <v>0</v>
      </c>
      <c r="H26" s="21">
        <v>0</v>
      </c>
      <c r="I26" s="21">
        <v>0</v>
      </c>
      <c r="J26" s="21">
        <v>0</v>
      </c>
    </row>
    <row r="27" spans="1:10" ht="16">
      <c r="A27" s="165" t="s">
        <v>28</v>
      </c>
      <c r="B27" s="21">
        <v>0</v>
      </c>
      <c r="C27" s="21">
        <v>0</v>
      </c>
      <c r="D27" s="21">
        <v>0</v>
      </c>
      <c r="E27" s="21">
        <v>0</v>
      </c>
      <c r="F27" s="21">
        <v>0</v>
      </c>
      <c r="G27" s="21">
        <v>0</v>
      </c>
      <c r="H27" s="21">
        <v>0</v>
      </c>
      <c r="I27" s="21">
        <v>0</v>
      </c>
      <c r="J27" s="21">
        <v>0</v>
      </c>
    </row>
    <row r="28" spans="1:10" ht="16">
      <c r="A28" s="165" t="s">
        <v>29</v>
      </c>
      <c r="B28" s="21">
        <v>1293</v>
      </c>
      <c r="C28" s="21">
        <v>0</v>
      </c>
      <c r="D28" s="21">
        <v>0</v>
      </c>
      <c r="E28" s="21">
        <v>1242</v>
      </c>
      <c r="F28" s="21">
        <v>516</v>
      </c>
      <c r="G28" s="21">
        <v>51</v>
      </c>
      <c r="H28" s="21">
        <v>0</v>
      </c>
      <c r="I28" s="21">
        <v>0</v>
      </c>
      <c r="J28" s="21">
        <v>0</v>
      </c>
    </row>
    <row r="29" spans="1:10" ht="16">
      <c r="A29" s="165" t="s">
        <v>30</v>
      </c>
      <c r="B29" s="21">
        <v>726</v>
      </c>
      <c r="C29" s="21">
        <v>4</v>
      </c>
      <c r="D29" s="21">
        <v>0</v>
      </c>
      <c r="E29" s="21">
        <v>722</v>
      </c>
      <c r="F29" s="21">
        <v>622</v>
      </c>
      <c r="G29" s="21">
        <v>0</v>
      </c>
      <c r="H29" s="21">
        <v>0</v>
      </c>
      <c r="I29" s="21">
        <v>0</v>
      </c>
      <c r="J29" s="21">
        <v>0</v>
      </c>
    </row>
    <row r="30" spans="1:10" ht="16">
      <c r="A30" s="165" t="s">
        <v>31</v>
      </c>
      <c r="B30" s="21">
        <v>719</v>
      </c>
      <c r="C30" s="21">
        <v>10</v>
      </c>
      <c r="D30" s="21">
        <v>0</v>
      </c>
      <c r="E30" s="21">
        <v>691</v>
      </c>
      <c r="F30" s="21">
        <v>328</v>
      </c>
      <c r="G30" s="21">
        <v>18</v>
      </c>
      <c r="H30" s="21">
        <v>0</v>
      </c>
      <c r="I30" s="21">
        <v>0</v>
      </c>
      <c r="J30" s="21">
        <v>0</v>
      </c>
    </row>
    <row r="31" spans="1:10" ht="16">
      <c r="A31" s="165" t="s">
        <v>32</v>
      </c>
      <c r="B31" s="21">
        <v>187</v>
      </c>
      <c r="C31" s="21">
        <v>75</v>
      </c>
      <c r="D31" s="21">
        <v>0</v>
      </c>
      <c r="E31" s="21">
        <v>112</v>
      </c>
      <c r="F31" s="21">
        <v>64</v>
      </c>
      <c r="G31" s="21">
        <v>0</v>
      </c>
      <c r="H31" s="21">
        <v>0</v>
      </c>
      <c r="I31" s="21">
        <v>0</v>
      </c>
      <c r="J31" s="21">
        <v>0</v>
      </c>
    </row>
    <row r="32" spans="1:10" ht="16">
      <c r="A32" s="165"/>
      <c r="B32" s="21"/>
      <c r="C32" s="21"/>
      <c r="D32" s="21"/>
      <c r="E32" s="21"/>
      <c r="F32" s="21"/>
      <c r="G32" s="21"/>
      <c r="H32" s="21"/>
      <c r="I32" s="21"/>
      <c r="J32" s="21"/>
    </row>
    <row r="33" spans="1:10" ht="16">
      <c r="A33" s="165" t="s">
        <v>33</v>
      </c>
      <c r="B33" s="21">
        <v>336</v>
      </c>
      <c r="C33" s="21">
        <v>32</v>
      </c>
      <c r="D33" s="21">
        <v>0</v>
      </c>
      <c r="E33" s="21">
        <v>304</v>
      </c>
      <c r="F33" s="21">
        <v>177</v>
      </c>
      <c r="G33" s="21">
        <v>0</v>
      </c>
      <c r="H33" s="21">
        <v>0</v>
      </c>
      <c r="I33" s="21">
        <v>0</v>
      </c>
      <c r="J33" s="21">
        <v>0</v>
      </c>
    </row>
    <row r="34" spans="1:10" ht="16">
      <c r="A34" s="165" t="s">
        <v>34</v>
      </c>
      <c r="B34" s="21">
        <v>0</v>
      </c>
      <c r="C34" s="21">
        <v>0</v>
      </c>
      <c r="D34" s="21">
        <v>0</v>
      </c>
      <c r="E34" s="21">
        <v>0</v>
      </c>
      <c r="F34" s="21">
        <v>0</v>
      </c>
      <c r="G34" s="21">
        <v>0</v>
      </c>
      <c r="H34" s="21">
        <v>0</v>
      </c>
      <c r="I34" s="21">
        <v>0</v>
      </c>
      <c r="J34" s="21">
        <v>0</v>
      </c>
    </row>
    <row r="35" spans="1:10" ht="16">
      <c r="A35" s="165" t="s">
        <v>35</v>
      </c>
      <c r="B35" s="21">
        <v>1477</v>
      </c>
      <c r="C35" s="21">
        <v>0</v>
      </c>
      <c r="D35" s="21">
        <v>0</v>
      </c>
      <c r="E35" s="21">
        <v>327</v>
      </c>
      <c r="F35" s="21">
        <v>225</v>
      </c>
      <c r="G35" s="21">
        <v>0</v>
      </c>
      <c r="H35" s="21">
        <v>0</v>
      </c>
      <c r="I35" s="21">
        <v>1151</v>
      </c>
      <c r="J35" s="21">
        <v>0</v>
      </c>
    </row>
    <row r="36" spans="1:10" ht="16">
      <c r="A36" s="165" t="s">
        <v>36</v>
      </c>
      <c r="B36" s="21">
        <v>2344</v>
      </c>
      <c r="C36" s="21">
        <v>0</v>
      </c>
      <c r="D36" s="21">
        <v>0</v>
      </c>
      <c r="E36" s="21">
        <v>2336</v>
      </c>
      <c r="F36" s="21">
        <v>1055</v>
      </c>
      <c r="G36" s="21">
        <v>8</v>
      </c>
      <c r="H36" s="21">
        <v>0</v>
      </c>
      <c r="I36" s="21">
        <v>0</v>
      </c>
      <c r="J36" s="21">
        <v>0</v>
      </c>
    </row>
    <row r="37" spans="1:10" ht="16">
      <c r="A37" s="165" t="s">
        <v>37</v>
      </c>
      <c r="B37" s="21">
        <v>0</v>
      </c>
      <c r="C37" s="21">
        <v>0</v>
      </c>
      <c r="D37" s="21">
        <v>0</v>
      </c>
      <c r="E37" s="21">
        <v>0</v>
      </c>
      <c r="F37" s="21">
        <v>0</v>
      </c>
      <c r="G37" s="21">
        <v>0</v>
      </c>
      <c r="H37" s="21">
        <v>0</v>
      </c>
      <c r="I37" s="21">
        <v>0</v>
      </c>
      <c r="J37" s="21">
        <v>0</v>
      </c>
    </row>
    <row r="38" spans="1:10" ht="16">
      <c r="A38" s="165" t="s">
        <v>38</v>
      </c>
      <c r="B38" s="21">
        <v>0</v>
      </c>
      <c r="C38" s="21">
        <v>0</v>
      </c>
      <c r="D38" s="21">
        <v>0</v>
      </c>
      <c r="E38" s="21">
        <v>0</v>
      </c>
      <c r="F38" s="21">
        <v>0</v>
      </c>
      <c r="G38" s="21">
        <v>0</v>
      </c>
      <c r="H38" s="21">
        <v>0</v>
      </c>
      <c r="I38" s="21">
        <v>0</v>
      </c>
      <c r="J38" s="21">
        <v>0</v>
      </c>
    </row>
    <row r="39" spans="1:10" ht="16">
      <c r="A39" s="165" t="s">
        <v>39</v>
      </c>
      <c r="B39" s="21">
        <v>1654</v>
      </c>
      <c r="C39" s="21">
        <v>621</v>
      </c>
      <c r="D39" s="21">
        <v>0</v>
      </c>
      <c r="E39" s="21">
        <v>967</v>
      </c>
      <c r="F39" s="21">
        <v>267</v>
      </c>
      <c r="G39" s="21">
        <v>67</v>
      </c>
      <c r="H39" s="21">
        <v>0</v>
      </c>
      <c r="I39" s="21">
        <v>0</v>
      </c>
      <c r="J39" s="21">
        <v>0</v>
      </c>
    </row>
    <row r="40" spans="1:10" ht="16">
      <c r="A40" s="165" t="s">
        <v>40</v>
      </c>
      <c r="B40" s="21">
        <v>750</v>
      </c>
      <c r="C40" s="21">
        <v>11</v>
      </c>
      <c r="D40" s="21">
        <v>0</v>
      </c>
      <c r="E40" s="21">
        <v>727</v>
      </c>
      <c r="F40" s="21">
        <v>680</v>
      </c>
      <c r="G40" s="21">
        <v>11</v>
      </c>
      <c r="H40" s="21">
        <v>0</v>
      </c>
      <c r="I40" s="21">
        <v>0</v>
      </c>
      <c r="J40" s="21">
        <v>0</v>
      </c>
    </row>
    <row r="41" spans="1:10" ht="16">
      <c r="A41" s="165" t="s">
        <v>41</v>
      </c>
      <c r="B41" s="21">
        <v>0</v>
      </c>
      <c r="C41" s="21">
        <v>0</v>
      </c>
      <c r="D41" s="21">
        <v>0</v>
      </c>
      <c r="E41" s="21">
        <v>0</v>
      </c>
      <c r="F41" s="21">
        <v>0</v>
      </c>
      <c r="G41" s="21">
        <v>0</v>
      </c>
      <c r="H41" s="21">
        <v>0</v>
      </c>
      <c r="I41" s="21">
        <v>0</v>
      </c>
      <c r="J41" s="21">
        <v>0</v>
      </c>
    </row>
    <row r="42" spans="1:10" ht="16">
      <c r="A42" s="165" t="s">
        <v>42</v>
      </c>
      <c r="B42" s="21">
        <v>0</v>
      </c>
      <c r="C42" s="21">
        <v>0</v>
      </c>
      <c r="D42" s="21">
        <v>0</v>
      </c>
      <c r="E42" s="21">
        <v>0</v>
      </c>
      <c r="F42" s="21">
        <v>0</v>
      </c>
      <c r="G42" s="21">
        <v>0</v>
      </c>
      <c r="H42" s="21">
        <v>0</v>
      </c>
      <c r="I42" s="21">
        <v>0</v>
      </c>
      <c r="J42" s="21">
        <v>0</v>
      </c>
    </row>
    <row r="43" spans="1:10" ht="16">
      <c r="A43" s="165"/>
      <c r="B43" s="21"/>
      <c r="C43" s="21"/>
      <c r="D43" s="21"/>
      <c r="E43" s="21"/>
      <c r="F43" s="21"/>
      <c r="G43" s="21"/>
      <c r="H43" s="21"/>
      <c r="I43" s="21"/>
      <c r="J43" s="21"/>
    </row>
    <row r="44" spans="1:10" ht="16">
      <c r="A44" s="165" t="s">
        <v>43</v>
      </c>
      <c r="B44" s="21">
        <v>128</v>
      </c>
      <c r="C44" s="21">
        <v>2</v>
      </c>
      <c r="D44" s="21">
        <v>0</v>
      </c>
      <c r="E44" s="21">
        <v>126</v>
      </c>
      <c r="F44" s="21">
        <v>39</v>
      </c>
      <c r="G44" s="21">
        <v>0</v>
      </c>
      <c r="H44" s="21">
        <v>0</v>
      </c>
      <c r="I44" s="21">
        <v>0</v>
      </c>
      <c r="J44" s="21">
        <v>0</v>
      </c>
    </row>
    <row r="45" spans="1:10" ht="16">
      <c r="A45" s="165" t="s">
        <v>44</v>
      </c>
      <c r="B45" s="21">
        <v>0</v>
      </c>
      <c r="C45" s="21">
        <v>0</v>
      </c>
      <c r="D45" s="21">
        <v>0</v>
      </c>
      <c r="E45" s="21">
        <v>0</v>
      </c>
      <c r="F45" s="21">
        <v>0</v>
      </c>
      <c r="G45" s="21">
        <v>0</v>
      </c>
      <c r="H45" s="21">
        <v>0</v>
      </c>
      <c r="I45" s="21">
        <v>0</v>
      </c>
      <c r="J45" s="21">
        <v>0</v>
      </c>
    </row>
    <row r="46" spans="1:10" ht="16">
      <c r="A46" s="165" t="s">
        <v>45</v>
      </c>
      <c r="B46" s="21">
        <v>958</v>
      </c>
      <c r="C46" s="21">
        <v>0</v>
      </c>
      <c r="D46" s="21">
        <v>0</v>
      </c>
      <c r="E46" s="21">
        <v>899</v>
      </c>
      <c r="F46" s="21">
        <v>510</v>
      </c>
      <c r="G46" s="21">
        <v>59</v>
      </c>
      <c r="H46" s="21">
        <v>0</v>
      </c>
      <c r="I46" s="21">
        <v>0</v>
      </c>
      <c r="J46" s="21">
        <v>0</v>
      </c>
    </row>
    <row r="47" spans="1:10" ht="16">
      <c r="A47" s="165" t="s">
        <v>46</v>
      </c>
      <c r="B47" s="21">
        <v>7473</v>
      </c>
      <c r="C47" s="21">
        <v>1429</v>
      </c>
      <c r="D47" s="21">
        <v>0</v>
      </c>
      <c r="E47" s="21">
        <v>5533</v>
      </c>
      <c r="F47" s="21">
        <v>3087</v>
      </c>
      <c r="G47" s="21">
        <v>511</v>
      </c>
      <c r="H47" s="21">
        <v>0</v>
      </c>
      <c r="I47" s="21">
        <v>0</v>
      </c>
      <c r="J47" s="21">
        <v>0</v>
      </c>
    </row>
    <row r="48" spans="1:10" ht="16">
      <c r="A48" s="165" t="s">
        <v>47</v>
      </c>
      <c r="B48" s="21">
        <v>438</v>
      </c>
      <c r="C48" s="21">
        <v>221</v>
      </c>
      <c r="D48" s="21">
        <v>0</v>
      </c>
      <c r="E48" s="21">
        <v>213</v>
      </c>
      <c r="F48" s="21">
        <v>99</v>
      </c>
      <c r="G48" s="21">
        <v>4</v>
      </c>
      <c r="H48" s="21">
        <v>0</v>
      </c>
      <c r="I48" s="21">
        <v>0</v>
      </c>
      <c r="J48" s="21">
        <v>0</v>
      </c>
    </row>
    <row r="49" spans="1:10" ht="16">
      <c r="A49" s="165" t="s">
        <v>48</v>
      </c>
      <c r="B49" s="21">
        <v>0</v>
      </c>
      <c r="C49" s="21">
        <v>0</v>
      </c>
      <c r="D49" s="21">
        <v>0</v>
      </c>
      <c r="E49" s="21">
        <v>0</v>
      </c>
      <c r="F49" s="21">
        <v>0</v>
      </c>
      <c r="G49" s="21">
        <v>0</v>
      </c>
      <c r="H49" s="21">
        <v>0</v>
      </c>
      <c r="I49" s="21">
        <v>0</v>
      </c>
      <c r="J49" s="21">
        <v>0</v>
      </c>
    </row>
    <row r="50" spans="1:10" ht="16">
      <c r="A50" s="165" t="s">
        <v>49</v>
      </c>
      <c r="B50" s="21">
        <v>3295</v>
      </c>
      <c r="C50" s="21">
        <v>0</v>
      </c>
      <c r="D50" s="21">
        <v>0</v>
      </c>
      <c r="E50" s="21">
        <v>3295</v>
      </c>
      <c r="F50" s="21">
        <v>1977</v>
      </c>
      <c r="G50" s="21">
        <v>0</v>
      </c>
      <c r="H50" s="21">
        <v>0</v>
      </c>
      <c r="I50" s="21">
        <v>0</v>
      </c>
      <c r="J50" s="21">
        <v>0</v>
      </c>
    </row>
    <row r="51" spans="1:10" ht="16">
      <c r="A51" s="165" t="s">
        <v>50</v>
      </c>
      <c r="B51" s="21">
        <v>149</v>
      </c>
      <c r="C51" s="21">
        <v>0</v>
      </c>
      <c r="D51" s="21">
        <v>0</v>
      </c>
      <c r="E51" s="21">
        <v>149</v>
      </c>
      <c r="F51" s="21">
        <v>0</v>
      </c>
      <c r="G51" s="21">
        <v>0</v>
      </c>
      <c r="H51" s="21">
        <v>0</v>
      </c>
      <c r="I51" s="21">
        <v>0</v>
      </c>
      <c r="J51" s="21">
        <v>0</v>
      </c>
    </row>
    <row r="52" spans="1:10" ht="16">
      <c r="A52" s="165" t="s">
        <v>51</v>
      </c>
      <c r="B52" s="21">
        <v>774</v>
      </c>
      <c r="C52" s="21">
        <v>0</v>
      </c>
      <c r="D52" s="21">
        <v>0</v>
      </c>
      <c r="E52" s="21">
        <v>774</v>
      </c>
      <c r="F52" s="21">
        <v>419</v>
      </c>
      <c r="G52" s="21">
        <v>0</v>
      </c>
      <c r="H52" s="21">
        <v>0</v>
      </c>
      <c r="I52" s="21">
        <v>0</v>
      </c>
      <c r="J52" s="21">
        <v>0</v>
      </c>
    </row>
    <row r="53" spans="1:10" ht="16">
      <c r="A53" s="165" t="s">
        <v>52</v>
      </c>
      <c r="B53" s="21">
        <v>2762</v>
      </c>
      <c r="C53" s="21">
        <v>1397</v>
      </c>
      <c r="D53" s="21">
        <v>0</v>
      </c>
      <c r="E53" s="21">
        <v>1365</v>
      </c>
      <c r="F53" s="21">
        <v>150</v>
      </c>
      <c r="G53" s="21">
        <v>0</v>
      </c>
      <c r="H53" s="21">
        <v>0</v>
      </c>
      <c r="I53" s="21">
        <v>0</v>
      </c>
      <c r="J53" s="21">
        <v>0</v>
      </c>
    </row>
    <row r="54" spans="1:10" ht="16">
      <c r="A54" s="165"/>
      <c r="B54" s="21"/>
      <c r="C54" s="21"/>
      <c r="D54" s="21"/>
      <c r="E54" s="21"/>
      <c r="F54" s="21"/>
      <c r="G54" s="21"/>
      <c r="H54" s="21"/>
      <c r="I54" s="21"/>
      <c r="J54" s="21"/>
    </row>
    <row r="55" spans="1:10" ht="16">
      <c r="A55" s="165" t="s">
        <v>53</v>
      </c>
      <c r="B55" s="21">
        <v>0</v>
      </c>
      <c r="C55" s="21">
        <v>0</v>
      </c>
      <c r="D55" s="21">
        <v>0</v>
      </c>
      <c r="E55" s="21">
        <v>0</v>
      </c>
      <c r="F55" s="21">
        <v>0</v>
      </c>
      <c r="G55" s="21">
        <v>0</v>
      </c>
      <c r="H55" s="21">
        <v>0</v>
      </c>
      <c r="I55" s="21">
        <v>0</v>
      </c>
      <c r="J55" s="21">
        <v>0</v>
      </c>
    </row>
    <row r="56" spans="1:10" ht="16">
      <c r="A56" s="165" t="s">
        <v>54</v>
      </c>
      <c r="B56" s="21">
        <v>319</v>
      </c>
      <c r="C56" s="21">
        <v>143</v>
      </c>
      <c r="D56" s="21">
        <v>0</v>
      </c>
      <c r="E56" s="21">
        <v>174</v>
      </c>
      <c r="F56" s="21">
        <v>163</v>
      </c>
      <c r="G56" s="21">
        <v>2</v>
      </c>
      <c r="H56" s="21">
        <v>0</v>
      </c>
      <c r="I56" s="21">
        <v>0</v>
      </c>
      <c r="J56" s="21">
        <v>0</v>
      </c>
    </row>
    <row r="57" spans="1:10" ht="16">
      <c r="A57" s="165" t="s">
        <v>55</v>
      </c>
      <c r="B57" s="21">
        <v>778</v>
      </c>
      <c r="C57" s="21">
        <v>8</v>
      </c>
      <c r="D57" s="21">
        <v>0</v>
      </c>
      <c r="E57" s="21">
        <v>481</v>
      </c>
      <c r="F57" s="21">
        <v>263</v>
      </c>
      <c r="G57" s="21">
        <v>12</v>
      </c>
      <c r="H57" s="21">
        <v>0</v>
      </c>
      <c r="I57" s="21">
        <v>277</v>
      </c>
      <c r="J57" s="21">
        <v>0</v>
      </c>
    </row>
    <row r="58" spans="1:10" ht="16">
      <c r="A58" s="165" t="s">
        <v>56</v>
      </c>
      <c r="B58" s="21">
        <v>0</v>
      </c>
      <c r="C58" s="21">
        <v>0</v>
      </c>
      <c r="D58" s="21">
        <v>0</v>
      </c>
      <c r="E58" s="21">
        <v>0</v>
      </c>
      <c r="F58" s="21">
        <v>0</v>
      </c>
      <c r="G58" s="21">
        <v>0</v>
      </c>
      <c r="H58" s="21">
        <v>0</v>
      </c>
      <c r="I58" s="21">
        <v>0</v>
      </c>
      <c r="J58" s="21">
        <v>0</v>
      </c>
    </row>
    <row r="59" spans="1:10" ht="16">
      <c r="A59" s="165" t="s">
        <v>57</v>
      </c>
      <c r="B59" s="21">
        <v>0</v>
      </c>
      <c r="C59" s="21">
        <v>0</v>
      </c>
      <c r="D59" s="21">
        <v>0</v>
      </c>
      <c r="E59" s="21">
        <v>0</v>
      </c>
      <c r="F59" s="21">
        <v>0</v>
      </c>
      <c r="G59" s="21">
        <v>0</v>
      </c>
      <c r="H59" s="21">
        <v>0</v>
      </c>
      <c r="I59" s="21">
        <v>0</v>
      </c>
      <c r="J59" s="21">
        <v>0</v>
      </c>
    </row>
    <row r="60" spans="1:10" ht="16">
      <c r="A60" s="165" t="s">
        <v>58</v>
      </c>
      <c r="B60" s="21">
        <v>0</v>
      </c>
      <c r="C60" s="21">
        <v>0</v>
      </c>
      <c r="D60" s="21">
        <v>0</v>
      </c>
      <c r="E60" s="21">
        <v>0</v>
      </c>
      <c r="F60" s="21">
        <v>0</v>
      </c>
      <c r="G60" s="21">
        <v>0</v>
      </c>
      <c r="H60" s="21">
        <v>0</v>
      </c>
      <c r="I60" s="21">
        <v>0</v>
      </c>
      <c r="J60" s="21">
        <v>0</v>
      </c>
    </row>
    <row r="61" spans="1:10" ht="16">
      <c r="A61" s="165" t="s">
        <v>59</v>
      </c>
      <c r="B61" s="21">
        <v>0</v>
      </c>
      <c r="C61" s="21">
        <v>0</v>
      </c>
      <c r="D61" s="21">
        <v>0</v>
      </c>
      <c r="E61" s="21">
        <v>0</v>
      </c>
      <c r="F61" s="21">
        <v>0</v>
      </c>
      <c r="G61" s="21">
        <v>0</v>
      </c>
      <c r="H61" s="21">
        <v>0</v>
      </c>
      <c r="I61" s="21">
        <v>0</v>
      </c>
      <c r="J61" s="21">
        <v>0</v>
      </c>
    </row>
    <row r="62" spans="1:10" ht="16">
      <c r="A62" s="165" t="s">
        <v>60</v>
      </c>
      <c r="B62" s="21">
        <v>632</v>
      </c>
      <c r="C62" s="21">
        <v>143</v>
      </c>
      <c r="D62" s="21">
        <v>0</v>
      </c>
      <c r="E62" s="21">
        <v>476</v>
      </c>
      <c r="F62" s="21">
        <v>156</v>
      </c>
      <c r="G62" s="21">
        <v>14</v>
      </c>
      <c r="H62" s="21">
        <v>0</v>
      </c>
      <c r="I62" s="21">
        <v>0</v>
      </c>
      <c r="J62" s="21">
        <v>0</v>
      </c>
    </row>
    <row r="63" spans="1:10" ht="16">
      <c r="A63" s="165" t="s">
        <v>61</v>
      </c>
      <c r="B63" s="21">
        <v>0</v>
      </c>
      <c r="C63" s="21">
        <v>0</v>
      </c>
      <c r="D63" s="21">
        <v>0</v>
      </c>
      <c r="E63" s="21">
        <v>0</v>
      </c>
      <c r="F63" s="21">
        <v>0</v>
      </c>
      <c r="G63" s="21">
        <v>0</v>
      </c>
      <c r="H63" s="21">
        <v>0</v>
      </c>
      <c r="I63" s="21">
        <v>0</v>
      </c>
      <c r="J63" s="21">
        <v>0</v>
      </c>
    </row>
    <row r="64" spans="1:10" ht="16">
      <c r="A64" s="165" t="s">
        <v>62</v>
      </c>
      <c r="B64" s="21">
        <v>0</v>
      </c>
      <c r="C64" s="21">
        <v>0</v>
      </c>
      <c r="D64" s="21">
        <v>0</v>
      </c>
      <c r="E64" s="21">
        <v>0</v>
      </c>
      <c r="F64" s="21">
        <v>0</v>
      </c>
      <c r="G64" s="21">
        <v>0</v>
      </c>
      <c r="H64" s="21">
        <v>0</v>
      </c>
      <c r="I64" s="21">
        <v>0</v>
      </c>
      <c r="J64" s="21">
        <v>0</v>
      </c>
    </row>
    <row r="65" spans="1:10" ht="16">
      <c r="A65" s="165"/>
      <c r="B65" s="21"/>
      <c r="C65" s="21"/>
      <c r="D65" s="21"/>
      <c r="E65" s="21"/>
      <c r="F65" s="21"/>
      <c r="G65" s="21"/>
      <c r="H65" s="21"/>
      <c r="I65" s="21"/>
      <c r="J65" s="21"/>
    </row>
    <row r="66" spans="1:10" ht="16">
      <c r="A66" s="165" t="s">
        <v>63</v>
      </c>
      <c r="B66" s="21">
        <v>6073</v>
      </c>
      <c r="C66" s="21">
        <v>0</v>
      </c>
      <c r="D66" s="21">
        <v>0</v>
      </c>
      <c r="E66" s="21">
        <v>5697</v>
      </c>
      <c r="F66" s="21">
        <v>2882</v>
      </c>
      <c r="G66" s="21">
        <v>376</v>
      </c>
      <c r="H66" s="21">
        <v>0</v>
      </c>
      <c r="I66" s="21">
        <v>0</v>
      </c>
      <c r="J66" s="21">
        <v>0</v>
      </c>
    </row>
    <row r="67" spans="1:10" ht="16">
      <c r="A67" s="165" t="s">
        <v>64</v>
      </c>
      <c r="B67" s="21">
        <v>1634</v>
      </c>
      <c r="C67" s="21">
        <v>0</v>
      </c>
      <c r="D67" s="21">
        <v>0</v>
      </c>
      <c r="E67" s="21">
        <v>1555</v>
      </c>
      <c r="F67" s="21">
        <v>426</v>
      </c>
      <c r="G67" s="21">
        <v>79</v>
      </c>
      <c r="H67" s="21">
        <v>0</v>
      </c>
      <c r="I67" s="21">
        <v>0</v>
      </c>
      <c r="J67" s="21">
        <v>0</v>
      </c>
    </row>
    <row r="68" spans="1:10" ht="16">
      <c r="A68" s="165" t="s">
        <v>65</v>
      </c>
      <c r="B68" s="21">
        <v>280</v>
      </c>
      <c r="C68" s="21">
        <v>5</v>
      </c>
      <c r="D68" s="21">
        <v>0</v>
      </c>
      <c r="E68" s="21">
        <v>233</v>
      </c>
      <c r="F68" s="21">
        <v>91</v>
      </c>
      <c r="G68" s="21">
        <v>42</v>
      </c>
      <c r="H68" s="21">
        <v>0</v>
      </c>
      <c r="I68" s="21">
        <v>0</v>
      </c>
      <c r="J68" s="21">
        <v>0</v>
      </c>
    </row>
    <row r="69" spans="1:10" ht="17" thickBot="1">
      <c r="A69" s="156" t="s">
        <v>66</v>
      </c>
      <c r="B69" s="61">
        <v>4</v>
      </c>
      <c r="C69" s="61">
        <v>0</v>
      </c>
      <c r="D69" s="61">
        <v>0</v>
      </c>
      <c r="E69" s="61">
        <v>4</v>
      </c>
      <c r="F69" s="61">
        <v>3</v>
      </c>
      <c r="G69" s="61">
        <v>0</v>
      </c>
      <c r="H69" s="61">
        <v>0</v>
      </c>
      <c r="I69" s="61">
        <v>0</v>
      </c>
      <c r="J69" s="61">
        <v>0</v>
      </c>
    </row>
    <row r="70" spans="1:10">
      <c r="A70" t="s">
        <v>239</v>
      </c>
    </row>
    <row r="72" spans="1:10">
      <c r="A72" t="s">
        <v>365</v>
      </c>
    </row>
  </sheetData>
  <mergeCells count="5">
    <mergeCell ref="G7:J7"/>
    <mergeCell ref="A2:J2"/>
    <mergeCell ref="A3:J3"/>
    <mergeCell ref="A4:J4"/>
    <mergeCell ref="B6:J6"/>
  </mergeCells>
  <phoneticPr fontId="0" type="noConversion"/>
  <pageMargins left="1" right="0.25" top="1" bottom="1" header="0.5" footer="0.5"/>
  <pageSetup scale="52"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R79"/>
  <sheetViews>
    <sheetView workbookViewId="0">
      <selection activeCell="B10" sqref="B10"/>
    </sheetView>
  </sheetViews>
  <sheetFormatPr baseColWidth="10" defaultColWidth="8.83203125" defaultRowHeight="13"/>
  <cols>
    <col min="1" max="1" width="18.1640625" customWidth="1"/>
    <col min="2" max="2" width="10.6640625" customWidth="1"/>
    <col min="3" max="3" width="13.5" customWidth="1"/>
    <col min="4" max="4" width="12.1640625" customWidth="1"/>
    <col min="5" max="5" width="12.5" customWidth="1"/>
    <col min="6" max="6" width="11" customWidth="1"/>
    <col min="7" max="7" width="11.5" customWidth="1"/>
    <col min="8" max="8" width="10.33203125" customWidth="1"/>
    <col min="9" max="9" width="10" customWidth="1"/>
    <col min="10" max="10" width="9.33203125" customWidth="1"/>
    <col min="11" max="11" width="9.83203125" customWidth="1"/>
    <col min="12" max="12" width="10.6640625" customWidth="1"/>
    <col min="13" max="13" width="9.33203125" customWidth="1"/>
    <col min="14" max="14" width="12.6640625" customWidth="1"/>
    <col min="15" max="15" width="13.6640625" customWidth="1"/>
    <col min="16" max="16" width="14.33203125" customWidth="1"/>
    <col min="17" max="17" width="12.6640625" customWidth="1"/>
    <col min="18" max="18" width="8.1640625" customWidth="1"/>
  </cols>
  <sheetData>
    <row r="1" spans="1:18">
      <c r="A1" s="22"/>
      <c r="B1" s="22"/>
      <c r="C1" s="22"/>
      <c r="D1" s="22"/>
      <c r="E1" s="22"/>
      <c r="F1" s="22"/>
      <c r="G1" s="22"/>
      <c r="H1" s="22"/>
      <c r="I1" s="22"/>
      <c r="J1" s="22"/>
      <c r="K1" s="22"/>
      <c r="L1" s="22"/>
      <c r="M1" s="22"/>
      <c r="N1" s="22"/>
      <c r="O1" s="22"/>
      <c r="P1" s="22" t="s">
        <v>246</v>
      </c>
      <c r="Q1" s="22"/>
      <c r="R1" s="22"/>
    </row>
    <row r="2" spans="1:18">
      <c r="A2" s="233" t="s">
        <v>0</v>
      </c>
      <c r="B2" s="233"/>
      <c r="C2" s="233"/>
      <c r="D2" s="233"/>
      <c r="E2" s="233"/>
      <c r="F2" s="233"/>
      <c r="G2" s="233"/>
      <c r="H2" s="233"/>
      <c r="I2" s="233"/>
      <c r="J2" s="233"/>
      <c r="K2" s="233"/>
      <c r="L2" s="233"/>
      <c r="M2" s="233"/>
      <c r="N2" s="233"/>
      <c r="O2" s="233"/>
      <c r="P2" s="233"/>
      <c r="Q2" s="22"/>
      <c r="R2" s="22"/>
    </row>
    <row r="3" spans="1:18">
      <c r="A3" s="233" t="s">
        <v>245</v>
      </c>
      <c r="B3" s="233"/>
      <c r="C3" s="233"/>
      <c r="D3" s="233"/>
      <c r="E3" s="233"/>
      <c r="F3" s="233"/>
      <c r="G3" s="233"/>
      <c r="H3" s="233"/>
      <c r="I3" s="233"/>
      <c r="J3" s="233"/>
      <c r="K3" s="233"/>
      <c r="L3" s="233"/>
      <c r="M3" s="233"/>
      <c r="N3" s="233"/>
      <c r="O3" s="233"/>
      <c r="P3" s="233"/>
      <c r="Q3" s="22"/>
      <c r="R3" s="22"/>
    </row>
    <row r="4" spans="1:18">
      <c r="A4" s="233" t="s">
        <v>354</v>
      </c>
      <c r="B4" s="233"/>
      <c r="C4" s="233"/>
      <c r="D4" s="233"/>
      <c r="E4" s="233"/>
      <c r="F4" s="233"/>
      <c r="G4" s="233"/>
      <c r="H4" s="233"/>
      <c r="I4" s="233"/>
      <c r="J4" s="233"/>
      <c r="K4" s="233"/>
      <c r="L4" s="233"/>
      <c r="M4" s="233"/>
      <c r="N4" s="233"/>
      <c r="O4" s="233"/>
      <c r="P4" s="233"/>
      <c r="Q4" s="22"/>
      <c r="R4" s="22"/>
    </row>
    <row r="5" spans="1:18">
      <c r="A5" s="22"/>
      <c r="B5" s="22"/>
      <c r="C5" s="22"/>
      <c r="D5" s="22"/>
      <c r="E5" s="22"/>
      <c r="F5" s="22"/>
      <c r="G5" s="22"/>
      <c r="H5" s="22"/>
      <c r="I5" s="22"/>
      <c r="J5" s="22"/>
      <c r="K5" s="22"/>
      <c r="L5" s="22"/>
      <c r="M5" s="22"/>
      <c r="N5" s="22"/>
      <c r="O5" s="22"/>
      <c r="P5" s="22"/>
      <c r="Q5" s="22"/>
      <c r="R5" s="22"/>
    </row>
    <row r="6" spans="1:18" ht="14" thickBot="1">
      <c r="A6" s="22"/>
      <c r="B6" s="22"/>
      <c r="C6" s="22"/>
      <c r="D6" s="22"/>
      <c r="E6" s="22"/>
      <c r="F6" s="22"/>
      <c r="G6" s="22"/>
      <c r="H6" s="22"/>
      <c r="I6" s="22"/>
      <c r="J6" s="22"/>
      <c r="K6" s="22"/>
      <c r="L6" s="22"/>
      <c r="M6" s="22"/>
      <c r="N6" s="22"/>
      <c r="O6" s="22"/>
      <c r="P6" s="22"/>
      <c r="Q6" s="22"/>
      <c r="R6" s="22"/>
    </row>
    <row r="7" spans="1:18" ht="14" thickBot="1">
      <c r="A7" s="23"/>
      <c r="B7" s="26"/>
      <c r="C7" s="27"/>
      <c r="D7" s="27"/>
      <c r="E7" s="234" t="s">
        <v>242</v>
      </c>
      <c r="F7" s="235"/>
      <c r="G7" s="235"/>
      <c r="H7" s="235"/>
      <c r="I7" s="235"/>
      <c r="J7" s="235"/>
      <c r="K7" s="235"/>
      <c r="L7" s="235"/>
      <c r="M7" s="235"/>
      <c r="N7" s="235"/>
      <c r="O7" s="235"/>
      <c r="P7" s="235"/>
      <c r="Q7" s="235"/>
      <c r="R7" s="236"/>
    </row>
    <row r="8" spans="1:18">
      <c r="A8" s="24"/>
      <c r="B8" s="29" t="s">
        <v>68</v>
      </c>
      <c r="C8" s="29" t="s">
        <v>69</v>
      </c>
      <c r="D8" s="29" t="s">
        <v>69</v>
      </c>
      <c r="E8" s="24"/>
      <c r="F8" s="31" t="s">
        <v>97</v>
      </c>
      <c r="G8" s="31" t="s">
        <v>97</v>
      </c>
      <c r="H8" s="24"/>
      <c r="I8" s="117"/>
      <c r="J8" s="24"/>
      <c r="K8" s="37"/>
      <c r="L8" s="24"/>
      <c r="M8" s="24"/>
      <c r="N8" s="31" t="s">
        <v>72</v>
      </c>
      <c r="O8" s="31" t="s">
        <v>73</v>
      </c>
      <c r="P8" s="24"/>
      <c r="Q8" s="23" t="s">
        <v>188</v>
      </c>
      <c r="R8" s="23"/>
    </row>
    <row r="9" spans="1:18">
      <c r="A9" s="24"/>
      <c r="B9" s="31" t="s">
        <v>69</v>
      </c>
      <c r="C9" s="31" t="s">
        <v>417</v>
      </c>
      <c r="D9" s="31" t="s">
        <v>75</v>
      </c>
      <c r="E9" s="31" t="s">
        <v>76</v>
      </c>
      <c r="F9" s="31" t="s">
        <v>70</v>
      </c>
      <c r="G9" s="31" t="s">
        <v>71</v>
      </c>
      <c r="H9" s="31" t="s">
        <v>77</v>
      </c>
      <c r="I9" s="32" t="s">
        <v>78</v>
      </c>
      <c r="J9" s="31" t="s">
        <v>79</v>
      </c>
      <c r="K9" s="33" t="s">
        <v>80</v>
      </c>
      <c r="L9" s="31" t="s">
        <v>81</v>
      </c>
      <c r="M9" s="31" t="s">
        <v>82</v>
      </c>
      <c r="N9" s="31" t="s">
        <v>83</v>
      </c>
      <c r="O9" s="31" t="s">
        <v>84</v>
      </c>
      <c r="P9" s="24" t="s">
        <v>85</v>
      </c>
      <c r="Q9" s="24" t="s">
        <v>100</v>
      </c>
      <c r="R9" s="24"/>
    </row>
    <row r="10" spans="1:18" ht="14" thickBot="1">
      <c r="A10" s="25" t="s">
        <v>3</v>
      </c>
      <c r="B10" s="28" t="s">
        <v>86</v>
      </c>
      <c r="C10" s="28" t="s">
        <v>416</v>
      </c>
      <c r="D10" s="28" t="s">
        <v>86</v>
      </c>
      <c r="E10" s="28" t="s">
        <v>87</v>
      </c>
      <c r="F10" s="28" t="s">
        <v>87</v>
      </c>
      <c r="G10" s="28" t="s">
        <v>87</v>
      </c>
      <c r="H10" s="28" t="s">
        <v>88</v>
      </c>
      <c r="I10" s="35" t="s">
        <v>89</v>
      </c>
      <c r="J10" s="28" t="s">
        <v>90</v>
      </c>
      <c r="K10" s="36" t="s">
        <v>91</v>
      </c>
      <c r="L10" s="28" t="s">
        <v>72</v>
      </c>
      <c r="M10" s="28" t="s">
        <v>89</v>
      </c>
      <c r="N10" s="28" t="s">
        <v>87</v>
      </c>
      <c r="O10" s="28" t="s">
        <v>92</v>
      </c>
      <c r="P10" s="28" t="s">
        <v>93</v>
      </c>
      <c r="Q10" s="25" t="s">
        <v>189</v>
      </c>
      <c r="R10" s="25" t="s">
        <v>190</v>
      </c>
    </row>
    <row r="11" spans="1:18">
      <c r="A11" s="202" t="s">
        <v>7</v>
      </c>
      <c r="B11" s="19">
        <f t="shared" ref="B11:R11" si="0">SUM(B13:B76)</f>
        <v>2063529</v>
      </c>
      <c r="C11" s="19">
        <f t="shared" si="0"/>
        <v>1042990</v>
      </c>
      <c r="D11" s="19">
        <f t="shared" si="0"/>
        <v>349398</v>
      </c>
      <c r="E11" s="19">
        <f t="shared" si="0"/>
        <v>215409</v>
      </c>
      <c r="F11" s="19">
        <f t="shared" si="0"/>
        <v>1797</v>
      </c>
      <c r="G11" s="19">
        <f t="shared" si="0"/>
        <v>2650</v>
      </c>
      <c r="H11" s="19">
        <f t="shared" si="0"/>
        <v>34846</v>
      </c>
      <c r="I11" s="19">
        <f t="shared" si="0"/>
        <v>1026</v>
      </c>
      <c r="J11" s="62">
        <f t="shared" si="0"/>
        <v>48681</v>
      </c>
      <c r="K11" s="19">
        <f t="shared" si="0"/>
        <v>22053</v>
      </c>
      <c r="L11" s="19">
        <f t="shared" si="0"/>
        <v>38022</v>
      </c>
      <c r="M11" s="19">
        <f t="shared" si="0"/>
        <v>7547</v>
      </c>
      <c r="N11" s="19">
        <f t="shared" si="0"/>
        <v>7850</v>
      </c>
      <c r="O11" s="19">
        <f t="shared" si="0"/>
        <v>15467</v>
      </c>
      <c r="P11" s="19">
        <f t="shared" si="0"/>
        <v>235</v>
      </c>
      <c r="Q11" s="19">
        <f t="shared" si="0"/>
        <v>30542</v>
      </c>
      <c r="R11" s="19">
        <f t="shared" si="0"/>
        <v>6592</v>
      </c>
    </row>
    <row r="12" spans="1:18">
      <c r="A12" s="117"/>
      <c r="B12" s="20"/>
      <c r="C12" s="20"/>
      <c r="D12" s="20"/>
      <c r="E12" s="20"/>
      <c r="F12" s="20"/>
      <c r="G12" s="20"/>
      <c r="H12" s="20"/>
      <c r="I12" s="20"/>
      <c r="J12" s="20"/>
      <c r="K12" s="20"/>
      <c r="L12" s="20"/>
      <c r="M12" s="20"/>
      <c r="N12" s="20"/>
      <c r="O12" s="20"/>
      <c r="P12" s="20"/>
      <c r="Q12" s="21"/>
      <c r="R12" s="21"/>
    </row>
    <row r="13" spans="1:18">
      <c r="A13" s="117" t="s">
        <v>8</v>
      </c>
      <c r="B13" s="21">
        <v>18037</v>
      </c>
      <c r="C13" s="21">
        <v>6908</v>
      </c>
      <c r="D13" s="21">
        <v>2573</v>
      </c>
      <c r="E13" s="21">
        <v>1646</v>
      </c>
      <c r="F13" s="21">
        <v>35</v>
      </c>
      <c r="G13" s="21">
        <v>121</v>
      </c>
      <c r="H13" s="21">
        <v>135</v>
      </c>
      <c r="I13" s="21">
        <v>2</v>
      </c>
      <c r="J13" s="21">
        <v>644</v>
      </c>
      <c r="K13" s="21">
        <v>13</v>
      </c>
      <c r="L13" s="21">
        <v>339</v>
      </c>
      <c r="M13" s="21">
        <v>0</v>
      </c>
      <c r="N13" s="21">
        <v>0</v>
      </c>
      <c r="O13" s="21">
        <v>164</v>
      </c>
      <c r="P13" s="21">
        <v>0</v>
      </c>
      <c r="Q13" s="21">
        <v>0</v>
      </c>
      <c r="R13" s="21">
        <v>26</v>
      </c>
    </row>
    <row r="14" spans="1:18">
      <c r="A14" s="117" t="s">
        <v>9</v>
      </c>
      <c r="B14" s="21">
        <v>6034</v>
      </c>
      <c r="C14" s="21">
        <v>3974</v>
      </c>
      <c r="D14" s="21">
        <v>1575</v>
      </c>
      <c r="E14" s="21">
        <v>1212</v>
      </c>
      <c r="F14" s="21">
        <v>0</v>
      </c>
      <c r="G14" s="21">
        <v>0</v>
      </c>
      <c r="H14" s="21">
        <v>18</v>
      </c>
      <c r="I14" s="21">
        <v>12</v>
      </c>
      <c r="J14" s="21">
        <v>232</v>
      </c>
      <c r="K14" s="21">
        <v>66</v>
      </c>
      <c r="L14" s="21">
        <v>313</v>
      </c>
      <c r="M14" s="21">
        <v>0</v>
      </c>
      <c r="N14" s="21">
        <v>0</v>
      </c>
      <c r="O14" s="21">
        <v>31</v>
      </c>
      <c r="P14" s="21">
        <v>0</v>
      </c>
      <c r="Q14" s="21">
        <v>0</v>
      </c>
      <c r="R14" s="21">
        <v>106</v>
      </c>
    </row>
    <row r="15" spans="1:18">
      <c r="A15" s="117" t="s">
        <v>12</v>
      </c>
      <c r="B15" s="21">
        <v>40097</v>
      </c>
      <c r="C15" s="21">
        <v>19677</v>
      </c>
      <c r="D15" s="21">
        <v>5087</v>
      </c>
      <c r="E15" s="21">
        <v>4232</v>
      </c>
      <c r="F15" s="21">
        <v>0</v>
      </c>
      <c r="G15" s="21">
        <v>0</v>
      </c>
      <c r="H15" s="21">
        <v>701</v>
      </c>
      <c r="I15" s="21">
        <v>5</v>
      </c>
      <c r="J15" s="21">
        <v>787</v>
      </c>
      <c r="K15" s="21">
        <v>41</v>
      </c>
      <c r="L15" s="21">
        <v>392</v>
      </c>
      <c r="M15" s="21">
        <v>16</v>
      </c>
      <c r="N15" s="21">
        <v>13</v>
      </c>
      <c r="O15" s="21">
        <v>137</v>
      </c>
      <c r="P15" s="21">
        <v>0</v>
      </c>
      <c r="Q15" s="21">
        <v>0</v>
      </c>
      <c r="R15" s="21">
        <v>0</v>
      </c>
    </row>
    <row r="16" spans="1:18">
      <c r="A16" s="117" t="s">
        <v>14</v>
      </c>
      <c r="B16" s="21">
        <v>12026</v>
      </c>
      <c r="C16" s="21">
        <v>6296</v>
      </c>
      <c r="D16" s="21">
        <v>1555</v>
      </c>
      <c r="E16" s="21">
        <v>606</v>
      </c>
      <c r="F16" s="21">
        <v>18</v>
      </c>
      <c r="G16" s="21">
        <v>24</v>
      </c>
      <c r="H16" s="21">
        <v>130</v>
      </c>
      <c r="I16" s="21">
        <v>8</v>
      </c>
      <c r="J16" s="21">
        <v>314</v>
      </c>
      <c r="K16" s="21">
        <v>7</v>
      </c>
      <c r="L16" s="21">
        <v>572</v>
      </c>
      <c r="M16" s="21">
        <v>6</v>
      </c>
      <c r="N16" s="21">
        <v>0</v>
      </c>
      <c r="O16" s="21">
        <v>6</v>
      </c>
      <c r="P16" s="21">
        <v>0</v>
      </c>
      <c r="Q16" s="21">
        <v>0</v>
      </c>
      <c r="R16" s="21">
        <v>11</v>
      </c>
    </row>
    <row r="17" spans="1:18">
      <c r="A17" s="117" t="s">
        <v>15</v>
      </c>
      <c r="B17" s="21">
        <v>462328</v>
      </c>
      <c r="C17" s="21">
        <v>232538</v>
      </c>
      <c r="D17" s="21">
        <v>63515</v>
      </c>
      <c r="E17" s="21">
        <v>49525</v>
      </c>
      <c r="F17" s="21">
        <v>335</v>
      </c>
      <c r="G17" s="21">
        <v>754</v>
      </c>
      <c r="H17" s="21">
        <v>1090</v>
      </c>
      <c r="I17" s="21">
        <v>513</v>
      </c>
      <c r="J17" s="21">
        <v>6954</v>
      </c>
      <c r="K17" s="21">
        <v>1301</v>
      </c>
      <c r="L17" s="21">
        <v>5308</v>
      </c>
      <c r="M17" s="21">
        <v>197</v>
      </c>
      <c r="N17" s="21">
        <v>1090</v>
      </c>
      <c r="O17" s="21">
        <v>2242</v>
      </c>
      <c r="P17" s="21">
        <v>197</v>
      </c>
      <c r="Q17" s="21">
        <v>197</v>
      </c>
      <c r="R17" s="21">
        <v>210</v>
      </c>
    </row>
    <row r="18" spans="1:18">
      <c r="A18" s="117"/>
      <c r="B18" s="21"/>
      <c r="C18" s="21"/>
      <c r="D18" s="21"/>
      <c r="E18" s="21"/>
      <c r="F18" s="21"/>
      <c r="G18" s="21"/>
      <c r="H18" s="21"/>
      <c r="I18" s="21"/>
      <c r="J18" s="21"/>
      <c r="K18" s="21"/>
      <c r="L18" s="21"/>
      <c r="M18" s="21"/>
      <c r="N18" s="21"/>
      <c r="O18" s="21"/>
      <c r="P18" s="21"/>
      <c r="Q18" s="21"/>
      <c r="R18" s="21"/>
    </row>
    <row r="19" spans="1:18">
      <c r="A19" s="117" t="s">
        <v>17</v>
      </c>
      <c r="B19" s="21">
        <v>12086</v>
      </c>
      <c r="C19" s="21">
        <v>6376</v>
      </c>
      <c r="D19" s="21">
        <v>2281</v>
      </c>
      <c r="E19" s="21">
        <v>1160</v>
      </c>
      <c r="F19" s="21">
        <v>0</v>
      </c>
      <c r="G19" s="21">
        <v>72</v>
      </c>
      <c r="H19" s="21">
        <v>228</v>
      </c>
      <c r="I19" s="21">
        <v>19</v>
      </c>
      <c r="J19" s="21">
        <v>269</v>
      </c>
      <c r="K19" s="21">
        <v>381</v>
      </c>
      <c r="L19" s="21">
        <v>491</v>
      </c>
      <c r="M19" s="21">
        <v>0</v>
      </c>
      <c r="N19" s="21">
        <v>137</v>
      </c>
      <c r="O19" s="21">
        <v>221</v>
      </c>
      <c r="P19" s="21">
        <v>0</v>
      </c>
      <c r="Q19" s="21">
        <v>0</v>
      </c>
      <c r="R19" s="21">
        <v>0</v>
      </c>
    </row>
    <row r="20" spans="1:18">
      <c r="A20" s="117" t="s">
        <v>18</v>
      </c>
      <c r="B20" s="21">
        <v>23685</v>
      </c>
      <c r="C20" s="21">
        <v>12873</v>
      </c>
      <c r="D20" s="21">
        <v>3391</v>
      </c>
      <c r="E20" s="21">
        <v>2766</v>
      </c>
      <c r="F20" s="21">
        <v>156</v>
      </c>
      <c r="G20" s="21">
        <v>27</v>
      </c>
      <c r="H20" s="21">
        <v>0</v>
      </c>
      <c r="I20" s="21">
        <v>18</v>
      </c>
      <c r="J20" s="21">
        <v>206</v>
      </c>
      <c r="K20" s="21">
        <v>12</v>
      </c>
      <c r="L20" s="21">
        <v>521</v>
      </c>
      <c r="M20" s="21">
        <v>35</v>
      </c>
      <c r="N20" s="21">
        <v>162</v>
      </c>
      <c r="O20" s="21">
        <v>26</v>
      </c>
      <c r="P20" s="21">
        <v>0</v>
      </c>
      <c r="Q20" s="21">
        <v>0</v>
      </c>
      <c r="R20" s="21">
        <v>415</v>
      </c>
    </row>
    <row r="21" spans="1:18">
      <c r="A21" s="117" t="s">
        <v>19</v>
      </c>
      <c r="B21" s="21">
        <v>5469</v>
      </c>
      <c r="C21" s="21">
        <v>2133</v>
      </c>
      <c r="D21" s="21">
        <v>549</v>
      </c>
      <c r="E21" s="21">
        <v>328</v>
      </c>
      <c r="F21" s="21">
        <v>0</v>
      </c>
      <c r="G21" s="21">
        <v>0</v>
      </c>
      <c r="H21" s="21">
        <v>226</v>
      </c>
      <c r="I21" s="21">
        <v>0</v>
      </c>
      <c r="J21" s="21">
        <v>0</v>
      </c>
      <c r="K21" s="21">
        <v>0</v>
      </c>
      <c r="L21" s="21">
        <v>0</v>
      </c>
      <c r="M21" s="21">
        <v>0</v>
      </c>
      <c r="N21" s="21">
        <v>4</v>
      </c>
      <c r="O21" s="21">
        <v>10</v>
      </c>
      <c r="P21" s="21">
        <v>0</v>
      </c>
      <c r="Q21" s="21">
        <v>1</v>
      </c>
      <c r="R21" s="21">
        <v>0</v>
      </c>
    </row>
    <row r="22" spans="1:18">
      <c r="A22" s="117" t="s">
        <v>20</v>
      </c>
      <c r="B22" s="21">
        <v>16158</v>
      </c>
      <c r="C22" s="21">
        <v>9599</v>
      </c>
      <c r="D22" s="21">
        <v>1563</v>
      </c>
      <c r="E22" s="21">
        <v>1314</v>
      </c>
      <c r="F22" s="21">
        <v>0</v>
      </c>
      <c r="G22" s="21">
        <v>0</v>
      </c>
      <c r="H22" s="21">
        <v>51</v>
      </c>
      <c r="I22" s="21">
        <v>9</v>
      </c>
      <c r="J22" s="21">
        <v>151</v>
      </c>
      <c r="K22" s="21">
        <v>0</v>
      </c>
      <c r="L22" s="21">
        <v>77</v>
      </c>
      <c r="M22" s="21">
        <v>0</v>
      </c>
      <c r="N22" s="21">
        <v>22</v>
      </c>
      <c r="O22" s="21">
        <v>0</v>
      </c>
      <c r="P22" s="21">
        <v>0</v>
      </c>
      <c r="Q22" s="21">
        <v>0</v>
      </c>
      <c r="R22" s="21">
        <v>39</v>
      </c>
    </row>
    <row r="23" spans="1:18">
      <c r="A23" s="117" t="s">
        <v>21</v>
      </c>
      <c r="B23" s="21">
        <v>59013</v>
      </c>
      <c r="C23" s="21">
        <v>18729</v>
      </c>
      <c r="D23" s="21">
        <v>5991</v>
      </c>
      <c r="E23" s="21">
        <v>2628</v>
      </c>
      <c r="F23" s="21">
        <v>54</v>
      </c>
      <c r="G23" s="21">
        <v>107</v>
      </c>
      <c r="H23" s="21">
        <v>425</v>
      </c>
      <c r="I23" s="21">
        <v>0</v>
      </c>
      <c r="J23" s="21">
        <v>1286</v>
      </c>
      <c r="K23" s="21">
        <v>602</v>
      </c>
      <c r="L23" s="21">
        <v>1509</v>
      </c>
      <c r="M23" s="21">
        <v>71</v>
      </c>
      <c r="N23" s="21">
        <v>199</v>
      </c>
      <c r="O23" s="21">
        <v>611</v>
      </c>
      <c r="P23" s="21">
        <v>0</v>
      </c>
      <c r="Q23" s="21">
        <v>0</v>
      </c>
      <c r="R23" s="21">
        <v>0</v>
      </c>
    </row>
    <row r="24" spans="1:18">
      <c r="A24" s="117"/>
      <c r="B24" s="21"/>
      <c r="C24" s="21"/>
      <c r="D24" s="21"/>
      <c r="E24" s="21"/>
      <c r="F24" s="21"/>
      <c r="G24" s="21"/>
      <c r="H24" s="21"/>
      <c r="I24" s="21"/>
      <c r="J24" s="21"/>
      <c r="K24" s="21"/>
      <c r="L24" s="21"/>
      <c r="M24" s="21"/>
      <c r="N24" s="21"/>
      <c r="O24" s="21"/>
      <c r="P24" s="21"/>
      <c r="Q24" s="21"/>
      <c r="R24" s="21"/>
    </row>
    <row r="25" spans="1:18">
      <c r="A25" s="117" t="s">
        <v>23</v>
      </c>
      <c r="B25" s="21">
        <v>53678</v>
      </c>
      <c r="C25" s="21">
        <v>26212</v>
      </c>
      <c r="D25" s="21">
        <v>2172</v>
      </c>
      <c r="E25" s="21">
        <v>1034</v>
      </c>
      <c r="F25" s="21">
        <v>4</v>
      </c>
      <c r="G25" s="21">
        <v>7</v>
      </c>
      <c r="H25" s="21">
        <v>128</v>
      </c>
      <c r="I25" s="21">
        <v>42</v>
      </c>
      <c r="J25" s="21">
        <v>101</v>
      </c>
      <c r="K25" s="21">
        <v>165</v>
      </c>
      <c r="L25" s="21">
        <v>826</v>
      </c>
      <c r="M25" s="21">
        <v>2</v>
      </c>
      <c r="N25" s="21">
        <v>2</v>
      </c>
      <c r="O25" s="21">
        <v>102</v>
      </c>
      <c r="P25" s="21">
        <v>1</v>
      </c>
      <c r="Q25" s="21">
        <v>0</v>
      </c>
      <c r="R25" s="21">
        <v>37</v>
      </c>
    </row>
    <row r="26" spans="1:18">
      <c r="A26" s="117" t="s">
        <v>24</v>
      </c>
      <c r="B26" s="21" t="s">
        <v>264</v>
      </c>
      <c r="C26" s="21" t="s">
        <v>264</v>
      </c>
      <c r="D26" s="21" t="s">
        <v>264</v>
      </c>
      <c r="E26" s="21" t="s">
        <v>264</v>
      </c>
      <c r="F26" s="21" t="s">
        <v>264</v>
      </c>
      <c r="G26" s="21" t="s">
        <v>264</v>
      </c>
      <c r="H26" s="21" t="s">
        <v>264</v>
      </c>
      <c r="I26" s="21" t="s">
        <v>264</v>
      </c>
      <c r="J26" s="21" t="s">
        <v>264</v>
      </c>
      <c r="K26" s="21" t="s">
        <v>264</v>
      </c>
      <c r="L26" s="21" t="s">
        <v>264</v>
      </c>
      <c r="M26" s="21" t="s">
        <v>264</v>
      </c>
      <c r="N26" s="21" t="s">
        <v>264</v>
      </c>
      <c r="O26" s="21" t="s">
        <v>264</v>
      </c>
      <c r="P26" s="21" t="s">
        <v>264</v>
      </c>
      <c r="Q26" s="21" t="s">
        <v>264</v>
      </c>
      <c r="R26" s="21" t="s">
        <v>264</v>
      </c>
    </row>
    <row r="27" spans="1:18">
      <c r="A27" s="117" t="s">
        <v>25</v>
      </c>
      <c r="B27" s="21">
        <v>11128</v>
      </c>
      <c r="C27" s="21">
        <v>5695</v>
      </c>
      <c r="D27" s="21">
        <v>3369</v>
      </c>
      <c r="E27" s="21">
        <v>2835</v>
      </c>
      <c r="F27" s="21">
        <v>0</v>
      </c>
      <c r="G27" s="21">
        <v>0</v>
      </c>
      <c r="H27" s="21">
        <v>1148</v>
      </c>
      <c r="I27" s="21">
        <v>3</v>
      </c>
      <c r="J27" s="21">
        <v>563</v>
      </c>
      <c r="K27" s="21">
        <v>4</v>
      </c>
      <c r="L27" s="21">
        <v>356</v>
      </c>
      <c r="M27" s="21">
        <v>29</v>
      </c>
      <c r="N27" s="21">
        <v>16</v>
      </c>
      <c r="O27" s="21">
        <v>14</v>
      </c>
      <c r="P27" s="21">
        <v>0</v>
      </c>
      <c r="Q27" s="21">
        <v>2</v>
      </c>
      <c r="R27" s="21">
        <v>0</v>
      </c>
    </row>
    <row r="28" spans="1:18">
      <c r="A28" s="117" t="s">
        <v>26</v>
      </c>
      <c r="B28" s="21">
        <v>1369</v>
      </c>
      <c r="C28" s="21">
        <v>344</v>
      </c>
      <c r="D28" s="21">
        <v>145</v>
      </c>
      <c r="E28" s="21">
        <v>63</v>
      </c>
      <c r="F28" s="21">
        <v>1</v>
      </c>
      <c r="G28" s="21">
        <v>1</v>
      </c>
      <c r="H28" s="21">
        <v>8</v>
      </c>
      <c r="I28" s="21">
        <v>0</v>
      </c>
      <c r="J28" s="21">
        <v>71</v>
      </c>
      <c r="K28" s="21">
        <v>14</v>
      </c>
      <c r="L28" s="21">
        <v>55</v>
      </c>
      <c r="M28" s="21">
        <v>0</v>
      </c>
      <c r="N28" s="21">
        <v>0</v>
      </c>
      <c r="O28" s="21">
        <v>2</v>
      </c>
      <c r="P28" s="21">
        <v>0</v>
      </c>
      <c r="Q28" s="21">
        <v>0</v>
      </c>
      <c r="R28" s="21">
        <v>18</v>
      </c>
    </row>
    <row r="29" spans="1:18">
      <c r="A29" s="117" t="s">
        <v>27</v>
      </c>
      <c r="B29" s="21">
        <v>48091</v>
      </c>
      <c r="C29" s="21">
        <v>19199</v>
      </c>
      <c r="D29" s="21">
        <v>11232</v>
      </c>
      <c r="E29" s="21">
        <v>7241</v>
      </c>
      <c r="F29" s="21">
        <v>0</v>
      </c>
      <c r="G29" s="21">
        <v>0</v>
      </c>
      <c r="H29" s="21">
        <v>1675</v>
      </c>
      <c r="I29" s="21">
        <v>0</v>
      </c>
      <c r="J29" s="21">
        <v>115</v>
      </c>
      <c r="K29" s="21">
        <v>334</v>
      </c>
      <c r="L29" s="21">
        <v>2596</v>
      </c>
      <c r="M29" s="21">
        <v>180</v>
      </c>
      <c r="N29" s="21">
        <v>336</v>
      </c>
      <c r="O29" s="21">
        <v>33</v>
      </c>
      <c r="P29" s="21">
        <v>0</v>
      </c>
      <c r="Q29" s="21">
        <v>0</v>
      </c>
      <c r="R29" s="21">
        <v>1194</v>
      </c>
    </row>
    <row r="30" spans="1:18">
      <c r="A30" s="117"/>
      <c r="B30" s="21"/>
      <c r="C30" s="21"/>
      <c r="D30" s="21"/>
      <c r="E30" s="21"/>
      <c r="F30" s="21"/>
      <c r="G30" s="21"/>
      <c r="H30" s="21"/>
      <c r="I30" s="21"/>
      <c r="J30" s="21"/>
      <c r="K30" s="21"/>
      <c r="L30" s="21"/>
      <c r="M30" s="21"/>
      <c r="N30" s="21"/>
      <c r="O30" s="21"/>
      <c r="P30" s="21"/>
      <c r="Q30" s="21"/>
      <c r="R30" s="21"/>
    </row>
    <row r="31" spans="1:18">
      <c r="A31" s="117" t="s">
        <v>28</v>
      </c>
      <c r="B31" s="21">
        <v>49265</v>
      </c>
      <c r="C31" s="21">
        <v>29991</v>
      </c>
      <c r="D31" s="21">
        <v>17545</v>
      </c>
      <c r="E31" s="21">
        <v>15565</v>
      </c>
      <c r="F31" s="21">
        <v>90</v>
      </c>
      <c r="G31" s="21">
        <v>0</v>
      </c>
      <c r="H31" s="21">
        <v>129</v>
      </c>
      <c r="I31" s="21">
        <v>15</v>
      </c>
      <c r="J31" s="21">
        <v>893</v>
      </c>
      <c r="K31" s="21">
        <v>0</v>
      </c>
      <c r="L31" s="21">
        <v>338</v>
      </c>
      <c r="M31" s="21">
        <v>156</v>
      </c>
      <c r="N31" s="21">
        <v>714</v>
      </c>
      <c r="O31" s="21">
        <v>360</v>
      </c>
      <c r="P31" s="21">
        <v>0</v>
      </c>
      <c r="Q31" s="21">
        <v>1825</v>
      </c>
      <c r="R31" s="21">
        <v>0</v>
      </c>
    </row>
    <row r="32" spans="1:18">
      <c r="A32" s="117" t="s">
        <v>29</v>
      </c>
      <c r="B32" s="21">
        <v>20154</v>
      </c>
      <c r="C32" s="21">
        <v>13546</v>
      </c>
      <c r="D32" s="21">
        <v>6931</v>
      </c>
      <c r="E32" s="21">
        <v>6360</v>
      </c>
      <c r="F32" s="21">
        <v>55</v>
      </c>
      <c r="G32" s="21">
        <v>0</v>
      </c>
      <c r="H32" s="21">
        <v>35</v>
      </c>
      <c r="I32" s="21">
        <v>0</v>
      </c>
      <c r="J32" s="21">
        <v>121</v>
      </c>
      <c r="K32" s="21">
        <v>8</v>
      </c>
      <c r="L32" s="21">
        <v>901</v>
      </c>
      <c r="M32" s="21">
        <v>0</v>
      </c>
      <c r="N32" s="21">
        <v>0</v>
      </c>
      <c r="O32" s="21">
        <v>294</v>
      </c>
      <c r="P32" s="21">
        <v>0</v>
      </c>
      <c r="Q32" s="21">
        <v>0</v>
      </c>
      <c r="R32" s="21">
        <v>340</v>
      </c>
    </row>
    <row r="33" spans="1:18">
      <c r="A33" s="117" t="s">
        <v>30</v>
      </c>
      <c r="B33" s="21">
        <v>13958</v>
      </c>
      <c r="C33" s="21">
        <v>8065</v>
      </c>
      <c r="D33" s="21">
        <v>6847</v>
      </c>
      <c r="E33" s="21">
        <v>2375</v>
      </c>
      <c r="F33" s="21">
        <v>0</v>
      </c>
      <c r="G33" s="21">
        <v>0</v>
      </c>
      <c r="H33" s="21">
        <v>691</v>
      </c>
      <c r="I33" s="21">
        <v>5</v>
      </c>
      <c r="J33" s="21">
        <v>0</v>
      </c>
      <c r="K33" s="21">
        <v>13</v>
      </c>
      <c r="L33" s="21">
        <v>108</v>
      </c>
      <c r="M33" s="21">
        <v>32</v>
      </c>
      <c r="N33" s="21">
        <v>18</v>
      </c>
      <c r="O33" s="21">
        <v>331</v>
      </c>
      <c r="P33" s="21">
        <v>0</v>
      </c>
      <c r="Q33" s="21">
        <v>4818</v>
      </c>
      <c r="R33" s="21">
        <v>0</v>
      </c>
    </row>
    <row r="34" spans="1:18">
      <c r="A34" s="117" t="s">
        <v>31</v>
      </c>
      <c r="B34" s="21">
        <v>34904</v>
      </c>
      <c r="C34" s="21">
        <v>16268</v>
      </c>
      <c r="D34" s="21">
        <v>5391</v>
      </c>
      <c r="E34" s="21">
        <v>2484</v>
      </c>
      <c r="F34" s="21">
        <v>45</v>
      </c>
      <c r="G34" s="21">
        <v>0</v>
      </c>
      <c r="H34" s="21">
        <v>264</v>
      </c>
      <c r="I34" s="21">
        <v>13</v>
      </c>
      <c r="J34" s="21">
        <v>315</v>
      </c>
      <c r="K34" s="21">
        <v>727</v>
      </c>
      <c r="L34" s="21">
        <v>2105</v>
      </c>
      <c r="M34" s="21">
        <v>139</v>
      </c>
      <c r="N34" s="21">
        <v>75</v>
      </c>
      <c r="O34" s="21">
        <v>0</v>
      </c>
      <c r="P34" s="21">
        <v>0</v>
      </c>
      <c r="Q34" s="21">
        <v>0</v>
      </c>
      <c r="R34" s="21">
        <v>34</v>
      </c>
    </row>
    <row r="35" spans="1:18">
      <c r="A35" s="117" t="s">
        <v>32</v>
      </c>
      <c r="B35" s="21">
        <v>23700</v>
      </c>
      <c r="C35" s="21">
        <v>9189</v>
      </c>
      <c r="D35" s="21">
        <v>3557</v>
      </c>
      <c r="E35" s="21">
        <v>2332</v>
      </c>
      <c r="F35" s="21">
        <v>3</v>
      </c>
      <c r="G35" s="21">
        <v>13</v>
      </c>
      <c r="H35" s="21">
        <v>638</v>
      </c>
      <c r="I35" s="21">
        <v>8</v>
      </c>
      <c r="J35" s="21">
        <v>182</v>
      </c>
      <c r="K35" s="21">
        <v>0</v>
      </c>
      <c r="L35" s="21">
        <v>714</v>
      </c>
      <c r="M35" s="21">
        <v>0</v>
      </c>
      <c r="N35" s="21">
        <v>7</v>
      </c>
      <c r="O35" s="21">
        <v>157</v>
      </c>
      <c r="P35" s="21">
        <v>0</v>
      </c>
      <c r="Q35" s="21">
        <v>0</v>
      </c>
      <c r="R35" s="21">
        <v>0</v>
      </c>
    </row>
    <row r="36" spans="1:18">
      <c r="A36" s="117"/>
      <c r="B36" s="21"/>
      <c r="C36" s="21"/>
      <c r="D36" s="21"/>
      <c r="E36" s="21"/>
      <c r="F36" s="21"/>
      <c r="G36" s="21"/>
      <c r="H36" s="21"/>
      <c r="I36" s="21"/>
      <c r="J36" s="21"/>
      <c r="K36" s="21"/>
      <c r="L36" s="21"/>
      <c r="M36" s="21"/>
      <c r="N36" s="21"/>
      <c r="O36" s="21"/>
      <c r="P36" s="21"/>
      <c r="Q36" s="21"/>
      <c r="R36" s="21"/>
    </row>
    <row r="37" spans="1:18">
      <c r="A37" s="117" t="s">
        <v>33</v>
      </c>
      <c r="B37" s="21">
        <v>9692</v>
      </c>
      <c r="C37" s="21">
        <v>7022</v>
      </c>
      <c r="D37" s="21">
        <v>3125</v>
      </c>
      <c r="E37" s="21">
        <v>2007</v>
      </c>
      <c r="F37" s="21">
        <v>0</v>
      </c>
      <c r="G37" s="21">
        <v>0</v>
      </c>
      <c r="H37" s="21">
        <v>194</v>
      </c>
      <c r="I37" s="21">
        <v>4</v>
      </c>
      <c r="J37" s="21">
        <v>1135</v>
      </c>
      <c r="K37" s="21">
        <v>312</v>
      </c>
      <c r="L37" s="21">
        <v>143</v>
      </c>
      <c r="M37" s="21">
        <v>125</v>
      </c>
      <c r="N37" s="21">
        <v>7</v>
      </c>
      <c r="O37" s="21">
        <v>187</v>
      </c>
      <c r="P37" s="21">
        <v>0</v>
      </c>
      <c r="Q37" s="21">
        <v>0</v>
      </c>
      <c r="R37" s="21">
        <v>0</v>
      </c>
    </row>
    <row r="38" spans="1:18">
      <c r="A38" s="117" t="s">
        <v>34</v>
      </c>
      <c r="B38" s="21">
        <v>27132</v>
      </c>
      <c r="C38" s="21">
        <v>16210</v>
      </c>
      <c r="D38" s="21">
        <v>1345</v>
      </c>
      <c r="E38" s="21">
        <v>794</v>
      </c>
      <c r="F38" s="21">
        <v>30</v>
      </c>
      <c r="G38" s="21">
        <v>40</v>
      </c>
      <c r="H38" s="21">
        <v>17</v>
      </c>
      <c r="I38" s="21">
        <v>10</v>
      </c>
      <c r="J38" s="21">
        <v>307</v>
      </c>
      <c r="K38" s="21">
        <v>4</v>
      </c>
      <c r="L38" s="21">
        <v>286</v>
      </c>
      <c r="M38" s="21">
        <v>0</v>
      </c>
      <c r="N38" s="21">
        <v>0</v>
      </c>
      <c r="O38" s="21">
        <v>0</v>
      </c>
      <c r="P38" s="21">
        <v>0</v>
      </c>
      <c r="Q38" s="21">
        <v>0</v>
      </c>
      <c r="R38" s="21">
        <v>0</v>
      </c>
    </row>
    <row r="39" spans="1:18">
      <c r="A39" s="117" t="s">
        <v>35</v>
      </c>
      <c r="B39" s="21">
        <v>47264</v>
      </c>
      <c r="C39" s="21">
        <v>6947</v>
      </c>
      <c r="D39" s="21">
        <v>4231</v>
      </c>
      <c r="E39" s="21">
        <v>2603</v>
      </c>
      <c r="F39" s="21">
        <v>29</v>
      </c>
      <c r="G39" s="21">
        <v>48</v>
      </c>
      <c r="H39" s="21">
        <v>0</v>
      </c>
      <c r="I39" s="21">
        <v>0</v>
      </c>
      <c r="J39" s="21">
        <v>295</v>
      </c>
      <c r="K39" s="21">
        <v>112</v>
      </c>
      <c r="L39" s="21">
        <v>192</v>
      </c>
      <c r="M39" s="21">
        <v>470</v>
      </c>
      <c r="N39" s="21">
        <v>48</v>
      </c>
      <c r="O39" s="21">
        <v>647</v>
      </c>
      <c r="P39" s="21">
        <v>2</v>
      </c>
      <c r="Q39" s="21">
        <v>0</v>
      </c>
      <c r="R39" s="21">
        <v>0</v>
      </c>
    </row>
    <row r="40" spans="1:18">
      <c r="A40" s="117" t="s">
        <v>36</v>
      </c>
      <c r="B40" s="21">
        <v>74337</v>
      </c>
      <c r="C40" s="21">
        <v>41187</v>
      </c>
      <c r="D40" s="21">
        <v>11867</v>
      </c>
      <c r="E40" s="21">
        <v>10659</v>
      </c>
      <c r="F40" s="21">
        <v>0</v>
      </c>
      <c r="G40" s="21">
        <v>43</v>
      </c>
      <c r="H40" s="21">
        <v>8</v>
      </c>
      <c r="I40" s="21">
        <v>1</v>
      </c>
      <c r="J40" s="21">
        <v>1331</v>
      </c>
      <c r="K40" s="21">
        <v>0</v>
      </c>
      <c r="L40" s="21">
        <v>300</v>
      </c>
      <c r="M40" s="21">
        <v>2</v>
      </c>
      <c r="N40" s="21">
        <v>51</v>
      </c>
      <c r="O40" s="21">
        <v>317</v>
      </c>
      <c r="P40" s="21">
        <v>0</v>
      </c>
      <c r="Q40" s="21">
        <v>0</v>
      </c>
      <c r="R40" s="21">
        <v>0</v>
      </c>
    </row>
    <row r="41" spans="1:18">
      <c r="A41" s="117" t="s">
        <v>37</v>
      </c>
      <c r="B41" s="21">
        <v>35859</v>
      </c>
      <c r="C41" s="21">
        <v>21675</v>
      </c>
      <c r="D41" s="21">
        <v>8754</v>
      </c>
      <c r="E41" s="21">
        <v>4176</v>
      </c>
      <c r="F41" s="21">
        <v>0</v>
      </c>
      <c r="G41" s="21">
        <v>0</v>
      </c>
      <c r="H41" s="21">
        <v>1</v>
      </c>
      <c r="I41" s="21">
        <v>0</v>
      </c>
      <c r="J41" s="21">
        <v>3315</v>
      </c>
      <c r="K41" s="21">
        <v>30</v>
      </c>
      <c r="L41" s="21">
        <v>671</v>
      </c>
      <c r="M41" s="21">
        <v>5</v>
      </c>
      <c r="N41" s="21">
        <v>318</v>
      </c>
      <c r="O41" s="21">
        <v>1778</v>
      </c>
      <c r="P41" s="21">
        <v>0</v>
      </c>
      <c r="Q41" s="21">
        <v>1847</v>
      </c>
      <c r="R41" s="21">
        <v>0</v>
      </c>
    </row>
    <row r="42" spans="1:18">
      <c r="A42" s="117"/>
      <c r="B42" s="21"/>
      <c r="C42" s="21"/>
      <c r="D42" s="21"/>
      <c r="E42" s="21"/>
      <c r="F42" s="21"/>
      <c r="G42" s="21"/>
      <c r="H42" s="21"/>
      <c r="I42" s="21"/>
      <c r="J42" s="21"/>
      <c r="K42" s="21"/>
      <c r="L42" s="21"/>
      <c r="M42" s="21"/>
      <c r="N42" s="21"/>
      <c r="O42" s="21"/>
      <c r="P42" s="21"/>
      <c r="Q42" s="21"/>
      <c r="R42" s="21"/>
    </row>
    <row r="43" spans="1:18">
      <c r="A43" s="117" t="s">
        <v>38</v>
      </c>
      <c r="B43" s="21">
        <v>17613</v>
      </c>
      <c r="C43" s="21">
        <v>7401</v>
      </c>
      <c r="D43" s="21">
        <v>1371</v>
      </c>
      <c r="E43" s="21">
        <v>766</v>
      </c>
      <c r="F43" s="21">
        <v>0</v>
      </c>
      <c r="G43" s="21">
        <v>0</v>
      </c>
      <c r="H43" s="21">
        <v>161</v>
      </c>
      <c r="I43" s="21">
        <v>6</v>
      </c>
      <c r="J43" s="21">
        <v>126</v>
      </c>
      <c r="K43" s="21">
        <v>111</v>
      </c>
      <c r="L43" s="21">
        <v>263</v>
      </c>
      <c r="M43" s="21">
        <v>6</v>
      </c>
      <c r="N43" s="21">
        <v>20</v>
      </c>
      <c r="O43" s="21">
        <v>32</v>
      </c>
      <c r="P43" s="21">
        <v>0</v>
      </c>
      <c r="Q43" s="21">
        <v>0</v>
      </c>
      <c r="R43" s="21">
        <v>0</v>
      </c>
    </row>
    <row r="44" spans="1:18">
      <c r="A44" s="117" t="s">
        <v>39</v>
      </c>
      <c r="B44" s="21">
        <v>45001</v>
      </c>
      <c r="C44" s="21">
        <v>28341</v>
      </c>
      <c r="D44" s="21">
        <v>7169</v>
      </c>
      <c r="E44" s="21">
        <v>6101</v>
      </c>
      <c r="F44" s="21">
        <v>0</v>
      </c>
      <c r="G44" s="21">
        <v>0</v>
      </c>
      <c r="H44" s="21">
        <v>199</v>
      </c>
      <c r="I44" s="21">
        <v>24</v>
      </c>
      <c r="J44" s="21">
        <v>337</v>
      </c>
      <c r="K44" s="21">
        <v>0</v>
      </c>
      <c r="L44" s="21">
        <v>0</v>
      </c>
      <c r="M44" s="21">
        <v>0</v>
      </c>
      <c r="N44" s="21">
        <v>538</v>
      </c>
      <c r="O44" s="21">
        <v>411</v>
      </c>
      <c r="P44" s="21">
        <v>0</v>
      </c>
      <c r="Q44" s="21">
        <v>0</v>
      </c>
      <c r="R44" s="21">
        <v>435</v>
      </c>
    </row>
    <row r="45" spans="1:18">
      <c r="A45" s="117" t="s">
        <v>40</v>
      </c>
      <c r="B45" s="21">
        <v>5828</v>
      </c>
      <c r="C45" s="21">
        <v>4585</v>
      </c>
      <c r="D45" s="21">
        <v>3864</v>
      </c>
      <c r="E45" s="21">
        <v>772</v>
      </c>
      <c r="F45" s="21">
        <v>0</v>
      </c>
      <c r="G45" s="21">
        <v>0</v>
      </c>
      <c r="H45" s="21">
        <v>1072</v>
      </c>
      <c r="I45" s="21">
        <v>0</v>
      </c>
      <c r="J45" s="21">
        <v>645</v>
      </c>
      <c r="K45" s="21">
        <v>0</v>
      </c>
      <c r="L45" s="21">
        <v>3</v>
      </c>
      <c r="M45" s="21">
        <v>4</v>
      </c>
      <c r="N45" s="21">
        <v>0</v>
      </c>
      <c r="O45" s="21">
        <v>21</v>
      </c>
      <c r="P45" s="21">
        <v>0</v>
      </c>
      <c r="Q45" s="21">
        <v>2341</v>
      </c>
      <c r="R45" s="21">
        <v>0</v>
      </c>
    </row>
    <row r="46" spans="1:18">
      <c r="A46" s="117" t="s">
        <v>41</v>
      </c>
      <c r="B46" s="21">
        <v>9254</v>
      </c>
      <c r="C46" s="21">
        <v>5038</v>
      </c>
      <c r="D46" s="21">
        <v>1391</v>
      </c>
      <c r="E46" s="21">
        <v>650</v>
      </c>
      <c r="F46" s="21">
        <v>0</v>
      </c>
      <c r="G46" s="21">
        <v>3</v>
      </c>
      <c r="H46" s="21">
        <v>7</v>
      </c>
      <c r="I46" s="21">
        <v>6</v>
      </c>
      <c r="J46" s="21">
        <v>424</v>
      </c>
      <c r="K46" s="21">
        <v>0</v>
      </c>
      <c r="L46" s="21">
        <v>140</v>
      </c>
      <c r="M46" s="21">
        <v>92</v>
      </c>
      <c r="N46" s="21">
        <v>35</v>
      </c>
      <c r="O46" s="21">
        <v>169</v>
      </c>
      <c r="P46" s="21">
        <v>8</v>
      </c>
      <c r="Q46" s="21">
        <v>91</v>
      </c>
      <c r="R46" s="21">
        <v>5</v>
      </c>
    </row>
    <row r="47" spans="1:18">
      <c r="A47" s="117" t="s">
        <v>42</v>
      </c>
      <c r="B47" s="21">
        <v>11015</v>
      </c>
      <c r="C47" s="21">
        <v>6052</v>
      </c>
      <c r="D47" s="21">
        <v>1302</v>
      </c>
      <c r="E47" s="21">
        <v>939</v>
      </c>
      <c r="F47" s="21">
        <v>0</v>
      </c>
      <c r="G47" s="21">
        <v>0</v>
      </c>
      <c r="H47" s="21">
        <v>9</v>
      </c>
      <c r="I47" s="21">
        <v>0</v>
      </c>
      <c r="J47" s="21">
        <v>293</v>
      </c>
      <c r="K47" s="21">
        <v>24</v>
      </c>
      <c r="L47" s="21">
        <v>197</v>
      </c>
      <c r="M47" s="21">
        <v>10</v>
      </c>
      <c r="N47" s="21">
        <v>0</v>
      </c>
      <c r="O47" s="21">
        <v>20</v>
      </c>
      <c r="P47" s="21">
        <v>0</v>
      </c>
      <c r="Q47" s="21">
        <v>0</v>
      </c>
      <c r="R47" s="21">
        <v>20</v>
      </c>
    </row>
    <row r="48" spans="1:18">
      <c r="A48" s="117"/>
      <c r="B48" s="21"/>
      <c r="C48" s="21"/>
      <c r="D48" s="21"/>
      <c r="E48" s="21"/>
      <c r="F48" s="21"/>
      <c r="G48" s="21"/>
      <c r="H48" s="21"/>
      <c r="I48" s="21"/>
      <c r="J48" s="21"/>
      <c r="K48" s="21"/>
      <c r="L48" s="21"/>
      <c r="M48" s="21"/>
      <c r="N48" s="21"/>
      <c r="O48" s="21"/>
      <c r="P48" s="21"/>
      <c r="Q48" s="21"/>
      <c r="R48" s="21"/>
    </row>
    <row r="49" spans="1:18">
      <c r="A49" s="117" t="s">
        <v>43</v>
      </c>
      <c r="B49" s="21">
        <v>6055</v>
      </c>
      <c r="C49" s="21">
        <v>3006</v>
      </c>
      <c r="D49" s="21">
        <v>1218</v>
      </c>
      <c r="E49" s="21">
        <v>598</v>
      </c>
      <c r="F49" s="21">
        <v>0</v>
      </c>
      <c r="G49" s="21">
        <v>0</v>
      </c>
      <c r="H49" s="21">
        <v>44</v>
      </c>
      <c r="I49" s="21">
        <v>2</v>
      </c>
      <c r="J49" s="21">
        <v>656</v>
      </c>
      <c r="K49" s="21">
        <v>0</v>
      </c>
      <c r="L49" s="21">
        <v>79</v>
      </c>
      <c r="M49" s="21">
        <v>179</v>
      </c>
      <c r="N49" s="21">
        <v>0</v>
      </c>
      <c r="O49" s="21">
        <v>144</v>
      </c>
      <c r="P49" s="21">
        <v>0</v>
      </c>
      <c r="Q49" s="21">
        <v>190</v>
      </c>
      <c r="R49" s="21">
        <v>0</v>
      </c>
    </row>
    <row r="50" spans="1:18">
      <c r="A50" s="117" t="s">
        <v>44</v>
      </c>
      <c r="B50" s="21">
        <v>41986</v>
      </c>
      <c r="C50" s="21">
        <v>22894</v>
      </c>
      <c r="D50" s="21">
        <v>8348</v>
      </c>
      <c r="E50" s="21">
        <v>3201</v>
      </c>
      <c r="F50" s="21">
        <v>0</v>
      </c>
      <c r="G50" s="21">
        <v>0</v>
      </c>
      <c r="H50" s="21">
        <v>3421</v>
      </c>
      <c r="I50" s="21">
        <v>11</v>
      </c>
      <c r="J50" s="21">
        <v>990</v>
      </c>
      <c r="K50" s="21">
        <v>23</v>
      </c>
      <c r="L50" s="21">
        <v>2015</v>
      </c>
      <c r="M50" s="21">
        <v>590</v>
      </c>
      <c r="N50" s="21">
        <v>997</v>
      </c>
      <c r="O50" s="21">
        <v>148</v>
      </c>
      <c r="P50" s="21">
        <v>2</v>
      </c>
      <c r="Q50" s="21">
        <v>0</v>
      </c>
      <c r="R50" s="21">
        <v>0</v>
      </c>
    </row>
    <row r="51" spans="1:18">
      <c r="A51" s="117" t="s">
        <v>45</v>
      </c>
      <c r="B51" s="21">
        <v>17015</v>
      </c>
      <c r="C51" s="21">
        <v>10186</v>
      </c>
      <c r="D51" s="21">
        <v>4345</v>
      </c>
      <c r="E51" s="21">
        <v>3167</v>
      </c>
      <c r="F51" s="21">
        <v>0</v>
      </c>
      <c r="G51" s="21">
        <v>8</v>
      </c>
      <c r="H51" s="21">
        <v>220</v>
      </c>
      <c r="I51" s="21">
        <v>53</v>
      </c>
      <c r="J51" s="21">
        <v>504</v>
      </c>
      <c r="K51" s="21">
        <v>370</v>
      </c>
      <c r="L51" s="21">
        <v>656</v>
      </c>
      <c r="M51" s="21">
        <v>95</v>
      </c>
      <c r="N51" s="21">
        <v>88</v>
      </c>
      <c r="O51" s="21">
        <v>55</v>
      </c>
      <c r="P51" s="21">
        <v>9</v>
      </c>
      <c r="Q51" s="21">
        <v>0</v>
      </c>
      <c r="R51" s="21">
        <v>16</v>
      </c>
    </row>
    <row r="52" spans="1:18">
      <c r="A52" s="117" t="s">
        <v>46</v>
      </c>
      <c r="B52" s="21">
        <v>170258</v>
      </c>
      <c r="C52" s="21">
        <v>95100</v>
      </c>
      <c r="D52" s="21">
        <v>36850</v>
      </c>
      <c r="E52" s="21">
        <v>22613</v>
      </c>
      <c r="F52" s="21">
        <v>80</v>
      </c>
      <c r="G52" s="21">
        <v>67</v>
      </c>
      <c r="H52" s="21">
        <v>3080</v>
      </c>
      <c r="I52" s="21">
        <v>0</v>
      </c>
      <c r="J52" s="21">
        <v>1608</v>
      </c>
      <c r="K52" s="21">
        <v>7656</v>
      </c>
      <c r="L52" s="21">
        <v>2498</v>
      </c>
      <c r="M52" s="21">
        <v>73</v>
      </c>
      <c r="N52" s="21">
        <v>85</v>
      </c>
      <c r="O52" s="21">
        <v>340</v>
      </c>
      <c r="P52" s="21">
        <v>0</v>
      </c>
      <c r="Q52" s="21">
        <v>0</v>
      </c>
      <c r="R52" s="21">
        <v>0</v>
      </c>
    </row>
    <row r="53" spans="1:18">
      <c r="A53" s="117" t="s">
        <v>47</v>
      </c>
      <c r="B53" s="21">
        <v>42872</v>
      </c>
      <c r="C53" s="21">
        <v>17420</v>
      </c>
      <c r="D53" s="21">
        <v>4923</v>
      </c>
      <c r="E53" s="21">
        <v>2704</v>
      </c>
      <c r="F53" s="21">
        <v>17</v>
      </c>
      <c r="G53" s="21">
        <v>31</v>
      </c>
      <c r="H53" s="21">
        <v>417</v>
      </c>
      <c r="I53" s="21">
        <v>0</v>
      </c>
      <c r="J53" s="21">
        <v>906</v>
      </c>
      <c r="K53" s="21">
        <v>0</v>
      </c>
      <c r="L53" s="21">
        <v>1608</v>
      </c>
      <c r="M53" s="21">
        <v>46</v>
      </c>
      <c r="N53" s="21">
        <v>80</v>
      </c>
      <c r="O53" s="21">
        <v>210</v>
      </c>
      <c r="P53" s="21">
        <v>0</v>
      </c>
      <c r="Q53" s="21">
        <v>0</v>
      </c>
      <c r="R53" s="21">
        <v>0</v>
      </c>
    </row>
    <row r="54" spans="1:18">
      <c r="A54" s="117"/>
      <c r="B54" s="21"/>
      <c r="C54" s="21"/>
      <c r="D54" s="21"/>
      <c r="E54" s="21"/>
      <c r="F54" s="21"/>
      <c r="G54" s="21"/>
      <c r="H54" s="21"/>
      <c r="I54" s="21"/>
      <c r="J54" s="21"/>
      <c r="K54" s="21"/>
      <c r="L54" s="21"/>
      <c r="M54" s="21"/>
      <c r="N54" s="21"/>
      <c r="O54" s="21"/>
      <c r="P54" s="21"/>
      <c r="Q54" s="21"/>
      <c r="R54" s="21"/>
    </row>
    <row r="55" spans="1:18">
      <c r="A55" s="117" t="s">
        <v>48</v>
      </c>
      <c r="B55" s="21">
        <v>3232</v>
      </c>
      <c r="C55" s="21">
        <v>1793</v>
      </c>
      <c r="D55" s="21">
        <v>552</v>
      </c>
      <c r="E55" s="21">
        <v>327</v>
      </c>
      <c r="F55" s="21">
        <v>0</v>
      </c>
      <c r="G55" s="21">
        <v>0</v>
      </c>
      <c r="H55" s="21">
        <v>54</v>
      </c>
      <c r="I55" s="21">
        <v>0</v>
      </c>
      <c r="J55" s="21">
        <v>71</v>
      </c>
      <c r="K55" s="21">
        <v>1</v>
      </c>
      <c r="L55" s="21">
        <v>167</v>
      </c>
      <c r="M55" s="21">
        <v>3</v>
      </c>
      <c r="N55" s="21">
        <v>24</v>
      </c>
      <c r="O55" s="21">
        <v>18</v>
      </c>
      <c r="P55" s="21">
        <v>0</v>
      </c>
      <c r="Q55" s="21">
        <v>0</v>
      </c>
      <c r="R55" s="21">
        <v>0</v>
      </c>
    </row>
    <row r="56" spans="1:18">
      <c r="A56" s="117" t="s">
        <v>49</v>
      </c>
      <c r="B56" s="21">
        <v>84031</v>
      </c>
      <c r="C56" s="21">
        <v>41623</v>
      </c>
      <c r="D56" s="21">
        <v>23397</v>
      </c>
      <c r="E56" s="21">
        <v>8732</v>
      </c>
      <c r="F56" s="21">
        <v>0</v>
      </c>
      <c r="G56" s="21">
        <v>0</v>
      </c>
      <c r="H56" s="21">
        <v>11782</v>
      </c>
      <c r="I56" s="21">
        <v>0</v>
      </c>
      <c r="J56" s="21">
        <v>1568</v>
      </c>
      <c r="K56" s="21">
        <v>0</v>
      </c>
      <c r="L56" s="21">
        <v>5132</v>
      </c>
      <c r="M56" s="21">
        <v>127</v>
      </c>
      <c r="N56" s="21">
        <v>11</v>
      </c>
      <c r="O56" s="21">
        <v>1535</v>
      </c>
      <c r="P56" s="21">
        <v>0</v>
      </c>
      <c r="Q56" s="21">
        <v>0</v>
      </c>
      <c r="R56" s="21">
        <v>864</v>
      </c>
    </row>
    <row r="57" spans="1:18">
      <c r="A57" s="117" t="s">
        <v>50</v>
      </c>
      <c r="B57" s="21">
        <v>14988</v>
      </c>
      <c r="C57" s="21">
        <v>6711</v>
      </c>
      <c r="D57" s="21">
        <v>1789</v>
      </c>
      <c r="E57" s="21">
        <v>701</v>
      </c>
      <c r="F57" s="21">
        <v>9</v>
      </c>
      <c r="G57" s="21">
        <v>0</v>
      </c>
      <c r="H57" s="21">
        <v>43</v>
      </c>
      <c r="I57" s="21">
        <v>21</v>
      </c>
      <c r="J57" s="21">
        <v>542</v>
      </c>
      <c r="K57" s="21">
        <v>0</v>
      </c>
      <c r="L57" s="21">
        <v>233</v>
      </c>
      <c r="M57" s="21">
        <v>163</v>
      </c>
      <c r="N57" s="21">
        <v>40</v>
      </c>
      <c r="O57" s="21">
        <v>38</v>
      </c>
      <c r="P57" s="21">
        <v>0</v>
      </c>
      <c r="Q57" s="21">
        <v>0</v>
      </c>
      <c r="R57" s="21">
        <v>0</v>
      </c>
    </row>
    <row r="58" spans="1:18">
      <c r="A58" s="117" t="s">
        <v>51</v>
      </c>
      <c r="B58" s="21">
        <v>17946</v>
      </c>
      <c r="C58" s="21">
        <v>10287</v>
      </c>
      <c r="D58" s="21">
        <v>6300</v>
      </c>
      <c r="E58" s="21">
        <v>749</v>
      </c>
      <c r="F58" s="21">
        <v>91</v>
      </c>
      <c r="G58" s="21">
        <v>18</v>
      </c>
      <c r="H58" s="21">
        <v>595</v>
      </c>
      <c r="I58" s="21">
        <v>8</v>
      </c>
      <c r="J58" s="21">
        <v>2214</v>
      </c>
      <c r="K58" s="21">
        <v>1</v>
      </c>
      <c r="L58" s="21">
        <v>0</v>
      </c>
      <c r="M58" s="21">
        <v>394</v>
      </c>
      <c r="N58" s="21">
        <v>401</v>
      </c>
      <c r="O58" s="21">
        <v>215</v>
      </c>
      <c r="P58" s="21">
        <v>0</v>
      </c>
      <c r="Q58" s="21">
        <v>5779</v>
      </c>
      <c r="R58" s="21">
        <v>543</v>
      </c>
    </row>
    <row r="59" spans="1:18">
      <c r="A59" s="117" t="s">
        <v>52</v>
      </c>
      <c r="B59" s="21">
        <v>81414</v>
      </c>
      <c r="C59" s="21">
        <v>48679</v>
      </c>
      <c r="D59" s="21">
        <v>5070</v>
      </c>
      <c r="E59" s="21">
        <v>4416</v>
      </c>
      <c r="F59" s="21">
        <v>0</v>
      </c>
      <c r="G59" s="21">
        <v>0</v>
      </c>
      <c r="H59" s="21">
        <v>864</v>
      </c>
      <c r="I59" s="21">
        <v>1</v>
      </c>
      <c r="J59" s="21">
        <v>521</v>
      </c>
      <c r="K59" s="21">
        <v>21</v>
      </c>
      <c r="L59" s="21">
        <v>50</v>
      </c>
      <c r="M59" s="21">
        <v>230</v>
      </c>
      <c r="N59" s="21">
        <v>130</v>
      </c>
      <c r="O59" s="21">
        <v>0</v>
      </c>
      <c r="P59" s="21">
        <v>0</v>
      </c>
      <c r="Q59" s="21">
        <v>0</v>
      </c>
      <c r="R59" s="21">
        <v>2</v>
      </c>
    </row>
    <row r="60" spans="1:18">
      <c r="A60" s="117"/>
      <c r="B60" s="21"/>
      <c r="C60" s="21"/>
      <c r="D60" s="21"/>
      <c r="E60" s="21"/>
      <c r="F60" s="21"/>
      <c r="G60" s="21"/>
      <c r="H60" s="21"/>
      <c r="I60" s="21"/>
      <c r="J60" s="21"/>
      <c r="K60" s="21"/>
      <c r="L60" s="21"/>
      <c r="M60" s="21"/>
      <c r="N60" s="21"/>
      <c r="O60" s="21"/>
      <c r="P60" s="21"/>
      <c r="Q60" s="21"/>
      <c r="R60" s="21"/>
    </row>
    <row r="61" spans="1:18">
      <c r="A61" s="117" t="s">
        <v>53</v>
      </c>
      <c r="B61" s="21">
        <v>23363</v>
      </c>
      <c r="C61" s="21">
        <v>20036</v>
      </c>
      <c r="D61" s="21">
        <v>1138</v>
      </c>
      <c r="E61" s="21">
        <v>150</v>
      </c>
      <c r="F61" s="21">
        <v>75</v>
      </c>
      <c r="G61" s="21">
        <v>72</v>
      </c>
      <c r="H61" s="21">
        <v>83</v>
      </c>
      <c r="I61" s="21">
        <v>7</v>
      </c>
      <c r="J61" s="21">
        <v>271</v>
      </c>
      <c r="K61" s="21">
        <v>256</v>
      </c>
      <c r="L61" s="21">
        <v>222</v>
      </c>
      <c r="M61" s="21">
        <v>0</v>
      </c>
      <c r="N61" s="21">
        <v>19</v>
      </c>
      <c r="O61" s="21">
        <v>9</v>
      </c>
      <c r="P61" s="21">
        <v>0</v>
      </c>
      <c r="Q61" s="21">
        <v>0</v>
      </c>
      <c r="R61" s="21">
        <v>0</v>
      </c>
    </row>
    <row r="62" spans="1:18">
      <c r="A62" s="117" t="s">
        <v>54</v>
      </c>
      <c r="B62" s="21">
        <v>14405</v>
      </c>
      <c r="C62" s="21">
        <v>9915</v>
      </c>
      <c r="D62" s="21">
        <v>2446</v>
      </c>
      <c r="E62" s="21">
        <v>1837</v>
      </c>
      <c r="F62" s="21">
        <v>33</v>
      </c>
      <c r="G62" s="21">
        <v>0</v>
      </c>
      <c r="H62" s="21">
        <v>78</v>
      </c>
      <c r="I62" s="21">
        <v>6</v>
      </c>
      <c r="J62" s="21">
        <v>211</v>
      </c>
      <c r="K62" s="21">
        <v>0</v>
      </c>
      <c r="L62" s="21">
        <v>590</v>
      </c>
      <c r="M62" s="21">
        <v>0</v>
      </c>
      <c r="N62" s="21">
        <v>0</v>
      </c>
      <c r="O62" s="21">
        <v>0</v>
      </c>
      <c r="P62" s="21">
        <v>0</v>
      </c>
      <c r="Q62" s="21">
        <v>0</v>
      </c>
      <c r="R62" s="21">
        <v>58</v>
      </c>
    </row>
    <row r="63" spans="1:18">
      <c r="A63" s="117" t="s">
        <v>55</v>
      </c>
      <c r="B63" s="21">
        <v>19788</v>
      </c>
      <c r="C63" s="21">
        <v>7475</v>
      </c>
      <c r="D63" s="21">
        <v>3905</v>
      </c>
      <c r="E63" s="21">
        <v>2302</v>
      </c>
      <c r="F63" s="21">
        <v>0</v>
      </c>
      <c r="G63" s="21">
        <v>0</v>
      </c>
      <c r="H63" s="21">
        <v>54</v>
      </c>
      <c r="I63" s="21">
        <v>17</v>
      </c>
      <c r="J63" s="21">
        <v>333</v>
      </c>
      <c r="K63" s="21">
        <v>0</v>
      </c>
      <c r="L63" s="21">
        <v>464</v>
      </c>
      <c r="M63" s="21">
        <v>20</v>
      </c>
      <c r="N63" s="21">
        <v>9</v>
      </c>
      <c r="O63" s="21">
        <v>317</v>
      </c>
      <c r="P63" s="21">
        <v>0</v>
      </c>
      <c r="Q63" s="21">
        <v>831</v>
      </c>
      <c r="R63" s="21">
        <v>18</v>
      </c>
    </row>
    <row r="64" spans="1:18">
      <c r="A64" s="117" t="s">
        <v>56</v>
      </c>
      <c r="B64" s="21">
        <v>2851</v>
      </c>
      <c r="C64" s="21">
        <v>932</v>
      </c>
      <c r="D64" s="21">
        <v>398</v>
      </c>
      <c r="E64" s="21">
        <v>128</v>
      </c>
      <c r="F64" s="21">
        <v>0</v>
      </c>
      <c r="G64" s="21">
        <v>0</v>
      </c>
      <c r="H64" s="21">
        <v>0</v>
      </c>
      <c r="I64" s="21">
        <v>11</v>
      </c>
      <c r="J64" s="21">
        <v>28</v>
      </c>
      <c r="K64" s="21">
        <v>208</v>
      </c>
      <c r="L64" s="21">
        <v>43</v>
      </c>
      <c r="M64" s="21">
        <v>2</v>
      </c>
      <c r="N64" s="21">
        <v>24</v>
      </c>
      <c r="O64" s="21">
        <v>18</v>
      </c>
      <c r="P64" s="21">
        <v>5</v>
      </c>
      <c r="Q64" s="21">
        <v>0</v>
      </c>
      <c r="R64" s="21">
        <v>0</v>
      </c>
    </row>
    <row r="65" spans="1:18">
      <c r="A65" s="117" t="s">
        <v>57</v>
      </c>
      <c r="B65" s="21">
        <v>63036</v>
      </c>
      <c r="C65" s="21">
        <v>35218</v>
      </c>
      <c r="D65" s="21">
        <v>14539</v>
      </c>
      <c r="E65" s="21">
        <v>5396</v>
      </c>
      <c r="F65" s="21">
        <v>0</v>
      </c>
      <c r="G65" s="21">
        <v>0</v>
      </c>
      <c r="H65" s="21">
        <v>121</v>
      </c>
      <c r="I65" s="21">
        <v>6</v>
      </c>
      <c r="J65" s="21">
        <v>6248</v>
      </c>
      <c r="K65" s="21">
        <v>56</v>
      </c>
      <c r="L65" s="21">
        <v>1649</v>
      </c>
      <c r="M65" s="21">
        <v>724</v>
      </c>
      <c r="N65" s="21">
        <v>0</v>
      </c>
      <c r="O65" s="21">
        <v>848</v>
      </c>
      <c r="P65" s="21">
        <v>0</v>
      </c>
      <c r="Q65" s="21">
        <v>10498</v>
      </c>
      <c r="R65" s="21">
        <v>471</v>
      </c>
    </row>
    <row r="66" spans="1:18">
      <c r="A66" s="117"/>
      <c r="B66" s="21"/>
      <c r="C66" s="21"/>
      <c r="D66" s="21"/>
      <c r="E66" s="21"/>
      <c r="F66" s="21"/>
      <c r="G66" s="21"/>
      <c r="H66" s="21"/>
      <c r="I66" s="21"/>
      <c r="J66" s="21"/>
      <c r="K66" s="21"/>
      <c r="L66" s="21"/>
      <c r="M66" s="21"/>
      <c r="N66" s="21"/>
      <c r="O66" s="21"/>
      <c r="P66" s="21"/>
      <c r="Q66" s="21"/>
      <c r="R66" s="21"/>
    </row>
    <row r="67" spans="1:18">
      <c r="A67" s="117" t="s">
        <v>58</v>
      </c>
      <c r="B67" s="21">
        <v>133110</v>
      </c>
      <c r="C67" s="21">
        <v>51834</v>
      </c>
      <c r="D67" s="21">
        <v>15340</v>
      </c>
      <c r="E67" s="21">
        <v>10203</v>
      </c>
      <c r="F67" s="21">
        <v>83</v>
      </c>
      <c r="G67" s="21">
        <v>0</v>
      </c>
      <c r="H67" s="21">
        <v>374</v>
      </c>
      <c r="I67" s="21">
        <v>0</v>
      </c>
      <c r="J67" s="21">
        <v>4433</v>
      </c>
      <c r="K67" s="21">
        <v>502</v>
      </c>
      <c r="L67" s="21">
        <v>1481</v>
      </c>
      <c r="M67" s="21">
        <v>57</v>
      </c>
      <c r="N67" s="21">
        <v>257</v>
      </c>
      <c r="O67" s="21">
        <v>673</v>
      </c>
      <c r="P67" s="21">
        <v>0</v>
      </c>
      <c r="Q67" s="21">
        <v>2122</v>
      </c>
      <c r="R67" s="21">
        <v>0</v>
      </c>
    </row>
    <row r="68" spans="1:18">
      <c r="A68" s="117" t="s">
        <v>59</v>
      </c>
      <c r="B68" s="21">
        <v>7771</v>
      </c>
      <c r="C68" s="21">
        <v>5164</v>
      </c>
      <c r="D68" s="21">
        <v>1439</v>
      </c>
      <c r="E68" s="21">
        <v>736</v>
      </c>
      <c r="F68" s="21">
        <v>0</v>
      </c>
      <c r="G68" s="21">
        <v>0</v>
      </c>
      <c r="H68" s="21">
        <v>57</v>
      </c>
      <c r="I68" s="21">
        <v>11</v>
      </c>
      <c r="J68" s="21">
        <v>531</v>
      </c>
      <c r="K68" s="21">
        <v>0</v>
      </c>
      <c r="L68" s="21">
        <v>345</v>
      </c>
      <c r="M68" s="21">
        <v>171</v>
      </c>
      <c r="N68" s="21">
        <v>4</v>
      </c>
      <c r="O68" s="21">
        <v>109</v>
      </c>
      <c r="P68" s="21">
        <v>0</v>
      </c>
      <c r="Q68" s="21">
        <v>0</v>
      </c>
      <c r="R68" s="21">
        <v>0</v>
      </c>
    </row>
    <row r="69" spans="1:18">
      <c r="A69" s="117" t="s">
        <v>60</v>
      </c>
      <c r="B69" s="21">
        <v>5113</v>
      </c>
      <c r="C69" s="21">
        <v>3656</v>
      </c>
      <c r="D69" s="21">
        <v>782</v>
      </c>
      <c r="E69" s="21">
        <v>457</v>
      </c>
      <c r="F69" s="21">
        <v>0</v>
      </c>
      <c r="G69" s="21">
        <v>1</v>
      </c>
      <c r="H69" s="21">
        <v>107</v>
      </c>
      <c r="I69" s="21">
        <v>22</v>
      </c>
      <c r="J69" s="21">
        <v>143</v>
      </c>
      <c r="K69" s="21">
        <v>0</v>
      </c>
      <c r="L69" s="21">
        <v>32</v>
      </c>
      <c r="M69" s="21">
        <v>125</v>
      </c>
      <c r="N69" s="21">
        <v>0</v>
      </c>
      <c r="O69" s="21">
        <v>164</v>
      </c>
      <c r="P69" s="21">
        <v>0</v>
      </c>
      <c r="Q69" s="21">
        <v>0</v>
      </c>
      <c r="R69" s="21">
        <v>175</v>
      </c>
    </row>
    <row r="70" spans="1:18">
      <c r="A70" s="117" t="s">
        <v>61</v>
      </c>
      <c r="B70" s="21">
        <v>618</v>
      </c>
      <c r="C70" s="21">
        <v>484</v>
      </c>
      <c r="D70" s="21">
        <v>82</v>
      </c>
      <c r="E70" s="21">
        <v>4</v>
      </c>
      <c r="F70" s="21">
        <v>0</v>
      </c>
      <c r="G70" s="21">
        <v>0</v>
      </c>
      <c r="H70" s="21">
        <v>0</v>
      </c>
      <c r="I70" s="21">
        <v>21</v>
      </c>
      <c r="J70" s="21">
        <v>2</v>
      </c>
      <c r="K70" s="21">
        <v>66</v>
      </c>
      <c r="L70" s="21">
        <v>0</v>
      </c>
      <c r="M70" s="21">
        <v>1</v>
      </c>
      <c r="N70" s="21">
        <v>0</v>
      </c>
      <c r="O70" s="21">
        <v>0</v>
      </c>
      <c r="P70" s="21">
        <v>10</v>
      </c>
      <c r="Q70" s="21">
        <v>0</v>
      </c>
      <c r="R70" s="21">
        <v>0</v>
      </c>
    </row>
    <row r="71" spans="1:18">
      <c r="A71" s="117" t="s">
        <v>62</v>
      </c>
      <c r="B71" s="21">
        <v>30051</v>
      </c>
      <c r="C71" s="21">
        <v>9579</v>
      </c>
      <c r="D71" s="21">
        <v>4106</v>
      </c>
      <c r="E71" s="21">
        <v>3372</v>
      </c>
      <c r="F71" s="21">
        <v>23</v>
      </c>
      <c r="G71" s="21">
        <v>0</v>
      </c>
      <c r="H71" s="21">
        <v>153</v>
      </c>
      <c r="I71" s="21">
        <v>51</v>
      </c>
      <c r="J71" s="21">
        <v>1183</v>
      </c>
      <c r="K71" s="21">
        <v>0</v>
      </c>
      <c r="L71" s="21">
        <v>26</v>
      </c>
      <c r="M71" s="21">
        <v>159</v>
      </c>
      <c r="N71" s="21">
        <v>39</v>
      </c>
      <c r="O71" s="21">
        <v>5</v>
      </c>
      <c r="P71" s="21">
        <v>0</v>
      </c>
      <c r="Q71" s="21">
        <v>0</v>
      </c>
      <c r="R71" s="21">
        <v>0</v>
      </c>
    </row>
    <row r="72" spans="1:18">
      <c r="A72" s="117"/>
      <c r="B72" s="21"/>
      <c r="C72" s="21"/>
      <c r="D72" s="21"/>
      <c r="E72" s="21"/>
      <c r="F72" s="21"/>
      <c r="G72" s="21"/>
      <c r="H72" s="21"/>
      <c r="I72" s="21"/>
      <c r="J72" s="21"/>
      <c r="K72" s="21"/>
      <c r="L72" s="21"/>
      <c r="M72" s="21"/>
      <c r="N72" s="21"/>
      <c r="O72" s="21"/>
      <c r="P72" s="21"/>
      <c r="Q72" s="21"/>
      <c r="R72" s="21"/>
    </row>
    <row r="73" spans="1:18">
      <c r="A73" s="117" t="s">
        <v>63</v>
      </c>
      <c r="B73" s="21">
        <v>54188</v>
      </c>
      <c r="C73" s="21">
        <v>32166</v>
      </c>
      <c r="D73" s="21">
        <v>16006</v>
      </c>
      <c r="E73" s="21">
        <v>7107</v>
      </c>
      <c r="F73" s="21">
        <v>528</v>
      </c>
      <c r="G73" s="21">
        <v>1174</v>
      </c>
      <c r="H73" s="21">
        <v>363</v>
      </c>
      <c r="I73" s="21">
        <v>47</v>
      </c>
      <c r="J73" s="21">
        <v>2709</v>
      </c>
      <c r="K73" s="21">
        <v>8010</v>
      </c>
      <c r="L73" s="21">
        <v>507</v>
      </c>
      <c r="M73" s="21">
        <v>1194</v>
      </c>
      <c r="N73" s="21">
        <v>275</v>
      </c>
      <c r="O73" s="21">
        <v>1308</v>
      </c>
      <c r="P73" s="21">
        <v>1</v>
      </c>
      <c r="Q73" s="21">
        <v>0</v>
      </c>
      <c r="R73" s="21">
        <v>1555</v>
      </c>
    </row>
    <row r="74" spans="1:18">
      <c r="A74" s="117" t="s">
        <v>64</v>
      </c>
      <c r="B74" s="21">
        <v>15855</v>
      </c>
      <c r="C74" s="21">
        <v>9788</v>
      </c>
      <c r="D74" s="21">
        <v>1896</v>
      </c>
      <c r="E74" s="21">
        <v>848</v>
      </c>
      <c r="F74" s="21">
        <v>0</v>
      </c>
      <c r="G74" s="21">
        <v>19</v>
      </c>
      <c r="H74" s="21">
        <v>280</v>
      </c>
      <c r="I74" s="21">
        <v>7</v>
      </c>
      <c r="J74" s="21">
        <v>158</v>
      </c>
      <c r="K74" s="21">
        <v>203</v>
      </c>
      <c r="L74" s="21">
        <v>485</v>
      </c>
      <c r="M74" s="21">
        <v>0</v>
      </c>
      <c r="N74" s="21">
        <v>8</v>
      </c>
      <c r="O74" s="21">
        <v>85</v>
      </c>
      <c r="P74" s="21">
        <v>0</v>
      </c>
      <c r="Q74" s="21">
        <v>0</v>
      </c>
      <c r="R74" s="21">
        <v>0</v>
      </c>
    </row>
    <row r="75" spans="1:18">
      <c r="A75" s="117" t="s">
        <v>65</v>
      </c>
      <c r="B75" s="21">
        <v>18955</v>
      </c>
      <c r="C75" s="21">
        <v>6878</v>
      </c>
      <c r="D75" s="21">
        <v>4761</v>
      </c>
      <c r="E75" s="21">
        <v>467</v>
      </c>
      <c r="F75" s="21">
        <v>2</v>
      </c>
      <c r="G75" s="21">
        <v>0</v>
      </c>
      <c r="H75" s="21">
        <v>3209</v>
      </c>
      <c r="I75" s="21">
        <v>0</v>
      </c>
      <c r="J75" s="21">
        <v>1421</v>
      </c>
      <c r="K75" s="21">
        <v>399</v>
      </c>
      <c r="L75" s="21">
        <v>21</v>
      </c>
      <c r="M75" s="21">
        <v>1617</v>
      </c>
      <c r="N75" s="21">
        <v>1547</v>
      </c>
      <c r="O75" s="21">
        <v>900</v>
      </c>
      <c r="P75" s="21">
        <v>0</v>
      </c>
      <c r="Q75" s="21">
        <v>0</v>
      </c>
      <c r="R75" s="21">
        <v>0</v>
      </c>
    </row>
    <row r="76" spans="1:18" ht="14" thickBot="1">
      <c r="A76" s="120" t="s">
        <v>66</v>
      </c>
      <c r="B76" s="61">
        <v>453</v>
      </c>
      <c r="C76" s="61">
        <v>96</v>
      </c>
      <c r="D76" s="61">
        <v>80</v>
      </c>
      <c r="E76" s="61">
        <v>21</v>
      </c>
      <c r="F76" s="61">
        <v>1</v>
      </c>
      <c r="G76" s="61">
        <v>0</v>
      </c>
      <c r="H76" s="61">
        <v>59</v>
      </c>
      <c r="I76" s="61">
        <v>1</v>
      </c>
      <c r="J76" s="61">
        <v>18</v>
      </c>
      <c r="K76" s="61">
        <v>0</v>
      </c>
      <c r="L76" s="61">
        <v>3</v>
      </c>
      <c r="M76" s="61">
        <v>0</v>
      </c>
      <c r="N76" s="61">
        <v>0</v>
      </c>
      <c r="O76" s="61">
        <v>5</v>
      </c>
      <c r="P76" s="61">
        <v>0</v>
      </c>
      <c r="Q76" s="61">
        <v>0</v>
      </c>
      <c r="R76" s="61">
        <v>0</v>
      </c>
    </row>
    <row r="77" spans="1:18">
      <c r="A77" s="5" t="s">
        <v>101</v>
      </c>
      <c r="B77" s="65"/>
      <c r="C77" s="65"/>
      <c r="D77" s="65"/>
      <c r="E77" s="65"/>
      <c r="F77" s="65"/>
      <c r="G77" s="65"/>
      <c r="H77" s="65"/>
      <c r="I77" s="65"/>
      <c r="J77" s="65"/>
      <c r="K77" s="65"/>
      <c r="L77" s="65"/>
      <c r="M77" s="65"/>
      <c r="N77" s="65"/>
      <c r="O77" s="65"/>
      <c r="P77" s="65"/>
    </row>
    <row r="78" spans="1:18">
      <c r="A78" t="s">
        <v>366</v>
      </c>
    </row>
    <row r="79" spans="1:18">
      <c r="A79" t="s">
        <v>101</v>
      </c>
    </row>
  </sheetData>
  <mergeCells count="4">
    <mergeCell ref="A2:P2"/>
    <mergeCell ref="A3:P3"/>
    <mergeCell ref="A4:P4"/>
    <mergeCell ref="E7:R7"/>
  </mergeCells>
  <phoneticPr fontId="0" type="noConversion"/>
  <printOptions horizontalCentered="1" verticalCentered="1"/>
  <pageMargins left="0.75" right="0" top="0.25" bottom="0.25" header="0.25" footer="0"/>
  <pageSetup scale="58"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R78"/>
  <sheetViews>
    <sheetView workbookViewId="0">
      <selection activeCell="B10" sqref="B10"/>
    </sheetView>
  </sheetViews>
  <sheetFormatPr baseColWidth="10" defaultColWidth="8.83203125" defaultRowHeight="13"/>
  <cols>
    <col min="1" max="1" width="17.6640625" customWidth="1"/>
    <col min="2" max="2" width="10.5" customWidth="1"/>
    <col min="3" max="3" width="14" customWidth="1"/>
    <col min="4" max="4" width="13" customWidth="1"/>
    <col min="5" max="5" width="12.5" customWidth="1"/>
    <col min="6" max="6" width="12" customWidth="1"/>
    <col min="7" max="7" width="11.6640625" customWidth="1"/>
    <col min="8" max="8" width="11" customWidth="1"/>
    <col min="9" max="9" width="11.6640625" customWidth="1"/>
    <col min="10" max="10" width="10.5" customWidth="1"/>
    <col min="11" max="11" width="10.33203125" customWidth="1"/>
    <col min="12" max="12" width="10.83203125" customWidth="1"/>
    <col min="13" max="13" width="10.5" customWidth="1"/>
    <col min="14" max="14" width="11.33203125" customWidth="1"/>
    <col min="15" max="16" width="12.6640625" customWidth="1"/>
    <col min="17" max="17" width="11.83203125" customWidth="1"/>
  </cols>
  <sheetData>
    <row r="1" spans="1:18">
      <c r="A1" s="22"/>
      <c r="B1" s="22"/>
      <c r="C1" s="22"/>
      <c r="D1" s="22"/>
      <c r="E1" s="22"/>
      <c r="F1" s="22"/>
      <c r="G1" s="22"/>
      <c r="H1" s="22"/>
      <c r="I1" s="22"/>
      <c r="J1" s="22"/>
      <c r="K1" s="22"/>
      <c r="L1" s="22"/>
      <c r="M1" s="22"/>
      <c r="N1" s="22"/>
      <c r="O1" s="22"/>
      <c r="P1" s="22" t="s">
        <v>165</v>
      </c>
      <c r="Q1" s="22"/>
      <c r="R1" s="22"/>
    </row>
    <row r="2" spans="1:18">
      <c r="A2" s="233" t="s">
        <v>0</v>
      </c>
      <c r="B2" s="233"/>
      <c r="C2" s="233"/>
      <c r="D2" s="233"/>
      <c r="E2" s="233"/>
      <c r="F2" s="233"/>
      <c r="G2" s="233"/>
      <c r="H2" s="233"/>
      <c r="I2" s="233"/>
      <c r="J2" s="233"/>
      <c r="K2" s="233"/>
      <c r="L2" s="233"/>
      <c r="M2" s="233"/>
      <c r="N2" s="233"/>
      <c r="O2" s="233"/>
      <c r="P2" s="233"/>
      <c r="Q2" s="22"/>
      <c r="R2" s="22"/>
    </row>
    <row r="3" spans="1:18">
      <c r="A3" s="233" t="s">
        <v>244</v>
      </c>
      <c r="B3" s="233"/>
      <c r="C3" s="233"/>
      <c r="D3" s="233"/>
      <c r="E3" s="233"/>
      <c r="F3" s="233"/>
      <c r="G3" s="233"/>
      <c r="H3" s="233"/>
      <c r="I3" s="233"/>
      <c r="J3" s="233"/>
      <c r="K3" s="233"/>
      <c r="L3" s="233"/>
      <c r="M3" s="233"/>
      <c r="N3" s="233"/>
      <c r="O3" s="233"/>
      <c r="P3" s="233"/>
      <c r="Q3" s="22"/>
      <c r="R3" s="22"/>
    </row>
    <row r="4" spans="1:18">
      <c r="A4" s="233" t="s">
        <v>354</v>
      </c>
      <c r="B4" s="233"/>
      <c r="C4" s="233"/>
      <c r="D4" s="233"/>
      <c r="E4" s="233"/>
      <c r="F4" s="233"/>
      <c r="G4" s="233"/>
      <c r="H4" s="233"/>
      <c r="I4" s="233"/>
      <c r="J4" s="233"/>
      <c r="K4" s="233"/>
      <c r="L4" s="233"/>
      <c r="M4" s="233"/>
      <c r="N4" s="233"/>
      <c r="O4" s="233"/>
      <c r="P4" s="233"/>
      <c r="Q4" s="22"/>
      <c r="R4" s="22"/>
    </row>
    <row r="5" spans="1:18">
      <c r="A5" s="22"/>
      <c r="B5" s="22"/>
      <c r="C5" s="22"/>
      <c r="D5" s="22"/>
      <c r="E5" s="22"/>
      <c r="F5" s="22"/>
      <c r="G5" s="22"/>
      <c r="H5" s="22"/>
      <c r="I5" s="22"/>
      <c r="J5" s="22"/>
      <c r="K5" s="22"/>
      <c r="L5" s="22"/>
      <c r="M5" s="22"/>
      <c r="N5" s="22"/>
      <c r="O5" s="22"/>
      <c r="P5" s="22"/>
      <c r="Q5" s="22"/>
      <c r="R5" s="22"/>
    </row>
    <row r="6" spans="1:18" ht="14" thickBot="1">
      <c r="A6" s="22"/>
      <c r="B6" s="22"/>
      <c r="C6" s="22"/>
      <c r="D6" s="22"/>
      <c r="E6" s="22"/>
      <c r="F6" s="22"/>
      <c r="G6" s="22"/>
      <c r="H6" s="22"/>
      <c r="I6" s="22"/>
      <c r="J6" s="22"/>
      <c r="K6" s="22"/>
      <c r="L6" s="22"/>
      <c r="M6" s="22"/>
      <c r="N6" s="22"/>
      <c r="O6" s="22"/>
      <c r="P6" s="22"/>
      <c r="Q6" s="22"/>
      <c r="R6" s="22"/>
    </row>
    <row r="7" spans="1:18" ht="14" thickBot="1">
      <c r="A7" s="23"/>
      <c r="B7" s="26"/>
      <c r="C7" s="27"/>
      <c r="D7" s="27"/>
      <c r="E7" s="234" t="s">
        <v>243</v>
      </c>
      <c r="F7" s="235"/>
      <c r="G7" s="235"/>
      <c r="H7" s="235"/>
      <c r="I7" s="235"/>
      <c r="J7" s="235"/>
      <c r="K7" s="235"/>
      <c r="L7" s="235"/>
      <c r="M7" s="235"/>
      <c r="N7" s="235"/>
      <c r="O7" s="235"/>
      <c r="P7" s="235"/>
      <c r="Q7" s="235"/>
      <c r="R7" s="236"/>
    </row>
    <row r="8" spans="1:18">
      <c r="A8" s="24"/>
      <c r="B8" s="29" t="s">
        <v>68</v>
      </c>
      <c r="C8" s="29" t="s">
        <v>69</v>
      </c>
      <c r="D8" s="29" t="s">
        <v>69</v>
      </c>
      <c r="E8" s="24"/>
      <c r="F8" s="31" t="s">
        <v>97</v>
      </c>
      <c r="G8" s="31" t="s">
        <v>97</v>
      </c>
      <c r="H8" s="24"/>
      <c r="I8" s="117"/>
      <c r="J8" s="24"/>
      <c r="K8" s="37"/>
      <c r="L8" s="24"/>
      <c r="M8" s="24"/>
      <c r="N8" s="31" t="s">
        <v>72</v>
      </c>
      <c r="O8" s="31" t="s">
        <v>73</v>
      </c>
      <c r="P8" s="24"/>
      <c r="Q8" s="24" t="s">
        <v>191</v>
      </c>
      <c r="R8" s="24"/>
    </row>
    <row r="9" spans="1:18">
      <c r="A9" s="24"/>
      <c r="B9" s="31" t="s">
        <v>69</v>
      </c>
      <c r="C9" s="31" t="s">
        <v>417</v>
      </c>
      <c r="D9" s="31" t="s">
        <v>75</v>
      </c>
      <c r="E9" s="31" t="s">
        <v>76</v>
      </c>
      <c r="F9" s="31" t="s">
        <v>70</v>
      </c>
      <c r="G9" s="31" t="s">
        <v>71</v>
      </c>
      <c r="H9" s="31" t="s">
        <v>77</v>
      </c>
      <c r="I9" s="32" t="s">
        <v>78</v>
      </c>
      <c r="J9" s="31" t="s">
        <v>79</v>
      </c>
      <c r="K9" s="33" t="s">
        <v>80</v>
      </c>
      <c r="L9" s="31" t="s">
        <v>81</v>
      </c>
      <c r="M9" s="31" t="s">
        <v>82</v>
      </c>
      <c r="N9" s="31" t="s">
        <v>83</v>
      </c>
      <c r="O9" s="31" t="s">
        <v>84</v>
      </c>
      <c r="P9" s="24" t="s">
        <v>85</v>
      </c>
      <c r="Q9" s="24" t="s">
        <v>194</v>
      </c>
      <c r="R9" s="24"/>
    </row>
    <row r="10" spans="1:18" ht="14" thickBot="1">
      <c r="A10" s="25" t="s">
        <v>3</v>
      </c>
      <c r="B10" s="28" t="s">
        <v>86</v>
      </c>
      <c r="C10" s="28" t="s">
        <v>416</v>
      </c>
      <c r="D10" s="28" t="s">
        <v>86</v>
      </c>
      <c r="E10" s="28" t="s">
        <v>87</v>
      </c>
      <c r="F10" s="28" t="s">
        <v>87</v>
      </c>
      <c r="G10" s="28" t="s">
        <v>87</v>
      </c>
      <c r="H10" s="28" t="s">
        <v>88</v>
      </c>
      <c r="I10" s="35" t="s">
        <v>89</v>
      </c>
      <c r="J10" s="28" t="s">
        <v>90</v>
      </c>
      <c r="K10" s="36" t="s">
        <v>91</v>
      </c>
      <c r="L10" s="28" t="s">
        <v>72</v>
      </c>
      <c r="M10" s="28" t="s">
        <v>89</v>
      </c>
      <c r="N10" s="28" t="s">
        <v>87</v>
      </c>
      <c r="O10" s="28" t="s">
        <v>92</v>
      </c>
      <c r="P10" s="28" t="s">
        <v>93</v>
      </c>
      <c r="Q10" s="25" t="s">
        <v>182</v>
      </c>
      <c r="R10" s="25" t="s">
        <v>190</v>
      </c>
    </row>
    <row r="11" spans="1:18">
      <c r="A11" s="202" t="s">
        <v>7</v>
      </c>
      <c r="B11" s="19">
        <f>SUM(B13:B76)</f>
        <v>2063529</v>
      </c>
      <c r="C11" s="19">
        <f>SUM(C13:C76)</f>
        <v>1042990</v>
      </c>
      <c r="D11" s="19">
        <f>SUM(D13:D76)</f>
        <v>349398</v>
      </c>
      <c r="E11" s="68">
        <f>AFWRKACT!E11/$D11</f>
        <v>0.61651469098277611</v>
      </c>
      <c r="F11" s="68">
        <f>AFWRKACT!F11/$D11</f>
        <v>5.1431319011557017E-3</v>
      </c>
      <c r="G11" s="68">
        <f>AFWRKACT!G11/$D11</f>
        <v>7.5844738664789151E-3</v>
      </c>
      <c r="H11" s="68">
        <f>AFWRKACT!H11/$D11</f>
        <v>9.973153824578275E-2</v>
      </c>
      <c r="I11" s="68">
        <f>AFWRKACT!I11/$D11</f>
        <v>2.9364793158518365E-3</v>
      </c>
      <c r="J11" s="68">
        <f>AFWRKACT!J11/$D11</f>
        <v>0.13932821596002268</v>
      </c>
      <c r="K11" s="68">
        <f>AFWRKACT!K11/$D11</f>
        <v>6.3117132897154538E-2</v>
      </c>
      <c r="L11" s="68">
        <f>AFWRKACT!L11/$D11</f>
        <v>0.10882145862311747</v>
      </c>
      <c r="M11" s="68">
        <f>AFWRKACT!M11/$D11</f>
        <v>2.1600009158609951E-2</v>
      </c>
      <c r="N11" s="68">
        <f>AFWRKACT!N11/$D11</f>
        <v>2.246721503843754E-2</v>
      </c>
      <c r="O11" s="68">
        <f>AFWRKACT!O11/$D11</f>
        <v>4.4267568789746935E-2</v>
      </c>
      <c r="P11" s="68">
        <f>AFWRKACT!P11/$D11</f>
        <v>6.7258541834813018E-4</v>
      </c>
      <c r="Q11" s="68">
        <f>AFWRKACT!Q11/$D11</f>
        <v>8.7413207860376985E-2</v>
      </c>
      <c r="R11" s="68">
        <f>AFWRKACT!R11/$D11</f>
        <v>1.8866736501067551E-2</v>
      </c>
    </row>
    <row r="12" spans="1:18">
      <c r="A12" s="117"/>
      <c r="B12" s="20"/>
      <c r="C12" s="20"/>
      <c r="D12" s="20"/>
      <c r="E12" s="69"/>
      <c r="F12" s="69"/>
      <c r="G12" s="69"/>
      <c r="H12" s="69"/>
      <c r="I12" s="69"/>
      <c r="J12" s="69"/>
      <c r="K12" s="69"/>
      <c r="L12" s="69"/>
      <c r="M12" s="69"/>
      <c r="N12" s="69"/>
      <c r="O12" s="69"/>
      <c r="P12" s="69"/>
      <c r="Q12" s="69"/>
      <c r="R12" s="69"/>
    </row>
    <row r="13" spans="1:18">
      <c r="A13" s="117" t="s">
        <v>8</v>
      </c>
      <c r="B13" s="21">
        <f>AFWRKACT!B13</f>
        <v>18037</v>
      </c>
      <c r="C13" s="21">
        <f>AFWRKACT!C13</f>
        <v>6908</v>
      </c>
      <c r="D13" s="21">
        <f>AFWRKACT!D13</f>
        <v>2573</v>
      </c>
      <c r="E13" s="69">
        <f>AFWRKACT!E13/$D13</f>
        <v>0.63972017100660705</v>
      </c>
      <c r="F13" s="69">
        <f>AFWRKACT!F13/$D13</f>
        <v>1.3602798289933929E-2</v>
      </c>
      <c r="G13" s="69">
        <f>AFWRKACT!G13/$D13</f>
        <v>4.7026816945200153E-2</v>
      </c>
      <c r="H13" s="69">
        <f>AFWRKACT!H13/$D13</f>
        <v>5.2467936261173728E-2</v>
      </c>
      <c r="I13" s="69">
        <f>AFWRKACT!I13/$D13</f>
        <v>7.7730275942479595E-4</v>
      </c>
      <c r="J13" s="69">
        <f>AFWRKACT!J13/$D13</f>
        <v>0.25029148853478428</v>
      </c>
      <c r="K13" s="69">
        <f>AFWRKACT!K13/$D13</f>
        <v>5.0524679362611733E-3</v>
      </c>
      <c r="L13" s="69">
        <f>AFWRKACT!L13/$D13</f>
        <v>0.13175281772250291</v>
      </c>
      <c r="M13" s="69">
        <f>AFWRKACT!M13/$D13</f>
        <v>0</v>
      </c>
      <c r="N13" s="69">
        <f>AFWRKACT!N13/$D13</f>
        <v>0</v>
      </c>
      <c r="O13" s="69">
        <f>AFWRKACT!O13/$D13</f>
        <v>6.3738826272833268E-2</v>
      </c>
      <c r="P13" s="69">
        <f>AFWRKACT!P13/$D13</f>
        <v>0</v>
      </c>
      <c r="Q13" s="69">
        <f>AFWRKACT!Q13/$D13</f>
        <v>0</v>
      </c>
      <c r="R13" s="69">
        <f>AFWRKACT!R13/$D13</f>
        <v>1.0104935872522347E-2</v>
      </c>
    </row>
    <row r="14" spans="1:18">
      <c r="A14" s="117" t="s">
        <v>9</v>
      </c>
      <c r="B14" s="21">
        <f>AFWRKACT!B14</f>
        <v>6034</v>
      </c>
      <c r="C14" s="21">
        <f>AFWRKACT!C14</f>
        <v>3974</v>
      </c>
      <c r="D14" s="21">
        <f>AFWRKACT!D14</f>
        <v>1575</v>
      </c>
      <c r="E14" s="69">
        <f>AFWRKACT!E14/$D14</f>
        <v>0.7695238095238095</v>
      </c>
      <c r="F14" s="69">
        <f>AFWRKACT!F14/$D14</f>
        <v>0</v>
      </c>
      <c r="G14" s="69">
        <f>AFWRKACT!G14/$D14</f>
        <v>0</v>
      </c>
      <c r="H14" s="69">
        <f>AFWRKACT!H14/$D14</f>
        <v>1.1428571428571429E-2</v>
      </c>
      <c r="I14" s="69">
        <f>AFWRKACT!I14/$D14</f>
        <v>7.619047619047619E-3</v>
      </c>
      <c r="J14" s="69">
        <f>AFWRKACT!J14/$D14</f>
        <v>0.14730158730158729</v>
      </c>
      <c r="K14" s="69">
        <f>AFWRKACT!K14/$D14</f>
        <v>4.1904761904761903E-2</v>
      </c>
      <c r="L14" s="69">
        <f>AFWRKACT!L14/$D14</f>
        <v>0.19873015873015873</v>
      </c>
      <c r="M14" s="69">
        <f>AFWRKACT!M14/$D14</f>
        <v>0</v>
      </c>
      <c r="N14" s="69">
        <f>AFWRKACT!N14/$D14</f>
        <v>0</v>
      </c>
      <c r="O14" s="69">
        <f>AFWRKACT!O14/$D14</f>
        <v>1.9682539682539683E-2</v>
      </c>
      <c r="P14" s="69">
        <f>AFWRKACT!P14/$D14</f>
        <v>0</v>
      </c>
      <c r="Q14" s="69">
        <f>AFWRKACT!Q14/$D14</f>
        <v>0</v>
      </c>
      <c r="R14" s="69">
        <f>AFWRKACT!R14/$D14</f>
        <v>6.7301587301587307E-2</v>
      </c>
    </row>
    <row r="15" spans="1:18">
      <c r="A15" s="117" t="s">
        <v>12</v>
      </c>
      <c r="B15" s="21">
        <f>AFWRKACT!B15</f>
        <v>40097</v>
      </c>
      <c r="C15" s="21">
        <f>AFWRKACT!C15</f>
        <v>19677</v>
      </c>
      <c r="D15" s="21">
        <f>AFWRKACT!D15</f>
        <v>5087</v>
      </c>
      <c r="E15" s="69">
        <f>AFWRKACT!E15/$D15</f>
        <v>0.83192451346569685</v>
      </c>
      <c r="F15" s="69">
        <f>AFWRKACT!F15/$D15</f>
        <v>0</v>
      </c>
      <c r="G15" s="69">
        <f>AFWRKACT!G15/$D15</f>
        <v>0</v>
      </c>
      <c r="H15" s="69">
        <f>AFWRKACT!H15/$D15</f>
        <v>0.13780224100648714</v>
      </c>
      <c r="I15" s="69">
        <f>AFWRKACT!I15/$D15</f>
        <v>9.8289758207194809E-4</v>
      </c>
      <c r="J15" s="69">
        <f>AFWRKACT!J15/$D15</f>
        <v>0.15470807941812464</v>
      </c>
      <c r="K15" s="69">
        <f>AFWRKACT!K15/$D15</f>
        <v>8.0597601729899739E-3</v>
      </c>
      <c r="L15" s="69">
        <f>AFWRKACT!L15/$D15</f>
        <v>7.705917043444073E-2</v>
      </c>
      <c r="M15" s="69">
        <f>AFWRKACT!M15/$D15</f>
        <v>3.1452722626302341E-3</v>
      </c>
      <c r="N15" s="69">
        <f>AFWRKACT!N15/$D15</f>
        <v>2.5555337133870652E-3</v>
      </c>
      <c r="O15" s="69">
        <f>AFWRKACT!O15/$D15</f>
        <v>2.693139374877138E-2</v>
      </c>
      <c r="P15" s="69">
        <f>AFWRKACT!P15/$D15</f>
        <v>0</v>
      </c>
      <c r="Q15" s="69">
        <f>AFWRKACT!Q15/$D15</f>
        <v>0</v>
      </c>
      <c r="R15" s="69">
        <f>AFWRKACT!R15/$D15</f>
        <v>0</v>
      </c>
    </row>
    <row r="16" spans="1:18">
      <c r="A16" s="117" t="s">
        <v>14</v>
      </c>
      <c r="B16" s="21">
        <f>AFWRKACT!B16</f>
        <v>12026</v>
      </c>
      <c r="C16" s="21">
        <f>AFWRKACT!C16</f>
        <v>6296</v>
      </c>
      <c r="D16" s="21">
        <f>AFWRKACT!D16</f>
        <v>1555</v>
      </c>
      <c r="E16" s="69">
        <f>AFWRKACT!E16/$D16</f>
        <v>0.38971061093247589</v>
      </c>
      <c r="F16" s="69">
        <f>AFWRKACT!F16/$D16</f>
        <v>1.1575562700964629E-2</v>
      </c>
      <c r="G16" s="69">
        <f>AFWRKACT!G16/$D16</f>
        <v>1.5434083601286173E-2</v>
      </c>
      <c r="H16" s="69">
        <f>AFWRKACT!H16/$D16</f>
        <v>8.3601286173633438E-2</v>
      </c>
      <c r="I16" s="69">
        <f>AFWRKACT!I16/$D16</f>
        <v>5.144694533762058E-3</v>
      </c>
      <c r="J16" s="69">
        <f>AFWRKACT!J16/$D16</f>
        <v>0.20192926045016077</v>
      </c>
      <c r="K16" s="69">
        <f>AFWRKACT!K16/$D16</f>
        <v>4.5016077170418004E-3</v>
      </c>
      <c r="L16" s="69">
        <f>AFWRKACT!L16/$D16</f>
        <v>0.36784565916398715</v>
      </c>
      <c r="M16" s="69">
        <f>AFWRKACT!M16/$D16</f>
        <v>3.8585209003215433E-3</v>
      </c>
      <c r="N16" s="69">
        <f>AFWRKACT!N16/$D16</f>
        <v>0</v>
      </c>
      <c r="O16" s="69">
        <f>AFWRKACT!O16/$D16</f>
        <v>3.8585209003215433E-3</v>
      </c>
      <c r="P16" s="69">
        <f>AFWRKACT!P16/$D16</f>
        <v>0</v>
      </c>
      <c r="Q16" s="69">
        <f>AFWRKACT!Q16/$D16</f>
        <v>0</v>
      </c>
      <c r="R16" s="69">
        <f>AFWRKACT!R16/$D16</f>
        <v>7.0739549839228298E-3</v>
      </c>
    </row>
    <row r="17" spans="1:18">
      <c r="A17" s="117" t="s">
        <v>15</v>
      </c>
      <c r="B17" s="21">
        <f>AFWRKACT!B17</f>
        <v>462328</v>
      </c>
      <c r="C17" s="21">
        <f>AFWRKACT!C17</f>
        <v>232538</v>
      </c>
      <c r="D17" s="21">
        <f>AFWRKACT!D17</f>
        <v>63515</v>
      </c>
      <c r="E17" s="69">
        <f>AFWRKACT!E17/$D17</f>
        <v>0.77973706998346848</v>
      </c>
      <c r="F17" s="69">
        <f>AFWRKACT!F17/$D17</f>
        <v>5.274344642997717E-3</v>
      </c>
      <c r="G17" s="69">
        <f>AFWRKACT!G17/$D17</f>
        <v>1.1871211524836653E-2</v>
      </c>
      <c r="H17" s="69">
        <f>AFWRKACT!H17/$D17</f>
        <v>1.7161300480201529E-2</v>
      </c>
      <c r="I17" s="69">
        <f>AFWRKACT!I17/$D17</f>
        <v>8.0768322443517272E-3</v>
      </c>
      <c r="J17" s="69">
        <f>AFWRKACT!J17/$D17</f>
        <v>0.10948594820121231</v>
      </c>
      <c r="K17" s="69">
        <f>AFWRKACT!K17/$D17</f>
        <v>2.048335038967173E-2</v>
      </c>
      <c r="L17" s="69">
        <f>AFWRKACT!L17/$D17</f>
        <v>8.3570810044871296E-2</v>
      </c>
      <c r="M17" s="69">
        <f>AFWRKACT!M17/$D17</f>
        <v>3.1016295363300007E-3</v>
      </c>
      <c r="N17" s="69">
        <f>AFWRKACT!N17/$D17</f>
        <v>1.7161300480201529E-2</v>
      </c>
      <c r="O17" s="69">
        <f>AFWRKACT!O17/$D17</f>
        <v>3.5298748327166812E-2</v>
      </c>
      <c r="P17" s="69">
        <f>AFWRKACT!P17/$D17</f>
        <v>3.1016295363300007E-3</v>
      </c>
      <c r="Q17" s="69">
        <f>AFWRKACT!Q17/$D17</f>
        <v>3.1016295363300007E-3</v>
      </c>
      <c r="R17" s="69">
        <f>AFWRKACT!R17/$D17</f>
        <v>3.3063055971030465E-3</v>
      </c>
    </row>
    <row r="18" spans="1:18">
      <c r="A18" s="117"/>
      <c r="B18" s="21">
        <f>AFWRKACT!B18</f>
        <v>0</v>
      </c>
      <c r="C18" s="21">
        <f>AFWRKACT!C18</f>
        <v>0</v>
      </c>
      <c r="D18" s="21">
        <f>AFWRKACT!D18</f>
        <v>0</v>
      </c>
      <c r="E18" s="69"/>
      <c r="F18" s="69"/>
      <c r="G18" s="69"/>
      <c r="H18" s="69"/>
      <c r="I18" s="69"/>
      <c r="J18" s="69"/>
      <c r="K18" s="69"/>
      <c r="L18" s="69"/>
      <c r="M18" s="69"/>
      <c r="N18" s="69"/>
      <c r="O18" s="69"/>
      <c r="P18" s="69"/>
      <c r="Q18" s="69"/>
      <c r="R18" s="69"/>
    </row>
    <row r="19" spans="1:18">
      <c r="A19" s="117" t="s">
        <v>17</v>
      </c>
      <c r="B19" s="21">
        <f>AFWRKACT!B19</f>
        <v>12086</v>
      </c>
      <c r="C19" s="21">
        <f>AFWRKACT!C19</f>
        <v>6376</v>
      </c>
      <c r="D19" s="21">
        <f>AFWRKACT!D19</f>
        <v>2281</v>
      </c>
      <c r="E19" s="69">
        <f>AFWRKACT!E19/$D19</f>
        <v>0.50854888206926785</v>
      </c>
      <c r="F19" s="69">
        <f>AFWRKACT!F19/$D19</f>
        <v>0</v>
      </c>
      <c r="G19" s="69">
        <f>AFWRKACT!G19/$D19</f>
        <v>3.1565103024989043E-2</v>
      </c>
      <c r="H19" s="69">
        <f>AFWRKACT!H19/$D19</f>
        <v>9.9956159579131953E-2</v>
      </c>
      <c r="I19" s="69">
        <f>AFWRKACT!I19/$D19</f>
        <v>8.3296799649276634E-3</v>
      </c>
      <c r="J19" s="69">
        <f>AFWRKACT!J19/$D19</f>
        <v>0.1179307321350285</v>
      </c>
      <c r="K19" s="69">
        <f>AFWRKACT!K19/$D19</f>
        <v>0.16703200350723366</v>
      </c>
      <c r="L19" s="69">
        <f>AFWRKACT!L19/$D19</f>
        <v>0.21525646646207802</v>
      </c>
      <c r="M19" s="69">
        <f>AFWRKACT!M19/$D19</f>
        <v>0</v>
      </c>
      <c r="N19" s="69">
        <f>AFWRKACT!N19/$D19</f>
        <v>6.006137658921526E-2</v>
      </c>
      <c r="O19" s="69">
        <f>AFWRKACT!O19/$D19</f>
        <v>9.6887330118369142E-2</v>
      </c>
      <c r="P19" s="69">
        <f>AFWRKACT!P19/$D19</f>
        <v>0</v>
      </c>
      <c r="Q19" s="69">
        <f>AFWRKACT!Q19/$D19</f>
        <v>0</v>
      </c>
      <c r="R19" s="69">
        <f>AFWRKACT!R19/$D19</f>
        <v>0</v>
      </c>
    </row>
    <row r="20" spans="1:18">
      <c r="A20" s="117" t="s">
        <v>18</v>
      </c>
      <c r="B20" s="21">
        <f>AFWRKACT!B20</f>
        <v>23685</v>
      </c>
      <c r="C20" s="21">
        <f>AFWRKACT!C20</f>
        <v>12873</v>
      </c>
      <c r="D20" s="21">
        <f>AFWRKACT!D20</f>
        <v>3391</v>
      </c>
      <c r="E20" s="69">
        <f>AFWRKACT!E20/$D20</f>
        <v>0.81568858743733408</v>
      </c>
      <c r="F20" s="69">
        <f>AFWRKACT!F20/$D20</f>
        <v>4.6004128575641401E-2</v>
      </c>
      <c r="G20" s="69">
        <f>AFWRKACT!G20/$D20</f>
        <v>7.9622530227071667E-3</v>
      </c>
      <c r="H20" s="69">
        <f>AFWRKACT!H20/$D20</f>
        <v>0</v>
      </c>
      <c r="I20" s="69">
        <f>AFWRKACT!I20/$D20</f>
        <v>5.308168681804777E-3</v>
      </c>
      <c r="J20" s="69">
        <f>AFWRKACT!J20/$D20</f>
        <v>6.0749041580654674E-2</v>
      </c>
      <c r="K20" s="69">
        <f>AFWRKACT!K20/$D20</f>
        <v>3.5387791212031848E-3</v>
      </c>
      <c r="L20" s="69">
        <f>AFWRKACT!L20/$D20</f>
        <v>0.15364199351223828</v>
      </c>
      <c r="M20" s="69">
        <f>AFWRKACT!M20/$D20</f>
        <v>1.032143910350929E-2</v>
      </c>
      <c r="N20" s="69">
        <f>AFWRKACT!N20/$D20</f>
        <v>4.7773518136242997E-2</v>
      </c>
      <c r="O20" s="69">
        <f>AFWRKACT!O20/$D20</f>
        <v>7.6673547626069007E-3</v>
      </c>
      <c r="P20" s="69">
        <f>AFWRKACT!P20/$D20</f>
        <v>0</v>
      </c>
      <c r="Q20" s="69">
        <f>AFWRKACT!Q20/$D20</f>
        <v>0</v>
      </c>
      <c r="R20" s="69">
        <f>AFWRKACT!R20/$D20</f>
        <v>0.12238277794161015</v>
      </c>
    </row>
    <row r="21" spans="1:18">
      <c r="A21" s="117" t="s">
        <v>19</v>
      </c>
      <c r="B21" s="21">
        <f>AFWRKACT!B21</f>
        <v>5469</v>
      </c>
      <c r="C21" s="21">
        <f>AFWRKACT!C21</f>
        <v>2133</v>
      </c>
      <c r="D21" s="21">
        <f>AFWRKACT!D21</f>
        <v>549</v>
      </c>
      <c r="E21" s="69">
        <f>AFWRKACT!E21/$D21</f>
        <v>0.5974499089253188</v>
      </c>
      <c r="F21" s="69">
        <f>AFWRKACT!F21/$D21</f>
        <v>0</v>
      </c>
      <c r="G21" s="69">
        <f>AFWRKACT!G21/$D21</f>
        <v>0</v>
      </c>
      <c r="H21" s="69">
        <f>AFWRKACT!H21/$D21</f>
        <v>0.4116575591985428</v>
      </c>
      <c r="I21" s="69">
        <f>AFWRKACT!I21/$D21</f>
        <v>0</v>
      </c>
      <c r="J21" s="69">
        <f>AFWRKACT!J21/$D21</f>
        <v>0</v>
      </c>
      <c r="K21" s="69">
        <f>AFWRKACT!K21/$D21</f>
        <v>0</v>
      </c>
      <c r="L21" s="69">
        <f>AFWRKACT!L21/$D21</f>
        <v>0</v>
      </c>
      <c r="M21" s="69">
        <f>AFWRKACT!M21/$D21</f>
        <v>0</v>
      </c>
      <c r="N21" s="69">
        <f>AFWRKACT!N21/$D21</f>
        <v>7.2859744990892532E-3</v>
      </c>
      <c r="O21" s="69">
        <f>AFWRKACT!O21/$D21</f>
        <v>1.8214936247723135E-2</v>
      </c>
      <c r="P21" s="69">
        <f>AFWRKACT!P21/$D21</f>
        <v>0</v>
      </c>
      <c r="Q21" s="69">
        <f>AFWRKACT!Q21/$D21</f>
        <v>1.8214936247723133E-3</v>
      </c>
      <c r="R21" s="69">
        <f>AFWRKACT!R21/$D21</f>
        <v>0</v>
      </c>
    </row>
    <row r="22" spans="1:18">
      <c r="A22" s="117" t="s">
        <v>20</v>
      </c>
      <c r="B22" s="21">
        <f>AFWRKACT!B22</f>
        <v>16158</v>
      </c>
      <c r="C22" s="21">
        <f>AFWRKACT!C22</f>
        <v>9599</v>
      </c>
      <c r="D22" s="21">
        <f>AFWRKACT!D22</f>
        <v>1563</v>
      </c>
      <c r="E22" s="69">
        <f>AFWRKACT!E22/$D22</f>
        <v>0.84069097888675626</v>
      </c>
      <c r="F22" s="69">
        <f>AFWRKACT!F22/$D22</f>
        <v>0</v>
      </c>
      <c r="G22" s="69">
        <f>AFWRKACT!G22/$D22</f>
        <v>0</v>
      </c>
      <c r="H22" s="69">
        <f>AFWRKACT!H22/$D22</f>
        <v>3.2629558541266791E-2</v>
      </c>
      <c r="I22" s="69">
        <f>AFWRKACT!I22/$D22</f>
        <v>5.7581573896353169E-3</v>
      </c>
      <c r="J22" s="69">
        <f>AFWRKACT!J22/$D22</f>
        <v>9.6609085092770317E-2</v>
      </c>
      <c r="K22" s="69">
        <f>AFWRKACT!K22/$D22</f>
        <v>0</v>
      </c>
      <c r="L22" s="69">
        <f>AFWRKACT!L22/$D22</f>
        <v>4.926423544465771E-2</v>
      </c>
      <c r="M22" s="69">
        <f>AFWRKACT!M22/$D22</f>
        <v>0</v>
      </c>
      <c r="N22" s="69">
        <f>AFWRKACT!N22/$D22</f>
        <v>1.4075495841330775E-2</v>
      </c>
      <c r="O22" s="69">
        <f>AFWRKACT!O22/$D22</f>
        <v>0</v>
      </c>
      <c r="P22" s="69">
        <f>AFWRKACT!P22/$D22</f>
        <v>0</v>
      </c>
      <c r="Q22" s="69">
        <f>AFWRKACT!Q22/$D22</f>
        <v>0</v>
      </c>
      <c r="R22" s="69">
        <f>AFWRKACT!R22/$D22</f>
        <v>2.4952015355086371E-2</v>
      </c>
    </row>
    <row r="23" spans="1:18">
      <c r="A23" s="117" t="s">
        <v>21</v>
      </c>
      <c r="B23" s="21">
        <f>AFWRKACT!B23</f>
        <v>59013</v>
      </c>
      <c r="C23" s="21">
        <f>AFWRKACT!C23</f>
        <v>18729</v>
      </c>
      <c r="D23" s="21">
        <f>AFWRKACT!D23</f>
        <v>5991</v>
      </c>
      <c r="E23" s="69">
        <f>AFWRKACT!E23/$D23</f>
        <v>0.4386579869804707</v>
      </c>
      <c r="F23" s="69">
        <f>AFWRKACT!F23/$D23</f>
        <v>9.0135202804206317E-3</v>
      </c>
      <c r="G23" s="69">
        <f>AFWRKACT!G23/$D23</f>
        <v>1.786012351861125E-2</v>
      </c>
      <c r="H23" s="69">
        <f>AFWRKACT!H23/$D23</f>
        <v>7.0939742947754972E-2</v>
      </c>
      <c r="I23" s="69">
        <f>AFWRKACT!I23/$D23</f>
        <v>0</v>
      </c>
      <c r="J23" s="69">
        <f>AFWRKACT!J23/$D23</f>
        <v>0.21465531630779502</v>
      </c>
      <c r="K23" s="69">
        <f>AFWRKACT!K23/$D23</f>
        <v>0.10048405942246703</v>
      </c>
      <c r="L23" s="69">
        <f>AFWRKACT!L23/$D23</f>
        <v>0.25187781672508763</v>
      </c>
      <c r="M23" s="69">
        <f>AFWRKACT!M23/$D23</f>
        <v>1.185110999833083E-2</v>
      </c>
      <c r="N23" s="69">
        <f>AFWRKACT!N23/$D23</f>
        <v>3.3216491403772322E-2</v>
      </c>
      <c r="O23" s="69">
        <f>AFWRKACT!O23/$D23</f>
        <v>0.10198631280253714</v>
      </c>
      <c r="P23" s="69">
        <f>AFWRKACT!P23/$D23</f>
        <v>0</v>
      </c>
      <c r="Q23" s="69">
        <f>AFWRKACT!Q23/$D23</f>
        <v>0</v>
      </c>
      <c r="R23" s="69">
        <f>AFWRKACT!R23/$D23</f>
        <v>0</v>
      </c>
    </row>
    <row r="24" spans="1:18">
      <c r="A24" s="117"/>
      <c r="B24" s="21">
        <f>AFWRKACT!B24</f>
        <v>0</v>
      </c>
      <c r="C24" s="21">
        <f>AFWRKACT!C24</f>
        <v>0</v>
      </c>
      <c r="D24" s="21">
        <f>AFWRKACT!D24</f>
        <v>0</v>
      </c>
      <c r="E24" s="69"/>
      <c r="F24" s="69"/>
      <c r="G24" s="69"/>
      <c r="H24" s="69"/>
      <c r="I24" s="69"/>
      <c r="J24" s="69"/>
      <c r="K24" s="69"/>
      <c r="L24" s="69"/>
      <c r="M24" s="69"/>
      <c r="N24" s="69"/>
      <c r="O24" s="69"/>
      <c r="P24" s="69"/>
      <c r="Q24" s="69"/>
      <c r="R24" s="69"/>
    </row>
    <row r="25" spans="1:18">
      <c r="A25" s="117" t="s">
        <v>23</v>
      </c>
      <c r="B25" s="21">
        <f>AFWRKACT!B25</f>
        <v>53678</v>
      </c>
      <c r="C25" s="21">
        <f>AFWRKACT!C25</f>
        <v>26212</v>
      </c>
      <c r="D25" s="21">
        <f>AFWRKACT!D25</f>
        <v>2172</v>
      </c>
      <c r="E25" s="69">
        <f>AFWRKACT!E25/$D25</f>
        <v>0.47605893186003684</v>
      </c>
      <c r="F25" s="69">
        <f>AFWRKACT!F25/$D25</f>
        <v>1.841620626151013E-3</v>
      </c>
      <c r="G25" s="69">
        <f>AFWRKACT!G25/$D25</f>
        <v>3.2228360957642726E-3</v>
      </c>
      <c r="H25" s="69">
        <f>AFWRKACT!H25/$D25</f>
        <v>5.8931860036832415E-2</v>
      </c>
      <c r="I25" s="69">
        <f>AFWRKACT!I25/$D25</f>
        <v>1.9337016574585635E-2</v>
      </c>
      <c r="J25" s="69">
        <f>AFWRKACT!J25/$D25</f>
        <v>4.6500920810313075E-2</v>
      </c>
      <c r="K25" s="69">
        <f>AFWRKACT!K25/$D25</f>
        <v>7.5966850828729282E-2</v>
      </c>
      <c r="L25" s="69">
        <f>AFWRKACT!L25/$D25</f>
        <v>0.38029465930018413</v>
      </c>
      <c r="M25" s="69">
        <f>AFWRKACT!M25/$D25</f>
        <v>9.2081031307550648E-4</v>
      </c>
      <c r="N25" s="69">
        <f>AFWRKACT!N25/$D25</f>
        <v>9.2081031307550648E-4</v>
      </c>
      <c r="O25" s="69">
        <f>AFWRKACT!O25/$D25</f>
        <v>4.6961325966850827E-2</v>
      </c>
      <c r="P25" s="69">
        <f>AFWRKACT!P25/$D25</f>
        <v>4.6040515653775324E-4</v>
      </c>
      <c r="Q25" s="69">
        <f>AFWRKACT!Q25/$D25</f>
        <v>0</v>
      </c>
      <c r="R25" s="69">
        <f>AFWRKACT!R25/$D25</f>
        <v>1.7034990791896871E-2</v>
      </c>
    </row>
    <row r="26" spans="1:18">
      <c r="A26" s="117" t="s">
        <v>24</v>
      </c>
      <c r="B26" s="21" t="s">
        <v>101</v>
      </c>
      <c r="C26" s="21" t="s">
        <v>101</v>
      </c>
      <c r="D26" s="21" t="s">
        <v>101</v>
      </c>
      <c r="E26" s="69" t="s">
        <v>101</v>
      </c>
      <c r="F26" s="69" t="s">
        <v>101</v>
      </c>
      <c r="G26" s="69" t="s">
        <v>101</v>
      </c>
      <c r="H26" s="69" t="s">
        <v>101</v>
      </c>
      <c r="I26" s="69" t="s">
        <v>101</v>
      </c>
      <c r="J26" s="69" t="s">
        <v>101</v>
      </c>
      <c r="K26" s="69" t="s">
        <v>101</v>
      </c>
      <c r="L26" s="69" t="s">
        <v>101</v>
      </c>
      <c r="M26" s="69" t="s">
        <v>101</v>
      </c>
      <c r="N26" s="69" t="s">
        <v>101</v>
      </c>
      <c r="O26" s="69" t="s">
        <v>101</v>
      </c>
      <c r="P26" s="69" t="s">
        <v>101</v>
      </c>
      <c r="Q26" s="69" t="s">
        <v>101</v>
      </c>
      <c r="R26" s="69" t="s">
        <v>101</v>
      </c>
    </row>
    <row r="27" spans="1:18">
      <c r="A27" s="117" t="s">
        <v>25</v>
      </c>
      <c r="B27" s="21">
        <f>AFWRKACT!B27</f>
        <v>11128</v>
      </c>
      <c r="C27" s="21">
        <f>AFWRKACT!C27</f>
        <v>5695</v>
      </c>
      <c r="D27" s="21">
        <f>AFWRKACT!D27</f>
        <v>3369</v>
      </c>
      <c r="E27" s="69">
        <f>AFWRKACT!E27/$D27</f>
        <v>0.84149599287622445</v>
      </c>
      <c r="F27" s="69">
        <f>AFWRKACT!F27/$D27</f>
        <v>0</v>
      </c>
      <c r="G27" s="69">
        <f>AFWRKACT!G27/$D27</f>
        <v>0</v>
      </c>
      <c r="H27" s="69">
        <f>AFWRKACT!H27/$D27</f>
        <v>0.34075393291777978</v>
      </c>
      <c r="I27" s="69">
        <f>AFWRKACT!I27/$D27</f>
        <v>8.9047195013357077E-4</v>
      </c>
      <c r="J27" s="69">
        <f>AFWRKACT!J27/$D27</f>
        <v>0.16711190264173345</v>
      </c>
      <c r="K27" s="69">
        <f>AFWRKACT!K27/$D27</f>
        <v>1.1872959335114278E-3</v>
      </c>
      <c r="L27" s="69">
        <f>AFWRKACT!L27/$D27</f>
        <v>0.10566933808251706</v>
      </c>
      <c r="M27" s="69">
        <f>AFWRKACT!M27/$D27</f>
        <v>8.607895517957851E-3</v>
      </c>
      <c r="N27" s="69">
        <f>AFWRKACT!N27/$D27</f>
        <v>4.7491837340457111E-3</v>
      </c>
      <c r="O27" s="69">
        <f>AFWRKACT!O27/$D27</f>
        <v>4.1555357672899973E-3</v>
      </c>
      <c r="P27" s="69">
        <f>AFWRKACT!P27/$D27</f>
        <v>0</v>
      </c>
      <c r="Q27" s="69">
        <f>AFWRKACT!Q27/$D27</f>
        <v>5.9364796675571388E-4</v>
      </c>
      <c r="R27" s="69">
        <f>AFWRKACT!R27/$D27</f>
        <v>0</v>
      </c>
    </row>
    <row r="28" spans="1:18">
      <c r="A28" s="117" t="s">
        <v>26</v>
      </c>
      <c r="B28" s="21">
        <f>AFWRKACT!B28</f>
        <v>1369</v>
      </c>
      <c r="C28" s="21">
        <f>AFWRKACT!C28</f>
        <v>344</v>
      </c>
      <c r="D28" s="21">
        <f>AFWRKACT!D28</f>
        <v>145</v>
      </c>
      <c r="E28" s="69">
        <f>AFWRKACT!E28/$D28</f>
        <v>0.43448275862068964</v>
      </c>
      <c r="F28" s="69">
        <f>AFWRKACT!F28/$D28</f>
        <v>6.8965517241379309E-3</v>
      </c>
      <c r="G28" s="69">
        <f>AFWRKACT!G28/$D28</f>
        <v>6.8965517241379309E-3</v>
      </c>
      <c r="H28" s="69">
        <f>AFWRKACT!H28/$D28</f>
        <v>5.5172413793103448E-2</v>
      </c>
      <c r="I28" s="69">
        <f>AFWRKACT!I28/$D28</f>
        <v>0</v>
      </c>
      <c r="J28" s="69">
        <f>AFWRKACT!J28/$D28</f>
        <v>0.48965517241379308</v>
      </c>
      <c r="K28" s="69">
        <f>AFWRKACT!K28/$D28</f>
        <v>9.6551724137931033E-2</v>
      </c>
      <c r="L28" s="69">
        <f>AFWRKACT!L28/$D28</f>
        <v>0.37931034482758619</v>
      </c>
      <c r="M28" s="69">
        <f>AFWRKACT!M28/$D28</f>
        <v>0</v>
      </c>
      <c r="N28" s="69">
        <f>AFWRKACT!N28/$D28</f>
        <v>0</v>
      </c>
      <c r="O28" s="69">
        <f>AFWRKACT!O28/$D28</f>
        <v>1.3793103448275862E-2</v>
      </c>
      <c r="P28" s="69">
        <f>AFWRKACT!P28/$D28</f>
        <v>0</v>
      </c>
      <c r="Q28" s="69">
        <f>AFWRKACT!Q28/$D28</f>
        <v>0</v>
      </c>
      <c r="R28" s="69">
        <f>AFWRKACT!R28/$D28</f>
        <v>0.12413793103448276</v>
      </c>
    </row>
    <row r="29" spans="1:18">
      <c r="A29" s="117" t="s">
        <v>27</v>
      </c>
      <c r="B29" s="21">
        <f>AFWRKACT!B29</f>
        <v>48091</v>
      </c>
      <c r="C29" s="21">
        <f>AFWRKACT!C29</f>
        <v>19199</v>
      </c>
      <c r="D29" s="21">
        <f>AFWRKACT!D29</f>
        <v>11232</v>
      </c>
      <c r="E29" s="69">
        <f>AFWRKACT!E29/$D29</f>
        <v>0.64467592592592593</v>
      </c>
      <c r="F29" s="69">
        <f>AFWRKACT!F29/$D29</f>
        <v>0</v>
      </c>
      <c r="G29" s="69">
        <f>AFWRKACT!G29/$D29</f>
        <v>0</v>
      </c>
      <c r="H29" s="69">
        <f>AFWRKACT!H29/$D29</f>
        <v>0.14912749287749288</v>
      </c>
      <c r="I29" s="69">
        <f>AFWRKACT!I29/$D29</f>
        <v>0</v>
      </c>
      <c r="J29" s="69">
        <f>AFWRKACT!J29/$D29</f>
        <v>1.0238603988603989E-2</v>
      </c>
      <c r="K29" s="69">
        <f>AFWRKACT!K29/$D29</f>
        <v>2.9736467236467237E-2</v>
      </c>
      <c r="L29" s="69">
        <f>AFWRKACT!L29/$D29</f>
        <v>0.23112535612535612</v>
      </c>
      <c r="M29" s="69">
        <f>AFWRKACT!M29/$D29</f>
        <v>1.6025641025641024E-2</v>
      </c>
      <c r="N29" s="69">
        <f>AFWRKACT!N29/$D29</f>
        <v>2.9914529914529916E-2</v>
      </c>
      <c r="O29" s="69">
        <f>AFWRKACT!O29/$D29</f>
        <v>2.938034188034188E-3</v>
      </c>
      <c r="P29" s="69">
        <f>AFWRKACT!P29/$D29</f>
        <v>0</v>
      </c>
      <c r="Q29" s="69">
        <f>AFWRKACT!Q29/$D29</f>
        <v>0</v>
      </c>
      <c r="R29" s="69">
        <f>AFWRKACT!R29/$D29</f>
        <v>0.1063034188034188</v>
      </c>
    </row>
    <row r="30" spans="1:18">
      <c r="A30" s="117"/>
      <c r="B30" s="21">
        <f>AFWRKACT!B30</f>
        <v>0</v>
      </c>
      <c r="C30" s="21">
        <f>AFWRKACT!C30</f>
        <v>0</v>
      </c>
      <c r="D30" s="21">
        <f>AFWRKACT!D30</f>
        <v>0</v>
      </c>
      <c r="E30" s="69"/>
      <c r="F30" s="69"/>
      <c r="G30" s="69"/>
      <c r="H30" s="69"/>
      <c r="I30" s="69"/>
      <c r="J30" s="69"/>
      <c r="K30" s="69"/>
      <c r="L30" s="69"/>
      <c r="M30" s="69"/>
      <c r="N30" s="69"/>
      <c r="O30" s="69"/>
      <c r="P30" s="69"/>
      <c r="Q30" s="69"/>
      <c r="R30" s="69"/>
    </row>
    <row r="31" spans="1:18">
      <c r="A31" s="117" t="s">
        <v>28</v>
      </c>
      <c r="B31" s="21">
        <f>AFWRKACT!B31</f>
        <v>49265</v>
      </c>
      <c r="C31" s="21">
        <f>AFWRKACT!C31</f>
        <v>29991</v>
      </c>
      <c r="D31" s="21">
        <f>AFWRKACT!D31</f>
        <v>17545</v>
      </c>
      <c r="E31" s="69">
        <f>AFWRKACT!E31/$D31</f>
        <v>0.88714733542319746</v>
      </c>
      <c r="F31" s="69">
        <f>AFWRKACT!F31/$D31</f>
        <v>5.1296665716728416E-3</v>
      </c>
      <c r="G31" s="69">
        <f>AFWRKACT!G31/$D31</f>
        <v>0</v>
      </c>
      <c r="H31" s="69">
        <f>AFWRKACT!H31/$D31</f>
        <v>7.3525220860644058E-3</v>
      </c>
      <c r="I31" s="69">
        <f>AFWRKACT!I31/$D31</f>
        <v>8.549444286121402E-4</v>
      </c>
      <c r="J31" s="69">
        <f>AFWRKACT!J31/$D31</f>
        <v>5.0897691650042751E-2</v>
      </c>
      <c r="K31" s="69">
        <f>AFWRKACT!K31/$D31</f>
        <v>0</v>
      </c>
      <c r="L31" s="69">
        <f>AFWRKACT!L31/$D31</f>
        <v>1.9264747791393561E-2</v>
      </c>
      <c r="M31" s="69">
        <f>AFWRKACT!M31/$D31</f>
        <v>8.8914220575662586E-3</v>
      </c>
      <c r="N31" s="69">
        <f>AFWRKACT!N31/$D31</f>
        <v>4.0695354801937873E-2</v>
      </c>
      <c r="O31" s="69">
        <f>AFWRKACT!O31/$D31</f>
        <v>2.0518666286691366E-2</v>
      </c>
      <c r="P31" s="69">
        <f>AFWRKACT!P31/$D31</f>
        <v>0</v>
      </c>
      <c r="Q31" s="69">
        <f>AFWRKACT!Q31/$D31</f>
        <v>0.10401823881447705</v>
      </c>
      <c r="R31" s="69">
        <f>AFWRKACT!R31/$D31</f>
        <v>0</v>
      </c>
    </row>
    <row r="32" spans="1:18">
      <c r="A32" s="117" t="s">
        <v>29</v>
      </c>
      <c r="B32" s="21">
        <f>AFWRKACT!B32</f>
        <v>20154</v>
      </c>
      <c r="C32" s="21">
        <f>AFWRKACT!C32</f>
        <v>13546</v>
      </c>
      <c r="D32" s="21">
        <f>AFWRKACT!D32</f>
        <v>6931</v>
      </c>
      <c r="E32" s="69">
        <f>AFWRKACT!E32/$D32</f>
        <v>0.91761650555475405</v>
      </c>
      <c r="F32" s="69">
        <f>AFWRKACT!F32/$D32</f>
        <v>7.935362862501804E-3</v>
      </c>
      <c r="G32" s="69">
        <f>AFWRKACT!G32/$D32</f>
        <v>0</v>
      </c>
      <c r="H32" s="69">
        <f>AFWRKACT!H32/$D32</f>
        <v>5.0497763670466021E-3</v>
      </c>
      <c r="I32" s="69">
        <f>AFWRKACT!I32/$D32</f>
        <v>0</v>
      </c>
      <c r="J32" s="69">
        <f>AFWRKACT!J32/$D32</f>
        <v>1.7457798297503966E-2</v>
      </c>
      <c r="K32" s="69">
        <f>AFWRKACT!K32/$D32</f>
        <v>1.1542345981820806E-3</v>
      </c>
      <c r="L32" s="69">
        <f>AFWRKACT!L32/$D32</f>
        <v>0.12999567162025683</v>
      </c>
      <c r="M32" s="69">
        <f>AFWRKACT!M32/$D32</f>
        <v>0</v>
      </c>
      <c r="N32" s="69">
        <f>AFWRKACT!N32/$D32</f>
        <v>0</v>
      </c>
      <c r="O32" s="69">
        <f>AFWRKACT!O32/$D32</f>
        <v>4.2418121483191455E-2</v>
      </c>
      <c r="P32" s="69">
        <f>AFWRKACT!P32/$D32</f>
        <v>0</v>
      </c>
      <c r="Q32" s="69">
        <f>AFWRKACT!Q32/$D32</f>
        <v>0</v>
      </c>
      <c r="R32" s="69">
        <f>AFWRKACT!R32/$D32</f>
        <v>4.9054970422738424E-2</v>
      </c>
    </row>
    <row r="33" spans="1:18">
      <c r="A33" s="117" t="s">
        <v>30</v>
      </c>
      <c r="B33" s="21">
        <f>AFWRKACT!B33</f>
        <v>13958</v>
      </c>
      <c r="C33" s="21">
        <f>AFWRKACT!C33</f>
        <v>8065</v>
      </c>
      <c r="D33" s="21">
        <f>AFWRKACT!D33</f>
        <v>6847</v>
      </c>
      <c r="E33" s="69">
        <f>AFWRKACT!E33/$D33</f>
        <v>0.34686724112750111</v>
      </c>
      <c r="F33" s="69">
        <f>AFWRKACT!F33/$D33</f>
        <v>0</v>
      </c>
      <c r="G33" s="69">
        <f>AFWRKACT!G33/$D33</f>
        <v>0</v>
      </c>
      <c r="H33" s="69">
        <f>AFWRKACT!H33/$D33</f>
        <v>0.10092011099751716</v>
      </c>
      <c r="I33" s="69">
        <f>AFWRKACT!I33/$D33</f>
        <v>7.3024682342631806E-4</v>
      </c>
      <c r="J33" s="69">
        <f>AFWRKACT!J33/$D33</f>
        <v>0</v>
      </c>
      <c r="K33" s="69">
        <f>AFWRKACT!K33/$D33</f>
        <v>1.898641740908427E-3</v>
      </c>
      <c r="L33" s="69">
        <f>AFWRKACT!L33/$D33</f>
        <v>1.577333138600847E-2</v>
      </c>
      <c r="M33" s="69">
        <f>AFWRKACT!M33/$D33</f>
        <v>4.6735796699284354E-3</v>
      </c>
      <c r="N33" s="69">
        <f>AFWRKACT!N33/$D33</f>
        <v>2.628888564334745E-3</v>
      </c>
      <c r="O33" s="69">
        <f>AFWRKACT!O33/$D33</f>
        <v>4.834233971082226E-2</v>
      </c>
      <c r="P33" s="69">
        <f>AFWRKACT!P33/$D33</f>
        <v>0</v>
      </c>
      <c r="Q33" s="69">
        <f>AFWRKACT!Q33/$D33</f>
        <v>0.70366583905360014</v>
      </c>
      <c r="R33" s="69">
        <f>AFWRKACT!R33/$D33</f>
        <v>0</v>
      </c>
    </row>
    <row r="34" spans="1:18">
      <c r="A34" s="117" t="s">
        <v>31</v>
      </c>
      <c r="B34" s="21">
        <f>AFWRKACT!B34</f>
        <v>34904</v>
      </c>
      <c r="C34" s="21">
        <f>AFWRKACT!C34</f>
        <v>16268</v>
      </c>
      <c r="D34" s="21">
        <f>AFWRKACT!D34</f>
        <v>5391</v>
      </c>
      <c r="E34" s="69">
        <f>AFWRKACT!E34/$D34</f>
        <v>0.46076794657762937</v>
      </c>
      <c r="F34" s="69">
        <f>AFWRKACT!F34/$D34</f>
        <v>8.3472454090150246E-3</v>
      </c>
      <c r="G34" s="69">
        <f>AFWRKACT!G34/$D34</f>
        <v>0</v>
      </c>
      <c r="H34" s="69">
        <f>AFWRKACT!H34/$D34</f>
        <v>4.8970506399554817E-2</v>
      </c>
      <c r="I34" s="69">
        <f>AFWRKACT!I34/$D34</f>
        <v>2.4114264514932295E-3</v>
      </c>
      <c r="J34" s="69">
        <f>AFWRKACT!J34/$D34</f>
        <v>5.8430717863105178E-2</v>
      </c>
      <c r="K34" s="69">
        <f>AFWRKACT!K34/$D34</f>
        <v>0.13485438694119831</v>
      </c>
      <c r="L34" s="69">
        <f>AFWRKACT!L34/$D34</f>
        <v>0.39046559079948062</v>
      </c>
      <c r="M34" s="69">
        <f>AFWRKACT!M34/$D34</f>
        <v>2.57837135967353E-2</v>
      </c>
      <c r="N34" s="69">
        <f>AFWRKACT!N34/$D34</f>
        <v>1.3912075681691708E-2</v>
      </c>
      <c r="O34" s="69">
        <f>AFWRKACT!O34/$D34</f>
        <v>0</v>
      </c>
      <c r="P34" s="69">
        <f>AFWRKACT!P34/$D34</f>
        <v>0</v>
      </c>
      <c r="Q34" s="69">
        <f>AFWRKACT!Q34/$D34</f>
        <v>0</v>
      </c>
      <c r="R34" s="69">
        <f>AFWRKACT!R34/$D34</f>
        <v>6.3068076423669081E-3</v>
      </c>
    </row>
    <row r="35" spans="1:18">
      <c r="A35" s="117" t="s">
        <v>32</v>
      </c>
      <c r="B35" s="21">
        <f>AFWRKACT!B35</f>
        <v>23700</v>
      </c>
      <c r="C35" s="21">
        <f>AFWRKACT!C35</f>
        <v>9189</v>
      </c>
      <c r="D35" s="21">
        <f>AFWRKACT!D35</f>
        <v>3557</v>
      </c>
      <c r="E35" s="69">
        <f>AFWRKACT!E35/$D35</f>
        <v>0.65560865898228848</v>
      </c>
      <c r="F35" s="69">
        <f>AFWRKACT!F35/$D35</f>
        <v>8.4340736575766093E-4</v>
      </c>
      <c r="G35" s="69">
        <f>AFWRKACT!G35/$D35</f>
        <v>3.6547652516165309E-3</v>
      </c>
      <c r="H35" s="69">
        <f>AFWRKACT!H35/$D35</f>
        <v>0.17936463311779591</v>
      </c>
      <c r="I35" s="69">
        <f>AFWRKACT!I35/$D35</f>
        <v>2.2490863086870958E-3</v>
      </c>
      <c r="J35" s="69">
        <f>AFWRKACT!J35/$D35</f>
        <v>5.1166713522631434E-2</v>
      </c>
      <c r="K35" s="69">
        <f>AFWRKACT!K35/$D35</f>
        <v>0</v>
      </c>
      <c r="L35" s="69">
        <f>AFWRKACT!L35/$D35</f>
        <v>0.20073095305032332</v>
      </c>
      <c r="M35" s="69">
        <f>AFWRKACT!M35/$D35</f>
        <v>0</v>
      </c>
      <c r="N35" s="69">
        <f>AFWRKACT!N35/$D35</f>
        <v>1.9679505201012091E-3</v>
      </c>
      <c r="O35" s="69">
        <f>AFWRKACT!O35/$D35</f>
        <v>4.4138318807984259E-2</v>
      </c>
      <c r="P35" s="69">
        <f>AFWRKACT!P35/$D35</f>
        <v>0</v>
      </c>
      <c r="Q35" s="69">
        <f>AFWRKACT!Q35/$D35</f>
        <v>0</v>
      </c>
      <c r="R35" s="69">
        <f>AFWRKACT!R35/$D35</f>
        <v>0</v>
      </c>
    </row>
    <row r="36" spans="1:18">
      <c r="A36" s="117"/>
      <c r="B36" s="21">
        <f>AFWRKACT!B36</f>
        <v>0</v>
      </c>
      <c r="C36" s="21">
        <f>AFWRKACT!C36</f>
        <v>0</v>
      </c>
      <c r="D36" s="21">
        <f>AFWRKACT!D36</f>
        <v>0</v>
      </c>
      <c r="E36" s="69"/>
      <c r="F36" s="69"/>
      <c r="G36" s="69"/>
      <c r="H36" s="69"/>
      <c r="I36" s="69"/>
      <c r="J36" s="69"/>
      <c r="K36" s="69"/>
      <c r="L36" s="69"/>
      <c r="M36" s="69"/>
      <c r="N36" s="69"/>
      <c r="O36" s="69"/>
      <c r="P36" s="69"/>
      <c r="Q36" s="69"/>
      <c r="R36" s="69"/>
    </row>
    <row r="37" spans="1:18">
      <c r="A37" s="117" t="s">
        <v>33</v>
      </c>
      <c r="B37" s="21">
        <f>AFWRKACT!B37</f>
        <v>9692</v>
      </c>
      <c r="C37" s="21">
        <f>AFWRKACT!C37</f>
        <v>7022</v>
      </c>
      <c r="D37" s="21">
        <f>AFWRKACT!D37</f>
        <v>3125</v>
      </c>
      <c r="E37" s="69">
        <f>AFWRKACT!E37/$D37</f>
        <v>0.64224000000000003</v>
      </c>
      <c r="F37" s="69">
        <f>AFWRKACT!F37/$D37</f>
        <v>0</v>
      </c>
      <c r="G37" s="69">
        <f>AFWRKACT!G37/$D37</f>
        <v>0</v>
      </c>
      <c r="H37" s="69">
        <f>AFWRKACT!H37/$D37</f>
        <v>6.2080000000000003E-2</v>
      </c>
      <c r="I37" s="69">
        <f>AFWRKACT!I37/$D37</f>
        <v>1.2800000000000001E-3</v>
      </c>
      <c r="J37" s="69">
        <f>AFWRKACT!J37/$D37</f>
        <v>0.36320000000000002</v>
      </c>
      <c r="K37" s="69">
        <f>AFWRKACT!K37/$D37</f>
        <v>9.9839999999999998E-2</v>
      </c>
      <c r="L37" s="69">
        <f>AFWRKACT!L37/$D37</f>
        <v>4.5760000000000002E-2</v>
      </c>
      <c r="M37" s="69">
        <f>AFWRKACT!M37/$D37</f>
        <v>0.04</v>
      </c>
      <c r="N37" s="69">
        <f>AFWRKACT!N37/$D37</f>
        <v>2.2399999999999998E-3</v>
      </c>
      <c r="O37" s="69">
        <f>AFWRKACT!O37/$D37</f>
        <v>5.9839999999999997E-2</v>
      </c>
      <c r="P37" s="69">
        <f>AFWRKACT!P37/$D37</f>
        <v>0</v>
      </c>
      <c r="Q37" s="69">
        <f>AFWRKACT!Q37/$D37</f>
        <v>0</v>
      </c>
      <c r="R37" s="69">
        <f>AFWRKACT!R37/$D37</f>
        <v>0</v>
      </c>
    </row>
    <row r="38" spans="1:18">
      <c r="A38" s="117" t="s">
        <v>34</v>
      </c>
      <c r="B38" s="21">
        <f>AFWRKACT!B38</f>
        <v>27132</v>
      </c>
      <c r="C38" s="21">
        <f>AFWRKACT!C38</f>
        <v>16210</v>
      </c>
      <c r="D38" s="21">
        <f>AFWRKACT!D38</f>
        <v>1345</v>
      </c>
      <c r="E38" s="69">
        <f>AFWRKACT!E38/$D38</f>
        <v>0.59033457249070631</v>
      </c>
      <c r="F38" s="69">
        <f>AFWRKACT!F38/$D38</f>
        <v>2.2304832713754646E-2</v>
      </c>
      <c r="G38" s="69">
        <f>AFWRKACT!G38/$D38</f>
        <v>2.9739776951672861E-2</v>
      </c>
      <c r="H38" s="69">
        <f>AFWRKACT!H38/$D38</f>
        <v>1.2639405204460967E-2</v>
      </c>
      <c r="I38" s="69">
        <f>AFWRKACT!I38/$D38</f>
        <v>7.4349442379182153E-3</v>
      </c>
      <c r="J38" s="69">
        <f>AFWRKACT!J38/$D38</f>
        <v>0.22825278810408922</v>
      </c>
      <c r="K38" s="69">
        <f>AFWRKACT!K38/$D38</f>
        <v>2.9739776951672862E-3</v>
      </c>
      <c r="L38" s="69">
        <f>AFWRKACT!L38/$D38</f>
        <v>0.21263940520446098</v>
      </c>
      <c r="M38" s="69">
        <f>AFWRKACT!M38/$D38</f>
        <v>0</v>
      </c>
      <c r="N38" s="69">
        <f>AFWRKACT!N38/$D38</f>
        <v>0</v>
      </c>
      <c r="O38" s="69">
        <f>AFWRKACT!O38/$D38</f>
        <v>0</v>
      </c>
      <c r="P38" s="69">
        <f>AFWRKACT!P38/$D38</f>
        <v>0</v>
      </c>
      <c r="Q38" s="69">
        <f>AFWRKACT!Q38/$D38</f>
        <v>0</v>
      </c>
      <c r="R38" s="69">
        <f>AFWRKACT!R38/$D38</f>
        <v>0</v>
      </c>
    </row>
    <row r="39" spans="1:18">
      <c r="A39" s="117" t="s">
        <v>35</v>
      </c>
      <c r="B39" s="21">
        <f>AFWRKACT!B39</f>
        <v>47264</v>
      </c>
      <c r="C39" s="21">
        <f>AFWRKACT!C39</f>
        <v>6947</v>
      </c>
      <c r="D39" s="21">
        <f>AFWRKACT!D39</f>
        <v>4231</v>
      </c>
      <c r="E39" s="69">
        <f>AFWRKACT!E39/$D39</f>
        <v>0.61522098794611202</v>
      </c>
      <c r="F39" s="69">
        <f>AFWRKACT!F39/$D39</f>
        <v>6.8541715906405105E-3</v>
      </c>
      <c r="G39" s="69">
        <f>AFWRKACT!G39/$D39</f>
        <v>1.1344835736232569E-2</v>
      </c>
      <c r="H39" s="69">
        <f>AFWRKACT!H39/$D39</f>
        <v>0</v>
      </c>
      <c r="I39" s="69">
        <f>AFWRKACT!I39/$D39</f>
        <v>0</v>
      </c>
      <c r="J39" s="69">
        <f>AFWRKACT!J39/$D39</f>
        <v>6.9723469628929335E-2</v>
      </c>
      <c r="K39" s="69">
        <f>AFWRKACT!K39/$D39</f>
        <v>2.647128338454266E-2</v>
      </c>
      <c r="L39" s="69">
        <f>AFWRKACT!L39/$D39</f>
        <v>4.5379342944930276E-2</v>
      </c>
      <c r="M39" s="69">
        <f>AFWRKACT!M39/$D39</f>
        <v>0.11108484991727724</v>
      </c>
      <c r="N39" s="69">
        <f>AFWRKACT!N39/$D39</f>
        <v>1.1344835736232569E-2</v>
      </c>
      <c r="O39" s="69">
        <f>AFWRKACT!O39/$D39</f>
        <v>0.15291893169463483</v>
      </c>
      <c r="P39" s="69">
        <f>AFWRKACT!P39/$D39</f>
        <v>4.7270148900969039E-4</v>
      </c>
      <c r="Q39" s="69">
        <f>AFWRKACT!Q39/$D39</f>
        <v>0</v>
      </c>
      <c r="R39" s="69">
        <f>AFWRKACT!R39/$D39</f>
        <v>0</v>
      </c>
    </row>
    <row r="40" spans="1:18">
      <c r="A40" s="117" t="s">
        <v>36</v>
      </c>
      <c r="B40" s="21">
        <f>AFWRKACT!B40</f>
        <v>74337</v>
      </c>
      <c r="C40" s="21">
        <f>AFWRKACT!C40</f>
        <v>41187</v>
      </c>
      <c r="D40" s="21">
        <f>AFWRKACT!D40</f>
        <v>11867</v>
      </c>
      <c r="E40" s="69">
        <f>AFWRKACT!E40/$D40</f>
        <v>0.89820510659812924</v>
      </c>
      <c r="F40" s="69">
        <f>AFWRKACT!F40/$D40</f>
        <v>0</v>
      </c>
      <c r="G40" s="69">
        <f>AFWRKACT!G40/$D40</f>
        <v>3.6234937220864581E-3</v>
      </c>
      <c r="H40" s="69">
        <f>AFWRKACT!H40/$D40</f>
        <v>6.7413836689980623E-4</v>
      </c>
      <c r="I40" s="69">
        <f>AFWRKACT!I40/$D40</f>
        <v>8.4267295862475779E-5</v>
      </c>
      <c r="J40" s="69">
        <f>AFWRKACT!J40/$D40</f>
        <v>0.11215977079295525</v>
      </c>
      <c r="K40" s="69">
        <f>AFWRKACT!K40/$D40</f>
        <v>0</v>
      </c>
      <c r="L40" s="69">
        <f>AFWRKACT!L40/$D40</f>
        <v>2.528018875874273E-2</v>
      </c>
      <c r="M40" s="69">
        <f>AFWRKACT!M40/$D40</f>
        <v>1.6853459172495156E-4</v>
      </c>
      <c r="N40" s="69">
        <f>AFWRKACT!N40/$D40</f>
        <v>4.2976320889862646E-3</v>
      </c>
      <c r="O40" s="69">
        <f>AFWRKACT!O40/$D40</f>
        <v>2.671273278840482E-2</v>
      </c>
      <c r="P40" s="69">
        <f>AFWRKACT!P40/$D40</f>
        <v>0</v>
      </c>
      <c r="Q40" s="69">
        <f>AFWRKACT!Q40/$D40</f>
        <v>0</v>
      </c>
      <c r="R40" s="69">
        <f>AFWRKACT!R40/$D40</f>
        <v>0</v>
      </c>
    </row>
    <row r="41" spans="1:18">
      <c r="A41" s="117" t="s">
        <v>37</v>
      </c>
      <c r="B41" s="21">
        <f>AFWRKACT!B41</f>
        <v>35859</v>
      </c>
      <c r="C41" s="21">
        <f>AFWRKACT!C41</f>
        <v>21675</v>
      </c>
      <c r="D41" s="21">
        <f>AFWRKACT!D41</f>
        <v>8754</v>
      </c>
      <c r="E41" s="69">
        <f>AFWRKACT!E41/$D41</f>
        <v>0.47703906785469502</v>
      </c>
      <c r="F41" s="69">
        <f>AFWRKACT!F41/$D41</f>
        <v>0</v>
      </c>
      <c r="G41" s="69">
        <f>AFWRKACT!G41/$D41</f>
        <v>0</v>
      </c>
      <c r="H41" s="69">
        <f>AFWRKACT!H41/$D41</f>
        <v>1.142334932602239E-4</v>
      </c>
      <c r="I41" s="69">
        <f>AFWRKACT!I41/$D41</f>
        <v>0</v>
      </c>
      <c r="J41" s="69">
        <f>AFWRKACT!J41/$D41</f>
        <v>0.37868403015764224</v>
      </c>
      <c r="K41" s="69">
        <f>AFWRKACT!K41/$D41</f>
        <v>3.4270047978067169E-3</v>
      </c>
      <c r="L41" s="69">
        <f>AFWRKACT!L41/$D41</f>
        <v>7.6650673977610231E-2</v>
      </c>
      <c r="M41" s="69">
        <f>AFWRKACT!M41/$D41</f>
        <v>5.7116746630111949E-4</v>
      </c>
      <c r="N41" s="69">
        <f>AFWRKACT!N41/$D41</f>
        <v>3.6326250856751202E-2</v>
      </c>
      <c r="O41" s="69">
        <f>AFWRKACT!O41/$D41</f>
        <v>0.20310715101667809</v>
      </c>
      <c r="P41" s="69">
        <f>AFWRKACT!P41/$D41</f>
        <v>0</v>
      </c>
      <c r="Q41" s="69">
        <f>AFWRKACT!Q41/$D41</f>
        <v>0.21098926205163354</v>
      </c>
      <c r="R41" s="69">
        <f>AFWRKACT!R41/$D41</f>
        <v>0</v>
      </c>
    </row>
    <row r="42" spans="1:18">
      <c r="A42" s="117"/>
      <c r="B42" s="21">
        <f>AFWRKACT!B42</f>
        <v>0</v>
      </c>
      <c r="C42" s="21">
        <f>AFWRKACT!C42</f>
        <v>0</v>
      </c>
      <c r="D42" s="21">
        <f>AFWRKACT!D42</f>
        <v>0</v>
      </c>
      <c r="E42" s="69"/>
      <c r="F42" s="69"/>
      <c r="G42" s="69"/>
      <c r="H42" s="69"/>
      <c r="I42" s="69"/>
      <c r="J42" s="69"/>
      <c r="K42" s="69"/>
      <c r="L42" s="69"/>
      <c r="M42" s="69"/>
      <c r="N42" s="69"/>
      <c r="O42" s="69"/>
      <c r="P42" s="69"/>
      <c r="Q42" s="69"/>
      <c r="R42" s="69"/>
    </row>
    <row r="43" spans="1:18">
      <c r="A43" s="117" t="s">
        <v>38</v>
      </c>
      <c r="B43" s="21">
        <f>AFWRKACT!B43</f>
        <v>17613</v>
      </c>
      <c r="C43" s="21">
        <f>AFWRKACT!C43</f>
        <v>7401</v>
      </c>
      <c r="D43" s="21">
        <f>AFWRKACT!D43</f>
        <v>1371</v>
      </c>
      <c r="E43" s="69">
        <f>AFWRKACT!E43/$D43</f>
        <v>0.55871626549963527</v>
      </c>
      <c r="F43" s="69">
        <f>AFWRKACT!F43/$D43</f>
        <v>0</v>
      </c>
      <c r="G43" s="69">
        <f>AFWRKACT!G43/$D43</f>
        <v>0</v>
      </c>
      <c r="H43" s="69">
        <f>AFWRKACT!H43/$D43</f>
        <v>0.1174325309992706</v>
      </c>
      <c r="I43" s="69">
        <f>AFWRKACT!I43/$D43</f>
        <v>4.3763676148796497E-3</v>
      </c>
      <c r="J43" s="69">
        <f>AFWRKACT!J43/$D43</f>
        <v>9.1903719912472648E-2</v>
      </c>
      <c r="K43" s="69">
        <f>AFWRKACT!K43/$D43</f>
        <v>8.0962800875273522E-2</v>
      </c>
      <c r="L43" s="69">
        <f>AFWRKACT!L43/$D43</f>
        <v>0.19183078045222465</v>
      </c>
      <c r="M43" s="69">
        <f>AFWRKACT!M43/$D43</f>
        <v>4.3763676148796497E-3</v>
      </c>
      <c r="N43" s="69">
        <f>AFWRKACT!N43/$D43</f>
        <v>1.4587892049598834E-2</v>
      </c>
      <c r="O43" s="69">
        <f>AFWRKACT!O43/$D43</f>
        <v>2.3340627279358133E-2</v>
      </c>
      <c r="P43" s="69">
        <f>AFWRKACT!P43/$D43</f>
        <v>0</v>
      </c>
      <c r="Q43" s="69">
        <f>AFWRKACT!Q43/$D43</f>
        <v>0</v>
      </c>
      <c r="R43" s="69">
        <f>AFWRKACT!R43/$D43</f>
        <v>0</v>
      </c>
    </row>
    <row r="44" spans="1:18">
      <c r="A44" s="117" t="s">
        <v>39</v>
      </c>
      <c r="B44" s="21">
        <f>AFWRKACT!B44</f>
        <v>45001</v>
      </c>
      <c r="C44" s="21">
        <f>AFWRKACT!C44</f>
        <v>28341</v>
      </c>
      <c r="D44" s="21">
        <f>AFWRKACT!D44</f>
        <v>7169</v>
      </c>
      <c r="E44" s="69">
        <f>AFWRKACT!E44/$D44</f>
        <v>0.85102524759380671</v>
      </c>
      <c r="F44" s="69">
        <f>AFWRKACT!F44/$D44</f>
        <v>0</v>
      </c>
      <c r="G44" s="69">
        <f>AFWRKACT!G44/$D44</f>
        <v>0</v>
      </c>
      <c r="H44" s="69">
        <f>AFWRKACT!H44/$D44</f>
        <v>2.7758404240479845E-2</v>
      </c>
      <c r="I44" s="69">
        <f>AFWRKACT!I44/$D44</f>
        <v>3.3477472450829963E-3</v>
      </c>
      <c r="J44" s="69">
        <f>AFWRKACT!J44/$D44</f>
        <v>4.7007950899707072E-2</v>
      </c>
      <c r="K44" s="69">
        <f>AFWRKACT!K44/$D44</f>
        <v>0</v>
      </c>
      <c r="L44" s="69">
        <f>AFWRKACT!L44/$D44</f>
        <v>0</v>
      </c>
      <c r="M44" s="69">
        <f>AFWRKACT!M44/$D44</f>
        <v>0</v>
      </c>
      <c r="N44" s="69">
        <f>AFWRKACT!N44/$D44</f>
        <v>7.5045334077277162E-2</v>
      </c>
      <c r="O44" s="69">
        <f>AFWRKACT!O44/$D44</f>
        <v>5.7330171572046312E-2</v>
      </c>
      <c r="P44" s="69">
        <f>AFWRKACT!P44/$D44</f>
        <v>0</v>
      </c>
      <c r="Q44" s="69">
        <f>AFWRKACT!Q44/$D44</f>
        <v>0</v>
      </c>
      <c r="R44" s="69">
        <f>AFWRKACT!R44/$D44</f>
        <v>6.0677918817129306E-2</v>
      </c>
    </row>
    <row r="45" spans="1:18">
      <c r="A45" s="117" t="s">
        <v>40</v>
      </c>
      <c r="B45" s="21">
        <f>AFWRKACT!B45</f>
        <v>5828</v>
      </c>
      <c r="C45" s="21">
        <f>AFWRKACT!C45</f>
        <v>4585</v>
      </c>
      <c r="D45" s="21">
        <f>AFWRKACT!D45</f>
        <v>3864</v>
      </c>
      <c r="E45" s="69">
        <f>AFWRKACT!E45/$D45</f>
        <v>0.19979296066252589</v>
      </c>
      <c r="F45" s="69">
        <f>AFWRKACT!F45/$D45</f>
        <v>0</v>
      </c>
      <c r="G45" s="69">
        <f>AFWRKACT!G45/$D45</f>
        <v>0</v>
      </c>
      <c r="H45" s="69">
        <f>AFWRKACT!H45/$D45</f>
        <v>0.2774327122153209</v>
      </c>
      <c r="I45" s="69">
        <f>AFWRKACT!I45/$D45</f>
        <v>0</v>
      </c>
      <c r="J45" s="69">
        <f>AFWRKACT!J45/$D45</f>
        <v>0.16692546583850931</v>
      </c>
      <c r="K45" s="69">
        <f>AFWRKACT!K45/$D45</f>
        <v>0</v>
      </c>
      <c r="L45" s="69">
        <f>AFWRKACT!L45/$D45</f>
        <v>7.7639751552795026E-4</v>
      </c>
      <c r="M45" s="69">
        <f>AFWRKACT!M45/$D45</f>
        <v>1.0351966873706005E-3</v>
      </c>
      <c r="N45" s="69">
        <f>AFWRKACT!N45/$D45</f>
        <v>0</v>
      </c>
      <c r="O45" s="69">
        <f>AFWRKACT!O45/$D45</f>
        <v>5.434782608695652E-3</v>
      </c>
      <c r="P45" s="69">
        <f>AFWRKACT!P45/$D45</f>
        <v>0</v>
      </c>
      <c r="Q45" s="69">
        <f>AFWRKACT!Q45/$D45</f>
        <v>0.6058488612836439</v>
      </c>
      <c r="R45" s="69">
        <f>AFWRKACT!R45/$D45</f>
        <v>0</v>
      </c>
    </row>
    <row r="46" spans="1:18">
      <c r="A46" s="117" t="s">
        <v>41</v>
      </c>
      <c r="B46" s="21">
        <f>AFWRKACT!B46</f>
        <v>9254</v>
      </c>
      <c r="C46" s="21">
        <f>AFWRKACT!C46</f>
        <v>5038</v>
      </c>
      <c r="D46" s="21">
        <f>AFWRKACT!D46</f>
        <v>1391</v>
      </c>
      <c r="E46" s="69">
        <f>AFWRKACT!E46/$D46</f>
        <v>0.46728971962616822</v>
      </c>
      <c r="F46" s="69">
        <f>AFWRKACT!F46/$D46</f>
        <v>0</v>
      </c>
      <c r="G46" s="69">
        <f>AFWRKACT!G46/$D46</f>
        <v>2.1567217828900071E-3</v>
      </c>
      <c r="H46" s="69">
        <f>AFWRKACT!H46/$D46</f>
        <v>5.0323508267433505E-3</v>
      </c>
      <c r="I46" s="69">
        <f>AFWRKACT!I46/$D46</f>
        <v>4.3134435657800141E-3</v>
      </c>
      <c r="J46" s="69">
        <f>AFWRKACT!J46/$D46</f>
        <v>0.30481667864845435</v>
      </c>
      <c r="K46" s="69">
        <f>AFWRKACT!K46/$D46</f>
        <v>0</v>
      </c>
      <c r="L46" s="69">
        <f>AFWRKACT!L46/$D46</f>
        <v>0.100647016534867</v>
      </c>
      <c r="M46" s="69">
        <f>AFWRKACT!M46/$D46</f>
        <v>6.6139468008626884E-2</v>
      </c>
      <c r="N46" s="69">
        <f>AFWRKACT!N46/$D46</f>
        <v>2.5161754133716751E-2</v>
      </c>
      <c r="O46" s="69">
        <f>AFWRKACT!O46/$D46</f>
        <v>0.12149532710280374</v>
      </c>
      <c r="P46" s="69">
        <f>AFWRKACT!P46/$D46</f>
        <v>5.7512580877066861E-3</v>
      </c>
      <c r="Q46" s="69">
        <f>AFWRKACT!Q46/$D46</f>
        <v>6.5420560747663545E-2</v>
      </c>
      <c r="R46" s="69">
        <f>AFWRKACT!R46/$D46</f>
        <v>3.5945363048166786E-3</v>
      </c>
    </row>
    <row r="47" spans="1:18">
      <c r="A47" s="117" t="s">
        <v>42</v>
      </c>
      <c r="B47" s="21">
        <f>AFWRKACT!B47</f>
        <v>11015</v>
      </c>
      <c r="C47" s="21">
        <f>AFWRKACT!C47</f>
        <v>6052</v>
      </c>
      <c r="D47" s="21">
        <f>AFWRKACT!D47</f>
        <v>1302</v>
      </c>
      <c r="E47" s="69">
        <f>AFWRKACT!E47/$D47</f>
        <v>0.72119815668202769</v>
      </c>
      <c r="F47" s="69">
        <f>AFWRKACT!F47/$D47</f>
        <v>0</v>
      </c>
      <c r="G47" s="69">
        <f>AFWRKACT!G47/$D47</f>
        <v>0</v>
      </c>
      <c r="H47" s="69">
        <f>AFWRKACT!H47/$D47</f>
        <v>6.9124423963133645E-3</v>
      </c>
      <c r="I47" s="69">
        <f>AFWRKACT!I47/$D47</f>
        <v>0</v>
      </c>
      <c r="J47" s="69">
        <f>AFWRKACT!J47/$D47</f>
        <v>0.2250384024577573</v>
      </c>
      <c r="K47" s="69">
        <f>AFWRKACT!K47/$D47</f>
        <v>1.8433179723502304E-2</v>
      </c>
      <c r="L47" s="69">
        <f>AFWRKACT!L47/$D47</f>
        <v>0.15130568356374807</v>
      </c>
      <c r="M47" s="69">
        <f>AFWRKACT!M47/$D47</f>
        <v>7.6804915514592934E-3</v>
      </c>
      <c r="N47" s="69">
        <f>AFWRKACT!N47/$D47</f>
        <v>0</v>
      </c>
      <c r="O47" s="69">
        <f>AFWRKACT!O47/$D47</f>
        <v>1.5360983102918587E-2</v>
      </c>
      <c r="P47" s="69">
        <f>AFWRKACT!P47/$D47</f>
        <v>0</v>
      </c>
      <c r="Q47" s="69">
        <f>AFWRKACT!Q47/$D47</f>
        <v>0</v>
      </c>
      <c r="R47" s="69">
        <f>AFWRKACT!R47/$D47</f>
        <v>1.5360983102918587E-2</v>
      </c>
    </row>
    <row r="48" spans="1:18">
      <c r="A48" s="117"/>
      <c r="B48" s="21">
        <f>AFWRKACT!B48</f>
        <v>0</v>
      </c>
      <c r="C48" s="21">
        <f>AFWRKACT!C48</f>
        <v>0</v>
      </c>
      <c r="D48" s="21">
        <f>AFWRKACT!D48</f>
        <v>0</v>
      </c>
      <c r="E48" s="69"/>
      <c r="F48" s="69"/>
      <c r="G48" s="69"/>
      <c r="H48" s="69"/>
      <c r="I48" s="69"/>
      <c r="J48" s="69"/>
      <c r="K48" s="69"/>
      <c r="L48" s="69"/>
      <c r="M48" s="69"/>
      <c r="N48" s="69"/>
      <c r="O48" s="69"/>
      <c r="P48" s="69"/>
      <c r="Q48" s="69"/>
      <c r="R48" s="69"/>
    </row>
    <row r="49" spans="1:18">
      <c r="A49" s="117" t="s">
        <v>43</v>
      </c>
      <c r="B49" s="21">
        <f>AFWRKACT!B49</f>
        <v>6055</v>
      </c>
      <c r="C49" s="21">
        <f>AFWRKACT!C49</f>
        <v>3006</v>
      </c>
      <c r="D49" s="21">
        <f>AFWRKACT!D49</f>
        <v>1218</v>
      </c>
      <c r="E49" s="69">
        <f>AFWRKACT!E49/$D49</f>
        <v>0.49096880131362891</v>
      </c>
      <c r="F49" s="69">
        <f>AFWRKACT!F49/$D49</f>
        <v>0</v>
      </c>
      <c r="G49" s="69">
        <f>AFWRKACT!G49/$D49</f>
        <v>0</v>
      </c>
      <c r="H49" s="69">
        <f>AFWRKACT!H49/$D49</f>
        <v>3.6124794745484398E-2</v>
      </c>
      <c r="I49" s="69">
        <f>AFWRKACT!I49/$D49</f>
        <v>1.6420361247947454E-3</v>
      </c>
      <c r="J49" s="69">
        <f>AFWRKACT!J49/$D49</f>
        <v>0.53858784893267653</v>
      </c>
      <c r="K49" s="69">
        <f>AFWRKACT!K49/$D49</f>
        <v>0</v>
      </c>
      <c r="L49" s="69">
        <f>AFWRKACT!L49/$D49</f>
        <v>6.4860426929392451E-2</v>
      </c>
      <c r="M49" s="69">
        <f>AFWRKACT!M49/$D49</f>
        <v>0.14696223316912971</v>
      </c>
      <c r="N49" s="69">
        <f>AFWRKACT!N49/$D49</f>
        <v>0</v>
      </c>
      <c r="O49" s="69">
        <f>AFWRKACT!O49/$D49</f>
        <v>0.11822660098522167</v>
      </c>
      <c r="P49" s="69">
        <f>AFWRKACT!P49/$D49</f>
        <v>0</v>
      </c>
      <c r="Q49" s="69">
        <f>AFWRKACT!Q49/$D49</f>
        <v>0.15599343185550082</v>
      </c>
      <c r="R49" s="69">
        <f>AFWRKACT!R49/$D49</f>
        <v>0</v>
      </c>
    </row>
    <row r="50" spans="1:18">
      <c r="A50" s="117" t="s">
        <v>44</v>
      </c>
      <c r="B50" s="21">
        <f>AFWRKACT!B50</f>
        <v>41986</v>
      </c>
      <c r="C50" s="21">
        <f>AFWRKACT!C50</f>
        <v>22894</v>
      </c>
      <c r="D50" s="21">
        <f>AFWRKACT!D50</f>
        <v>8348</v>
      </c>
      <c r="E50" s="69">
        <f>AFWRKACT!E50/$D50</f>
        <v>0.38344513655965501</v>
      </c>
      <c r="F50" s="69">
        <f>AFWRKACT!F50/$D50</f>
        <v>0</v>
      </c>
      <c r="G50" s="69">
        <f>AFWRKACT!G50/$D50</f>
        <v>0</v>
      </c>
      <c r="H50" s="69">
        <f>AFWRKACT!H50/$D50</f>
        <v>0.40979875419262096</v>
      </c>
      <c r="I50" s="69">
        <f>AFWRKACT!I50/$D50</f>
        <v>1.317680881648299E-3</v>
      </c>
      <c r="J50" s="69">
        <f>AFWRKACT!J50/$D50</f>
        <v>0.11859127934834691</v>
      </c>
      <c r="K50" s="69">
        <f>AFWRKACT!K50/$D50</f>
        <v>2.7551509343555344E-3</v>
      </c>
      <c r="L50" s="69">
        <f>AFWRKACT!L50/$D50</f>
        <v>0.2413751796837566</v>
      </c>
      <c r="M50" s="69">
        <f>AFWRKACT!M50/$D50</f>
        <v>7.0675610924772397E-2</v>
      </c>
      <c r="N50" s="69">
        <f>AFWRKACT!N50/$D50</f>
        <v>0.11942980354575947</v>
      </c>
      <c r="O50" s="69">
        <f>AFWRKACT!O50/$D50</f>
        <v>1.7728797316722569E-2</v>
      </c>
      <c r="P50" s="69">
        <f>AFWRKACT!P50/$D50</f>
        <v>2.3957834211787255E-4</v>
      </c>
      <c r="Q50" s="69">
        <f>AFWRKACT!Q50/$D50</f>
        <v>0</v>
      </c>
      <c r="R50" s="69">
        <f>AFWRKACT!R50/$D50</f>
        <v>0</v>
      </c>
    </row>
    <row r="51" spans="1:18">
      <c r="A51" s="117" t="s">
        <v>45</v>
      </c>
      <c r="B51" s="21">
        <f>AFWRKACT!B51</f>
        <v>17015</v>
      </c>
      <c r="C51" s="21">
        <f>AFWRKACT!C51</f>
        <v>10186</v>
      </c>
      <c r="D51" s="21">
        <f>AFWRKACT!D51</f>
        <v>4345</v>
      </c>
      <c r="E51" s="69">
        <f>AFWRKACT!E51/$D51</f>
        <v>0.72888377445339469</v>
      </c>
      <c r="F51" s="69">
        <f>AFWRKACT!F51/$D51</f>
        <v>0</v>
      </c>
      <c r="G51" s="69">
        <f>AFWRKACT!G51/$D51</f>
        <v>1.8411967779056386E-3</v>
      </c>
      <c r="H51" s="69">
        <f>AFWRKACT!H51/$D51</f>
        <v>5.0632911392405063E-2</v>
      </c>
      <c r="I51" s="69">
        <f>AFWRKACT!I51/$D51</f>
        <v>1.2197928653624856E-2</v>
      </c>
      <c r="J51" s="69">
        <f>AFWRKACT!J51/$D51</f>
        <v>0.11599539700805524</v>
      </c>
      <c r="K51" s="69">
        <f>AFWRKACT!K51/$D51</f>
        <v>8.5155350978135785E-2</v>
      </c>
      <c r="L51" s="69">
        <f>AFWRKACT!L51/$D51</f>
        <v>0.15097813578826236</v>
      </c>
      <c r="M51" s="69">
        <f>AFWRKACT!M51/$D51</f>
        <v>2.1864211737629459E-2</v>
      </c>
      <c r="N51" s="69">
        <f>AFWRKACT!N51/$D51</f>
        <v>2.0253164556962026E-2</v>
      </c>
      <c r="O51" s="69">
        <f>AFWRKACT!O51/$D51</f>
        <v>1.2658227848101266E-2</v>
      </c>
      <c r="P51" s="69">
        <f>AFWRKACT!P51/$D51</f>
        <v>2.0713463751438435E-3</v>
      </c>
      <c r="Q51" s="69">
        <f>AFWRKACT!Q51/$D51</f>
        <v>0</v>
      </c>
      <c r="R51" s="69">
        <f>AFWRKACT!R51/$D51</f>
        <v>3.6823935558112772E-3</v>
      </c>
    </row>
    <row r="52" spans="1:18">
      <c r="A52" s="117" t="s">
        <v>46</v>
      </c>
      <c r="B52" s="21">
        <f>AFWRKACT!B52</f>
        <v>170258</v>
      </c>
      <c r="C52" s="21">
        <f>AFWRKACT!C52</f>
        <v>95100</v>
      </c>
      <c r="D52" s="21">
        <f>AFWRKACT!D52</f>
        <v>36850</v>
      </c>
      <c r="E52" s="69">
        <f>AFWRKACT!E52/$D52</f>
        <v>0.61364993215739483</v>
      </c>
      <c r="F52" s="69">
        <f>AFWRKACT!F52/$D52</f>
        <v>2.1709633649932159E-3</v>
      </c>
      <c r="G52" s="69">
        <f>AFWRKACT!G52/$D52</f>
        <v>1.8181818181818182E-3</v>
      </c>
      <c r="H52" s="69">
        <f>AFWRKACT!H52/$D52</f>
        <v>8.3582089552238809E-2</v>
      </c>
      <c r="I52" s="69">
        <f>AFWRKACT!I52/$D52</f>
        <v>0</v>
      </c>
      <c r="J52" s="69">
        <f>AFWRKACT!J52/$D52</f>
        <v>4.363636363636364E-2</v>
      </c>
      <c r="K52" s="69">
        <f>AFWRKACT!K52/$D52</f>
        <v>0.20776119402985074</v>
      </c>
      <c r="L52" s="69">
        <f>AFWRKACT!L52/$D52</f>
        <v>6.7788331071913163E-2</v>
      </c>
      <c r="M52" s="69">
        <f>AFWRKACT!M52/$D52</f>
        <v>1.9810040705563092E-3</v>
      </c>
      <c r="N52" s="69">
        <f>AFWRKACT!N52/$D52</f>
        <v>2.3066485753052918E-3</v>
      </c>
      <c r="O52" s="69">
        <f>AFWRKACT!O52/$D52</f>
        <v>9.2265943012211672E-3</v>
      </c>
      <c r="P52" s="69">
        <f>AFWRKACT!P52/$D52</f>
        <v>0</v>
      </c>
      <c r="Q52" s="69">
        <f>AFWRKACT!Q52/$D52</f>
        <v>0</v>
      </c>
      <c r="R52" s="69">
        <f>AFWRKACT!R52/$D52</f>
        <v>0</v>
      </c>
    </row>
    <row r="53" spans="1:18">
      <c r="A53" s="117" t="s">
        <v>47</v>
      </c>
      <c r="B53" s="21">
        <f>AFWRKACT!B53</f>
        <v>42872</v>
      </c>
      <c r="C53" s="21">
        <f>AFWRKACT!C53</f>
        <v>17420</v>
      </c>
      <c r="D53" s="21">
        <f>AFWRKACT!D53</f>
        <v>4923</v>
      </c>
      <c r="E53" s="69">
        <f>AFWRKACT!E53/$D53</f>
        <v>0.54925858216534629</v>
      </c>
      <c r="F53" s="69">
        <f>AFWRKACT!F53/$D53</f>
        <v>3.4531789559211863E-3</v>
      </c>
      <c r="G53" s="69">
        <f>AFWRKACT!G53/$D53</f>
        <v>6.2969733902092217E-3</v>
      </c>
      <c r="H53" s="69">
        <f>AFWRKACT!H53/$D53</f>
        <v>8.4704448507007923E-2</v>
      </c>
      <c r="I53" s="69">
        <f>AFWRKACT!I53/$D53</f>
        <v>0</v>
      </c>
      <c r="J53" s="69">
        <f>AFWRKACT!J53/$D53</f>
        <v>0.18403412553321147</v>
      </c>
      <c r="K53" s="69">
        <f>AFWRKACT!K53/$D53</f>
        <v>0</v>
      </c>
      <c r="L53" s="69">
        <f>AFWRKACT!L53/$D53</f>
        <v>0.3266301035953687</v>
      </c>
      <c r="M53" s="69">
        <f>AFWRKACT!M53/$D53</f>
        <v>9.3438959983749743E-3</v>
      </c>
      <c r="N53" s="69">
        <f>AFWRKACT!N53/$D53</f>
        <v>1.6250253910217349E-2</v>
      </c>
      <c r="O53" s="69">
        <f>AFWRKACT!O53/$D53</f>
        <v>4.2656916514320534E-2</v>
      </c>
      <c r="P53" s="69">
        <f>AFWRKACT!P53/$D53</f>
        <v>0</v>
      </c>
      <c r="Q53" s="69">
        <f>AFWRKACT!Q53/$D53</f>
        <v>0</v>
      </c>
      <c r="R53" s="69">
        <f>AFWRKACT!R53/$D53</f>
        <v>0</v>
      </c>
    </row>
    <row r="54" spans="1:18">
      <c r="A54" s="117"/>
      <c r="B54" s="21">
        <f>AFWRKACT!B54</f>
        <v>0</v>
      </c>
      <c r="C54" s="21">
        <f>AFWRKACT!C54</f>
        <v>0</v>
      </c>
      <c r="D54" s="21">
        <f>AFWRKACT!D54</f>
        <v>0</v>
      </c>
      <c r="E54" s="69"/>
      <c r="F54" s="69"/>
      <c r="G54" s="69"/>
      <c r="H54" s="69"/>
      <c r="I54" s="69"/>
      <c r="J54" s="69"/>
      <c r="K54" s="69"/>
      <c r="L54" s="69"/>
      <c r="M54" s="69"/>
      <c r="N54" s="69"/>
      <c r="O54" s="69"/>
      <c r="P54" s="69"/>
      <c r="Q54" s="69"/>
      <c r="R54" s="69"/>
    </row>
    <row r="55" spans="1:18">
      <c r="A55" s="117" t="s">
        <v>48</v>
      </c>
      <c r="B55" s="21">
        <f>AFWRKACT!B55</f>
        <v>3232</v>
      </c>
      <c r="C55" s="21">
        <f>AFWRKACT!C55</f>
        <v>1793</v>
      </c>
      <c r="D55" s="21">
        <f>AFWRKACT!D55</f>
        <v>552</v>
      </c>
      <c r="E55" s="69">
        <f>AFWRKACT!E55/$D55</f>
        <v>0.59239130434782605</v>
      </c>
      <c r="F55" s="69">
        <f>AFWRKACT!F55/$D55</f>
        <v>0</v>
      </c>
      <c r="G55" s="69">
        <f>AFWRKACT!G55/$D55</f>
        <v>0</v>
      </c>
      <c r="H55" s="69">
        <f>AFWRKACT!H55/$D55</f>
        <v>9.7826086956521743E-2</v>
      </c>
      <c r="I55" s="69">
        <f>AFWRKACT!I55/$D55</f>
        <v>0</v>
      </c>
      <c r="J55" s="69">
        <f>AFWRKACT!J55/$D55</f>
        <v>0.12862318840579709</v>
      </c>
      <c r="K55" s="69">
        <f>AFWRKACT!K55/$D55</f>
        <v>1.8115942028985507E-3</v>
      </c>
      <c r="L55" s="69">
        <f>AFWRKACT!L55/$D55</f>
        <v>0.30253623188405798</v>
      </c>
      <c r="M55" s="69">
        <f>AFWRKACT!M55/$D55</f>
        <v>5.434782608695652E-3</v>
      </c>
      <c r="N55" s="69">
        <f>AFWRKACT!N55/$D55</f>
        <v>4.3478260869565216E-2</v>
      </c>
      <c r="O55" s="69">
        <f>AFWRKACT!O55/$D55</f>
        <v>3.2608695652173912E-2</v>
      </c>
      <c r="P55" s="69">
        <f>AFWRKACT!P55/$D55</f>
        <v>0</v>
      </c>
      <c r="Q55" s="69">
        <f>AFWRKACT!Q55/$D55</f>
        <v>0</v>
      </c>
      <c r="R55" s="69">
        <f>AFWRKACT!R55/$D55</f>
        <v>0</v>
      </c>
    </row>
    <row r="56" spans="1:18">
      <c r="A56" s="117" t="s">
        <v>49</v>
      </c>
      <c r="B56" s="21">
        <f>AFWRKACT!B56</f>
        <v>84031</v>
      </c>
      <c r="C56" s="21">
        <f>AFWRKACT!C56</f>
        <v>41623</v>
      </c>
      <c r="D56" s="21">
        <f>AFWRKACT!D56</f>
        <v>23397</v>
      </c>
      <c r="E56" s="69">
        <f>AFWRKACT!E56/$D56</f>
        <v>0.37321024062914049</v>
      </c>
      <c r="F56" s="69">
        <f>AFWRKACT!F56/$D56</f>
        <v>0</v>
      </c>
      <c r="G56" s="69">
        <f>AFWRKACT!G56/$D56</f>
        <v>0</v>
      </c>
      <c r="H56" s="69">
        <f>AFWRKACT!H56/$D56</f>
        <v>0.50356883361114668</v>
      </c>
      <c r="I56" s="69">
        <f>AFWRKACT!I56/$D56</f>
        <v>0</v>
      </c>
      <c r="J56" s="69">
        <f>AFWRKACT!J56/$D56</f>
        <v>6.7017138949437963E-2</v>
      </c>
      <c r="K56" s="69">
        <f>AFWRKACT!K56/$D56</f>
        <v>0</v>
      </c>
      <c r="L56" s="69">
        <f>AFWRKACT!L56/$D56</f>
        <v>0.21934436038808394</v>
      </c>
      <c r="M56" s="69">
        <f>AFWRKACT!M56/$D56</f>
        <v>5.4280463307261615E-3</v>
      </c>
      <c r="N56" s="69">
        <f>AFWRKACT!N56/$D56</f>
        <v>4.7014574518100609E-4</v>
      </c>
      <c r="O56" s="69">
        <f>AFWRKACT!O56/$D56</f>
        <v>6.5606701713894947E-2</v>
      </c>
      <c r="P56" s="69">
        <f>AFWRKACT!P56/$D56</f>
        <v>0</v>
      </c>
      <c r="Q56" s="69">
        <f>AFWRKACT!Q56/$D56</f>
        <v>0</v>
      </c>
      <c r="R56" s="69">
        <f>AFWRKACT!R56/$D56</f>
        <v>3.692781125785357E-2</v>
      </c>
    </row>
    <row r="57" spans="1:18">
      <c r="A57" s="117" t="s">
        <v>50</v>
      </c>
      <c r="B57" s="21">
        <f>AFWRKACT!B57</f>
        <v>14988</v>
      </c>
      <c r="C57" s="21">
        <f>AFWRKACT!C57</f>
        <v>6711</v>
      </c>
      <c r="D57" s="21">
        <f>AFWRKACT!D57</f>
        <v>1789</v>
      </c>
      <c r="E57" s="69">
        <f>AFWRKACT!E57/$D57</f>
        <v>0.39183901621017331</v>
      </c>
      <c r="F57" s="69">
        <f>AFWRKACT!F57/$D57</f>
        <v>5.030743432084964E-3</v>
      </c>
      <c r="G57" s="69">
        <f>AFWRKACT!G57/$D57</f>
        <v>0</v>
      </c>
      <c r="H57" s="69">
        <f>AFWRKACT!H57/$D57</f>
        <v>2.4035774175517048E-2</v>
      </c>
      <c r="I57" s="69">
        <f>AFWRKACT!I57/$D57</f>
        <v>1.1738401341531582E-2</v>
      </c>
      <c r="J57" s="69">
        <f>AFWRKACT!J57/$D57</f>
        <v>0.30296254891000557</v>
      </c>
      <c r="K57" s="69">
        <f>AFWRKACT!K57/$D57</f>
        <v>0</v>
      </c>
      <c r="L57" s="69">
        <f>AFWRKACT!L57/$D57</f>
        <v>0.13024035774175516</v>
      </c>
      <c r="M57" s="69">
        <f>AFWRKACT!M57/$D57</f>
        <v>9.1112353269983237E-2</v>
      </c>
      <c r="N57" s="69">
        <f>AFWRKACT!N57/$D57</f>
        <v>2.2358859698155393E-2</v>
      </c>
      <c r="O57" s="69">
        <f>AFWRKACT!O57/$D57</f>
        <v>2.1240916713247623E-2</v>
      </c>
      <c r="P57" s="69">
        <f>AFWRKACT!P57/$D57</f>
        <v>0</v>
      </c>
      <c r="Q57" s="69">
        <f>AFWRKACT!Q57/$D57</f>
        <v>0</v>
      </c>
      <c r="R57" s="69">
        <f>AFWRKACT!R57/$D57</f>
        <v>0</v>
      </c>
    </row>
    <row r="58" spans="1:18">
      <c r="A58" s="117" t="s">
        <v>51</v>
      </c>
      <c r="B58" s="21">
        <f>AFWRKACT!B58</f>
        <v>17946</v>
      </c>
      <c r="C58" s="21">
        <f>AFWRKACT!C58</f>
        <v>10287</v>
      </c>
      <c r="D58" s="21">
        <f>AFWRKACT!D58</f>
        <v>6300</v>
      </c>
      <c r="E58" s="69">
        <f>AFWRKACT!E58/$D58</f>
        <v>0.11888888888888889</v>
      </c>
      <c r="F58" s="69">
        <f>AFWRKACT!F58/$D58</f>
        <v>1.4444444444444444E-2</v>
      </c>
      <c r="G58" s="69">
        <f>AFWRKACT!G58/$D58</f>
        <v>2.8571428571428571E-3</v>
      </c>
      <c r="H58" s="69">
        <f>AFWRKACT!H58/$D58</f>
        <v>9.4444444444444442E-2</v>
      </c>
      <c r="I58" s="69">
        <f>AFWRKACT!I58/$D58</f>
        <v>1.2698412698412698E-3</v>
      </c>
      <c r="J58" s="69">
        <f>AFWRKACT!J58/$D58</f>
        <v>0.35142857142857142</v>
      </c>
      <c r="K58" s="69">
        <f>AFWRKACT!K58/$D58</f>
        <v>1.5873015873015873E-4</v>
      </c>
      <c r="L58" s="69">
        <f>AFWRKACT!L58/$D58</f>
        <v>0</v>
      </c>
      <c r="M58" s="69">
        <f>AFWRKACT!M58/$D58</f>
        <v>6.2539682539682534E-2</v>
      </c>
      <c r="N58" s="69">
        <f>AFWRKACT!N58/$D58</f>
        <v>6.3650793650793652E-2</v>
      </c>
      <c r="O58" s="69">
        <f>AFWRKACT!O58/$D58</f>
        <v>3.4126984126984124E-2</v>
      </c>
      <c r="P58" s="69">
        <f>AFWRKACT!P58/$D58</f>
        <v>0</v>
      </c>
      <c r="Q58" s="69">
        <f>AFWRKACT!Q58/$D58</f>
        <v>0.91730158730158728</v>
      </c>
      <c r="R58" s="69">
        <f>AFWRKACT!R58/$D58</f>
        <v>8.6190476190476192E-2</v>
      </c>
    </row>
    <row r="59" spans="1:18">
      <c r="A59" s="117" t="s">
        <v>52</v>
      </c>
      <c r="B59" s="21">
        <f>AFWRKACT!B59</f>
        <v>81414</v>
      </c>
      <c r="C59" s="21">
        <f>AFWRKACT!C59</f>
        <v>48679</v>
      </c>
      <c r="D59" s="21">
        <f>AFWRKACT!D59</f>
        <v>5070</v>
      </c>
      <c r="E59" s="69">
        <f>AFWRKACT!E59/$D59</f>
        <v>0.87100591715976328</v>
      </c>
      <c r="F59" s="69">
        <f>AFWRKACT!F59/$D59</f>
        <v>0</v>
      </c>
      <c r="G59" s="69">
        <f>AFWRKACT!G59/$D59</f>
        <v>0</v>
      </c>
      <c r="H59" s="69">
        <f>AFWRKACT!H59/$D59</f>
        <v>0.17041420118343195</v>
      </c>
      <c r="I59" s="69">
        <f>AFWRKACT!I59/$D59</f>
        <v>1.9723865877712031E-4</v>
      </c>
      <c r="J59" s="69">
        <f>AFWRKACT!J59/$D59</f>
        <v>0.10276134122287968</v>
      </c>
      <c r="K59" s="69">
        <f>AFWRKACT!K59/$D59</f>
        <v>4.1420118343195268E-3</v>
      </c>
      <c r="L59" s="69">
        <f>AFWRKACT!L59/$D59</f>
        <v>9.8619329388560158E-3</v>
      </c>
      <c r="M59" s="69">
        <f>AFWRKACT!M59/$D59</f>
        <v>4.5364891518737675E-2</v>
      </c>
      <c r="N59" s="69">
        <f>AFWRKACT!N59/$D59</f>
        <v>2.564102564102564E-2</v>
      </c>
      <c r="O59" s="69">
        <f>AFWRKACT!O59/$D59</f>
        <v>0</v>
      </c>
      <c r="P59" s="69">
        <f>AFWRKACT!P59/$D59</f>
        <v>0</v>
      </c>
      <c r="Q59" s="69">
        <f>AFWRKACT!Q59/$D59</f>
        <v>0</v>
      </c>
      <c r="R59" s="69">
        <f>AFWRKACT!R59/$D59</f>
        <v>3.9447731755424062E-4</v>
      </c>
    </row>
    <row r="60" spans="1:18">
      <c r="A60" s="117"/>
      <c r="B60" s="21">
        <f>AFWRKACT!B60</f>
        <v>0</v>
      </c>
      <c r="C60" s="21">
        <f>AFWRKACT!C60</f>
        <v>0</v>
      </c>
      <c r="D60" s="21">
        <f>AFWRKACT!D60</f>
        <v>0</v>
      </c>
      <c r="E60" s="69"/>
      <c r="F60" s="69"/>
      <c r="G60" s="69"/>
      <c r="H60" s="69"/>
      <c r="I60" s="69"/>
      <c r="J60" s="69"/>
      <c r="K60" s="69"/>
      <c r="L60" s="69"/>
      <c r="M60" s="69"/>
      <c r="N60" s="69"/>
      <c r="O60" s="69"/>
      <c r="P60" s="69"/>
      <c r="Q60" s="69"/>
      <c r="R60" s="69"/>
    </row>
    <row r="61" spans="1:18">
      <c r="A61" s="117" t="s">
        <v>53</v>
      </c>
      <c r="B61" s="21">
        <f>AFWRKACT!B61</f>
        <v>23363</v>
      </c>
      <c r="C61" s="21">
        <f>AFWRKACT!C61</f>
        <v>20036</v>
      </c>
      <c r="D61" s="21">
        <f>AFWRKACT!D61</f>
        <v>1138</v>
      </c>
      <c r="E61" s="69">
        <f>AFWRKACT!E61/$D61</f>
        <v>0.13181019332161686</v>
      </c>
      <c r="F61" s="69">
        <f>AFWRKACT!F61/$D61</f>
        <v>6.5905096660808432E-2</v>
      </c>
      <c r="G61" s="69">
        <f>AFWRKACT!G61/$D61</f>
        <v>6.32688927943761E-2</v>
      </c>
      <c r="H61" s="69">
        <f>AFWRKACT!H61/$D61</f>
        <v>7.2934973637961337E-2</v>
      </c>
      <c r="I61" s="69">
        <f>AFWRKACT!I61/$D61</f>
        <v>6.1511423550087872E-3</v>
      </c>
      <c r="J61" s="69">
        <f>AFWRKACT!J61/$D61</f>
        <v>0.23813708260105448</v>
      </c>
      <c r="K61" s="69">
        <f>AFWRKACT!K61/$D61</f>
        <v>0.22495606326889278</v>
      </c>
      <c r="L61" s="69">
        <f>AFWRKACT!L61/$D61</f>
        <v>0.19507908611599298</v>
      </c>
      <c r="M61" s="69">
        <f>AFWRKACT!M61/$D61</f>
        <v>0</v>
      </c>
      <c r="N61" s="69">
        <f>AFWRKACT!N61/$D61</f>
        <v>1.6695957820738138E-2</v>
      </c>
      <c r="O61" s="69">
        <f>AFWRKACT!O61/$D61</f>
        <v>7.9086115992970125E-3</v>
      </c>
      <c r="P61" s="69">
        <f>AFWRKACT!P61/$D61</f>
        <v>0</v>
      </c>
      <c r="Q61" s="69">
        <f>AFWRKACT!Q61/$D61</f>
        <v>0</v>
      </c>
      <c r="R61" s="69">
        <f>AFWRKACT!R61/$D61</f>
        <v>0</v>
      </c>
    </row>
    <row r="62" spans="1:18">
      <c r="A62" s="117" t="s">
        <v>54</v>
      </c>
      <c r="B62" s="21">
        <f>AFWRKACT!B62</f>
        <v>14405</v>
      </c>
      <c r="C62" s="21">
        <f>AFWRKACT!C62</f>
        <v>9915</v>
      </c>
      <c r="D62" s="21">
        <f>AFWRKACT!D62</f>
        <v>2446</v>
      </c>
      <c r="E62" s="69">
        <f>AFWRKACT!E62/$D62</f>
        <v>0.75102207686017985</v>
      </c>
      <c r="F62" s="69">
        <f>AFWRKACT!F62/$D62</f>
        <v>1.3491414554374489E-2</v>
      </c>
      <c r="G62" s="69">
        <f>AFWRKACT!G62/$D62</f>
        <v>0</v>
      </c>
      <c r="H62" s="69">
        <f>AFWRKACT!H62/$D62</f>
        <v>3.188879803761243E-2</v>
      </c>
      <c r="I62" s="69">
        <f>AFWRKACT!I62/$D62</f>
        <v>2.4529844644317253E-3</v>
      </c>
      <c r="J62" s="69">
        <f>AFWRKACT!J62/$D62</f>
        <v>8.6263286999182343E-2</v>
      </c>
      <c r="K62" s="69">
        <f>AFWRKACT!K62/$D62</f>
        <v>0</v>
      </c>
      <c r="L62" s="69">
        <f>AFWRKACT!L62/$D62</f>
        <v>0.24121013900245297</v>
      </c>
      <c r="M62" s="69">
        <f>AFWRKACT!M62/$D62</f>
        <v>0</v>
      </c>
      <c r="N62" s="69">
        <f>AFWRKACT!N62/$D62</f>
        <v>0</v>
      </c>
      <c r="O62" s="69">
        <f>AFWRKACT!O62/$D62</f>
        <v>0</v>
      </c>
      <c r="P62" s="69">
        <f>AFWRKACT!P62/$D62</f>
        <v>0</v>
      </c>
      <c r="Q62" s="69">
        <f>AFWRKACT!Q62/$D62</f>
        <v>0</v>
      </c>
      <c r="R62" s="69">
        <f>AFWRKACT!R62/$D62</f>
        <v>2.3712183156173343E-2</v>
      </c>
    </row>
    <row r="63" spans="1:18">
      <c r="A63" s="117" t="s">
        <v>55</v>
      </c>
      <c r="B63" s="21">
        <f>AFWRKACT!B63</f>
        <v>19788</v>
      </c>
      <c r="C63" s="21">
        <f>AFWRKACT!C63</f>
        <v>7475</v>
      </c>
      <c r="D63" s="21">
        <f>AFWRKACT!D63</f>
        <v>3905</v>
      </c>
      <c r="E63" s="69">
        <f>AFWRKACT!E63/$D63</f>
        <v>0.58950064020486559</v>
      </c>
      <c r="F63" s="69">
        <f>AFWRKACT!F63/$D63</f>
        <v>0</v>
      </c>
      <c r="G63" s="69">
        <f>AFWRKACT!G63/$D63</f>
        <v>0</v>
      </c>
      <c r="H63" s="69">
        <f>AFWRKACT!H63/$D63</f>
        <v>1.382842509603073E-2</v>
      </c>
      <c r="I63" s="69">
        <f>AFWRKACT!I63/$D63</f>
        <v>4.3533930857874523E-3</v>
      </c>
      <c r="J63" s="69">
        <f>AFWRKACT!J63/$D63</f>
        <v>8.5275288092189497E-2</v>
      </c>
      <c r="K63" s="69">
        <f>AFWRKACT!K63/$D63</f>
        <v>0</v>
      </c>
      <c r="L63" s="69">
        <f>AFWRKACT!L63/$D63</f>
        <v>0.11882202304737516</v>
      </c>
      <c r="M63" s="69">
        <f>AFWRKACT!M63/$D63</f>
        <v>5.1216389244558257E-3</v>
      </c>
      <c r="N63" s="69">
        <f>AFWRKACT!N63/$D63</f>
        <v>2.3047375160051217E-3</v>
      </c>
      <c r="O63" s="69">
        <f>AFWRKACT!O63/$D63</f>
        <v>8.1177976952624839E-2</v>
      </c>
      <c r="P63" s="69">
        <f>AFWRKACT!P63/$D63</f>
        <v>0</v>
      </c>
      <c r="Q63" s="69">
        <f>AFWRKACT!Q63/$D63</f>
        <v>0.21280409731113956</v>
      </c>
      <c r="R63" s="69">
        <f>AFWRKACT!R63/$D63</f>
        <v>4.6094750320102434E-3</v>
      </c>
    </row>
    <row r="64" spans="1:18">
      <c r="A64" s="117" t="s">
        <v>56</v>
      </c>
      <c r="B64" s="21">
        <f>AFWRKACT!B64</f>
        <v>2851</v>
      </c>
      <c r="C64" s="21">
        <f>AFWRKACT!C64</f>
        <v>932</v>
      </c>
      <c r="D64" s="21">
        <f>AFWRKACT!D64</f>
        <v>398</v>
      </c>
      <c r="E64" s="69">
        <f>AFWRKACT!E64/$D64</f>
        <v>0.32160804020100503</v>
      </c>
      <c r="F64" s="69">
        <f>AFWRKACT!F64/$D64</f>
        <v>0</v>
      </c>
      <c r="G64" s="69">
        <f>AFWRKACT!G64/$D64</f>
        <v>0</v>
      </c>
      <c r="H64" s="69">
        <f>AFWRKACT!H64/$D64</f>
        <v>0</v>
      </c>
      <c r="I64" s="69">
        <f>AFWRKACT!I64/$D64</f>
        <v>2.7638190954773871E-2</v>
      </c>
      <c r="J64" s="69">
        <f>AFWRKACT!J64/$D64</f>
        <v>7.0351758793969849E-2</v>
      </c>
      <c r="K64" s="69">
        <f>AFWRKACT!K64/$D64</f>
        <v>0.52261306532663321</v>
      </c>
      <c r="L64" s="69">
        <f>AFWRKACT!L64/$D64</f>
        <v>0.10804020100502512</v>
      </c>
      <c r="M64" s="69">
        <f>AFWRKACT!M64/$D64</f>
        <v>5.0251256281407036E-3</v>
      </c>
      <c r="N64" s="69">
        <f>AFWRKACT!N64/$D64</f>
        <v>6.030150753768844E-2</v>
      </c>
      <c r="O64" s="69">
        <f>AFWRKACT!O64/$D64</f>
        <v>4.5226130653266333E-2</v>
      </c>
      <c r="P64" s="69">
        <f>AFWRKACT!P64/$D64</f>
        <v>1.2562814070351759E-2</v>
      </c>
      <c r="Q64" s="69">
        <f>AFWRKACT!Q64/$D64</f>
        <v>0</v>
      </c>
      <c r="R64" s="69">
        <f>AFWRKACT!R64/$D64</f>
        <v>0</v>
      </c>
    </row>
    <row r="65" spans="1:18">
      <c r="A65" s="117" t="s">
        <v>57</v>
      </c>
      <c r="B65" s="21">
        <f>AFWRKACT!B65</f>
        <v>63036</v>
      </c>
      <c r="C65" s="21">
        <f>AFWRKACT!C65</f>
        <v>35218</v>
      </c>
      <c r="D65" s="21">
        <f>AFWRKACT!D65</f>
        <v>14539</v>
      </c>
      <c r="E65" s="69">
        <f>AFWRKACT!E65/$D65</f>
        <v>0.37113969323887475</v>
      </c>
      <c r="F65" s="69">
        <f>AFWRKACT!F65/$D65</f>
        <v>0</v>
      </c>
      <c r="G65" s="69">
        <f>AFWRKACT!G65/$D65</f>
        <v>0</v>
      </c>
      <c r="H65" s="69">
        <f>AFWRKACT!H65/$D65</f>
        <v>8.3224430841185772E-3</v>
      </c>
      <c r="I65" s="69">
        <f>AFWRKACT!I65/$D65</f>
        <v>4.1268312813811129E-4</v>
      </c>
      <c r="J65" s="69">
        <f>AFWRKACT!J65/$D65</f>
        <v>0.42974069743448656</v>
      </c>
      <c r="K65" s="69">
        <f>AFWRKACT!K65/$D65</f>
        <v>3.8517091959557053E-3</v>
      </c>
      <c r="L65" s="69">
        <f>AFWRKACT!L65/$D65</f>
        <v>0.11341907971662425</v>
      </c>
      <c r="M65" s="69">
        <f>AFWRKACT!M65/$D65</f>
        <v>4.9797097461998764E-2</v>
      </c>
      <c r="N65" s="69">
        <f>AFWRKACT!N65/$D65</f>
        <v>0</v>
      </c>
      <c r="O65" s="69">
        <f>AFWRKACT!O65/$D65</f>
        <v>5.8325882110186397E-2</v>
      </c>
      <c r="P65" s="69">
        <f>AFWRKACT!P65/$D65</f>
        <v>0</v>
      </c>
      <c r="Q65" s="69">
        <f>AFWRKACT!Q65/$D65</f>
        <v>0.72205791319898205</v>
      </c>
      <c r="R65" s="69">
        <f>AFWRKACT!R65/$D65</f>
        <v>3.2395625558841734E-2</v>
      </c>
    </row>
    <row r="66" spans="1:18">
      <c r="A66" s="117"/>
      <c r="B66" s="21">
        <f>AFWRKACT!B66</f>
        <v>0</v>
      </c>
      <c r="C66" s="21">
        <f>AFWRKACT!C66</f>
        <v>0</v>
      </c>
      <c r="D66" s="21">
        <f>AFWRKACT!D66</f>
        <v>0</v>
      </c>
      <c r="E66" s="69"/>
      <c r="F66" s="69"/>
      <c r="G66" s="69"/>
      <c r="H66" s="69"/>
      <c r="I66" s="69"/>
      <c r="J66" s="69"/>
      <c r="K66" s="69"/>
      <c r="L66" s="69"/>
      <c r="M66" s="69"/>
      <c r="N66" s="69"/>
      <c r="O66" s="69"/>
      <c r="P66" s="69"/>
      <c r="Q66" s="69"/>
      <c r="R66" s="69"/>
    </row>
    <row r="67" spans="1:18">
      <c r="A67" s="117" t="s">
        <v>58</v>
      </c>
      <c r="B67" s="21">
        <f>AFWRKACT!B67</f>
        <v>133110</v>
      </c>
      <c r="C67" s="21">
        <f>AFWRKACT!C67</f>
        <v>51834</v>
      </c>
      <c r="D67" s="21">
        <f>AFWRKACT!D67</f>
        <v>15340</v>
      </c>
      <c r="E67" s="69">
        <f>AFWRKACT!E67/$D67</f>
        <v>0.66512385919165584</v>
      </c>
      <c r="F67" s="69">
        <f>AFWRKACT!F67/$D67</f>
        <v>5.4106910039113431E-3</v>
      </c>
      <c r="G67" s="69">
        <f>AFWRKACT!G67/$D67</f>
        <v>0</v>
      </c>
      <c r="H67" s="69">
        <f>AFWRKACT!H67/$D67</f>
        <v>2.4380704041720991E-2</v>
      </c>
      <c r="I67" s="69">
        <f>AFWRKACT!I67/$D67</f>
        <v>0</v>
      </c>
      <c r="J67" s="69">
        <f>AFWRKACT!J67/$D67</f>
        <v>0.28898305084745762</v>
      </c>
      <c r="K67" s="69">
        <f>AFWRKACT!K67/$D67</f>
        <v>3.272490221642764E-2</v>
      </c>
      <c r="L67" s="69">
        <f>AFWRKACT!L67/$D67</f>
        <v>9.6544980443285522E-2</v>
      </c>
      <c r="M67" s="69">
        <f>AFWRKACT!M67/$D67</f>
        <v>3.7157757496740548E-3</v>
      </c>
      <c r="N67" s="69">
        <f>AFWRKACT!N67/$D67</f>
        <v>1.6753585397653193E-2</v>
      </c>
      <c r="O67" s="69">
        <f>AFWRKACT!O67/$D67</f>
        <v>4.3872229465449802E-2</v>
      </c>
      <c r="P67" s="69">
        <f>AFWRKACT!P67/$D67</f>
        <v>0</v>
      </c>
      <c r="Q67" s="69">
        <f>AFWRKACT!Q67/$D67</f>
        <v>0.13833116036505866</v>
      </c>
      <c r="R67" s="69">
        <f>AFWRKACT!R67/$D67</f>
        <v>0</v>
      </c>
    </row>
    <row r="68" spans="1:18">
      <c r="A68" s="117" t="s">
        <v>59</v>
      </c>
      <c r="B68" s="21">
        <f>AFWRKACT!B68</f>
        <v>7771</v>
      </c>
      <c r="C68" s="21">
        <f>AFWRKACT!C68</f>
        <v>5164</v>
      </c>
      <c r="D68" s="21">
        <f>AFWRKACT!D68</f>
        <v>1439</v>
      </c>
      <c r="E68" s="69">
        <f>AFWRKACT!E68/$D68</f>
        <v>0.51146629603891591</v>
      </c>
      <c r="F68" s="69">
        <f>AFWRKACT!F68/$D68</f>
        <v>0</v>
      </c>
      <c r="G68" s="69">
        <f>AFWRKACT!G68/$D68</f>
        <v>0</v>
      </c>
      <c r="H68" s="69">
        <f>AFWRKACT!H68/$D68</f>
        <v>3.9610840861709518E-2</v>
      </c>
      <c r="I68" s="69">
        <f>AFWRKACT!I68/$D68</f>
        <v>7.6441973592772756E-3</v>
      </c>
      <c r="J68" s="69">
        <f>AFWRKACT!J68/$D68</f>
        <v>0.36900625434329393</v>
      </c>
      <c r="K68" s="69">
        <f>AFWRKACT!K68/$D68</f>
        <v>0</v>
      </c>
      <c r="L68" s="69">
        <f>AFWRKACT!L68/$D68</f>
        <v>0.23974982626824184</v>
      </c>
      <c r="M68" s="69">
        <f>AFWRKACT!M68/$D68</f>
        <v>0.11883252258512857</v>
      </c>
      <c r="N68" s="69">
        <f>AFWRKACT!N68/$D68</f>
        <v>2.7797081306462821E-3</v>
      </c>
      <c r="O68" s="69">
        <f>AFWRKACT!O68/$D68</f>
        <v>7.5747046560111192E-2</v>
      </c>
      <c r="P68" s="69">
        <f>AFWRKACT!P68/$D68</f>
        <v>0</v>
      </c>
      <c r="Q68" s="69">
        <f>AFWRKACT!Q68/$D68</f>
        <v>0</v>
      </c>
      <c r="R68" s="69">
        <f>AFWRKACT!R68/$D68</f>
        <v>0</v>
      </c>
    </row>
    <row r="69" spans="1:18">
      <c r="A69" s="117" t="s">
        <v>60</v>
      </c>
      <c r="B69" s="21">
        <f>AFWRKACT!B69</f>
        <v>5113</v>
      </c>
      <c r="C69" s="21">
        <f>AFWRKACT!C69</f>
        <v>3656</v>
      </c>
      <c r="D69" s="21">
        <f>AFWRKACT!D69</f>
        <v>782</v>
      </c>
      <c r="E69" s="69">
        <f>AFWRKACT!E69/$D69</f>
        <v>0.5843989769820972</v>
      </c>
      <c r="F69" s="69">
        <f>AFWRKACT!F69/$D69</f>
        <v>0</v>
      </c>
      <c r="G69" s="69">
        <f>AFWRKACT!G69/$D69</f>
        <v>1.2787723785166241E-3</v>
      </c>
      <c r="H69" s="69">
        <f>AFWRKACT!H69/$D69</f>
        <v>0.13682864450127877</v>
      </c>
      <c r="I69" s="69">
        <f>AFWRKACT!I69/$D69</f>
        <v>2.8132992327365727E-2</v>
      </c>
      <c r="J69" s="69">
        <f>AFWRKACT!J69/$D69</f>
        <v>0.18286445012787725</v>
      </c>
      <c r="K69" s="69">
        <f>AFWRKACT!K69/$D69</f>
        <v>0</v>
      </c>
      <c r="L69" s="69">
        <f>AFWRKACT!L69/$D69</f>
        <v>4.0920716112531973E-2</v>
      </c>
      <c r="M69" s="69">
        <f>AFWRKACT!M69/$D69</f>
        <v>0.15984654731457801</v>
      </c>
      <c r="N69" s="69">
        <f>AFWRKACT!N69/$D69</f>
        <v>0</v>
      </c>
      <c r="O69" s="69">
        <f>AFWRKACT!O69/$D69</f>
        <v>0.20971867007672634</v>
      </c>
      <c r="P69" s="69">
        <f>AFWRKACT!P69/$D69</f>
        <v>0</v>
      </c>
      <c r="Q69" s="69">
        <f>AFWRKACT!Q69/$D69</f>
        <v>0</v>
      </c>
      <c r="R69" s="69">
        <f>AFWRKACT!R69/$D69</f>
        <v>0.2237851662404092</v>
      </c>
    </row>
    <row r="70" spans="1:18">
      <c r="A70" s="117" t="s">
        <v>61</v>
      </c>
      <c r="B70" s="21">
        <f>AFWRKACT!B70</f>
        <v>618</v>
      </c>
      <c r="C70" s="21">
        <f>AFWRKACT!C70</f>
        <v>484</v>
      </c>
      <c r="D70" s="21">
        <f>AFWRKACT!D70</f>
        <v>82</v>
      </c>
      <c r="E70" s="69">
        <f>AFWRKACT!E70/$D70</f>
        <v>4.878048780487805E-2</v>
      </c>
      <c r="F70" s="69">
        <f>AFWRKACT!F70/$D70</f>
        <v>0</v>
      </c>
      <c r="G70" s="69">
        <f>AFWRKACT!G70/$D70</f>
        <v>0</v>
      </c>
      <c r="H70" s="69">
        <f>AFWRKACT!H70/$D70</f>
        <v>0</v>
      </c>
      <c r="I70" s="69">
        <f>AFWRKACT!I70/$D70</f>
        <v>0.25609756097560976</v>
      </c>
      <c r="J70" s="69">
        <f>AFWRKACT!J70/$D70</f>
        <v>2.4390243902439025E-2</v>
      </c>
      <c r="K70" s="69">
        <f>AFWRKACT!K70/$D70</f>
        <v>0.80487804878048785</v>
      </c>
      <c r="L70" s="69">
        <f>AFWRKACT!L70/$D70</f>
        <v>0</v>
      </c>
      <c r="M70" s="69">
        <f>AFWRKACT!M70/$D70</f>
        <v>1.2195121951219513E-2</v>
      </c>
      <c r="N70" s="69">
        <f>AFWRKACT!N70/$D70</f>
        <v>0</v>
      </c>
      <c r="O70" s="69">
        <f>AFWRKACT!O70/$D70</f>
        <v>0</v>
      </c>
      <c r="P70" s="69">
        <f>AFWRKACT!P70/$D70</f>
        <v>0.12195121951219512</v>
      </c>
      <c r="Q70" s="69">
        <f>AFWRKACT!Q70/$D70</f>
        <v>0</v>
      </c>
      <c r="R70" s="69">
        <f>AFWRKACT!R70/$D70</f>
        <v>0</v>
      </c>
    </row>
    <row r="71" spans="1:18">
      <c r="A71" s="117" t="s">
        <v>62</v>
      </c>
      <c r="B71" s="21">
        <f>AFWRKACT!B71</f>
        <v>30051</v>
      </c>
      <c r="C71" s="21">
        <f>AFWRKACT!C71</f>
        <v>9579</v>
      </c>
      <c r="D71" s="21">
        <f>AFWRKACT!D71</f>
        <v>4106</v>
      </c>
      <c r="E71" s="69">
        <f>AFWRKACT!E71/$D71</f>
        <v>0.82123721383341453</v>
      </c>
      <c r="F71" s="69">
        <f>AFWRKACT!F71/$D71</f>
        <v>5.6015586945932783E-3</v>
      </c>
      <c r="G71" s="69">
        <f>AFWRKACT!G71/$D71</f>
        <v>0</v>
      </c>
      <c r="H71" s="69">
        <f>AFWRKACT!H71/$D71</f>
        <v>3.7262542620555283E-2</v>
      </c>
      <c r="I71" s="69">
        <f>AFWRKACT!I71/$D71</f>
        <v>1.2420847540185095E-2</v>
      </c>
      <c r="J71" s="69">
        <f>AFWRKACT!J71/$D71</f>
        <v>0.28811495372625429</v>
      </c>
      <c r="K71" s="69">
        <f>AFWRKACT!K71/$D71</f>
        <v>0</v>
      </c>
      <c r="L71" s="69">
        <f>AFWRKACT!L71/$D71</f>
        <v>6.3321967851924016E-3</v>
      </c>
      <c r="M71" s="69">
        <f>AFWRKACT!M71/$D71</f>
        <v>3.8723818801753532E-2</v>
      </c>
      <c r="N71" s="69">
        <f>AFWRKACT!N71/$D71</f>
        <v>9.4982951777886019E-3</v>
      </c>
      <c r="O71" s="69">
        <f>AFWRKACT!O71/$D71</f>
        <v>1.2177301509985387E-3</v>
      </c>
      <c r="P71" s="69">
        <f>AFWRKACT!P71/$D71</f>
        <v>0</v>
      </c>
      <c r="Q71" s="69">
        <f>AFWRKACT!Q71/$D71</f>
        <v>0</v>
      </c>
      <c r="R71" s="69">
        <f>AFWRKACT!R71/$D71</f>
        <v>0</v>
      </c>
    </row>
    <row r="72" spans="1:18">
      <c r="A72" s="117"/>
      <c r="B72" s="21">
        <f>AFWRKACT!B72</f>
        <v>0</v>
      </c>
      <c r="C72" s="21">
        <f>AFWRKACT!C72</f>
        <v>0</v>
      </c>
      <c r="D72" s="21">
        <f>AFWRKACT!D72</f>
        <v>0</v>
      </c>
      <c r="E72" s="69"/>
      <c r="F72" s="69"/>
      <c r="G72" s="69"/>
      <c r="H72" s="69"/>
      <c r="I72" s="69"/>
      <c r="J72" s="69"/>
      <c r="K72" s="69"/>
      <c r="L72" s="69"/>
      <c r="M72" s="69"/>
      <c r="N72" s="69"/>
      <c r="O72" s="69"/>
      <c r="P72" s="69"/>
      <c r="Q72" s="69"/>
      <c r="R72" s="69"/>
    </row>
    <row r="73" spans="1:18">
      <c r="A73" s="117" t="s">
        <v>63</v>
      </c>
      <c r="B73" s="21">
        <f>AFWRKACT!B73</f>
        <v>54188</v>
      </c>
      <c r="C73" s="21">
        <f>AFWRKACT!C73</f>
        <v>32166</v>
      </c>
      <c r="D73" s="21">
        <f>AFWRKACT!D73</f>
        <v>16006</v>
      </c>
      <c r="E73" s="69">
        <f>AFWRKACT!E73/$D73</f>
        <v>0.44402099212795204</v>
      </c>
      <c r="F73" s="69">
        <f>AFWRKACT!F73/$D73</f>
        <v>3.2987629638885421E-2</v>
      </c>
      <c r="G73" s="69">
        <f>AFWRKACT!G73/$D73</f>
        <v>7.3347494689491435E-2</v>
      </c>
      <c r="H73" s="69">
        <f>AFWRKACT!H73/$D73</f>
        <v>2.2678995376733724E-2</v>
      </c>
      <c r="I73" s="69">
        <f>AFWRKACT!I73/$D73</f>
        <v>2.9363988504310882E-3</v>
      </c>
      <c r="J73" s="69">
        <f>AFWRKACT!J73/$D73</f>
        <v>0.16924903161314506</v>
      </c>
      <c r="K73" s="69">
        <f>AFWRKACT!K73/$D73</f>
        <v>0.50043733599900042</v>
      </c>
      <c r="L73" s="69">
        <f>AFWRKACT!L73/$D73</f>
        <v>3.1675621641884297E-2</v>
      </c>
      <c r="M73" s="69">
        <f>AFWRKACT!M73/$D73</f>
        <v>7.4597026115206799E-2</v>
      </c>
      <c r="N73" s="69">
        <f>AFWRKACT!N73/$D73</f>
        <v>1.7181057103586157E-2</v>
      </c>
      <c r="O73" s="69">
        <f>AFWRKACT!O73/$D73</f>
        <v>8.1719355241784336E-2</v>
      </c>
      <c r="P73" s="69">
        <f>AFWRKACT!P73/$D73</f>
        <v>6.247657128576784E-5</v>
      </c>
      <c r="Q73" s="69">
        <f>AFWRKACT!Q73/$D73</f>
        <v>0</v>
      </c>
      <c r="R73" s="69">
        <f>AFWRKACT!R73/$D73</f>
        <v>9.7151068349368985E-2</v>
      </c>
    </row>
    <row r="74" spans="1:18">
      <c r="A74" s="117" t="s">
        <v>64</v>
      </c>
      <c r="B74" s="21">
        <f>AFWRKACT!B74</f>
        <v>15855</v>
      </c>
      <c r="C74" s="21">
        <f>AFWRKACT!C74</f>
        <v>9788</v>
      </c>
      <c r="D74" s="21">
        <f>AFWRKACT!D74</f>
        <v>1896</v>
      </c>
      <c r="E74" s="69">
        <f>AFWRKACT!E74/$D74</f>
        <v>0.4472573839662447</v>
      </c>
      <c r="F74" s="69">
        <f>AFWRKACT!F74/$D74</f>
        <v>0</v>
      </c>
      <c r="G74" s="69">
        <f>AFWRKACT!G74/$D74</f>
        <v>1.0021097046413503E-2</v>
      </c>
      <c r="H74" s="69">
        <f>AFWRKACT!H74/$D74</f>
        <v>0.14767932489451477</v>
      </c>
      <c r="I74" s="69">
        <f>AFWRKACT!I74/$D74</f>
        <v>3.6919831223628692E-3</v>
      </c>
      <c r="J74" s="69">
        <f>AFWRKACT!J74/$D74</f>
        <v>8.3333333333333329E-2</v>
      </c>
      <c r="K74" s="69">
        <f>AFWRKACT!K74/$D74</f>
        <v>0.1070675105485232</v>
      </c>
      <c r="L74" s="69">
        <f>AFWRKACT!L74/$D74</f>
        <v>0.25580168776371309</v>
      </c>
      <c r="M74" s="69">
        <f>AFWRKACT!M74/$D74</f>
        <v>0</v>
      </c>
      <c r="N74" s="69">
        <f>AFWRKACT!N74/$D74</f>
        <v>4.2194092827004216E-3</v>
      </c>
      <c r="O74" s="69">
        <f>AFWRKACT!O74/$D74</f>
        <v>4.4831223628691984E-2</v>
      </c>
      <c r="P74" s="69">
        <f>AFWRKACT!P74/$D74</f>
        <v>0</v>
      </c>
      <c r="Q74" s="69">
        <f>AFWRKACT!Q74/$D74</f>
        <v>0</v>
      </c>
      <c r="R74" s="69">
        <f>AFWRKACT!R74/$D74</f>
        <v>0</v>
      </c>
    </row>
    <row r="75" spans="1:18">
      <c r="A75" s="117" t="s">
        <v>65</v>
      </c>
      <c r="B75" s="21">
        <f>AFWRKACT!B75</f>
        <v>18955</v>
      </c>
      <c r="C75" s="21">
        <f>AFWRKACT!C75</f>
        <v>6878</v>
      </c>
      <c r="D75" s="21">
        <f>AFWRKACT!D75</f>
        <v>4761</v>
      </c>
      <c r="E75" s="69">
        <f>AFWRKACT!E75/$D75</f>
        <v>9.8088636840999791E-2</v>
      </c>
      <c r="F75" s="69">
        <f>AFWRKACT!F75/$D75</f>
        <v>4.200798151648813E-4</v>
      </c>
      <c r="G75" s="69">
        <f>AFWRKACT!G75/$D75</f>
        <v>0</v>
      </c>
      <c r="H75" s="69">
        <f>AFWRKACT!H75/$D75</f>
        <v>0.67401806343205206</v>
      </c>
      <c r="I75" s="69">
        <f>AFWRKACT!I75/$D75</f>
        <v>0</v>
      </c>
      <c r="J75" s="69">
        <f>AFWRKACT!J75/$D75</f>
        <v>0.2984667086746482</v>
      </c>
      <c r="K75" s="69">
        <f>AFWRKACT!K75/$D75</f>
        <v>8.3805923125393825E-2</v>
      </c>
      <c r="L75" s="69">
        <f>AFWRKACT!L75/$D75</f>
        <v>4.4108380592312538E-3</v>
      </c>
      <c r="M75" s="69">
        <f>AFWRKACT!M75/$D75</f>
        <v>0.33963453056080656</v>
      </c>
      <c r="N75" s="69">
        <f>AFWRKACT!N75/$D75</f>
        <v>0.32493173703003569</v>
      </c>
      <c r="O75" s="69">
        <f>AFWRKACT!O75/$D75</f>
        <v>0.1890359168241966</v>
      </c>
      <c r="P75" s="69">
        <f>AFWRKACT!P75/$D75</f>
        <v>0</v>
      </c>
      <c r="Q75" s="69">
        <f>AFWRKACT!Q75/$D75</f>
        <v>0</v>
      </c>
      <c r="R75" s="69">
        <f>AFWRKACT!R75/$D75</f>
        <v>0</v>
      </c>
    </row>
    <row r="76" spans="1:18" ht="14" thickBot="1">
      <c r="A76" s="120" t="s">
        <v>66</v>
      </c>
      <c r="B76" s="61">
        <f>AFWRKACT!B76</f>
        <v>453</v>
      </c>
      <c r="C76" s="61">
        <f>AFWRKACT!C76</f>
        <v>96</v>
      </c>
      <c r="D76" s="61">
        <f>AFWRKACT!D76</f>
        <v>80</v>
      </c>
      <c r="E76" s="70">
        <f>AFWRKACT!E76/$D76</f>
        <v>0.26250000000000001</v>
      </c>
      <c r="F76" s="70">
        <f>AFWRKACT!F76/$D76</f>
        <v>1.2500000000000001E-2</v>
      </c>
      <c r="G76" s="70">
        <f>AFWRKACT!G76/$D76</f>
        <v>0</v>
      </c>
      <c r="H76" s="70">
        <f>AFWRKACT!H76/$D76</f>
        <v>0.73750000000000004</v>
      </c>
      <c r="I76" s="70">
        <f>AFWRKACT!I76/$D76</f>
        <v>1.2500000000000001E-2</v>
      </c>
      <c r="J76" s="70">
        <f>AFWRKACT!J76/$D76</f>
        <v>0.22500000000000001</v>
      </c>
      <c r="K76" s="70">
        <f>AFWRKACT!K76/$D76</f>
        <v>0</v>
      </c>
      <c r="L76" s="70">
        <f>AFWRKACT!L76/$D76</f>
        <v>3.7499999999999999E-2</v>
      </c>
      <c r="M76" s="70">
        <f>AFWRKACT!M76/$D76</f>
        <v>0</v>
      </c>
      <c r="N76" s="70">
        <f>AFWRKACT!N76/$D76</f>
        <v>0</v>
      </c>
      <c r="O76" s="70">
        <f>AFWRKACT!O76/$D76</f>
        <v>6.25E-2</v>
      </c>
      <c r="P76" s="70">
        <f>AFWRKACT!P76/$D76</f>
        <v>0</v>
      </c>
      <c r="Q76" s="70">
        <f>AFWRKACT!Q76/$D76</f>
        <v>0</v>
      </c>
      <c r="R76" s="70">
        <f>AFWRKACT!R76/$D76</f>
        <v>0</v>
      </c>
    </row>
    <row r="77" spans="1:18">
      <c r="A77" s="5" t="s">
        <v>101</v>
      </c>
      <c r="B77" s="65"/>
      <c r="C77" s="65"/>
      <c r="D77" s="65"/>
      <c r="E77" s="65"/>
      <c r="F77" s="65"/>
      <c r="G77" s="65"/>
      <c r="H77" s="65"/>
      <c r="I77" s="65"/>
      <c r="J77" s="65"/>
      <c r="K77" s="65"/>
      <c r="L77" s="65"/>
      <c r="M77" s="65"/>
      <c r="N77" s="65"/>
      <c r="O77" s="65"/>
      <c r="P77" s="65"/>
    </row>
    <row r="78" spans="1:18">
      <c r="A78" t="s">
        <v>366</v>
      </c>
    </row>
  </sheetData>
  <mergeCells count="4">
    <mergeCell ref="A2:P2"/>
    <mergeCell ref="A3:P3"/>
    <mergeCell ref="A4:P4"/>
    <mergeCell ref="E7:R7"/>
  </mergeCells>
  <phoneticPr fontId="0" type="noConversion"/>
  <printOptions horizontalCentered="1" verticalCentered="1"/>
  <pageMargins left="0.25" right="0.25" top="0.25" bottom="0.25" header="0.5" footer="0.5"/>
  <pageSetup scale="5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Sheet1</vt:lpstr>
      <vt:lpstr>FINAL</vt:lpstr>
      <vt:lpstr>FINAL2</vt:lpstr>
      <vt:lpstr>WPR-CHG</vt:lpstr>
      <vt:lpstr>CASELOAD</vt:lpstr>
      <vt:lpstr>AFSTATUS</vt:lpstr>
      <vt:lpstr>TP STATUS</vt:lpstr>
      <vt:lpstr>AFWRKACT</vt:lpstr>
      <vt:lpstr>AFWRKPCT</vt:lpstr>
      <vt:lpstr>TPWRKACT</vt:lpstr>
      <vt:lpstr>TPWRKPCT</vt:lpstr>
      <vt:lpstr>TOTWRKACT</vt:lpstr>
      <vt:lpstr>TOTWRKPCT</vt:lpstr>
      <vt:lpstr>TOTWRKPCT2</vt:lpstr>
      <vt:lpstr>THRS</vt:lpstr>
      <vt:lpstr>AVGHRSACT</vt:lpstr>
      <vt:lpstr>not_parti_hrs</vt:lpstr>
      <vt:lpstr>NOT_PARTI_PCT</vt:lpstr>
      <vt:lpstr>SSPWPR</vt:lpstr>
      <vt:lpstr>SSPWPR2</vt:lpstr>
      <vt:lpstr>CONTINU</vt:lpstr>
      <vt:lpstr>MSA.LEVA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&amp; Kay Brannen</dc:creator>
  <cp:keywords/>
  <dc:description/>
  <cp:lastModifiedBy>Goehring, Benjamin</cp:lastModifiedBy>
  <cp:lastPrinted>2003-06-06T13:54:00Z</cp:lastPrinted>
  <dcterms:created xsi:type="dcterms:W3CDTF">1999-01-06T14:30:02Z</dcterms:created>
  <dcterms:modified xsi:type="dcterms:W3CDTF">2018-09-14T20:04:47Z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-442397705</vt:i4>
  </property>
  <property fmtid="{D5CDD505-2E9C-101B-9397-08002B2CF9AE}" pid="3" name="_EmailSubject">
    <vt:lpwstr>WPR IM and related tables</vt:lpwstr>
  </property>
  <property fmtid="{D5CDD505-2E9C-101B-9397-08002B2CF9AE}" pid="4" name="_AuthorEmail">
    <vt:lpwstr>pbrannen@acf.hhs.gov</vt:lpwstr>
  </property>
  <property fmtid="{D5CDD505-2E9C-101B-9397-08002B2CF9AE}" pid="5" name="_AuthorEmailDisplayName">
    <vt:lpwstr>Brannen, Patrick F (ACF)</vt:lpwstr>
  </property>
  <property fmtid="{D5CDD505-2E9C-101B-9397-08002B2CF9AE}" pid="6" name="_ReviewingToolsShownOnce">
    <vt:lpwstr/>
  </property>
</Properties>
</file>