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esktop/TANF_Expenditures/Workers/"/>
    </mc:Choice>
  </mc:AlternateContent>
  <xr:revisionPtr revIDLastSave="0" documentId="13_ncr:1_{F374DE5C-6012-AD41-9A2D-2D4AEED87133}" xr6:coauthVersionLast="36" xr6:coauthVersionMax="36" xr10:uidLastSave="{00000000-0000-0000-0000-000000000000}"/>
  <bookViews>
    <workbookView xWindow="0" yWindow="460" windowWidth="19800" windowHeight="11460" tabRatio="601" xr2:uid="{00000000-000D-0000-FFFF-FFFF00000000}"/>
  </bookViews>
  <sheets>
    <sheet name="Sheet1" sheetId="34" r:id="rId1"/>
    <sheet name="FINAL" sheetId="1" r:id="rId2"/>
    <sheet name="FINAL2" sheetId="26" r:id="rId3"/>
    <sheet name="WPR-CHG" sheetId="15" r:id="rId4"/>
    <sheet name="CRC" sheetId="33" r:id="rId5"/>
    <sheet name="AFSTATUS" sheetId="17" r:id="rId6"/>
    <sheet name="TP STATUS" sheetId="16" r:id="rId7"/>
    <sheet name="AFWRKACT" sheetId="2" r:id="rId8"/>
    <sheet name="AFWRKPCT" sheetId="7" r:id="rId9"/>
    <sheet name="TPWRKACT" sheetId="8" r:id="rId10"/>
    <sheet name="TPWRKPCT" sheetId="9" r:id="rId11"/>
    <sheet name="TOTWRKACT" sheetId="10" r:id="rId12"/>
    <sheet name="TOTWRKPCT" sheetId="12" r:id="rId13"/>
    <sheet name="TOTWRKPCT2" sheetId="14" r:id="rId14"/>
    <sheet name="THRS" sheetId="23" r:id="rId15"/>
    <sheet name="AVGHRSACT" sheetId="19" r:id="rId16"/>
    <sheet name="not_parti_hrs" sheetId="25" r:id="rId17"/>
    <sheet name="NOT_PARTI_PCT" sheetId="24" r:id="rId18"/>
    <sheet name="DV EXEMPT" sheetId="27" r:id="rId19"/>
    <sheet name="HLTPER" sheetId="31" r:id="rId20"/>
    <sheet name="HLTHRS" sheetId="30" r:id="rId21"/>
    <sheet name="EATPER" sheetId="29" r:id="rId22"/>
    <sheet name="EATHRS" sheetId="32" r:id="rId23"/>
  </sheets>
  <definedNames>
    <definedName name="_xlnm.Print_Area" localSheetId="1">FINAL!$A$1:$I$72</definedName>
    <definedName name="_xlnm.Print_Area" localSheetId="2">FINAL2!$A$1:$I$71</definedName>
    <definedName name="_xlnm.Print_Area" localSheetId="3">'WPR-CHG'!$A$1:$I$73</definedName>
  </definedNames>
  <calcPr calcId="162913" concurrentCalc="0"/>
</workbook>
</file>

<file path=xl/calcChain.xml><?xml version="1.0" encoding="utf-8"?>
<calcChain xmlns="http://schemas.openxmlformats.org/spreadsheetml/2006/main">
  <c r="A3" i="34" l="1"/>
  <c r="B3" i="34"/>
  <c r="A4" i="34"/>
  <c r="B4" i="34"/>
  <c r="A5" i="34"/>
  <c r="B5" i="34"/>
  <c r="A6" i="34"/>
  <c r="B6" i="34"/>
  <c r="A7" i="34"/>
  <c r="B7" i="34"/>
  <c r="A8" i="34"/>
  <c r="B8" i="34"/>
  <c r="A9" i="34"/>
  <c r="B9" i="34"/>
  <c r="A10" i="34"/>
  <c r="B10" i="34"/>
  <c r="A11" i="34"/>
  <c r="B11" i="34"/>
  <c r="A12" i="34"/>
  <c r="B12" i="34"/>
  <c r="A13" i="34"/>
  <c r="B13" i="34"/>
  <c r="A14" i="34"/>
  <c r="B14" i="34"/>
  <c r="A15" i="34"/>
  <c r="B15" i="34"/>
  <c r="A16" i="34"/>
  <c r="B16" i="34"/>
  <c r="A17" i="34"/>
  <c r="B17" i="34"/>
  <c r="A18" i="34"/>
  <c r="B18" i="34"/>
  <c r="A19" i="34"/>
  <c r="B19" i="34"/>
  <c r="A20" i="34"/>
  <c r="B20" i="34"/>
  <c r="A21" i="34"/>
  <c r="B21" i="34"/>
  <c r="A22" i="34"/>
  <c r="B22" i="34"/>
  <c r="A23" i="34"/>
  <c r="B23" i="34"/>
  <c r="A24" i="34"/>
  <c r="B24" i="34"/>
  <c r="A25" i="34"/>
  <c r="B25" i="34"/>
  <c r="A26" i="34"/>
  <c r="B26" i="34"/>
  <c r="A27" i="34"/>
  <c r="B27" i="34"/>
  <c r="A28" i="34"/>
  <c r="B28" i="34"/>
  <c r="A29" i="34"/>
  <c r="B29" i="34"/>
  <c r="A30" i="34"/>
  <c r="B30" i="34"/>
  <c r="A31" i="34"/>
  <c r="B31" i="34"/>
  <c r="A32" i="34"/>
  <c r="B32" i="34"/>
  <c r="A33" i="34"/>
  <c r="B33" i="34"/>
  <c r="A34" i="34"/>
  <c r="B34" i="34"/>
  <c r="A35" i="34"/>
  <c r="B35" i="34"/>
  <c r="A36" i="34"/>
  <c r="B36" i="34"/>
  <c r="A37" i="34"/>
  <c r="B37" i="34"/>
  <c r="A38" i="34"/>
  <c r="B38" i="34"/>
  <c r="A39" i="34"/>
  <c r="B39" i="34"/>
  <c r="A40" i="34"/>
  <c r="B40" i="34"/>
  <c r="A41" i="34"/>
  <c r="B41" i="34"/>
  <c r="A42" i="34"/>
  <c r="B42" i="34"/>
  <c r="A43" i="34"/>
  <c r="B43" i="34"/>
  <c r="A44" i="34"/>
  <c r="B44" i="34"/>
  <c r="A45" i="34"/>
  <c r="B45" i="34"/>
  <c r="A46" i="34"/>
  <c r="B46" i="34"/>
  <c r="A47" i="34"/>
  <c r="B47" i="34"/>
  <c r="A48" i="34"/>
  <c r="B48" i="34"/>
  <c r="A49" i="34"/>
  <c r="B49" i="34"/>
  <c r="A50" i="34"/>
  <c r="B50" i="34"/>
  <c r="A51" i="34"/>
  <c r="B51" i="34"/>
  <c r="A52" i="34"/>
  <c r="B52" i="34"/>
  <c r="A2" i="34"/>
  <c r="B2" i="34"/>
  <c r="G68" i="15"/>
  <c r="E67" i="33"/>
  <c r="E24" i="33"/>
  <c r="H25" i="1"/>
  <c r="C11" i="33"/>
  <c r="G24" i="15"/>
  <c r="H24" i="15"/>
  <c r="I24" i="15"/>
  <c r="B41" i="1"/>
  <c r="C41" i="15"/>
  <c r="D41" i="15"/>
  <c r="E41" i="15"/>
  <c r="G25" i="1"/>
  <c r="G24" i="1"/>
  <c r="B24" i="1"/>
  <c r="C24" i="15"/>
  <c r="D24" i="15"/>
  <c r="E24" i="15"/>
  <c r="E56" i="33"/>
  <c r="H57" i="1"/>
  <c r="C56" i="33"/>
  <c r="C57" i="1"/>
  <c r="E35" i="33"/>
  <c r="H36" i="1"/>
  <c r="E69" i="33"/>
  <c r="H70" i="1"/>
  <c r="E68" i="33"/>
  <c r="H69" i="1"/>
  <c r="E66" i="33"/>
  <c r="E62" i="33"/>
  <c r="E59" i="33"/>
  <c r="H60" i="1"/>
  <c r="E53" i="33"/>
  <c r="E52" i="33"/>
  <c r="E50" i="33"/>
  <c r="H51" i="1"/>
  <c r="E48" i="33"/>
  <c r="E46" i="33"/>
  <c r="E42" i="33"/>
  <c r="H43" i="1"/>
  <c r="E40" i="33"/>
  <c r="E33" i="33"/>
  <c r="H34" i="1"/>
  <c r="E30" i="33"/>
  <c r="E29" i="33"/>
  <c r="E28" i="33"/>
  <c r="E27" i="33"/>
  <c r="E23" i="33"/>
  <c r="H24" i="1"/>
  <c r="E20" i="33"/>
  <c r="E16" i="33"/>
  <c r="E15" i="33"/>
  <c r="E14" i="33"/>
  <c r="E13" i="33"/>
  <c r="E12" i="33"/>
  <c r="E11" i="33"/>
  <c r="C69" i="33"/>
  <c r="C68" i="33"/>
  <c r="C69" i="1"/>
  <c r="C67" i="33"/>
  <c r="C68" i="1"/>
  <c r="C66" i="33"/>
  <c r="C67" i="1"/>
  <c r="C64" i="33"/>
  <c r="C65" i="1"/>
  <c r="C63" i="33"/>
  <c r="C62" i="33"/>
  <c r="C63" i="1"/>
  <c r="C61" i="33"/>
  <c r="C62" i="1"/>
  <c r="C60" i="33"/>
  <c r="C61" i="1"/>
  <c r="C59" i="33"/>
  <c r="C60" i="1"/>
  <c r="C58" i="33"/>
  <c r="C59" i="1"/>
  <c r="C57" i="33"/>
  <c r="C55" i="33"/>
  <c r="C53" i="33"/>
  <c r="C52" i="33"/>
  <c r="C51" i="33"/>
  <c r="C50" i="33"/>
  <c r="C49" i="33"/>
  <c r="C48" i="33"/>
  <c r="C47" i="33"/>
  <c r="C46" i="33"/>
  <c r="C45" i="33"/>
  <c r="C44" i="33"/>
  <c r="C42" i="33"/>
  <c r="C43" i="1"/>
  <c r="C41" i="33"/>
  <c r="C40" i="33"/>
  <c r="C41" i="1"/>
  <c r="C39" i="33"/>
  <c r="C38" i="33"/>
  <c r="C37" i="33"/>
  <c r="C36" i="33"/>
  <c r="C37" i="1"/>
  <c r="C35" i="33"/>
  <c r="C34" i="33"/>
  <c r="C35" i="1"/>
  <c r="C33" i="33"/>
  <c r="C34" i="1"/>
  <c r="C31" i="33"/>
  <c r="C32" i="1"/>
  <c r="C30" i="33"/>
  <c r="C31" i="1"/>
  <c r="C29" i="33"/>
  <c r="C28" i="33"/>
  <c r="C29" i="1"/>
  <c r="C27" i="33"/>
  <c r="C28" i="1"/>
  <c r="C26" i="33"/>
  <c r="C27" i="1"/>
  <c r="C25" i="33"/>
  <c r="C24" i="33"/>
  <c r="C25" i="1"/>
  <c r="C23" i="33"/>
  <c r="C24" i="1"/>
  <c r="C22" i="33"/>
  <c r="C23" i="1"/>
  <c r="C20" i="33"/>
  <c r="C21" i="1"/>
  <c r="C19" i="33"/>
  <c r="C20" i="1"/>
  <c r="C18" i="33"/>
  <c r="C17" i="33"/>
  <c r="C16" i="33"/>
  <c r="C17" i="1"/>
  <c r="C15" i="33"/>
  <c r="C16" i="1"/>
  <c r="C14" i="33"/>
  <c r="C15" i="1"/>
  <c r="C13" i="33"/>
  <c r="C12" i="33"/>
  <c r="C13" i="1"/>
  <c r="H68" i="1"/>
  <c r="H67" i="1"/>
  <c r="H65" i="1"/>
  <c r="H64" i="1"/>
  <c r="H63" i="1"/>
  <c r="H62" i="1"/>
  <c r="H61" i="1"/>
  <c r="H59" i="1"/>
  <c r="H56" i="1"/>
  <c r="H54" i="1"/>
  <c r="H53" i="1"/>
  <c r="H52" i="1"/>
  <c r="H50" i="1"/>
  <c r="H49" i="1"/>
  <c r="H48" i="1"/>
  <c r="H47" i="1"/>
  <c r="H46" i="1"/>
  <c r="H45" i="1"/>
  <c r="H42" i="1"/>
  <c r="H41" i="1"/>
  <c r="H40" i="1"/>
  <c r="H39" i="1"/>
  <c r="H38" i="1"/>
  <c r="H37" i="1"/>
  <c r="H35" i="1"/>
  <c r="H32" i="1"/>
  <c r="H31" i="1"/>
  <c r="H30" i="1"/>
  <c r="H29" i="1"/>
  <c r="H28" i="1"/>
  <c r="H27" i="1"/>
  <c r="H26" i="1"/>
  <c r="H23" i="1"/>
  <c r="H21" i="1"/>
  <c r="H20" i="1"/>
  <c r="H19" i="1"/>
  <c r="H18" i="1"/>
  <c r="H17" i="1"/>
  <c r="H16" i="1"/>
  <c r="H15" i="1"/>
  <c r="H14" i="1"/>
  <c r="H13" i="1"/>
  <c r="H12" i="1"/>
  <c r="C39" i="1"/>
  <c r="C19" i="1"/>
  <c r="C70" i="1"/>
  <c r="C64" i="1"/>
  <c r="C58" i="1"/>
  <c r="C56" i="1"/>
  <c r="C54" i="1"/>
  <c r="C53" i="1"/>
  <c r="C52" i="1"/>
  <c r="C51" i="1"/>
  <c r="C50" i="1"/>
  <c r="C49" i="1"/>
  <c r="C48" i="1"/>
  <c r="C47" i="1"/>
  <c r="C46" i="1"/>
  <c r="C45" i="1"/>
  <c r="C42" i="1"/>
  <c r="C40" i="1"/>
  <c r="C38" i="1"/>
  <c r="C36" i="1"/>
  <c r="C30" i="1"/>
  <c r="C26" i="1"/>
  <c r="C18" i="1"/>
  <c r="C14" i="1"/>
  <c r="C12" i="1"/>
  <c r="D28" i="9"/>
  <c r="Q28" i="9"/>
  <c r="C28" i="9"/>
  <c r="B28" i="9"/>
  <c r="D26" i="7"/>
  <c r="L26" i="7"/>
  <c r="C26" i="7"/>
  <c r="B26" i="7"/>
  <c r="H60" i="15"/>
  <c r="I60" i="15"/>
  <c r="J10" i="32"/>
  <c r="I10" i="32"/>
  <c r="H10" i="32"/>
  <c r="G10" i="32"/>
  <c r="F10" i="32"/>
  <c r="E10" i="32"/>
  <c r="D10" i="32"/>
  <c r="C10" i="32"/>
  <c r="B10" i="32"/>
  <c r="K10" i="29"/>
  <c r="J10" i="29"/>
  <c r="I10" i="29"/>
  <c r="H10" i="29"/>
  <c r="G10" i="29"/>
  <c r="F10" i="29"/>
  <c r="E10" i="29"/>
  <c r="D10" i="29"/>
  <c r="C10" i="29"/>
  <c r="B10" i="29"/>
  <c r="J10" i="30"/>
  <c r="I10" i="30"/>
  <c r="H10" i="30"/>
  <c r="G10" i="30"/>
  <c r="F10" i="30"/>
  <c r="E10" i="30"/>
  <c r="D10" i="30"/>
  <c r="C10" i="30"/>
  <c r="B10" i="30"/>
  <c r="K10" i="31"/>
  <c r="J10" i="31"/>
  <c r="I10" i="31"/>
  <c r="H10" i="31"/>
  <c r="G10" i="31"/>
  <c r="F10" i="31"/>
  <c r="E10" i="31"/>
  <c r="D10" i="31"/>
  <c r="C10" i="31"/>
  <c r="B10" i="31"/>
  <c r="G36" i="1"/>
  <c r="G69" i="27"/>
  <c r="G68" i="27"/>
  <c r="G67" i="27"/>
  <c r="G66" i="27"/>
  <c r="G64" i="27"/>
  <c r="G63" i="27"/>
  <c r="G62" i="27"/>
  <c r="G61" i="27"/>
  <c r="G60" i="27"/>
  <c r="G59" i="27"/>
  <c r="G58" i="27"/>
  <c r="G57" i="27"/>
  <c r="G56" i="27"/>
  <c r="G55" i="27"/>
  <c r="G53" i="27"/>
  <c r="G52" i="27"/>
  <c r="G51" i="27"/>
  <c r="G50" i="27"/>
  <c r="G49" i="27"/>
  <c r="G48" i="27"/>
  <c r="G47" i="27"/>
  <c r="G46" i="27"/>
  <c r="G45" i="27"/>
  <c r="G44" i="27"/>
  <c r="G42" i="27"/>
  <c r="G41" i="27"/>
  <c r="G40" i="27"/>
  <c r="G39" i="27"/>
  <c r="G38" i="27"/>
  <c r="G37" i="27"/>
  <c r="G36" i="27"/>
  <c r="G35" i="27"/>
  <c r="G34" i="27"/>
  <c r="G33" i="27"/>
  <c r="G31" i="27"/>
  <c r="G30" i="27"/>
  <c r="G29" i="27"/>
  <c r="G28" i="27"/>
  <c r="G27" i="27"/>
  <c r="G26" i="27"/>
  <c r="G25" i="27"/>
  <c r="G24" i="27"/>
  <c r="G23" i="27"/>
  <c r="G22" i="27"/>
  <c r="G20" i="27"/>
  <c r="G19" i="27"/>
  <c r="G18" i="27"/>
  <c r="G17" i="27"/>
  <c r="G16" i="27"/>
  <c r="G15" i="27"/>
  <c r="G14" i="27"/>
  <c r="G13" i="27"/>
  <c r="G12" i="27"/>
  <c r="G11" i="27"/>
  <c r="F9" i="27"/>
  <c r="C9" i="27"/>
  <c r="G9" i="27"/>
  <c r="E9" i="27"/>
  <c r="D9" i="27"/>
  <c r="B9" i="27"/>
  <c r="G41" i="1"/>
  <c r="G19" i="1"/>
  <c r="G20" i="1"/>
  <c r="G17" i="15"/>
  <c r="H17" i="15"/>
  <c r="I17" i="15"/>
  <c r="B56" i="1"/>
  <c r="C56" i="15"/>
  <c r="D56" i="15"/>
  <c r="E56" i="15"/>
  <c r="G29" i="15"/>
  <c r="H29" i="15"/>
  <c r="I29" i="15"/>
  <c r="G28" i="15"/>
  <c r="H28" i="15"/>
  <c r="I28" i="15"/>
  <c r="G61" i="1"/>
  <c r="G49" i="15"/>
  <c r="H49" i="15"/>
  <c r="I49" i="15"/>
  <c r="G49" i="1"/>
  <c r="B52" i="1"/>
  <c r="C52" i="15"/>
  <c r="D52" i="15"/>
  <c r="E52" i="15"/>
  <c r="G45" i="1"/>
  <c r="B58" i="1"/>
  <c r="C58" i="15"/>
  <c r="D58" i="15"/>
  <c r="E58" i="15"/>
  <c r="G60" i="1"/>
  <c r="G70" i="1"/>
  <c r="G70" i="15"/>
  <c r="G69" i="1"/>
  <c r="G69" i="15"/>
  <c r="H69" i="15"/>
  <c r="I69" i="15"/>
  <c r="G68" i="1"/>
  <c r="G67" i="1"/>
  <c r="G67" i="15"/>
  <c r="H67" i="15"/>
  <c r="I67" i="15"/>
  <c r="G63" i="1"/>
  <c r="G63" i="15"/>
  <c r="H63" i="15"/>
  <c r="I63" i="15"/>
  <c r="G58" i="1"/>
  <c r="G57" i="1"/>
  <c r="G57" i="15"/>
  <c r="H57" i="15"/>
  <c r="I57" i="15"/>
  <c r="G54" i="1"/>
  <c r="G54" i="15"/>
  <c r="H54" i="15"/>
  <c r="I54" i="15"/>
  <c r="G53" i="1"/>
  <c r="G53" i="15"/>
  <c r="H53" i="15"/>
  <c r="I53" i="15"/>
  <c r="G51" i="1"/>
  <c r="G51" i="15"/>
  <c r="H51" i="15"/>
  <c r="I51" i="15"/>
  <c r="G47" i="1"/>
  <c r="G47" i="15"/>
  <c r="H47" i="15"/>
  <c r="I47" i="15"/>
  <c r="G41" i="15"/>
  <c r="H41" i="15"/>
  <c r="I41" i="15"/>
  <c r="G38" i="1"/>
  <c r="G34" i="1"/>
  <c r="G34" i="15"/>
  <c r="H34" i="15"/>
  <c r="I34" i="15"/>
  <c r="G31" i="1"/>
  <c r="G31" i="15"/>
  <c r="H31" i="15"/>
  <c r="I31" i="15"/>
  <c r="G30" i="1"/>
  <c r="G30" i="15"/>
  <c r="H30" i="15"/>
  <c r="I30" i="15"/>
  <c r="G29" i="1"/>
  <c r="G16" i="1"/>
  <c r="G16" i="15"/>
  <c r="H16" i="15"/>
  <c r="I16" i="15"/>
  <c r="G15" i="1"/>
  <c r="G15" i="15"/>
  <c r="H15" i="15"/>
  <c r="I15" i="15"/>
  <c r="G14" i="1"/>
  <c r="G14" i="15"/>
  <c r="H14" i="15"/>
  <c r="I14" i="15"/>
  <c r="G13" i="1"/>
  <c r="G13" i="15"/>
  <c r="H13" i="15"/>
  <c r="I13" i="15"/>
  <c r="G43" i="1"/>
  <c r="G43" i="15"/>
  <c r="H43" i="15"/>
  <c r="I43" i="15"/>
  <c r="G28" i="1"/>
  <c r="G21" i="1"/>
  <c r="G21" i="15"/>
  <c r="H21" i="15"/>
  <c r="I21" i="15"/>
  <c r="G18" i="1"/>
  <c r="G17" i="1"/>
  <c r="G12" i="15"/>
  <c r="H12" i="15"/>
  <c r="I12" i="15"/>
  <c r="G12" i="1"/>
  <c r="B46" i="1"/>
  <c r="C46" i="15"/>
  <c r="D46" i="15"/>
  <c r="E46" i="15"/>
  <c r="G65" i="1"/>
  <c r="G64" i="1"/>
  <c r="G62" i="1"/>
  <c r="G59" i="1"/>
  <c r="G52" i="1"/>
  <c r="G50" i="1"/>
  <c r="G48" i="1"/>
  <c r="G40" i="1"/>
  <c r="G39" i="1"/>
  <c r="G37" i="1"/>
  <c r="G35" i="1"/>
  <c r="G32" i="1"/>
  <c r="G26" i="1"/>
  <c r="G23" i="1"/>
  <c r="G10" i="1"/>
  <c r="G10" i="15"/>
  <c r="H10" i="15"/>
  <c r="I10" i="15"/>
  <c r="B70" i="1"/>
  <c r="C70" i="15"/>
  <c r="D70" i="15"/>
  <c r="E70" i="15"/>
  <c r="B69" i="1"/>
  <c r="C69" i="15"/>
  <c r="D69" i="15"/>
  <c r="E69" i="15"/>
  <c r="B68" i="1"/>
  <c r="C68" i="15"/>
  <c r="D68" i="15"/>
  <c r="E68" i="15"/>
  <c r="B67" i="1"/>
  <c r="C67" i="15"/>
  <c r="D67" i="15"/>
  <c r="E67" i="15"/>
  <c r="B65" i="1"/>
  <c r="C65" i="15"/>
  <c r="D65" i="15"/>
  <c r="E65" i="15"/>
  <c r="B64" i="1"/>
  <c r="C64" i="15"/>
  <c r="D64" i="15"/>
  <c r="E64" i="15"/>
  <c r="B63" i="1"/>
  <c r="C63" i="15"/>
  <c r="D63" i="15"/>
  <c r="E63" i="15"/>
  <c r="B62" i="1"/>
  <c r="C62" i="15"/>
  <c r="D62" i="15"/>
  <c r="E62" i="15"/>
  <c r="B61" i="1"/>
  <c r="C61" i="15"/>
  <c r="D61" i="15"/>
  <c r="E61" i="15"/>
  <c r="B60" i="1"/>
  <c r="C60" i="15"/>
  <c r="D60" i="15"/>
  <c r="E60" i="15"/>
  <c r="B59" i="1"/>
  <c r="C59" i="15"/>
  <c r="D59" i="15"/>
  <c r="E59" i="15"/>
  <c r="B57" i="1"/>
  <c r="C57" i="15"/>
  <c r="D57" i="15"/>
  <c r="E57" i="15"/>
  <c r="B54" i="1"/>
  <c r="C54" i="15"/>
  <c r="D54" i="15"/>
  <c r="E54" i="15"/>
  <c r="B53" i="1"/>
  <c r="C53" i="15"/>
  <c r="D53" i="15"/>
  <c r="B51" i="1"/>
  <c r="C51" i="15"/>
  <c r="D51" i="15"/>
  <c r="E51" i="15"/>
  <c r="B50" i="1"/>
  <c r="C50" i="15"/>
  <c r="D50" i="15"/>
  <c r="E50" i="15"/>
  <c r="B49" i="1"/>
  <c r="C49" i="15"/>
  <c r="D49" i="15"/>
  <c r="E49" i="15"/>
  <c r="B48" i="1"/>
  <c r="C48" i="15"/>
  <c r="D48" i="15"/>
  <c r="E48" i="15"/>
  <c r="B47" i="1"/>
  <c r="C47" i="15"/>
  <c r="D47" i="15"/>
  <c r="E47" i="15"/>
  <c r="B45" i="1"/>
  <c r="C45" i="15"/>
  <c r="D45" i="15"/>
  <c r="E45" i="15"/>
  <c r="B43" i="1"/>
  <c r="C43" i="15"/>
  <c r="D43" i="15"/>
  <c r="E43" i="15"/>
  <c r="B42" i="1"/>
  <c r="C42" i="15"/>
  <c r="D42" i="15"/>
  <c r="E42" i="15"/>
  <c r="B40" i="1"/>
  <c r="C40" i="15"/>
  <c r="D40" i="15"/>
  <c r="E40" i="15"/>
  <c r="B39" i="1"/>
  <c r="C39" i="15"/>
  <c r="D39" i="15"/>
  <c r="E39" i="15"/>
  <c r="B38" i="1"/>
  <c r="C38" i="15"/>
  <c r="D38" i="15"/>
  <c r="E38" i="15"/>
  <c r="B37" i="1"/>
  <c r="C37" i="15"/>
  <c r="D37" i="15"/>
  <c r="E37" i="15"/>
  <c r="B36" i="1"/>
  <c r="C36" i="15"/>
  <c r="D36" i="15"/>
  <c r="E36" i="15"/>
  <c r="B35" i="1"/>
  <c r="C35" i="15"/>
  <c r="D35" i="15"/>
  <c r="E35" i="15"/>
  <c r="B34" i="1"/>
  <c r="C34" i="15"/>
  <c r="D34" i="15"/>
  <c r="E34" i="15"/>
  <c r="B32" i="1"/>
  <c r="C32" i="15"/>
  <c r="D32" i="15"/>
  <c r="E32" i="15"/>
  <c r="B31" i="1"/>
  <c r="C31" i="15"/>
  <c r="D31" i="15"/>
  <c r="E31" i="15"/>
  <c r="B30" i="1"/>
  <c r="C30" i="15"/>
  <c r="D30" i="15"/>
  <c r="E30" i="15"/>
  <c r="B29" i="1"/>
  <c r="C29" i="15"/>
  <c r="D29" i="15"/>
  <c r="E29" i="15"/>
  <c r="B28" i="1"/>
  <c r="C28" i="15"/>
  <c r="D28" i="15"/>
  <c r="E28" i="15"/>
  <c r="B27" i="1"/>
  <c r="C27" i="15"/>
  <c r="D27" i="15"/>
  <c r="E27" i="15"/>
  <c r="B26" i="1"/>
  <c r="C26" i="15"/>
  <c r="D26" i="15"/>
  <c r="E26" i="15"/>
  <c r="B25" i="1"/>
  <c r="C25" i="15"/>
  <c r="D25" i="15"/>
  <c r="E25" i="15"/>
  <c r="B23" i="1"/>
  <c r="C23" i="15"/>
  <c r="D23" i="15"/>
  <c r="E23" i="15"/>
  <c r="B21" i="1"/>
  <c r="C21" i="15"/>
  <c r="D21" i="15"/>
  <c r="E21" i="15"/>
  <c r="B20" i="1"/>
  <c r="C20" i="15"/>
  <c r="D20" i="15"/>
  <c r="E20" i="15"/>
  <c r="B19" i="1"/>
  <c r="C19" i="15"/>
  <c r="D19" i="15"/>
  <c r="E19" i="15"/>
  <c r="B18" i="1"/>
  <c r="C18" i="15"/>
  <c r="D18" i="15"/>
  <c r="E18" i="15"/>
  <c r="B17" i="1"/>
  <c r="C17" i="15"/>
  <c r="D17" i="15"/>
  <c r="E17" i="15"/>
  <c r="B16" i="1"/>
  <c r="C16" i="15"/>
  <c r="D16" i="15"/>
  <c r="E16" i="15"/>
  <c r="B15" i="1"/>
  <c r="C15" i="15"/>
  <c r="D15" i="15"/>
  <c r="E15" i="15"/>
  <c r="B14" i="1"/>
  <c r="C14" i="15"/>
  <c r="D14" i="15"/>
  <c r="E14" i="15"/>
  <c r="B13" i="1"/>
  <c r="C13" i="15"/>
  <c r="D13" i="15"/>
  <c r="E13" i="15"/>
  <c r="B12" i="1"/>
  <c r="C12" i="15"/>
  <c r="D12" i="15"/>
  <c r="E12" i="15"/>
  <c r="B10" i="1"/>
  <c r="C10" i="15"/>
  <c r="D10" i="15"/>
  <c r="E10" i="15"/>
  <c r="B12" i="24"/>
  <c r="F12" i="24"/>
  <c r="B13" i="24"/>
  <c r="D13" i="24"/>
  <c r="B14" i="24"/>
  <c r="H14" i="24"/>
  <c r="B15" i="24"/>
  <c r="D15" i="24"/>
  <c r="B16" i="24"/>
  <c r="H16" i="24"/>
  <c r="B17" i="24"/>
  <c r="D17" i="24"/>
  <c r="B18" i="24"/>
  <c r="D18" i="24"/>
  <c r="B19" i="24"/>
  <c r="I19" i="24"/>
  <c r="B20" i="24"/>
  <c r="D20" i="24"/>
  <c r="B21" i="24"/>
  <c r="C21" i="24"/>
  <c r="B23" i="24"/>
  <c r="F23" i="24"/>
  <c r="B24" i="24"/>
  <c r="B25" i="24"/>
  <c r="B26" i="24"/>
  <c r="E26" i="24"/>
  <c r="B27" i="24"/>
  <c r="B28" i="24"/>
  <c r="G28" i="24"/>
  <c r="B29" i="24"/>
  <c r="B30" i="24"/>
  <c r="G30" i="24"/>
  <c r="B31" i="24"/>
  <c r="B32" i="24"/>
  <c r="C32" i="24"/>
  <c r="B34" i="24"/>
  <c r="B35" i="24"/>
  <c r="E35" i="24"/>
  <c r="B36" i="24"/>
  <c r="B37" i="24"/>
  <c r="C37" i="24"/>
  <c r="B38" i="24"/>
  <c r="B39" i="24"/>
  <c r="C39" i="24"/>
  <c r="B40" i="24"/>
  <c r="B41" i="24"/>
  <c r="C41" i="24"/>
  <c r="B42" i="24"/>
  <c r="B43" i="24"/>
  <c r="F43" i="24"/>
  <c r="B45" i="24"/>
  <c r="B46" i="24"/>
  <c r="I46" i="24"/>
  <c r="B47" i="24"/>
  <c r="B48" i="24"/>
  <c r="D48" i="24"/>
  <c r="B49" i="24"/>
  <c r="B50" i="24"/>
  <c r="C50" i="24"/>
  <c r="B51" i="24"/>
  <c r="B52" i="24"/>
  <c r="E52" i="24"/>
  <c r="B53" i="24"/>
  <c r="B54" i="24"/>
  <c r="C54" i="24"/>
  <c r="B56" i="24"/>
  <c r="B57" i="24"/>
  <c r="G57" i="24"/>
  <c r="B58" i="24"/>
  <c r="I58" i="24"/>
  <c r="B59" i="24"/>
  <c r="E59" i="24"/>
  <c r="B60" i="24"/>
  <c r="E60" i="24"/>
  <c r="B61" i="24"/>
  <c r="H61" i="24"/>
  <c r="B62" i="24"/>
  <c r="B63" i="24"/>
  <c r="I63" i="24"/>
  <c r="B64" i="24"/>
  <c r="G64" i="24"/>
  <c r="B65" i="24"/>
  <c r="D65" i="24"/>
  <c r="B67" i="24"/>
  <c r="B68" i="24"/>
  <c r="F68" i="24"/>
  <c r="B69" i="24"/>
  <c r="B70" i="24"/>
  <c r="I70" i="24"/>
  <c r="C10" i="25"/>
  <c r="D10" i="25"/>
  <c r="E10" i="25"/>
  <c r="F10" i="25"/>
  <c r="G10" i="25"/>
  <c r="H10" i="25"/>
  <c r="I10" i="25"/>
  <c r="B10" i="25"/>
  <c r="B12" i="19"/>
  <c r="C12" i="19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B14" i="14"/>
  <c r="B15" i="14"/>
  <c r="B16" i="14"/>
  <c r="B17" i="14"/>
  <c r="C17" i="14"/>
  <c r="B18" i="14"/>
  <c r="B20" i="14"/>
  <c r="B21" i="14"/>
  <c r="B22" i="14"/>
  <c r="P22" i="14"/>
  <c r="B23" i="14"/>
  <c r="B24" i="14"/>
  <c r="B26" i="14"/>
  <c r="B27" i="14"/>
  <c r="B28" i="14"/>
  <c r="B29" i="14"/>
  <c r="B30" i="14"/>
  <c r="B32" i="14"/>
  <c r="F32" i="14"/>
  <c r="B33" i="14"/>
  <c r="B34" i="14"/>
  <c r="B35" i="14"/>
  <c r="K35" i="14"/>
  <c r="B36" i="14"/>
  <c r="B38" i="14"/>
  <c r="B39" i="14"/>
  <c r="B40" i="14"/>
  <c r="B41" i="14"/>
  <c r="L41" i="14"/>
  <c r="B42" i="14"/>
  <c r="B44" i="14"/>
  <c r="B45" i="14"/>
  <c r="B46" i="14"/>
  <c r="B47" i="14"/>
  <c r="B48" i="14"/>
  <c r="P48" i="14"/>
  <c r="B50" i="14"/>
  <c r="B51" i="14"/>
  <c r="B52" i="14"/>
  <c r="B53" i="14"/>
  <c r="G53" i="14"/>
  <c r="B54" i="14"/>
  <c r="B56" i="14"/>
  <c r="B57" i="14"/>
  <c r="B58" i="14"/>
  <c r="B59" i="14"/>
  <c r="B60" i="14"/>
  <c r="G60" i="14"/>
  <c r="B62" i="14"/>
  <c r="B63" i="14"/>
  <c r="B64" i="14"/>
  <c r="B65" i="14"/>
  <c r="B66" i="14"/>
  <c r="B68" i="14"/>
  <c r="N68" i="14"/>
  <c r="B69" i="14"/>
  <c r="B70" i="14"/>
  <c r="B71" i="14"/>
  <c r="B72" i="14"/>
  <c r="B74" i="14"/>
  <c r="B75" i="14"/>
  <c r="B76" i="14"/>
  <c r="J76" i="14"/>
  <c r="B77" i="14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B14" i="12"/>
  <c r="B15" i="12"/>
  <c r="B16" i="12"/>
  <c r="B17" i="12"/>
  <c r="B18" i="12"/>
  <c r="B20" i="12"/>
  <c r="B21" i="12"/>
  <c r="B22" i="12"/>
  <c r="B23" i="12"/>
  <c r="B24" i="12"/>
  <c r="B26" i="12"/>
  <c r="B27" i="12"/>
  <c r="B28" i="12"/>
  <c r="B29" i="12"/>
  <c r="B30" i="12"/>
  <c r="B32" i="12"/>
  <c r="B33" i="12"/>
  <c r="B34" i="12"/>
  <c r="B35" i="12"/>
  <c r="B36" i="12"/>
  <c r="B38" i="12"/>
  <c r="B39" i="12"/>
  <c r="B40" i="12"/>
  <c r="B41" i="12"/>
  <c r="B42" i="12"/>
  <c r="B44" i="12"/>
  <c r="B45" i="12"/>
  <c r="B46" i="12"/>
  <c r="B47" i="12"/>
  <c r="B48" i="12"/>
  <c r="B50" i="12"/>
  <c r="B51" i="12"/>
  <c r="B52" i="12"/>
  <c r="B53" i="12"/>
  <c r="B54" i="12"/>
  <c r="B56" i="12"/>
  <c r="B57" i="12"/>
  <c r="B58" i="12"/>
  <c r="B59" i="12"/>
  <c r="B60" i="12"/>
  <c r="B62" i="12"/>
  <c r="B63" i="12"/>
  <c r="B64" i="12"/>
  <c r="B65" i="12"/>
  <c r="B66" i="12"/>
  <c r="B68" i="12"/>
  <c r="B69" i="12"/>
  <c r="B70" i="12"/>
  <c r="B71" i="12"/>
  <c r="B72" i="12"/>
  <c r="B74" i="12"/>
  <c r="B75" i="12"/>
  <c r="B76" i="12"/>
  <c r="B77" i="12"/>
  <c r="C14" i="12"/>
  <c r="C15" i="12"/>
  <c r="E15" i="12"/>
  <c r="C16" i="12"/>
  <c r="C17" i="12"/>
  <c r="C18" i="12"/>
  <c r="C20" i="12"/>
  <c r="C21" i="12"/>
  <c r="C22" i="12"/>
  <c r="C23" i="12"/>
  <c r="C24" i="12"/>
  <c r="C26" i="12"/>
  <c r="C27" i="12"/>
  <c r="C28" i="12"/>
  <c r="C29" i="12"/>
  <c r="C30" i="12"/>
  <c r="C32" i="12"/>
  <c r="J32" i="12"/>
  <c r="C33" i="12"/>
  <c r="K33" i="12"/>
  <c r="C34" i="12"/>
  <c r="C35" i="12"/>
  <c r="C36" i="12"/>
  <c r="C38" i="12"/>
  <c r="C39" i="12"/>
  <c r="L39" i="12"/>
  <c r="C40" i="12"/>
  <c r="C41" i="12"/>
  <c r="C42" i="12"/>
  <c r="G42" i="12"/>
  <c r="C44" i="12"/>
  <c r="C45" i="12"/>
  <c r="C46" i="12"/>
  <c r="C47" i="12"/>
  <c r="C48" i="12"/>
  <c r="C50" i="12"/>
  <c r="C51" i="12"/>
  <c r="C52" i="12"/>
  <c r="C53" i="12"/>
  <c r="C54" i="12"/>
  <c r="C56" i="12"/>
  <c r="C57" i="12"/>
  <c r="C58" i="12"/>
  <c r="C59" i="12"/>
  <c r="E59" i="12"/>
  <c r="C60" i="12"/>
  <c r="C62" i="12"/>
  <c r="C63" i="12"/>
  <c r="C64" i="12"/>
  <c r="C65" i="12"/>
  <c r="C66" i="12"/>
  <c r="C68" i="12"/>
  <c r="C69" i="12"/>
  <c r="C70" i="12"/>
  <c r="C71" i="12"/>
  <c r="C72" i="12"/>
  <c r="C74" i="12"/>
  <c r="C75" i="12"/>
  <c r="C76" i="12"/>
  <c r="F76" i="12"/>
  <c r="C77" i="12"/>
  <c r="B12" i="10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9" i="9"/>
  <c r="B30" i="9"/>
  <c r="B31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9" i="9"/>
  <c r="C30" i="9"/>
  <c r="C31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D15" i="9"/>
  <c r="P15" i="9"/>
  <c r="D16" i="9"/>
  <c r="H16" i="9"/>
  <c r="D17" i="9"/>
  <c r="M17" i="9"/>
  <c r="D18" i="9"/>
  <c r="J18" i="9"/>
  <c r="D19" i="9"/>
  <c r="D20" i="9"/>
  <c r="D21" i="9"/>
  <c r="F21" i="9"/>
  <c r="D22" i="9"/>
  <c r="D23" i="9"/>
  <c r="I23" i="9"/>
  <c r="D24" i="9"/>
  <c r="D25" i="9"/>
  <c r="K25" i="9"/>
  <c r="D26" i="9"/>
  <c r="D27" i="9"/>
  <c r="E27" i="9"/>
  <c r="D29" i="9"/>
  <c r="M29" i="9"/>
  <c r="D30" i="9"/>
  <c r="D31" i="9"/>
  <c r="G31" i="9"/>
  <c r="D32" i="9"/>
  <c r="D33" i="9"/>
  <c r="N33" i="9"/>
  <c r="D34" i="9"/>
  <c r="J34" i="9"/>
  <c r="D35" i="9"/>
  <c r="D36" i="9"/>
  <c r="H36" i="9"/>
  <c r="D37" i="9"/>
  <c r="L37" i="9"/>
  <c r="D38" i="9"/>
  <c r="D39" i="9"/>
  <c r="G39" i="9"/>
  <c r="D40" i="9"/>
  <c r="N40" i="9"/>
  <c r="D41" i="9"/>
  <c r="F41" i="9"/>
  <c r="D42" i="9"/>
  <c r="I42" i="9"/>
  <c r="D43" i="9"/>
  <c r="D44" i="9"/>
  <c r="D45" i="9"/>
  <c r="J45" i="9"/>
  <c r="D46" i="9"/>
  <c r="H46" i="9"/>
  <c r="D47" i="9"/>
  <c r="M47" i="9"/>
  <c r="D48" i="9"/>
  <c r="J48" i="9"/>
  <c r="D49" i="9"/>
  <c r="P49" i="9"/>
  <c r="D50" i="9"/>
  <c r="D51" i="9"/>
  <c r="D52" i="9"/>
  <c r="O52" i="9"/>
  <c r="D53" i="9"/>
  <c r="D54" i="9"/>
  <c r="E54" i="9"/>
  <c r="D55" i="9"/>
  <c r="D56" i="9"/>
  <c r="D57" i="9"/>
  <c r="D58" i="9"/>
  <c r="N58" i="9"/>
  <c r="D59" i="9"/>
  <c r="I59" i="9"/>
  <c r="D60" i="9"/>
  <c r="H60" i="9"/>
  <c r="D61" i="9"/>
  <c r="H61" i="9"/>
  <c r="D62" i="9"/>
  <c r="D63" i="9"/>
  <c r="I63" i="9"/>
  <c r="D64" i="9"/>
  <c r="N64" i="9"/>
  <c r="D65" i="9"/>
  <c r="G65" i="9"/>
  <c r="D66" i="9"/>
  <c r="D67" i="9"/>
  <c r="K67" i="9"/>
  <c r="D68" i="9"/>
  <c r="D69" i="9"/>
  <c r="L69" i="9"/>
  <c r="D70" i="9"/>
  <c r="H70" i="9"/>
  <c r="D71" i="9"/>
  <c r="L71" i="9"/>
  <c r="D72" i="9"/>
  <c r="J72" i="9"/>
  <c r="D73" i="9"/>
  <c r="H73" i="9"/>
  <c r="D74" i="9"/>
  <c r="D75" i="9"/>
  <c r="D76" i="9"/>
  <c r="L76" i="9"/>
  <c r="D77" i="9"/>
  <c r="D78" i="9"/>
  <c r="J78" i="9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1" i="8"/>
  <c r="C11" i="8"/>
  <c r="D11" i="8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D13" i="7"/>
  <c r="F13" i="7"/>
  <c r="D14" i="7"/>
  <c r="K14" i="7"/>
  <c r="D15" i="7"/>
  <c r="K15" i="7"/>
  <c r="D16" i="7"/>
  <c r="G16" i="7"/>
  <c r="D17" i="7"/>
  <c r="N17" i="7"/>
  <c r="D18" i="7"/>
  <c r="D19" i="7"/>
  <c r="P19" i="7"/>
  <c r="D20" i="7"/>
  <c r="I20" i="7"/>
  <c r="D21" i="7"/>
  <c r="P21" i="7"/>
  <c r="D22" i="7"/>
  <c r="D23" i="7"/>
  <c r="F23" i="7"/>
  <c r="D24" i="7"/>
  <c r="D25" i="7"/>
  <c r="L25" i="7"/>
  <c r="D27" i="7"/>
  <c r="O27" i="7"/>
  <c r="D28" i="7"/>
  <c r="F28" i="7"/>
  <c r="D29" i="7"/>
  <c r="N29" i="7"/>
  <c r="D30" i="7"/>
  <c r="D31" i="7"/>
  <c r="N31" i="7"/>
  <c r="D32" i="7"/>
  <c r="P32" i="7"/>
  <c r="D33" i="7"/>
  <c r="J33" i="7"/>
  <c r="D34" i="7"/>
  <c r="O34" i="7"/>
  <c r="D35" i="7"/>
  <c r="J35" i="7"/>
  <c r="D36" i="7"/>
  <c r="D37" i="7"/>
  <c r="D38" i="7"/>
  <c r="L38" i="7"/>
  <c r="D39" i="7"/>
  <c r="L39" i="7"/>
  <c r="D40" i="7"/>
  <c r="P40" i="7"/>
  <c r="D41" i="7"/>
  <c r="D42" i="7"/>
  <c r="D43" i="7"/>
  <c r="K43" i="7"/>
  <c r="D44" i="7"/>
  <c r="L44" i="7"/>
  <c r="D45" i="7"/>
  <c r="O45" i="7"/>
  <c r="D46" i="7"/>
  <c r="G46" i="7"/>
  <c r="D47" i="7"/>
  <c r="P47" i="7"/>
  <c r="D48" i="7"/>
  <c r="D49" i="7"/>
  <c r="D50" i="7"/>
  <c r="F50" i="7"/>
  <c r="D51" i="7"/>
  <c r="H51" i="7"/>
  <c r="D52" i="7"/>
  <c r="P52" i="7"/>
  <c r="D53" i="7"/>
  <c r="D54" i="7"/>
  <c r="D55" i="7"/>
  <c r="L55" i="7"/>
  <c r="D56" i="7"/>
  <c r="D57" i="7"/>
  <c r="M57" i="7"/>
  <c r="D58" i="7"/>
  <c r="D59" i="7"/>
  <c r="P59" i="7"/>
  <c r="D60" i="7"/>
  <c r="D61" i="7"/>
  <c r="M61" i="7"/>
  <c r="D62" i="7"/>
  <c r="O62" i="7"/>
  <c r="D63" i="7"/>
  <c r="M63" i="7"/>
  <c r="D64" i="7"/>
  <c r="J64" i="7"/>
  <c r="D65" i="7"/>
  <c r="L65" i="7"/>
  <c r="D66" i="7"/>
  <c r="D67" i="7"/>
  <c r="D68" i="7"/>
  <c r="E68" i="7"/>
  <c r="D69" i="7"/>
  <c r="D70" i="7"/>
  <c r="P70" i="7"/>
  <c r="D71" i="7"/>
  <c r="I71" i="7"/>
  <c r="D72" i="7"/>
  <c r="D73" i="7"/>
  <c r="D74" i="7"/>
  <c r="N74" i="7"/>
  <c r="D75" i="7"/>
  <c r="J75" i="7"/>
  <c r="D76" i="7"/>
  <c r="K76" i="7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2" i="2"/>
  <c r="C12" i="2"/>
  <c r="D12" i="2"/>
  <c r="B10" i="16"/>
  <c r="C10" i="16"/>
  <c r="D10" i="16"/>
  <c r="E10" i="16"/>
  <c r="F10" i="16"/>
  <c r="G10" i="16"/>
  <c r="H10" i="16"/>
  <c r="B11" i="17"/>
  <c r="C11" i="17"/>
  <c r="D11" i="17"/>
  <c r="E11" i="17"/>
  <c r="F11" i="17"/>
  <c r="G11" i="17"/>
  <c r="H11" i="17"/>
  <c r="I11" i="17"/>
  <c r="E53" i="15"/>
  <c r="G31" i="7"/>
  <c r="D19" i="24"/>
  <c r="E65" i="24"/>
  <c r="C70" i="24"/>
  <c r="G61" i="9"/>
  <c r="G42" i="14"/>
  <c r="K32" i="12"/>
  <c r="P72" i="12"/>
  <c r="H42" i="14"/>
  <c r="G29" i="12"/>
  <c r="P48" i="9"/>
  <c r="J27" i="9"/>
  <c r="J25" i="9"/>
  <c r="H48" i="9"/>
  <c r="P23" i="9"/>
  <c r="E35" i="7"/>
  <c r="L52" i="7"/>
  <c r="N44" i="12"/>
  <c r="F77" i="12"/>
  <c r="O46" i="9"/>
  <c r="O45" i="9"/>
  <c r="H21" i="9"/>
  <c r="J69" i="7"/>
  <c r="F33" i="7"/>
  <c r="I33" i="7"/>
  <c r="G68" i="14"/>
  <c r="P36" i="14"/>
  <c r="H75" i="12"/>
  <c r="K42" i="14"/>
  <c r="F68" i="14"/>
  <c r="I68" i="14"/>
  <c r="I19" i="9"/>
  <c r="L15" i="9"/>
  <c r="H17" i="9"/>
  <c r="N19" i="9"/>
  <c r="K17" i="9"/>
  <c r="N18" i="9"/>
  <c r="M23" i="7"/>
  <c r="I68" i="7"/>
  <c r="I31" i="7"/>
  <c r="M33" i="7"/>
  <c r="I22" i="7"/>
  <c r="P56" i="7"/>
  <c r="O44" i="7"/>
  <c r="D16" i="24"/>
  <c r="E51" i="24"/>
  <c r="L76" i="12"/>
  <c r="O51" i="12"/>
  <c r="I39" i="14"/>
  <c r="L39" i="14"/>
  <c r="N24" i="14"/>
  <c r="D60" i="12"/>
  <c r="I36" i="14"/>
  <c r="L24" i="14"/>
  <c r="H24" i="14"/>
  <c r="L17" i="9"/>
  <c r="J63" i="9"/>
  <c r="F63" i="9"/>
  <c r="P17" i="9"/>
  <c r="Q17" i="9"/>
  <c r="P31" i="7"/>
  <c r="N19" i="7"/>
  <c r="N34" i="7"/>
  <c r="G21" i="7"/>
  <c r="L35" i="7"/>
  <c r="K33" i="7"/>
  <c r="K19" i="9"/>
  <c r="J19" i="9"/>
  <c r="M55" i="9"/>
  <c r="K31" i="9"/>
  <c r="L19" i="9"/>
  <c r="G17" i="9"/>
  <c r="O15" i="9"/>
  <c r="G18" i="9"/>
  <c r="P54" i="9"/>
  <c r="P39" i="9"/>
  <c r="J15" i="9"/>
  <c r="O19" i="9"/>
  <c r="K62" i="7"/>
  <c r="K61" i="7"/>
  <c r="Q17" i="7"/>
  <c r="I65" i="7"/>
  <c r="G14" i="7"/>
  <c r="H17" i="7"/>
  <c r="I61" i="7"/>
  <c r="F14" i="7"/>
  <c r="D53" i="24"/>
  <c r="C20" i="24"/>
  <c r="G23" i="24"/>
  <c r="H54" i="24"/>
  <c r="G20" i="24"/>
  <c r="G59" i="24"/>
  <c r="P39" i="12"/>
  <c r="M39" i="12"/>
  <c r="G20" i="12"/>
  <c r="J42" i="14"/>
  <c r="N42" i="14"/>
  <c r="P42" i="14"/>
  <c r="M42" i="14"/>
  <c r="I42" i="14"/>
  <c r="D42" i="14"/>
  <c r="F42" i="14"/>
  <c r="E42" i="14"/>
  <c r="O15" i="14"/>
  <c r="H77" i="14"/>
  <c r="E68" i="14"/>
  <c r="D68" i="14"/>
  <c r="M68" i="14"/>
  <c r="L68" i="14"/>
  <c r="O68" i="14"/>
  <c r="J68" i="14"/>
  <c r="P68" i="14"/>
  <c r="J36" i="14"/>
  <c r="G36" i="14"/>
  <c r="M24" i="14"/>
  <c r="F50" i="14"/>
  <c r="C42" i="14"/>
  <c r="O60" i="12"/>
  <c r="O20" i="12"/>
  <c r="O42" i="14"/>
  <c r="O39" i="12"/>
  <c r="L42" i="14"/>
  <c r="F17" i="24"/>
  <c r="E39" i="24"/>
  <c r="D63" i="12"/>
  <c r="O63" i="12"/>
  <c r="I63" i="12"/>
  <c r="E63" i="12"/>
  <c r="D18" i="12"/>
  <c r="C71" i="14"/>
  <c r="P57" i="14"/>
  <c r="J45" i="14"/>
  <c r="O20" i="14"/>
  <c r="C20" i="14"/>
  <c r="H32" i="12"/>
  <c r="I32" i="12"/>
  <c r="F32" i="12"/>
  <c r="L32" i="12"/>
  <c r="D36" i="14"/>
  <c r="G24" i="14"/>
  <c r="G53" i="12"/>
  <c r="E50" i="14"/>
  <c r="G50" i="14"/>
  <c r="M57" i="14"/>
  <c r="K20" i="14"/>
  <c r="F63" i="12"/>
  <c r="N45" i="14"/>
  <c r="N63" i="12"/>
  <c r="I45" i="9"/>
  <c r="P25" i="9"/>
  <c r="J49" i="9"/>
  <c r="O23" i="9"/>
  <c r="L45" i="9"/>
  <c r="M48" i="9"/>
  <c r="O48" i="9"/>
  <c r="Q34" i="9"/>
  <c r="K48" i="9"/>
  <c r="H49" i="9"/>
  <c r="G73" i="9"/>
  <c r="K45" i="9"/>
  <c r="I35" i="9"/>
  <c r="P57" i="9"/>
  <c r="Q14" i="7"/>
  <c r="P17" i="7"/>
  <c r="M15" i="7"/>
  <c r="N15" i="7"/>
  <c r="K65" i="7"/>
  <c r="G62" i="7"/>
  <c r="H62" i="7"/>
  <c r="E64" i="7"/>
  <c r="E52" i="7"/>
  <c r="M14" i="7"/>
  <c r="I62" i="7"/>
  <c r="H15" i="7"/>
  <c r="N52" i="7"/>
  <c r="E19" i="24"/>
  <c r="D12" i="24"/>
  <c r="E20" i="24"/>
  <c r="E17" i="24"/>
  <c r="D23" i="24"/>
  <c r="F30" i="12"/>
  <c r="L26" i="14"/>
  <c r="L18" i="14"/>
  <c r="P69" i="14"/>
  <c r="H76" i="12"/>
  <c r="P74" i="12"/>
  <c r="D74" i="12"/>
  <c r="F66" i="12"/>
  <c r="P42" i="12"/>
  <c r="L35" i="12"/>
  <c r="K23" i="12"/>
  <c r="N76" i="14"/>
  <c r="P71" i="14"/>
  <c r="J71" i="14"/>
  <c r="F71" i="14"/>
  <c r="H71" i="14"/>
  <c r="G71" i="14"/>
  <c r="E71" i="14"/>
  <c r="I71" i="14"/>
  <c r="O71" i="14"/>
  <c r="N71" i="14"/>
  <c r="I69" i="14"/>
  <c r="H66" i="14"/>
  <c r="M62" i="14"/>
  <c r="H57" i="14"/>
  <c r="D57" i="14"/>
  <c r="J57" i="14"/>
  <c r="G54" i="14"/>
  <c r="D52" i="14"/>
  <c r="I35" i="14"/>
  <c r="G30" i="14"/>
  <c r="L28" i="14"/>
  <c r="O26" i="14"/>
  <c r="I26" i="14"/>
  <c r="C21" i="14"/>
  <c r="I21" i="14"/>
  <c r="O18" i="14"/>
  <c r="C16" i="14"/>
  <c r="J14" i="14"/>
  <c r="C59" i="14"/>
  <c r="M71" i="14"/>
  <c r="N69" i="14"/>
  <c r="G35" i="12"/>
  <c r="L71" i="14"/>
  <c r="F62" i="14"/>
  <c r="D14" i="12"/>
  <c r="J54" i="14"/>
  <c r="C57" i="14"/>
  <c r="D71" i="14"/>
  <c r="P76" i="14"/>
  <c r="L30" i="12"/>
  <c r="L74" i="12"/>
  <c r="M52" i="14"/>
  <c r="I18" i="14"/>
  <c r="K71" i="14"/>
  <c r="E23" i="12"/>
  <c r="K35" i="12"/>
  <c r="K54" i="14"/>
  <c r="G59" i="14"/>
  <c r="K30" i="14"/>
  <c r="E57" i="12"/>
  <c r="D52" i="12"/>
  <c r="M35" i="14"/>
  <c r="G35" i="14"/>
  <c r="J35" i="14"/>
  <c r="D35" i="14"/>
  <c r="P33" i="14"/>
  <c r="P30" i="14"/>
  <c r="I23" i="14"/>
  <c r="H23" i="14"/>
  <c r="J23" i="14"/>
  <c r="O23" i="14"/>
  <c r="L77" i="12"/>
  <c r="H77" i="12"/>
  <c r="O75" i="12"/>
  <c r="O32" i="12"/>
  <c r="M77" i="14"/>
  <c r="N75" i="14"/>
  <c r="H68" i="14"/>
  <c r="K68" i="14"/>
  <c r="C68" i="14"/>
  <c r="K63" i="14"/>
  <c r="C47" i="14"/>
  <c r="L47" i="14"/>
  <c r="P20" i="14"/>
  <c r="J26" i="14"/>
  <c r="C26" i="14"/>
  <c r="C52" i="14"/>
  <c r="H28" i="14"/>
  <c r="I30" i="14"/>
  <c r="H54" i="12"/>
  <c r="H59" i="12"/>
  <c r="M23" i="14"/>
  <c r="P35" i="14"/>
  <c r="D23" i="14"/>
  <c r="O61" i="9"/>
  <c r="P22" i="9"/>
  <c r="N72" i="9"/>
  <c r="O49" i="9"/>
  <c r="E48" i="9"/>
  <c r="E45" i="9"/>
  <c r="N45" i="9"/>
  <c r="E47" i="9"/>
  <c r="J47" i="9"/>
  <c r="G34" i="9"/>
  <c r="J71" i="9"/>
  <c r="G48" i="9"/>
  <c r="E23" i="9"/>
  <c r="M35" i="9"/>
  <c r="F70" i="9"/>
  <c r="N48" i="9"/>
  <c r="Q49" i="9"/>
  <c r="O35" i="9"/>
  <c r="Q45" i="9"/>
  <c r="K49" i="9"/>
  <c r="H25" i="9"/>
  <c r="L57" i="9"/>
  <c r="J70" i="9"/>
  <c r="N24" i="9"/>
  <c r="G72" i="9"/>
  <c r="L31" i="7"/>
  <c r="I59" i="7"/>
  <c r="N33" i="7"/>
  <c r="K22" i="7"/>
  <c r="L21" i="7"/>
  <c r="I56" i="7"/>
  <c r="G33" i="7"/>
  <c r="F19" i="7"/>
  <c r="O31" i="7"/>
  <c r="K56" i="7"/>
  <c r="P33" i="7"/>
  <c r="F56" i="7"/>
  <c r="N70" i="7"/>
  <c r="L22" i="7"/>
  <c r="K21" i="7"/>
  <c r="K34" i="7"/>
  <c r="L70" i="7"/>
  <c r="J25" i="7"/>
  <c r="N64" i="7"/>
  <c r="O14" i="7"/>
  <c r="M17" i="7"/>
  <c r="J65" i="7"/>
  <c r="E74" i="7"/>
  <c r="E62" i="7"/>
  <c r="H52" i="7"/>
  <c r="L62" i="7"/>
  <c r="Q64" i="7"/>
  <c r="Q65" i="7"/>
  <c r="F25" i="7"/>
  <c r="J52" i="7"/>
  <c r="F64" i="7"/>
  <c r="M28" i="7"/>
  <c r="E25" i="7"/>
  <c r="H74" i="7"/>
  <c r="L64" i="7"/>
  <c r="M74" i="7"/>
  <c r="O64" i="7"/>
  <c r="O49" i="7"/>
  <c r="M25" i="7"/>
  <c r="I28" i="24"/>
  <c r="C28" i="24"/>
  <c r="C25" i="24"/>
  <c r="D37" i="24"/>
  <c r="F70" i="24"/>
  <c r="F61" i="24"/>
  <c r="E47" i="24"/>
  <c r="G41" i="24"/>
  <c r="I50" i="24"/>
  <c r="E28" i="24"/>
  <c r="H59" i="24"/>
  <c r="I65" i="24"/>
  <c r="C31" i="24"/>
  <c r="H34" i="24"/>
  <c r="E76" i="12"/>
  <c r="I64" i="12"/>
  <c r="D40" i="12"/>
  <c r="K38" i="12"/>
  <c r="E34" i="12"/>
  <c r="G34" i="12"/>
  <c r="J28" i="12"/>
  <c r="D24" i="12"/>
  <c r="D76" i="14"/>
  <c r="E76" i="14"/>
  <c r="O76" i="14"/>
  <c r="G76" i="14"/>
  <c r="M76" i="14"/>
  <c r="I64" i="14"/>
  <c r="O64" i="14"/>
  <c r="D54" i="14"/>
  <c r="N54" i="14"/>
  <c r="I54" i="14"/>
  <c r="G51" i="14"/>
  <c r="F36" i="14"/>
  <c r="N36" i="14"/>
  <c r="C36" i="14"/>
  <c r="H36" i="14"/>
  <c r="K36" i="14"/>
  <c r="E36" i="14"/>
  <c r="L36" i="14"/>
  <c r="J32" i="14"/>
  <c r="J29" i="14"/>
  <c r="G21" i="14"/>
  <c r="C15" i="14"/>
  <c r="P15" i="14"/>
  <c r="J15" i="14"/>
  <c r="N77" i="12"/>
  <c r="G77" i="12"/>
  <c r="P65" i="12"/>
  <c r="H45" i="12"/>
  <c r="D45" i="12"/>
  <c r="K45" i="12"/>
  <c r="K39" i="12"/>
  <c r="G39" i="12"/>
  <c r="D39" i="12"/>
  <c r="N39" i="12"/>
  <c r="E33" i="12"/>
  <c r="F23" i="12"/>
  <c r="N18" i="12"/>
  <c r="N16" i="12"/>
  <c r="I77" i="14"/>
  <c r="O69" i="14"/>
  <c r="G69" i="14"/>
  <c r="I59" i="14"/>
  <c r="P59" i="14"/>
  <c r="N56" i="14"/>
  <c r="O50" i="14"/>
  <c r="M50" i="14"/>
  <c r="I50" i="14"/>
  <c r="D50" i="14"/>
  <c r="H50" i="14"/>
  <c r="C24" i="14"/>
  <c r="I24" i="14"/>
  <c r="N48" i="14"/>
  <c r="O64" i="12"/>
  <c r="J59" i="12"/>
  <c r="G15" i="14"/>
  <c r="L70" i="14"/>
  <c r="H72" i="12"/>
  <c r="J48" i="14"/>
  <c r="L59" i="12"/>
  <c r="G64" i="12"/>
  <c r="O54" i="14"/>
  <c r="J76" i="12"/>
  <c r="I76" i="12"/>
  <c r="O59" i="12"/>
  <c r="H76" i="14"/>
  <c r="C54" i="14"/>
  <c r="K76" i="14"/>
  <c r="F21" i="14"/>
  <c r="E21" i="14"/>
  <c r="N41" i="14"/>
  <c r="F76" i="14"/>
  <c r="N59" i="12"/>
  <c r="F64" i="12"/>
  <c r="C76" i="14"/>
  <c r="O21" i="14"/>
  <c r="I76" i="14"/>
  <c r="E15" i="14"/>
  <c r="F34" i="12"/>
  <c r="O36" i="14"/>
  <c r="K15" i="14"/>
  <c r="D34" i="12"/>
  <c r="N34" i="12"/>
  <c r="M36" i="14"/>
  <c r="L76" i="14"/>
  <c r="H51" i="14"/>
  <c r="K64" i="9"/>
  <c r="G55" i="9"/>
  <c r="Q19" i="9"/>
  <c r="I17" i="9"/>
  <c r="G19" i="9"/>
  <c r="G63" i="9"/>
  <c r="O17" i="9"/>
  <c r="N17" i="9"/>
  <c r="L42" i="9"/>
  <c r="N51" i="9"/>
  <c r="N29" i="9"/>
  <c r="P29" i="9"/>
  <c r="F17" i="9"/>
  <c r="E17" i="9"/>
  <c r="L64" i="9"/>
  <c r="J17" i="9"/>
  <c r="K77" i="9"/>
  <c r="E19" i="9"/>
  <c r="O64" i="9"/>
  <c r="E29" i="9"/>
  <c r="I77" i="9"/>
  <c r="F64" i="9"/>
  <c r="M42" i="9"/>
  <c r="Q15" i="9"/>
  <c r="H15" i="9"/>
  <c r="H18" i="9"/>
  <c r="M39" i="9"/>
  <c r="P19" i="9"/>
  <c r="F55" i="9"/>
  <c r="L63" i="9"/>
  <c r="P41" i="9"/>
  <c r="K40" i="9"/>
  <c r="J77" i="9"/>
  <c r="M18" i="9"/>
  <c r="G76" i="9"/>
  <c r="I15" i="9"/>
  <c r="F19" i="9"/>
  <c r="K54" i="9"/>
  <c r="G15" i="9"/>
  <c r="F29" i="9"/>
  <c r="G16" i="9"/>
  <c r="I71" i="9"/>
  <c r="E49" i="9"/>
  <c r="Q21" i="9"/>
  <c r="I48" i="9"/>
  <c r="P35" i="9"/>
  <c r="G21" i="9"/>
  <c r="J57" i="9"/>
  <c r="K33" i="9"/>
  <c r="E46" i="9"/>
  <c r="L47" i="9"/>
  <c r="N34" i="9"/>
  <c r="I57" i="9"/>
  <c r="J23" i="9"/>
  <c r="K47" i="9"/>
  <c r="L34" i="9"/>
  <c r="E70" i="9"/>
  <c r="P72" i="9"/>
  <c r="F25" i="9"/>
  <c r="H47" i="9"/>
  <c r="O47" i="9"/>
  <c r="N47" i="9"/>
  <c r="G22" i="9"/>
  <c r="F71" i="9"/>
  <c r="P47" i="9"/>
  <c r="M34" i="9"/>
  <c r="F35" i="9"/>
  <c r="H45" i="9"/>
  <c r="M49" i="9"/>
  <c r="O57" i="9"/>
  <c r="I24" i="9"/>
  <c r="F48" i="9"/>
  <c r="F46" i="9"/>
  <c r="F45" i="9"/>
  <c r="O34" i="9"/>
  <c r="F49" i="9"/>
  <c r="K21" i="9"/>
  <c r="N61" i="9"/>
  <c r="L22" i="9"/>
  <c r="F57" i="9"/>
  <c r="N49" i="9"/>
  <c r="H57" i="9"/>
  <c r="I47" i="9"/>
  <c r="L49" i="9"/>
  <c r="O60" i="9"/>
  <c r="K61" i="9"/>
  <c r="F61" i="9"/>
  <c r="F23" i="9"/>
  <c r="L61" i="9"/>
  <c r="E34" i="9"/>
  <c r="Q47" i="9"/>
  <c r="M72" i="9"/>
  <c r="M57" i="9"/>
  <c r="J35" i="9"/>
  <c r="E57" i="9"/>
  <c r="G25" i="9"/>
  <c r="L23" i="9"/>
  <c r="N70" i="9"/>
  <c r="M46" i="9"/>
  <c r="N46" i="9"/>
  <c r="P45" i="9"/>
  <c r="G60" i="9"/>
  <c r="I49" i="9"/>
  <c r="J61" i="9"/>
  <c r="N57" i="9"/>
  <c r="P61" i="9"/>
  <c r="M21" i="9"/>
  <c r="P21" i="9"/>
  <c r="Q59" i="9"/>
  <c r="P73" i="9"/>
  <c r="I34" i="9"/>
  <c r="Q48" i="9"/>
  <c r="K35" i="9"/>
  <c r="N23" i="9"/>
  <c r="F34" i="9"/>
  <c r="P34" i="9"/>
  <c r="H34" i="9"/>
  <c r="G24" i="9"/>
  <c r="L48" i="9"/>
  <c r="J46" i="9"/>
  <c r="K57" i="9"/>
  <c r="M61" i="9"/>
  <c r="I61" i="9"/>
  <c r="F28" i="9"/>
  <c r="J28" i="9"/>
  <c r="N28" i="9"/>
  <c r="E28" i="9"/>
  <c r="I28" i="9"/>
  <c r="M28" i="9"/>
  <c r="H26" i="7"/>
  <c r="E56" i="7"/>
  <c r="H19" i="7"/>
  <c r="H78" i="9"/>
  <c r="I65" i="9"/>
  <c r="L65" i="9"/>
  <c r="I41" i="9"/>
  <c r="M16" i="9"/>
  <c r="M20" i="12"/>
  <c r="M26" i="7"/>
  <c r="E26" i="7"/>
  <c r="P64" i="9"/>
  <c r="Q64" i="9"/>
  <c r="L40" i="9"/>
  <c r="H19" i="9"/>
  <c r="M19" i="9"/>
  <c r="D47" i="14"/>
  <c r="E47" i="14"/>
  <c r="H21" i="24"/>
  <c r="E21" i="24"/>
  <c r="K26" i="7"/>
  <c r="F26" i="7"/>
  <c r="O28" i="9"/>
  <c r="K28" i="9"/>
  <c r="G28" i="9"/>
  <c r="P28" i="9"/>
  <c r="L28" i="9"/>
  <c r="H28" i="9"/>
  <c r="I16" i="9"/>
  <c r="H67" i="9"/>
  <c r="K65" i="9"/>
  <c r="K76" i="9"/>
  <c r="F65" i="9"/>
  <c r="N27" i="9"/>
  <c r="K63" i="9"/>
  <c r="K18" i="9"/>
  <c r="Q41" i="9"/>
  <c r="N65" i="9"/>
  <c r="G41" i="9"/>
  <c r="M63" i="9"/>
  <c r="P18" i="9"/>
  <c r="I43" i="9"/>
  <c r="I17" i="12"/>
  <c r="E24" i="12"/>
  <c r="O76" i="12"/>
  <c r="O72" i="12"/>
  <c r="N64" i="14"/>
  <c r="L64" i="14"/>
  <c r="J17" i="12"/>
  <c r="J50" i="12"/>
  <c r="P76" i="12"/>
  <c r="I21" i="7"/>
  <c r="P34" i="7"/>
  <c r="O19" i="7"/>
  <c r="Q23" i="7"/>
  <c r="E71" i="7"/>
  <c r="M34" i="7"/>
  <c r="Q56" i="7"/>
  <c r="N23" i="7"/>
  <c r="M19" i="7"/>
  <c r="E34" i="7"/>
  <c r="O35" i="14"/>
  <c r="E35" i="14"/>
  <c r="E33" i="14"/>
  <c r="C33" i="14"/>
  <c r="J30" i="14"/>
  <c r="L15" i="12"/>
  <c r="N24" i="12"/>
  <c r="J46" i="12"/>
  <c r="M30" i="14"/>
  <c r="M33" i="14"/>
  <c r="G33" i="14"/>
  <c r="L35" i="14"/>
  <c r="H35" i="14"/>
  <c r="N35" i="14"/>
  <c r="C35" i="14"/>
  <c r="M52" i="12"/>
  <c r="F35" i="14"/>
  <c r="M30" i="12"/>
  <c r="L33" i="14"/>
  <c r="J64" i="14"/>
  <c r="I66" i="14"/>
  <c r="L52" i="12"/>
  <c r="H20" i="24"/>
  <c r="G68" i="12"/>
  <c r="E18" i="24"/>
  <c r="C16" i="24"/>
  <c r="L20" i="12"/>
  <c r="G30" i="12"/>
  <c r="J20" i="12"/>
  <c r="F20" i="24"/>
  <c r="N16" i="9"/>
  <c r="P65" i="9"/>
  <c r="Q63" i="9"/>
  <c r="Q65" i="9"/>
  <c r="O67" i="9"/>
  <c r="N43" i="9"/>
  <c r="O39" i="9"/>
  <c r="F67" i="9"/>
  <c r="L18" i="9"/>
  <c r="O65" i="9"/>
  <c r="J43" i="7"/>
  <c r="N56" i="7"/>
  <c r="G43" i="7"/>
  <c r="F32" i="7"/>
  <c r="Q16" i="9"/>
  <c r="E18" i="9"/>
  <c r="P16" i="9"/>
  <c r="I18" i="9"/>
  <c r="F18" i="9"/>
  <c r="O66" i="14"/>
  <c r="E19" i="7"/>
  <c r="L19" i="7"/>
  <c r="E43" i="7"/>
  <c r="O18" i="9"/>
  <c r="Q18" i="9"/>
  <c r="N21" i="7"/>
  <c r="I14" i="24"/>
  <c r="O23" i="7"/>
  <c r="E65" i="9"/>
  <c r="P78" i="9"/>
  <c r="I70" i="12"/>
  <c r="M77" i="12"/>
  <c r="K77" i="12"/>
  <c r="E77" i="12"/>
  <c r="P77" i="12"/>
  <c r="H68" i="12"/>
  <c r="G50" i="12"/>
  <c r="D50" i="12"/>
  <c r="E50" i="12"/>
  <c r="O50" i="12"/>
  <c r="H50" i="12"/>
  <c r="I45" i="12"/>
  <c r="N45" i="12"/>
  <c r="L45" i="12"/>
  <c r="P45" i="12"/>
  <c r="M45" i="12"/>
  <c r="F42" i="12"/>
  <c r="H42" i="12"/>
  <c r="K42" i="12"/>
  <c r="F40" i="12"/>
  <c r="H34" i="12"/>
  <c r="L34" i="12"/>
  <c r="H29" i="12"/>
  <c r="J29" i="12"/>
  <c r="P64" i="14"/>
  <c r="C64" i="14"/>
  <c r="F59" i="14"/>
  <c r="N59" i="14"/>
  <c r="M59" i="14"/>
  <c r="O59" i="14"/>
  <c r="L59" i="14"/>
  <c r="F56" i="14"/>
  <c r="C53" i="14"/>
  <c r="K47" i="14"/>
  <c r="N47" i="14"/>
  <c r="H47" i="14"/>
  <c r="O47" i="14"/>
  <c r="H45" i="14"/>
  <c r="D45" i="14"/>
  <c r="F39" i="14"/>
  <c r="D39" i="14"/>
  <c r="H39" i="14"/>
  <c r="O39" i="14"/>
  <c r="K39" i="14"/>
  <c r="E39" i="14"/>
  <c r="N39" i="14"/>
  <c r="G39" i="14"/>
  <c r="M39" i="14"/>
  <c r="D33" i="14"/>
  <c r="J33" i="14"/>
  <c r="I33" i="14"/>
  <c r="F33" i="14"/>
  <c r="H29" i="14"/>
  <c r="N18" i="14"/>
  <c r="M18" i="14"/>
  <c r="O16" i="14"/>
  <c r="I16" i="14"/>
  <c r="N16" i="14"/>
  <c r="C14" i="14"/>
  <c r="N14" i="14"/>
  <c r="G14" i="14"/>
  <c r="M76" i="12"/>
  <c r="M71" i="12"/>
  <c r="L66" i="12"/>
  <c r="G66" i="12"/>
  <c r="E66" i="12"/>
  <c r="D66" i="12"/>
  <c r="N62" i="12"/>
  <c r="K59" i="12"/>
  <c r="D59" i="12"/>
  <c r="L54" i="12"/>
  <c r="K54" i="12"/>
  <c r="O54" i="12"/>
  <c r="D51" i="12"/>
  <c r="J44" i="12"/>
  <c r="N23" i="12"/>
  <c r="K21" i="12"/>
  <c r="P18" i="12"/>
  <c r="J14" i="12"/>
  <c r="O14" i="12"/>
  <c r="M70" i="14"/>
  <c r="I52" i="14"/>
  <c r="J52" i="14"/>
  <c r="P52" i="14"/>
  <c r="N52" i="14"/>
  <c r="G52" i="14"/>
  <c r="E52" i="14"/>
  <c r="F52" i="14"/>
  <c r="G28" i="14"/>
  <c r="D28" i="14"/>
  <c r="F28" i="14"/>
  <c r="O28" i="14"/>
  <c r="N28" i="14"/>
  <c r="C28" i="14"/>
  <c r="P28" i="14"/>
  <c r="I28" i="14"/>
  <c r="K28" i="14"/>
  <c r="O24" i="14"/>
  <c r="P24" i="14"/>
  <c r="F24" i="14"/>
  <c r="E24" i="14"/>
  <c r="O22" i="14"/>
  <c r="L20" i="14"/>
  <c r="F20" i="14"/>
  <c r="E20" i="14"/>
  <c r="D20" i="14"/>
  <c r="J20" i="14"/>
  <c r="N20" i="14"/>
  <c r="H20" i="14"/>
  <c r="M20" i="14"/>
  <c r="F22" i="12"/>
  <c r="F64" i="14"/>
  <c r="O33" i="14"/>
  <c r="H33" i="14"/>
  <c r="K70" i="12"/>
  <c r="I15" i="12"/>
  <c r="K50" i="12"/>
  <c r="G64" i="14"/>
  <c r="L50" i="12"/>
  <c r="E64" i="14"/>
  <c r="F50" i="12"/>
  <c r="P50" i="12"/>
  <c r="I45" i="14"/>
  <c r="P47" i="14"/>
  <c r="J47" i="14"/>
  <c r="P34" i="12"/>
  <c r="K64" i="14"/>
  <c r="D64" i="14"/>
  <c r="H64" i="14"/>
  <c r="O34" i="12"/>
  <c r="F14" i="14"/>
  <c r="K59" i="14"/>
  <c r="D59" i="14"/>
  <c r="F29" i="12"/>
  <c r="E45" i="12"/>
  <c r="O45" i="12"/>
  <c r="G45" i="12"/>
  <c r="J77" i="12"/>
  <c r="E29" i="14"/>
  <c r="F51" i="14"/>
  <c r="M64" i="14"/>
  <c r="J34" i="12"/>
  <c r="I34" i="12"/>
  <c r="M34" i="12"/>
  <c r="O40" i="12"/>
  <c r="M50" i="12"/>
  <c r="G47" i="14"/>
  <c r="F47" i="14"/>
  <c r="O77" i="12"/>
  <c r="K33" i="14"/>
  <c r="C18" i="14"/>
  <c r="J45" i="12"/>
  <c r="M16" i="14"/>
  <c r="J59" i="14"/>
  <c r="O14" i="14"/>
  <c r="F16" i="14"/>
  <c r="G18" i="14"/>
  <c r="N33" i="14"/>
  <c r="H59" i="14"/>
  <c r="L42" i="12"/>
  <c r="F45" i="12"/>
  <c r="E42" i="12"/>
  <c r="K45" i="14"/>
  <c r="E59" i="14"/>
  <c r="K34" i="12"/>
  <c r="D18" i="14"/>
  <c r="M53" i="14"/>
  <c r="P18" i="14"/>
  <c r="C39" i="14"/>
  <c r="P39" i="14"/>
  <c r="J39" i="14"/>
  <c r="D16" i="14"/>
  <c r="I77" i="12"/>
  <c r="D77" i="12"/>
  <c r="M47" i="14"/>
  <c r="I47" i="14"/>
  <c r="F16" i="9"/>
  <c r="J43" i="9"/>
  <c r="K16" i="9"/>
  <c r="P63" i="9"/>
  <c r="L39" i="9"/>
  <c r="K39" i="9"/>
  <c r="E43" i="9"/>
  <c r="J64" i="9"/>
  <c r="J16" i="9"/>
  <c r="L27" i="9"/>
  <c r="I70" i="9"/>
  <c r="F72" i="9"/>
  <c r="F69" i="9"/>
  <c r="O70" i="9"/>
  <c r="Q72" i="9"/>
  <c r="Q73" i="9"/>
  <c r="P69" i="9"/>
  <c r="G70" i="9"/>
  <c r="P71" i="9"/>
  <c r="L16" i="9"/>
  <c r="H40" i="9"/>
  <c r="N63" i="9"/>
  <c r="P40" i="9"/>
  <c r="G40" i="9"/>
  <c r="F42" i="9"/>
  <c r="E16" i="9"/>
  <c r="G42" i="9"/>
  <c r="M43" i="9"/>
  <c r="J42" i="9"/>
  <c r="M15" i="9"/>
  <c r="J31" i="9"/>
  <c r="E15" i="9"/>
  <c r="O63" i="9"/>
  <c r="O16" i="9"/>
  <c r="P31" i="9"/>
  <c r="O40" i="9"/>
  <c r="I64" i="9"/>
  <c r="E64" i="9"/>
  <c r="I76" i="9"/>
  <c r="H69" i="9"/>
  <c r="I72" i="9"/>
  <c r="N71" i="9"/>
  <c r="L31" i="9"/>
  <c r="F15" i="9"/>
  <c r="M64" i="9"/>
  <c r="O43" i="9"/>
  <c r="N15" i="9"/>
  <c r="G64" i="9"/>
  <c r="H63" i="9"/>
  <c r="O31" i="9"/>
  <c r="K15" i="9"/>
  <c r="H64" i="9"/>
  <c r="E63" i="9"/>
  <c r="L73" i="9"/>
  <c r="K72" i="9"/>
  <c r="K46" i="7"/>
  <c r="F37" i="7"/>
  <c r="O17" i="7"/>
  <c r="I28" i="7"/>
  <c r="L17" i="7"/>
  <c r="M37" i="7"/>
  <c r="F76" i="7"/>
  <c r="L14" i="7"/>
  <c r="J14" i="7"/>
  <c r="E16" i="7"/>
  <c r="F38" i="7"/>
  <c r="F27" i="7"/>
  <c r="H25" i="7"/>
  <c r="J74" i="7"/>
  <c r="Q28" i="7"/>
  <c r="Q37" i="7"/>
  <c r="N28" i="7"/>
  <c r="N38" i="7"/>
  <c r="P73" i="7"/>
  <c r="F52" i="7"/>
  <c r="G17" i="7"/>
  <c r="K13" i="7"/>
  <c r="P28" i="7"/>
  <c r="L50" i="7"/>
  <c r="M76" i="7"/>
  <c r="P15" i="7"/>
  <c r="F67" i="7"/>
  <c r="E13" i="7"/>
  <c r="E28" i="7"/>
  <c r="F29" i="7"/>
  <c r="K25" i="7"/>
  <c r="E75" i="7"/>
  <c r="I52" i="7"/>
  <c r="L76" i="7"/>
  <c r="H73" i="7"/>
  <c r="K52" i="7"/>
  <c r="F17" i="7"/>
  <c r="L51" i="7"/>
  <c r="H27" i="7"/>
  <c r="I13" i="7"/>
  <c r="J15" i="7"/>
  <c r="I38" i="7"/>
  <c r="O50" i="7"/>
  <c r="J28" i="7"/>
  <c r="H14" i="7"/>
  <c r="H41" i="7"/>
  <c r="F70" i="7"/>
  <c r="I76" i="7"/>
  <c r="M75" i="7"/>
  <c r="Q76" i="7"/>
  <c r="F75" i="7"/>
  <c r="Q75" i="7"/>
  <c r="J73" i="7"/>
  <c r="F73" i="7"/>
  <c r="G73" i="7"/>
  <c r="M69" i="7"/>
  <c r="J56" i="7"/>
  <c r="H56" i="7"/>
  <c r="G56" i="7"/>
  <c r="O47" i="7"/>
  <c r="I47" i="7"/>
  <c r="K47" i="7"/>
  <c r="H40" i="7"/>
  <c r="G40" i="7"/>
  <c r="O38" i="7"/>
  <c r="I29" i="7"/>
  <c r="M27" i="7"/>
  <c r="N27" i="7"/>
  <c r="J60" i="9"/>
  <c r="M60" i="9"/>
  <c r="Q60" i="9"/>
  <c r="J58" i="9"/>
  <c r="G54" i="9"/>
  <c r="F43" i="9"/>
  <c r="H43" i="9"/>
  <c r="L43" i="9"/>
  <c r="N35" i="9"/>
  <c r="L35" i="9"/>
  <c r="H35" i="9"/>
  <c r="G35" i="9"/>
  <c r="I33" i="9"/>
  <c r="J33" i="9"/>
  <c r="Q33" i="9"/>
  <c r="F27" i="9"/>
  <c r="N76" i="7"/>
  <c r="F74" i="7"/>
  <c r="H68" i="7"/>
  <c r="M68" i="7"/>
  <c r="E55" i="7"/>
  <c r="O55" i="7"/>
  <c r="F55" i="7"/>
  <c r="M55" i="7"/>
  <c r="J46" i="7"/>
  <c r="M46" i="7"/>
  <c r="N41" i="7"/>
  <c r="O28" i="7"/>
  <c r="K28" i="7"/>
  <c r="N25" i="7"/>
  <c r="I67" i="9"/>
  <c r="E61" i="9"/>
  <c r="Q61" i="9"/>
  <c r="J59" i="9"/>
  <c r="L59" i="9"/>
  <c r="F59" i="9"/>
  <c r="G57" i="9"/>
  <c r="Q57" i="9"/>
  <c r="O53" i="9"/>
  <c r="P42" i="9"/>
  <c r="P36" i="9"/>
  <c r="F36" i="9"/>
  <c r="J29" i="9"/>
  <c r="I29" i="9"/>
  <c r="L29" i="9"/>
  <c r="K29" i="9"/>
  <c r="H29" i="9"/>
  <c r="G29" i="9"/>
  <c r="O29" i="9"/>
  <c r="I27" i="7"/>
  <c r="E38" i="7"/>
  <c r="J27" i="7"/>
  <c r="M73" i="7"/>
  <c r="I73" i="7"/>
  <c r="H29" i="7"/>
  <c r="N40" i="7"/>
  <c r="K38" i="7"/>
  <c r="K73" i="7"/>
  <c r="Q73" i="7"/>
  <c r="M40" i="7"/>
  <c r="O73" i="7"/>
  <c r="E29" i="7"/>
  <c r="L27" i="7"/>
  <c r="M38" i="7"/>
  <c r="G43" i="9"/>
  <c r="Q43" i="9"/>
  <c r="I52" i="9"/>
  <c r="F52" i="9"/>
  <c r="K43" i="9"/>
  <c r="M52" i="9"/>
  <c r="Q27" i="9"/>
  <c r="M56" i="7"/>
  <c r="L54" i="9"/>
  <c r="G30" i="9"/>
  <c r="Q45" i="7"/>
  <c r="L56" i="7"/>
  <c r="N67" i="7"/>
  <c r="Q54" i="9"/>
  <c r="G52" i="9"/>
  <c r="H54" i="9"/>
  <c r="K52" i="9"/>
  <c r="O56" i="7"/>
  <c r="L33" i="9"/>
  <c r="P43" i="9"/>
  <c r="Q52" i="9"/>
  <c r="E52" i="9"/>
  <c r="E40" i="7"/>
  <c r="P38" i="7"/>
  <c r="K40" i="7"/>
  <c r="N73" i="7"/>
  <c r="M29" i="7"/>
  <c r="P45" i="7"/>
  <c r="P60" i="9"/>
  <c r="G33" i="9"/>
  <c r="E35" i="9"/>
  <c r="Q35" i="9"/>
  <c r="H38" i="7"/>
  <c r="O58" i="9"/>
  <c r="J40" i="7"/>
  <c r="F54" i="9"/>
  <c r="L73" i="7"/>
  <c r="E73" i="7"/>
  <c r="G27" i="7"/>
  <c r="F60" i="9"/>
  <c r="K15" i="12"/>
  <c r="D15" i="12"/>
  <c r="G18" i="12"/>
  <c r="I21" i="12"/>
  <c r="P23" i="12"/>
  <c r="N28" i="12"/>
  <c r="D44" i="12"/>
  <c r="G51" i="12"/>
  <c r="F54" i="12"/>
  <c r="M54" i="12"/>
  <c r="P54" i="12"/>
  <c r="P59" i="12"/>
  <c r="J66" i="12"/>
  <c r="H66" i="12"/>
  <c r="N66" i="12"/>
  <c r="O66" i="12"/>
  <c r="D71" i="12"/>
  <c r="N76" i="12"/>
  <c r="J15" i="12"/>
  <c r="G76" i="12"/>
  <c r="K76" i="12"/>
  <c r="D28" i="12"/>
  <c r="P15" i="12"/>
  <c r="D76" i="12"/>
  <c r="M15" i="12"/>
  <c r="K62" i="12"/>
  <c r="I59" i="12"/>
  <c r="G59" i="12"/>
  <c r="F59" i="12"/>
  <c r="J64" i="12"/>
  <c r="E28" i="12"/>
  <c r="K18" i="12"/>
  <c r="H23" i="12"/>
  <c r="I39" i="12"/>
  <c r="E39" i="12"/>
  <c r="F39" i="12"/>
  <c r="I41" i="12"/>
  <c r="I54" i="12"/>
  <c r="G71" i="12"/>
  <c r="M59" i="12"/>
  <c r="E54" i="12"/>
  <c r="E32" i="12"/>
  <c r="N32" i="12"/>
  <c r="H36" i="12"/>
  <c r="E41" i="12"/>
  <c r="I69" i="12"/>
  <c r="F18" i="12"/>
  <c r="H18" i="12"/>
  <c r="K71" i="12"/>
  <c r="F33" i="12"/>
  <c r="E18" i="12"/>
  <c r="P21" i="12"/>
  <c r="O35" i="12"/>
  <c r="N71" i="12"/>
  <c r="D32" i="12"/>
  <c r="P32" i="12"/>
  <c r="M32" i="12"/>
  <c r="G32" i="12"/>
  <c r="I48" i="12"/>
  <c r="J39" i="12"/>
  <c r="H39" i="12"/>
  <c r="D46" i="12"/>
  <c r="I20" i="24"/>
  <c r="G21" i="24"/>
  <c r="G35" i="24"/>
  <c r="H67" i="24"/>
  <c r="F46" i="24"/>
  <c r="D32" i="24"/>
  <c r="G65" i="24"/>
  <c r="D70" i="24"/>
  <c r="C46" i="24"/>
  <c r="D59" i="24"/>
  <c r="E46" i="24"/>
  <c r="G61" i="24"/>
  <c r="F59" i="24"/>
  <c r="H70" i="24"/>
  <c r="C56" i="24"/>
  <c r="C61" i="24"/>
  <c r="C27" i="24"/>
  <c r="H28" i="24"/>
  <c r="H40" i="24"/>
  <c r="G19" i="24"/>
  <c r="H19" i="24"/>
  <c r="D21" i="24"/>
  <c r="I21" i="24"/>
  <c r="C12" i="24"/>
  <c r="G54" i="24"/>
  <c r="F54" i="24"/>
  <c r="C59" i="24"/>
  <c r="I43" i="24"/>
  <c r="F50" i="24"/>
  <c r="G27" i="24"/>
  <c r="F57" i="24"/>
  <c r="H25" i="24"/>
  <c r="H32" i="24"/>
  <c r="I32" i="24"/>
  <c r="H65" i="24"/>
  <c r="C52" i="24"/>
  <c r="E74" i="12"/>
  <c r="O74" i="12"/>
  <c r="I74" i="12"/>
  <c r="K74" i="12"/>
  <c r="N74" i="12"/>
  <c r="G74" i="12"/>
  <c r="E71" i="12"/>
  <c r="L71" i="12"/>
  <c r="P71" i="12"/>
  <c r="H58" i="12"/>
  <c r="J58" i="12"/>
  <c r="N56" i="12"/>
  <c r="E56" i="12"/>
  <c r="O48" i="12"/>
  <c r="I46" i="12"/>
  <c r="G36" i="12"/>
  <c r="G28" i="12"/>
  <c r="I28" i="12"/>
  <c r="L28" i="12"/>
  <c r="G75" i="14"/>
  <c r="K75" i="14"/>
  <c r="O75" i="14"/>
  <c r="F75" i="14"/>
  <c r="N72" i="14"/>
  <c r="M72" i="14"/>
  <c r="P72" i="14"/>
  <c r="P70" i="14"/>
  <c r="F70" i="14"/>
  <c r="D70" i="14"/>
  <c r="C65" i="14"/>
  <c r="N65" i="14"/>
  <c r="P65" i="14"/>
  <c r="N63" i="14"/>
  <c r="O63" i="14"/>
  <c r="I63" i="14"/>
  <c r="L60" i="14"/>
  <c r="I60" i="14"/>
  <c r="E60" i="14"/>
  <c r="I48" i="14"/>
  <c r="F48" i="14"/>
  <c r="C48" i="14"/>
  <c r="L48" i="14"/>
  <c r="I46" i="14"/>
  <c r="C46" i="14"/>
  <c r="E46" i="14"/>
  <c r="D46" i="14"/>
  <c r="L44" i="14"/>
  <c r="N44" i="14"/>
  <c r="L40" i="14"/>
  <c r="D40" i="14"/>
  <c r="M40" i="14"/>
  <c r="H32" i="14"/>
  <c r="E32" i="14"/>
  <c r="M32" i="14"/>
  <c r="L32" i="14"/>
  <c r="P75" i="12"/>
  <c r="I75" i="12"/>
  <c r="F72" i="12"/>
  <c r="I72" i="12"/>
  <c r="L72" i="12"/>
  <c r="D72" i="12"/>
  <c r="M72" i="12"/>
  <c r="N72" i="12"/>
  <c r="K66" i="12"/>
  <c r="P66" i="12"/>
  <c r="M66" i="12"/>
  <c r="I66" i="12"/>
  <c r="L63" i="12"/>
  <c r="K63" i="12"/>
  <c r="G63" i="12"/>
  <c r="H63" i="12"/>
  <c r="M63" i="12"/>
  <c r="J63" i="12"/>
  <c r="P63" i="12"/>
  <c r="N57" i="12"/>
  <c r="H57" i="12"/>
  <c r="D54" i="12"/>
  <c r="G54" i="12"/>
  <c r="J54" i="12"/>
  <c r="N54" i="12"/>
  <c r="I50" i="12"/>
  <c r="N50" i="12"/>
  <c r="O47" i="12"/>
  <c r="N41" i="12"/>
  <c r="P41" i="12"/>
  <c r="N38" i="12"/>
  <c r="I38" i="12"/>
  <c r="D35" i="12"/>
  <c r="E29" i="12"/>
  <c r="D21" i="12"/>
  <c r="H16" i="12"/>
  <c r="L74" i="14"/>
  <c r="C74" i="14"/>
  <c r="C62" i="14"/>
  <c r="G62" i="14"/>
  <c r="L57" i="14"/>
  <c r="O57" i="14"/>
  <c r="E57" i="14"/>
  <c r="N57" i="14"/>
  <c r="K57" i="14"/>
  <c r="I57" i="14"/>
  <c r="G57" i="14"/>
  <c r="F57" i="14"/>
  <c r="E54" i="14"/>
  <c r="H54" i="14"/>
  <c r="L54" i="14"/>
  <c r="M54" i="14"/>
  <c r="F54" i="14"/>
  <c r="P54" i="14"/>
  <c r="K52" i="14"/>
  <c r="H52" i="14"/>
  <c r="O52" i="14"/>
  <c r="L52" i="14"/>
  <c r="P50" i="14"/>
  <c r="N50" i="14"/>
  <c r="L50" i="14"/>
  <c r="K50" i="14"/>
  <c r="C50" i="14"/>
  <c r="J50" i="14"/>
  <c r="F30" i="14"/>
  <c r="E28" i="14"/>
  <c r="M28" i="14"/>
  <c r="J28" i="14"/>
  <c r="K24" i="14"/>
  <c r="D24" i="14"/>
  <c r="J24" i="14"/>
  <c r="I20" i="14"/>
  <c r="G20" i="14"/>
  <c r="D15" i="14"/>
  <c r="M15" i="14"/>
  <c r="L15" i="14"/>
  <c r="N15" i="14"/>
  <c r="H15" i="14"/>
  <c r="I15" i="14"/>
  <c r="F15" i="14"/>
  <c r="F71" i="12"/>
  <c r="M46" i="12"/>
  <c r="H71" i="12"/>
  <c r="P28" i="12"/>
  <c r="K28" i="12"/>
  <c r="F15" i="12"/>
  <c r="J71" i="12"/>
  <c r="O28" i="12"/>
  <c r="N15" i="12"/>
  <c r="G15" i="12"/>
  <c r="H15" i="12"/>
  <c r="L22" i="12"/>
  <c r="D42" i="12"/>
  <c r="I68" i="12"/>
  <c r="N42" i="12"/>
  <c r="N68" i="12"/>
  <c r="D68" i="12"/>
  <c r="E22" i="12"/>
  <c r="G40" i="14"/>
  <c r="C44" i="14"/>
  <c r="G65" i="14"/>
  <c r="D65" i="14"/>
  <c r="K70" i="14"/>
  <c r="M28" i="12"/>
  <c r="I62" i="12"/>
  <c r="O15" i="12"/>
  <c r="M22" i="12"/>
  <c r="J42" i="12"/>
  <c r="O42" i="12"/>
  <c r="M42" i="12"/>
  <c r="F68" i="12"/>
  <c r="M68" i="12"/>
  <c r="F40" i="14"/>
  <c r="D60" i="14"/>
  <c r="D58" i="14"/>
  <c r="E68" i="12"/>
  <c r="K68" i="12"/>
  <c r="M44" i="14"/>
  <c r="H22" i="12"/>
  <c r="E46" i="12"/>
  <c r="H28" i="12"/>
  <c r="H40" i="14"/>
  <c r="O60" i="14"/>
  <c r="O32" i="14"/>
  <c r="D62" i="12"/>
  <c r="F28" i="12"/>
  <c r="N46" i="14"/>
  <c r="I65" i="14"/>
  <c r="O71" i="12"/>
  <c r="C32" i="14"/>
  <c r="K60" i="14"/>
  <c r="H72" i="14"/>
  <c r="O56" i="12"/>
  <c r="M46" i="14"/>
  <c r="F63" i="14"/>
  <c r="E70" i="14"/>
  <c r="D48" i="14"/>
  <c r="G48" i="14"/>
  <c r="J74" i="12"/>
  <c r="I42" i="12"/>
  <c r="I71" i="12"/>
  <c r="M74" i="12"/>
  <c r="H74" i="12"/>
  <c r="F74" i="12"/>
  <c r="P48" i="12"/>
  <c r="O58" i="14"/>
  <c r="I75" i="14"/>
  <c r="K58" i="12"/>
  <c r="P58" i="12"/>
  <c r="G58" i="9"/>
  <c r="G27" i="9"/>
  <c r="O27" i="9"/>
  <c r="K58" i="9"/>
  <c r="K60" i="9"/>
  <c r="I60" i="9"/>
  <c r="M33" i="9"/>
  <c r="E58" i="9"/>
  <c r="P33" i="9"/>
  <c r="I27" i="9"/>
  <c r="J54" i="9"/>
  <c r="K27" i="9"/>
  <c r="H27" i="9"/>
  <c r="M66" i="9"/>
  <c r="E36" i="9"/>
  <c r="O36" i="9"/>
  <c r="K42" i="9"/>
  <c r="J51" i="9"/>
  <c r="P67" i="9"/>
  <c r="M27" i="9"/>
  <c r="F33" i="9"/>
  <c r="H33" i="9"/>
  <c r="I54" i="9"/>
  <c r="H58" i="9"/>
  <c r="N60" i="9"/>
  <c r="L60" i="9"/>
  <c r="E60" i="9"/>
  <c r="E71" i="9"/>
  <c r="O71" i="9"/>
  <c r="Q42" i="9"/>
  <c r="N42" i="9"/>
  <c r="I73" i="9"/>
  <c r="M69" i="9"/>
  <c r="K71" i="9"/>
  <c r="L70" i="9"/>
  <c r="F51" i="9"/>
  <c r="L72" i="9"/>
  <c r="K69" i="9"/>
  <c r="J69" i="9"/>
  <c r="Q70" i="9"/>
  <c r="M73" i="9"/>
  <c r="N69" i="9"/>
  <c r="F73" i="9"/>
  <c r="K73" i="9"/>
  <c r="H71" i="9"/>
  <c r="M76" i="9"/>
  <c r="P76" i="9"/>
  <c r="N76" i="9"/>
  <c r="F76" i="9"/>
  <c r="N54" i="9"/>
  <c r="Q67" i="9"/>
  <c r="J67" i="9"/>
  <c r="M78" i="9"/>
  <c r="G78" i="9"/>
  <c r="N78" i="9"/>
  <c r="O76" i="9"/>
  <c r="E76" i="9"/>
  <c r="P27" i="9"/>
  <c r="F78" i="9"/>
  <c r="O54" i="9"/>
  <c r="Q76" i="9"/>
  <c r="J76" i="9"/>
  <c r="L78" i="9"/>
  <c r="J73" i="9"/>
  <c r="Q69" i="9"/>
  <c r="O69" i="9"/>
  <c r="Q36" i="9"/>
  <c r="E73" i="9"/>
  <c r="M70" i="9"/>
  <c r="M71" i="9"/>
  <c r="J36" i="9"/>
  <c r="E33" i="9"/>
  <c r="I58" i="9"/>
  <c r="H72" i="9"/>
  <c r="O33" i="9"/>
  <c r="P70" i="9"/>
  <c r="G69" i="9"/>
  <c r="I36" i="9"/>
  <c r="K70" i="9"/>
  <c r="M54" i="9"/>
  <c r="I78" i="9"/>
  <c r="G67" i="9"/>
  <c r="Q78" i="9"/>
  <c r="E42" i="9"/>
  <c r="H42" i="9"/>
  <c r="L67" i="9"/>
  <c r="G71" i="9"/>
  <c r="E69" i="9"/>
  <c r="N73" i="9"/>
  <c r="Q71" i="9"/>
  <c r="O72" i="9"/>
  <c r="O73" i="9"/>
  <c r="H76" i="9"/>
  <c r="K78" i="9"/>
  <c r="E78" i="9"/>
  <c r="I69" i="9"/>
  <c r="P27" i="7"/>
  <c r="Q29" i="7"/>
  <c r="Q27" i="7"/>
  <c r="L40" i="7"/>
  <c r="E27" i="7"/>
  <c r="N46" i="7"/>
  <c r="P46" i="7"/>
  <c r="P55" i="7"/>
  <c r="I55" i="7"/>
  <c r="J55" i="7"/>
  <c r="Q68" i="7"/>
  <c r="L68" i="7"/>
  <c r="F68" i="7"/>
  <c r="H76" i="7"/>
  <c r="G76" i="7"/>
  <c r="K27" i="7"/>
  <c r="L29" i="7"/>
  <c r="I40" i="7"/>
  <c r="F40" i="7"/>
  <c r="Q40" i="7"/>
  <c r="H46" i="7"/>
  <c r="I74" i="7"/>
  <c r="G70" i="7"/>
  <c r="Q46" i="7"/>
  <c r="O29" i="7"/>
  <c r="F39" i="7"/>
  <c r="Q57" i="7"/>
  <c r="G26" i="7"/>
  <c r="J23" i="7"/>
  <c r="J45" i="7"/>
  <c r="F34" i="7"/>
  <c r="E32" i="7"/>
  <c r="J19" i="7"/>
  <c r="L45" i="7"/>
  <c r="P23" i="7"/>
  <c r="F21" i="7"/>
  <c r="M21" i="7"/>
  <c r="L23" i="7"/>
  <c r="I34" i="7"/>
  <c r="O21" i="7"/>
  <c r="K23" i="7"/>
  <c r="H21" i="7"/>
  <c r="K19" i="7"/>
  <c r="Q34" i="7"/>
  <c r="L34" i="7"/>
  <c r="G45" i="7"/>
  <c r="E21" i="7"/>
  <c r="K45" i="7"/>
  <c r="J26" i="7"/>
  <c r="I46" i="7"/>
  <c r="K59" i="7"/>
  <c r="N26" i="7"/>
  <c r="I26" i="7"/>
  <c r="Q19" i="7"/>
  <c r="M62" i="7"/>
  <c r="M65" i="7"/>
  <c r="E63" i="7"/>
  <c r="P62" i="7"/>
  <c r="K63" i="7"/>
  <c r="G65" i="7"/>
  <c r="N65" i="7"/>
  <c r="K64" i="7"/>
  <c r="G63" i="7"/>
  <c r="F62" i="7"/>
  <c r="H64" i="7"/>
  <c r="M39" i="7"/>
  <c r="O65" i="7"/>
  <c r="P64" i="7"/>
  <c r="J62" i="7"/>
  <c r="L61" i="7"/>
  <c r="E61" i="7"/>
  <c r="G64" i="7"/>
  <c r="K35" i="7"/>
  <c r="E33" i="7"/>
  <c r="Q20" i="7"/>
  <c r="P35" i="7"/>
  <c r="O68" i="7"/>
  <c r="F35" i="7"/>
  <c r="P20" i="7"/>
  <c r="L33" i="7"/>
  <c r="G34" i="7"/>
  <c r="E23" i="7"/>
  <c r="O22" i="7"/>
  <c r="E31" i="7"/>
  <c r="J34" i="7"/>
  <c r="M35" i="7"/>
  <c r="F31" i="7"/>
  <c r="I70" i="7"/>
  <c r="N32" i="7"/>
  <c r="H71" i="7"/>
  <c r="G19" i="7"/>
  <c r="N35" i="7"/>
  <c r="I19" i="7"/>
  <c r="M71" i="7"/>
  <c r="I64" i="7"/>
  <c r="Q62" i="7"/>
  <c r="H63" i="7"/>
  <c r="P65" i="7"/>
  <c r="F61" i="7"/>
  <c r="N62" i="7"/>
  <c r="F65" i="7"/>
  <c r="L63" i="7"/>
  <c r="M64" i="7"/>
  <c r="K70" i="7"/>
  <c r="H34" i="7"/>
  <c r="K31" i="7"/>
  <c r="Q31" i="7"/>
  <c r="I57" i="7"/>
  <c r="L57" i="7"/>
  <c r="E70" i="7"/>
  <c r="Q21" i="7"/>
  <c r="M31" i="7"/>
  <c r="J31" i="7"/>
  <c r="G23" i="7"/>
  <c r="G71" i="7"/>
  <c r="Q33" i="7"/>
  <c r="H23" i="7"/>
  <c r="H31" i="7"/>
  <c r="M70" i="7"/>
  <c r="J21" i="7"/>
  <c r="Q22" i="7"/>
  <c r="Q35" i="7"/>
  <c r="O33" i="7"/>
  <c r="O61" i="7"/>
  <c r="H33" i="7"/>
  <c r="F63" i="7"/>
  <c r="I23" i="7"/>
  <c r="H61" i="7"/>
  <c r="G50" i="24"/>
  <c r="G32" i="24"/>
  <c r="C26" i="24"/>
  <c r="F37" i="24"/>
  <c r="F32" i="24"/>
  <c r="E54" i="24"/>
  <c r="I61" i="24"/>
  <c r="I13" i="24"/>
  <c r="H50" i="24"/>
  <c r="H41" i="24"/>
  <c r="F41" i="24"/>
  <c r="H46" i="24"/>
  <c r="I45" i="24"/>
  <c r="F51" i="24"/>
  <c r="H13" i="24"/>
  <c r="F28" i="24"/>
  <c r="C35" i="24"/>
  <c r="G13" i="24"/>
  <c r="C13" i="24"/>
  <c r="H38" i="24"/>
  <c r="E37" i="24"/>
  <c r="G26" i="24"/>
  <c r="H69" i="24"/>
  <c r="E63" i="24"/>
  <c r="E69" i="24"/>
  <c r="I54" i="24"/>
  <c r="I41" i="24"/>
  <c r="E42" i="24"/>
  <c r="D54" i="24"/>
  <c r="D28" i="24"/>
  <c r="F69" i="24"/>
  <c r="G70" i="24"/>
  <c r="E31" i="24"/>
  <c r="D63" i="24"/>
  <c r="G36" i="24"/>
  <c r="G14" i="24"/>
  <c r="E12" i="24"/>
  <c r="G12" i="24"/>
  <c r="I12" i="24"/>
  <c r="E16" i="24"/>
  <c r="F16" i="24"/>
  <c r="E40" i="24"/>
  <c r="C63" i="24"/>
  <c r="I37" i="24"/>
  <c r="H63" i="24"/>
  <c r="G37" i="24"/>
  <c r="F65" i="24"/>
  <c r="G63" i="24"/>
  <c r="E41" i="24"/>
  <c r="I59" i="24"/>
  <c r="H48" i="24"/>
  <c r="D46" i="24"/>
  <c r="D58" i="24"/>
  <c r="D67" i="24"/>
  <c r="I49" i="24"/>
  <c r="E70" i="24"/>
  <c r="I67" i="24"/>
  <c r="F53" i="24"/>
  <c r="I39" i="24"/>
  <c r="G34" i="24"/>
  <c r="H29" i="24"/>
  <c r="C29" i="24"/>
  <c r="C17" i="24"/>
  <c r="I16" i="24"/>
  <c r="E13" i="24"/>
  <c r="C36" i="24"/>
  <c r="H17" i="24"/>
  <c r="D40" i="24"/>
  <c r="E38" i="24"/>
  <c r="H15" i="24"/>
  <c r="F39" i="24"/>
  <c r="I17" i="24"/>
  <c r="H12" i="24"/>
  <c r="G16" i="24"/>
  <c r="F60" i="24"/>
  <c r="F63" i="24"/>
  <c r="C65" i="24"/>
  <c r="G68" i="24"/>
  <c r="H47" i="24"/>
  <c r="F42" i="24"/>
  <c r="E50" i="24"/>
  <c r="D51" i="24"/>
  <c r="D50" i="24"/>
  <c r="I15" i="24"/>
  <c r="D41" i="24"/>
  <c r="G46" i="24"/>
  <c r="F27" i="24"/>
  <c r="E27" i="24"/>
  <c r="H31" i="24"/>
  <c r="H39" i="24"/>
  <c r="E25" i="24"/>
  <c r="H37" i="24"/>
  <c r="C40" i="24"/>
  <c r="E67" i="24"/>
  <c r="D29" i="24"/>
  <c r="E69" i="12"/>
  <c r="J69" i="12"/>
  <c r="D69" i="12"/>
  <c r="G69" i="12"/>
  <c r="N69" i="12"/>
  <c r="O69" i="12"/>
  <c r="K69" i="12"/>
  <c r="H69" i="12"/>
  <c r="M69" i="12"/>
  <c r="K64" i="12"/>
  <c r="L64" i="12"/>
  <c r="H64" i="12"/>
  <c r="N64" i="12"/>
  <c r="M64" i="12"/>
  <c r="F62" i="12"/>
  <c r="J62" i="12"/>
  <c r="H62" i="12"/>
  <c r="O62" i="12"/>
  <c r="D58" i="12"/>
  <c r="E58" i="12"/>
  <c r="L58" i="12"/>
  <c r="G58" i="12"/>
  <c r="F58" i="12"/>
  <c r="D56" i="12"/>
  <c r="P56" i="12"/>
  <c r="I56" i="12"/>
  <c r="M56" i="12"/>
  <c r="H53" i="12"/>
  <c r="L53" i="12"/>
  <c r="J53" i="12"/>
  <c r="I53" i="12"/>
  <c r="D53" i="12"/>
  <c r="M53" i="12"/>
  <c r="E53" i="12"/>
  <c r="K51" i="12"/>
  <c r="P51" i="12"/>
  <c r="N51" i="12"/>
  <c r="E51" i="12"/>
  <c r="I51" i="12"/>
  <c r="J51" i="12"/>
  <c r="M51" i="12"/>
  <c r="L48" i="12"/>
  <c r="J48" i="12"/>
  <c r="G48" i="12"/>
  <c r="E48" i="12"/>
  <c r="H48" i="12"/>
  <c r="H46" i="12"/>
  <c r="P46" i="12"/>
  <c r="K46" i="12"/>
  <c r="N46" i="12"/>
  <c r="F46" i="12"/>
  <c r="L46" i="12"/>
  <c r="H41" i="12"/>
  <c r="J41" i="12"/>
  <c r="E38" i="12"/>
  <c r="M38" i="12"/>
  <c r="O38" i="12"/>
  <c r="G38" i="12"/>
  <c r="D38" i="12"/>
  <c r="H38" i="12"/>
  <c r="E35" i="12"/>
  <c r="J35" i="12"/>
  <c r="I35" i="12"/>
  <c r="P35" i="12"/>
  <c r="I29" i="12"/>
  <c r="N29" i="12"/>
  <c r="P29" i="12"/>
  <c r="L29" i="12"/>
  <c r="H24" i="12"/>
  <c r="K24" i="12"/>
  <c r="O24" i="12"/>
  <c r="L24" i="12"/>
  <c r="P24" i="12"/>
  <c r="F24" i="12"/>
  <c r="I24" i="12"/>
  <c r="G24" i="12"/>
  <c r="N22" i="12"/>
  <c r="D22" i="12"/>
  <c r="P20" i="12"/>
  <c r="K20" i="12"/>
  <c r="N20" i="12"/>
  <c r="D20" i="12"/>
  <c r="E20" i="12"/>
  <c r="L17" i="12"/>
  <c r="H17" i="12"/>
  <c r="K17" i="12"/>
  <c r="G17" i="12"/>
  <c r="N17" i="12"/>
  <c r="D17" i="12"/>
  <c r="H14" i="12"/>
  <c r="F14" i="12"/>
  <c r="P14" i="12"/>
  <c r="N14" i="12"/>
  <c r="I14" i="12"/>
  <c r="K14" i="12"/>
  <c r="P75" i="14"/>
  <c r="H75" i="14"/>
  <c r="C72" i="14"/>
  <c r="E72" i="14"/>
  <c r="H70" i="14"/>
  <c r="G70" i="14"/>
  <c r="M65" i="14"/>
  <c r="H65" i="14"/>
  <c r="J63" i="14"/>
  <c r="D63" i="14"/>
  <c r="L63" i="14"/>
  <c r="J58" i="14"/>
  <c r="L58" i="14"/>
  <c r="M58" i="14"/>
  <c r="I56" i="14"/>
  <c r="J56" i="14"/>
  <c r="K56" i="14"/>
  <c r="C56" i="14"/>
  <c r="O56" i="14"/>
  <c r="H56" i="14"/>
  <c r="P56" i="14"/>
  <c r="M56" i="14"/>
  <c r="F53" i="14"/>
  <c r="L53" i="14"/>
  <c r="I53" i="14"/>
  <c r="D53" i="14"/>
  <c r="K53" i="14"/>
  <c r="O53" i="14"/>
  <c r="C51" i="14"/>
  <c r="I51" i="14"/>
  <c r="O51" i="14"/>
  <c r="J51" i="14"/>
  <c r="N51" i="14"/>
  <c r="E51" i="14"/>
  <c r="K46" i="14"/>
  <c r="O46" i="14"/>
  <c r="G44" i="14"/>
  <c r="I44" i="14"/>
  <c r="H44" i="14"/>
  <c r="C40" i="14"/>
  <c r="J40" i="14"/>
  <c r="N40" i="14"/>
  <c r="M34" i="14"/>
  <c r="C34" i="14"/>
  <c r="H34" i="14"/>
  <c r="L29" i="14"/>
  <c r="P29" i="14"/>
  <c r="I29" i="14"/>
  <c r="C29" i="14"/>
  <c r="N29" i="14"/>
  <c r="M29" i="14"/>
  <c r="O29" i="14"/>
  <c r="G75" i="12"/>
  <c r="F75" i="12"/>
  <c r="N75" i="12"/>
  <c r="J72" i="12"/>
  <c r="K72" i="12"/>
  <c r="E72" i="12"/>
  <c r="G72" i="12"/>
  <c r="G70" i="12"/>
  <c r="E70" i="12"/>
  <c r="M70" i="12"/>
  <c r="N70" i="12"/>
  <c r="F70" i="12"/>
  <c r="P70" i="12"/>
  <c r="P68" i="12"/>
  <c r="L68" i="12"/>
  <c r="J68" i="12"/>
  <c r="O68" i="12"/>
  <c r="L65" i="12"/>
  <c r="O65" i="12"/>
  <c r="K65" i="12"/>
  <c r="J65" i="12"/>
  <c r="I65" i="12"/>
  <c r="D65" i="12"/>
  <c r="E52" i="12"/>
  <c r="P52" i="12"/>
  <c r="N52" i="12"/>
  <c r="I52" i="12"/>
  <c r="J52" i="12"/>
  <c r="H52" i="12"/>
  <c r="F52" i="12"/>
  <c r="E26" i="12"/>
  <c r="M26" i="12"/>
  <c r="L26" i="12"/>
  <c r="O26" i="12"/>
  <c r="I26" i="12"/>
  <c r="D26" i="12"/>
  <c r="O23" i="12"/>
  <c r="I23" i="12"/>
  <c r="D23" i="12"/>
  <c r="M23" i="12"/>
  <c r="L23" i="12"/>
  <c r="G23" i="12"/>
  <c r="J23" i="12"/>
  <c r="M18" i="12"/>
  <c r="L18" i="12"/>
  <c r="J18" i="12"/>
  <c r="O18" i="12"/>
  <c r="I18" i="12"/>
  <c r="G26" i="14"/>
  <c r="D26" i="14"/>
  <c r="M26" i="14"/>
  <c r="F26" i="14"/>
  <c r="K26" i="14"/>
  <c r="H26" i="14"/>
  <c r="E26" i="14"/>
  <c r="P26" i="14"/>
  <c r="N26" i="14"/>
  <c r="L23" i="14"/>
  <c r="P23" i="14"/>
  <c r="C23" i="14"/>
  <c r="K23" i="14"/>
  <c r="G23" i="14"/>
  <c r="E23" i="14"/>
  <c r="N23" i="14"/>
  <c r="F23" i="14"/>
  <c r="H21" i="14"/>
  <c r="K21" i="14"/>
  <c r="M21" i="14"/>
  <c r="L21" i="14"/>
  <c r="N21" i="14"/>
  <c r="J21" i="14"/>
  <c r="D21" i="14"/>
  <c r="P21" i="14"/>
  <c r="K18" i="14"/>
  <c r="J18" i="14"/>
  <c r="E18" i="14"/>
  <c r="H18" i="14"/>
  <c r="F18" i="14"/>
  <c r="G16" i="14"/>
  <c r="H16" i="14"/>
  <c r="P16" i="14"/>
  <c r="L16" i="14"/>
  <c r="E16" i="14"/>
  <c r="K16" i="14"/>
  <c r="J16" i="14"/>
  <c r="D14" i="14"/>
  <c r="L14" i="14"/>
  <c r="H14" i="14"/>
  <c r="I14" i="14"/>
  <c r="E14" i="14"/>
  <c r="M14" i="14"/>
  <c r="K14" i="14"/>
  <c r="P14" i="14"/>
  <c r="M63" i="14"/>
  <c r="O58" i="12"/>
  <c r="O46" i="12"/>
  <c r="L75" i="14"/>
  <c r="G63" i="14"/>
  <c r="D32" i="14"/>
  <c r="M58" i="12"/>
  <c r="M62" i="12"/>
  <c r="O44" i="14"/>
  <c r="M48" i="12"/>
  <c r="D75" i="14"/>
  <c r="E65" i="14"/>
  <c r="P58" i="14"/>
  <c r="M38" i="14"/>
  <c r="G56" i="12"/>
  <c r="J70" i="14"/>
  <c r="F46" i="14"/>
  <c r="P32" i="14"/>
  <c r="H46" i="14"/>
  <c r="L72" i="14"/>
  <c r="M48" i="14"/>
  <c r="I32" i="14"/>
  <c r="J56" i="12"/>
  <c r="P60" i="14"/>
  <c r="F60" i="14"/>
  <c r="H38" i="14"/>
  <c r="H60" i="14"/>
  <c r="K38" i="14"/>
  <c r="P40" i="14"/>
  <c r="N58" i="14"/>
  <c r="I38" i="14"/>
  <c r="P22" i="12"/>
  <c r="I22" i="12"/>
  <c r="C70" i="14"/>
  <c r="K65" i="14"/>
  <c r="P44" i="14"/>
  <c r="I40" i="14"/>
  <c r="G38" i="14"/>
  <c r="E38" i="14"/>
  <c r="G22" i="12"/>
  <c r="L62" i="12"/>
  <c r="P62" i="12"/>
  <c r="K48" i="12"/>
  <c r="F48" i="12"/>
  <c r="D48" i="12"/>
  <c r="D29" i="12"/>
  <c r="N35" i="12"/>
  <c r="F35" i="12"/>
  <c r="P38" i="12"/>
  <c r="L38" i="12"/>
  <c r="G41" i="12"/>
  <c r="O41" i="12"/>
  <c r="N32" i="14"/>
  <c r="G32" i="14"/>
  <c r="K32" i="14"/>
  <c r="L34" i="14"/>
  <c r="I34" i="14"/>
  <c r="F34" i="14"/>
  <c r="O38" i="14"/>
  <c r="K40" i="14"/>
  <c r="E40" i="14"/>
  <c r="D44" i="14"/>
  <c r="J44" i="14"/>
  <c r="P46" i="14"/>
  <c r="G46" i="14"/>
  <c r="L46" i="14"/>
  <c r="J46" i="14"/>
  <c r="E48" i="14"/>
  <c r="H48" i="14"/>
  <c r="K48" i="14"/>
  <c r="O48" i="14"/>
  <c r="H58" i="14"/>
  <c r="J60" i="14"/>
  <c r="M60" i="14"/>
  <c r="N60" i="14"/>
  <c r="C63" i="14"/>
  <c r="P63" i="14"/>
  <c r="E63" i="14"/>
  <c r="H63" i="14"/>
  <c r="O65" i="14"/>
  <c r="J65" i="14"/>
  <c r="I70" i="14"/>
  <c r="O70" i="14"/>
  <c r="N70" i="14"/>
  <c r="F72" i="14"/>
  <c r="D72" i="14"/>
  <c r="K72" i="14"/>
  <c r="G72" i="14"/>
  <c r="M75" i="14"/>
  <c r="J75" i="14"/>
  <c r="E75" i="14"/>
  <c r="G46" i="12"/>
  <c r="N48" i="12"/>
  <c r="K56" i="12"/>
  <c r="N58" i="12"/>
  <c r="I58" i="12"/>
  <c r="G62" i="12"/>
  <c r="M41" i="12"/>
  <c r="M35" i="12"/>
  <c r="H35" i="12"/>
  <c r="E62" i="12"/>
  <c r="F51" i="12"/>
  <c r="F69" i="12"/>
  <c r="K41" i="12"/>
  <c r="P64" i="12"/>
  <c r="M17" i="12"/>
  <c r="P17" i="12"/>
  <c r="D64" i="12"/>
  <c r="L51" i="12"/>
  <c r="F17" i="12"/>
  <c r="M29" i="12"/>
  <c r="E53" i="14"/>
  <c r="F29" i="14"/>
  <c r="L51" i="14"/>
  <c r="O17" i="12"/>
  <c r="H53" i="14"/>
  <c r="J38" i="12"/>
  <c r="D51" i="14"/>
  <c r="K29" i="14"/>
  <c r="L56" i="14"/>
  <c r="G29" i="14"/>
  <c r="O22" i="12"/>
  <c r="N38" i="14"/>
  <c r="E44" i="14"/>
  <c r="L65" i="14"/>
  <c r="G14" i="12"/>
  <c r="M14" i="12"/>
  <c r="L14" i="12"/>
  <c r="E64" i="12"/>
  <c r="K51" i="14"/>
  <c r="J53" i="14"/>
  <c r="P53" i="14"/>
  <c r="E56" i="14"/>
  <c r="J22" i="12"/>
  <c r="K29" i="12"/>
  <c r="F38" i="12"/>
  <c r="F20" i="12"/>
  <c r="K22" i="12"/>
  <c r="O40" i="14"/>
  <c r="F44" i="14"/>
  <c r="E17" i="12"/>
  <c r="G58" i="14"/>
  <c r="M51" i="14"/>
  <c r="O72" i="14"/>
  <c r="J24" i="12"/>
  <c r="H56" i="12"/>
  <c r="D56" i="14"/>
  <c r="L41" i="12"/>
  <c r="H51" i="12"/>
  <c r="D29" i="14"/>
  <c r="P51" i="14"/>
  <c r="I72" i="14"/>
  <c r="M24" i="12"/>
  <c r="L56" i="12"/>
  <c r="K44" i="14"/>
  <c r="G56" i="14"/>
  <c r="O29" i="12"/>
  <c r="F41" i="12"/>
  <c r="P69" i="12"/>
  <c r="E14" i="12"/>
  <c r="L69" i="12"/>
  <c r="O53" i="12"/>
  <c r="F53" i="12"/>
  <c r="N53" i="12"/>
  <c r="D41" i="12"/>
  <c r="K53" i="12"/>
  <c r="P53" i="12"/>
  <c r="N53" i="14"/>
  <c r="F65" i="14"/>
  <c r="J72" i="14"/>
  <c r="I20" i="12"/>
  <c r="F56" i="12"/>
  <c r="C75" i="14"/>
  <c r="C60" i="14"/>
  <c r="H20" i="12"/>
  <c r="B12" i="12"/>
  <c r="P66" i="9"/>
  <c r="Q58" i="9"/>
  <c r="M36" i="9"/>
  <c r="L36" i="9"/>
  <c r="J30" i="9"/>
  <c r="L66" i="9"/>
  <c r="N66" i="9"/>
  <c r="G51" i="9"/>
  <c r="L58" i="9"/>
  <c r="I51" i="9"/>
  <c r="N36" i="9"/>
  <c r="E66" i="9"/>
  <c r="P58" i="9"/>
  <c r="M58" i="9"/>
  <c r="Q75" i="9"/>
  <c r="P52" i="9"/>
  <c r="G75" i="9"/>
  <c r="J52" i="9"/>
  <c r="F75" i="9"/>
  <c r="Q37" i="9"/>
  <c r="P30" i="9"/>
  <c r="G66" i="9"/>
  <c r="Q66" i="9"/>
  <c r="J66" i="9"/>
  <c r="K36" i="9"/>
  <c r="Q51" i="9"/>
  <c r="I53" i="9"/>
  <c r="O59" i="9"/>
  <c r="N59" i="9"/>
  <c r="M59" i="9"/>
  <c r="L30" i="9"/>
  <c r="F58" i="9"/>
  <c r="I75" i="9"/>
  <c r="M75" i="9"/>
  <c r="Q31" i="9"/>
  <c r="F66" i="9"/>
  <c r="M31" i="9"/>
  <c r="I31" i="9"/>
  <c r="M51" i="9"/>
  <c r="E39" i="9"/>
  <c r="P53" i="9"/>
  <c r="I39" i="9"/>
  <c r="M40" i="9"/>
  <c r="H31" i="9"/>
  <c r="Q40" i="9"/>
  <c r="J39" i="9"/>
  <c r="N52" i="9"/>
  <c r="H39" i="9"/>
  <c r="N39" i="9"/>
  <c r="L52" i="9"/>
  <c r="L41" i="9"/>
  <c r="N67" i="9"/>
  <c r="E67" i="9"/>
  <c r="N41" i="9"/>
  <c r="M41" i="9"/>
  <c r="J41" i="9"/>
  <c r="O30" i="9"/>
  <c r="O41" i="9"/>
  <c r="H41" i="9"/>
  <c r="K30" i="9"/>
  <c r="J53" i="9"/>
  <c r="M30" i="9"/>
  <c r="K41" i="9"/>
  <c r="G59" i="9"/>
  <c r="H24" i="9"/>
  <c r="L25" i="9"/>
  <c r="N21" i="9"/>
  <c r="I22" i="9"/>
  <c r="G23" i="9"/>
  <c r="M23" i="9"/>
  <c r="M22" i="9"/>
  <c r="K23" i="9"/>
  <c r="E24" i="9"/>
  <c r="P59" i="9"/>
  <c r="Q24" i="9"/>
  <c r="O21" i="9"/>
  <c r="G36" i="9"/>
  <c r="H59" i="9"/>
  <c r="O25" i="9"/>
  <c r="L24" i="9"/>
  <c r="E25" i="9"/>
  <c r="H22" i="9"/>
  <c r="E53" i="9"/>
  <c r="L53" i="9"/>
  <c r="F39" i="9"/>
  <c r="M67" i="9"/>
  <c r="J75" i="9"/>
  <c r="F53" i="9"/>
  <c r="F40" i="9"/>
  <c r="N75" i="9"/>
  <c r="P75" i="9"/>
  <c r="Q53" i="9"/>
  <c r="N31" i="9"/>
  <c r="H53" i="9"/>
  <c r="F30" i="9"/>
  <c r="E41" i="9"/>
  <c r="E21" i="9"/>
  <c r="Q23" i="9"/>
  <c r="K24" i="9"/>
  <c r="E22" i="9"/>
  <c r="K59" i="9"/>
  <c r="M25" i="9"/>
  <c r="Q22" i="9"/>
  <c r="H23" i="9"/>
  <c r="I21" i="9"/>
  <c r="L21" i="9"/>
  <c r="Q25" i="9"/>
  <c r="N25" i="9"/>
  <c r="J21" i="9"/>
  <c r="O75" i="9"/>
  <c r="I40" i="9"/>
  <c r="E31" i="9"/>
  <c r="J40" i="9"/>
  <c r="Q39" i="9"/>
  <c r="N22" i="9"/>
  <c r="I25" i="9"/>
  <c r="H52" i="9"/>
  <c r="K71" i="7"/>
  <c r="M59" i="7"/>
  <c r="O57" i="7"/>
  <c r="E58" i="7"/>
  <c r="J59" i="7"/>
  <c r="K58" i="7"/>
  <c r="P57" i="7"/>
  <c r="J57" i="7"/>
  <c r="O58" i="7"/>
  <c r="G58" i="7"/>
  <c r="L59" i="7"/>
  <c r="G59" i="7"/>
  <c r="O59" i="7"/>
  <c r="O46" i="7"/>
  <c r="J71" i="7"/>
  <c r="N57" i="7"/>
  <c r="I45" i="7"/>
  <c r="O71" i="7"/>
  <c r="L74" i="7"/>
  <c r="E57" i="7"/>
  <c r="K57" i="7"/>
  <c r="L46" i="7"/>
  <c r="F57" i="7"/>
  <c r="H70" i="7"/>
  <c r="P29" i="7"/>
  <c r="O74" i="7"/>
  <c r="F46" i="7"/>
  <c r="H45" i="7"/>
  <c r="K29" i="7"/>
  <c r="G29" i="7"/>
  <c r="H75" i="7"/>
  <c r="E47" i="7"/>
  <c r="J38" i="7"/>
  <c r="Q67" i="7"/>
  <c r="L75" i="7"/>
  <c r="J29" i="7"/>
  <c r="H47" i="7"/>
  <c r="L47" i="7"/>
  <c r="E67" i="7"/>
  <c r="J47" i="7"/>
  <c r="E45" i="7"/>
  <c r="M67" i="7"/>
  <c r="P25" i="7"/>
  <c r="E46" i="7"/>
  <c r="Q74" i="7"/>
  <c r="Q38" i="7"/>
  <c r="Q47" i="7"/>
  <c r="G47" i="7"/>
  <c r="F47" i="7"/>
  <c r="M47" i="7"/>
  <c r="L67" i="7"/>
  <c r="G75" i="7"/>
  <c r="O75" i="7"/>
  <c r="J17" i="7"/>
  <c r="H13" i="7"/>
  <c r="M50" i="7"/>
  <c r="M45" i="7"/>
  <c r="E51" i="7"/>
  <c r="P75" i="7"/>
  <c r="E49" i="7"/>
  <c r="G52" i="7"/>
  <c r="F16" i="7"/>
  <c r="K37" i="7"/>
  <c r="M52" i="7"/>
  <c r="G38" i="7"/>
  <c r="I37" i="7"/>
  <c r="M16" i="7"/>
  <c r="N53" i="7"/>
  <c r="K74" i="7"/>
  <c r="K50" i="7"/>
  <c r="I25" i="7"/>
  <c r="G15" i="7"/>
  <c r="Q16" i="7"/>
  <c r="J50" i="7"/>
  <c r="G25" i="7"/>
  <c r="Q70" i="7"/>
  <c r="G57" i="7"/>
  <c r="I50" i="7"/>
  <c r="Q25" i="7"/>
  <c r="G51" i="7"/>
  <c r="M51" i="7"/>
  <c r="O51" i="7"/>
  <c r="P74" i="7"/>
  <c r="F15" i="7"/>
  <c r="E37" i="7"/>
  <c r="Q52" i="7"/>
  <c r="P16" i="7"/>
  <c r="P53" i="7"/>
  <c r="I15" i="7"/>
  <c r="L13" i="7"/>
  <c r="I17" i="7"/>
  <c r="H49" i="7"/>
  <c r="Q15" i="7"/>
  <c r="P49" i="7"/>
  <c r="G49" i="7"/>
  <c r="I75" i="7"/>
  <c r="N14" i="7"/>
  <c r="J37" i="7"/>
  <c r="Q13" i="7"/>
  <c r="I16" i="7"/>
  <c r="O70" i="7"/>
  <c r="K67" i="7"/>
  <c r="F45" i="7"/>
  <c r="M58" i="7"/>
  <c r="H57" i="7"/>
  <c r="J70" i="7"/>
  <c r="E15" i="7"/>
  <c r="G50" i="7"/>
  <c r="P14" i="7"/>
  <c r="N51" i="7"/>
  <c r="J16" i="7"/>
  <c r="O15" i="7"/>
  <c r="H50" i="7"/>
  <c r="I53" i="7"/>
  <c r="O13" i="7"/>
  <c r="Q51" i="7"/>
  <c r="E14" i="7"/>
  <c r="O25" i="7"/>
  <c r="E50" i="7"/>
  <c r="P13" i="7"/>
  <c r="G74" i="7"/>
  <c r="O53" i="7"/>
  <c r="O52" i="7"/>
  <c r="N75" i="7"/>
  <c r="F49" i="7"/>
  <c r="I14" i="7"/>
  <c r="E59" i="7"/>
  <c r="Q71" i="7"/>
  <c r="J58" i="7"/>
  <c r="H59" i="7"/>
  <c r="K17" i="7"/>
  <c r="P51" i="7"/>
  <c r="E53" i="7"/>
  <c r="H53" i="7"/>
  <c r="E17" i="7"/>
  <c r="K16" i="7"/>
  <c r="O16" i="7"/>
  <c r="L15" i="7"/>
  <c r="I49" i="7"/>
  <c r="N45" i="7"/>
  <c r="N59" i="7"/>
  <c r="J13" i="7"/>
  <c r="N13" i="7"/>
  <c r="H16" i="7"/>
  <c r="N50" i="7"/>
  <c r="M53" i="7"/>
  <c r="E68" i="24"/>
  <c r="H57" i="24"/>
  <c r="F52" i="24"/>
  <c r="E43" i="24"/>
  <c r="G52" i="24"/>
  <c r="D26" i="24"/>
  <c r="D43" i="24"/>
  <c r="D14" i="24"/>
  <c r="D52" i="24"/>
  <c r="H35" i="24"/>
  <c r="H43" i="24"/>
  <c r="G48" i="24"/>
  <c r="I48" i="24"/>
  <c r="H26" i="24"/>
  <c r="I52" i="24"/>
  <c r="F18" i="24"/>
  <c r="E14" i="24"/>
  <c r="H18" i="24"/>
  <c r="C30" i="24"/>
  <c r="D68" i="24"/>
  <c r="I23" i="24"/>
  <c r="I18" i="24"/>
  <c r="C18" i="24"/>
  <c r="C43" i="24"/>
  <c r="E30" i="24"/>
  <c r="E48" i="24"/>
  <c r="G18" i="24"/>
  <c r="D30" i="24"/>
  <c r="C48" i="24"/>
  <c r="D57" i="24"/>
  <c r="C68" i="24"/>
  <c r="I35" i="24"/>
  <c r="F26" i="24"/>
  <c r="C23" i="24"/>
  <c r="C57" i="24"/>
  <c r="G43" i="24"/>
  <c r="I26" i="24"/>
  <c r="F35" i="24"/>
  <c r="H52" i="24"/>
  <c r="F48" i="24"/>
  <c r="I30" i="24"/>
  <c r="G39" i="24"/>
  <c r="E57" i="24"/>
  <c r="E64" i="24"/>
  <c r="F30" i="24"/>
  <c r="D35" i="24"/>
  <c r="C14" i="24"/>
  <c r="E23" i="24"/>
  <c r="I68" i="24"/>
  <c r="F14" i="24"/>
  <c r="H23" i="24"/>
  <c r="H30" i="24"/>
  <c r="I57" i="24"/>
  <c r="D39" i="24"/>
  <c r="G15" i="24"/>
  <c r="E15" i="24"/>
  <c r="H68" i="24"/>
  <c r="F19" i="24"/>
  <c r="C15" i="24"/>
  <c r="E61" i="24"/>
  <c r="F21" i="24"/>
  <c r="D61" i="24"/>
  <c r="C19" i="24"/>
  <c r="F13" i="24"/>
  <c r="G17" i="24"/>
  <c r="E32" i="24"/>
  <c r="F15" i="24"/>
  <c r="G47" i="9"/>
  <c r="K32" i="7"/>
  <c r="L71" i="7"/>
  <c r="Q59" i="7"/>
  <c r="O40" i="7"/>
  <c r="I63" i="7"/>
  <c r="J63" i="7"/>
  <c r="N55" i="7"/>
  <c r="F71" i="7"/>
  <c r="G55" i="7"/>
  <c r="N47" i="7"/>
  <c r="N71" i="7"/>
  <c r="E44" i="7"/>
  <c r="P63" i="7"/>
  <c r="O63" i="7"/>
  <c r="N63" i="7"/>
  <c r="J32" i="7"/>
  <c r="K55" i="7"/>
  <c r="Q55" i="7"/>
  <c r="I32" i="7"/>
  <c r="K75" i="7"/>
  <c r="L16" i="7"/>
  <c r="Q32" i="7"/>
  <c r="F59" i="7"/>
  <c r="Q63" i="7"/>
  <c r="H55" i="7"/>
  <c r="L28" i="7"/>
  <c r="Q50" i="7"/>
  <c r="N61" i="7"/>
  <c r="J76" i="7"/>
  <c r="G28" i="7"/>
  <c r="N43" i="7"/>
  <c r="I35" i="7"/>
  <c r="G61" i="7"/>
  <c r="Q61" i="7"/>
  <c r="E76" i="7"/>
  <c r="N68" i="7"/>
  <c r="K68" i="7"/>
  <c r="H35" i="7"/>
  <c r="O32" i="7"/>
  <c r="P71" i="7"/>
  <c r="P76" i="7"/>
  <c r="H65" i="7"/>
  <c r="H32" i="7"/>
  <c r="P43" i="7"/>
  <c r="E65" i="7"/>
  <c r="O76" i="7"/>
  <c r="H28" i="7"/>
  <c r="M32" i="7"/>
  <c r="J68" i="7"/>
  <c r="O35" i="7"/>
  <c r="P50" i="7"/>
  <c r="G13" i="7"/>
  <c r="I43" i="7"/>
  <c r="P68" i="7"/>
  <c r="G32" i="7"/>
  <c r="G68" i="7"/>
  <c r="Q43" i="7"/>
  <c r="H43" i="7"/>
  <c r="F43" i="7"/>
  <c r="L43" i="7"/>
  <c r="J61" i="7"/>
  <c r="P61" i="7"/>
  <c r="M43" i="7"/>
  <c r="O43" i="7"/>
  <c r="L32" i="7"/>
  <c r="G35" i="7"/>
  <c r="M13" i="7"/>
  <c r="N16" i="7"/>
  <c r="K46" i="9"/>
  <c r="G46" i="9"/>
  <c r="E59" i="9"/>
  <c r="P46" i="9"/>
  <c r="Q29" i="9"/>
  <c r="H65" i="9"/>
  <c r="Q46" i="9"/>
  <c r="L46" i="9"/>
  <c r="J65" i="9"/>
  <c r="M65" i="9"/>
  <c r="I46" i="9"/>
  <c r="F47" i="9"/>
  <c r="G49" i="9"/>
  <c r="O42" i="9"/>
  <c r="O78" i="9"/>
  <c r="F31" i="9"/>
  <c r="G45" i="9"/>
  <c r="M45" i="9"/>
  <c r="E72" i="9"/>
  <c r="K34" i="9"/>
  <c r="C13" i="9"/>
  <c r="I69" i="7"/>
  <c r="F69" i="7"/>
  <c r="K69" i="7"/>
  <c r="H69" i="7"/>
  <c r="G69" i="7"/>
  <c r="O69" i="7"/>
  <c r="L69" i="7"/>
  <c r="Q69" i="7"/>
  <c r="P69" i="7"/>
  <c r="E69" i="7"/>
  <c r="N69" i="7"/>
  <c r="F58" i="7"/>
  <c r="N58" i="7"/>
  <c r="H58" i="7"/>
  <c r="P58" i="7"/>
  <c r="Q58" i="7"/>
  <c r="L58" i="7"/>
  <c r="I58" i="7"/>
  <c r="I51" i="7"/>
  <c r="F51" i="7"/>
  <c r="J51" i="7"/>
  <c r="K51" i="7"/>
  <c r="L20" i="7"/>
  <c r="N20" i="7"/>
  <c r="O20" i="7"/>
  <c r="M20" i="7"/>
  <c r="K20" i="7"/>
  <c r="D11" i="7"/>
  <c r="F20" i="7"/>
  <c r="J20" i="7"/>
  <c r="G20" i="7"/>
  <c r="E20" i="7"/>
  <c r="H20" i="7"/>
  <c r="O77" i="9"/>
  <c r="P77" i="9"/>
  <c r="F77" i="9"/>
  <c r="G77" i="9"/>
  <c r="L77" i="9"/>
  <c r="H77" i="9"/>
  <c r="M77" i="9"/>
  <c r="N77" i="9"/>
  <c r="E77" i="9"/>
  <c r="Q77" i="9"/>
  <c r="H66" i="9"/>
  <c r="K66" i="9"/>
  <c r="O66" i="9"/>
  <c r="I66" i="9"/>
  <c r="N55" i="9"/>
  <c r="H55" i="9"/>
  <c r="K55" i="9"/>
  <c r="J55" i="9"/>
  <c r="O55" i="9"/>
  <c r="Q55" i="9"/>
  <c r="E55" i="9"/>
  <c r="P55" i="9"/>
  <c r="I55" i="9"/>
  <c r="L55" i="9"/>
  <c r="O51" i="9"/>
  <c r="E51" i="9"/>
  <c r="K51" i="9"/>
  <c r="P51" i="9"/>
  <c r="H51" i="9"/>
  <c r="L51" i="9"/>
  <c r="E30" i="9"/>
  <c r="I30" i="9"/>
  <c r="Q30" i="9"/>
  <c r="N30" i="9"/>
  <c r="H30" i="9"/>
  <c r="O22" i="9"/>
  <c r="F22" i="9"/>
  <c r="K22" i="9"/>
  <c r="J22" i="9"/>
  <c r="G44" i="12"/>
  <c r="F44" i="12"/>
  <c r="L44" i="12"/>
  <c r="K44" i="12"/>
  <c r="E44" i="12"/>
  <c r="P44" i="12"/>
  <c r="I44" i="12"/>
  <c r="O44" i="12"/>
  <c r="H44" i="12"/>
  <c r="M44" i="12"/>
  <c r="L40" i="12"/>
  <c r="N40" i="12"/>
  <c r="E40" i="12"/>
  <c r="H40" i="12"/>
  <c r="J40" i="12"/>
  <c r="M40" i="12"/>
  <c r="I40" i="12"/>
  <c r="P40" i="12"/>
  <c r="G40" i="12"/>
  <c r="K40" i="12"/>
  <c r="O36" i="12"/>
  <c r="N36" i="12"/>
  <c r="K36" i="12"/>
  <c r="I36" i="12"/>
  <c r="J36" i="12"/>
  <c r="D36" i="12"/>
  <c r="L36" i="12"/>
  <c r="P36" i="12"/>
  <c r="E36" i="12"/>
  <c r="F36" i="12"/>
  <c r="M36" i="12"/>
  <c r="C58" i="14"/>
  <c r="E58" i="14"/>
  <c r="I58" i="14"/>
  <c r="K58" i="14"/>
  <c r="F58" i="14"/>
  <c r="M45" i="14"/>
  <c r="E45" i="14"/>
  <c r="C45" i="14"/>
  <c r="O45" i="14"/>
  <c r="P45" i="14"/>
  <c r="L45" i="14"/>
  <c r="F45" i="14"/>
  <c r="G45" i="14"/>
  <c r="D30" i="14"/>
  <c r="C30" i="14"/>
  <c r="O30" i="14"/>
  <c r="L30" i="14"/>
  <c r="E30" i="14"/>
  <c r="N30" i="14"/>
  <c r="H30" i="14"/>
  <c r="G67" i="24"/>
  <c r="C67" i="24"/>
  <c r="F67" i="24"/>
  <c r="H60" i="24"/>
  <c r="G60" i="24"/>
  <c r="D60" i="24"/>
  <c r="I60" i="24"/>
  <c r="C60" i="24"/>
  <c r="I53" i="24"/>
  <c r="H53" i="24"/>
  <c r="E53" i="24"/>
  <c r="G53" i="24"/>
  <c r="C53" i="24"/>
  <c r="H49" i="24"/>
  <c r="E49" i="24"/>
  <c r="G49" i="24"/>
  <c r="F49" i="24"/>
  <c r="D49" i="24"/>
  <c r="C49" i="24"/>
  <c r="F45" i="24"/>
  <c r="H45" i="24"/>
  <c r="D45" i="24"/>
  <c r="G45" i="24"/>
  <c r="C45" i="24"/>
  <c r="E45" i="24"/>
  <c r="I40" i="24"/>
  <c r="F40" i="24"/>
  <c r="G40" i="24"/>
  <c r="D36" i="24"/>
  <c r="E36" i="24"/>
  <c r="F36" i="24"/>
  <c r="I36" i="24"/>
  <c r="H36" i="24"/>
  <c r="I31" i="24"/>
  <c r="G31" i="24"/>
  <c r="F31" i="24"/>
  <c r="D31" i="24"/>
  <c r="D27" i="24"/>
  <c r="H27" i="24"/>
  <c r="I27" i="24"/>
  <c r="F37" i="9"/>
  <c r="I37" i="9"/>
  <c r="P33" i="12"/>
  <c r="J39" i="7"/>
  <c r="M33" i="12"/>
  <c r="I33" i="12"/>
  <c r="G33" i="12"/>
  <c r="L33" i="12"/>
  <c r="H33" i="12"/>
  <c r="O33" i="12"/>
  <c r="N33" i="12"/>
  <c r="D33" i="12"/>
  <c r="J33" i="12"/>
  <c r="P41" i="14"/>
  <c r="K41" i="14"/>
  <c r="D41" i="14"/>
  <c r="G41" i="14"/>
  <c r="M41" i="14"/>
  <c r="F41" i="14"/>
  <c r="C41" i="14"/>
  <c r="E41" i="14"/>
  <c r="I41" i="14"/>
  <c r="J41" i="14"/>
  <c r="J22" i="14"/>
  <c r="L22" i="14"/>
  <c r="I22" i="14"/>
  <c r="E22" i="14"/>
  <c r="K22" i="14"/>
  <c r="H22" i="14"/>
  <c r="G22" i="14"/>
  <c r="F22" i="14"/>
  <c r="N22" i="14"/>
  <c r="C22" i="14"/>
  <c r="I64" i="24"/>
  <c r="D64" i="24"/>
  <c r="H64" i="24"/>
  <c r="P67" i="7"/>
  <c r="J67" i="7"/>
  <c r="I67" i="7"/>
  <c r="H67" i="7"/>
  <c r="G67" i="7"/>
  <c r="O67" i="7"/>
  <c r="K53" i="7"/>
  <c r="F53" i="7"/>
  <c r="Q53" i="7"/>
  <c r="G53" i="7"/>
  <c r="J53" i="7"/>
  <c r="L53" i="7"/>
  <c r="J49" i="7"/>
  <c r="K49" i="7"/>
  <c r="M49" i="7"/>
  <c r="Q49" i="7"/>
  <c r="N49" i="7"/>
  <c r="L49" i="7"/>
  <c r="M44" i="7"/>
  <c r="F44" i="7"/>
  <c r="G44" i="7"/>
  <c r="I44" i="7"/>
  <c r="N44" i="7"/>
  <c r="J44" i="7"/>
  <c r="K44" i="7"/>
  <c r="Q44" i="7"/>
  <c r="P44" i="7"/>
  <c r="H44" i="7"/>
  <c r="M22" i="7"/>
  <c r="J22" i="7"/>
  <c r="E22" i="7"/>
  <c r="G22" i="7"/>
  <c r="N22" i="7"/>
  <c r="F22" i="7"/>
  <c r="H22" i="7"/>
  <c r="P22" i="7"/>
  <c r="L75" i="9"/>
  <c r="K75" i="9"/>
  <c r="E75" i="9"/>
  <c r="H75" i="9"/>
  <c r="K53" i="9"/>
  <c r="N53" i="9"/>
  <c r="G53" i="9"/>
  <c r="M53" i="9"/>
  <c r="P24" i="9"/>
  <c r="M24" i="9"/>
  <c r="F24" i="9"/>
  <c r="J24" i="9"/>
  <c r="O24" i="9"/>
  <c r="I30" i="12"/>
  <c r="H30" i="12"/>
  <c r="K30" i="12"/>
  <c r="O30" i="12"/>
  <c r="E30" i="12"/>
  <c r="N30" i="12"/>
  <c r="J30" i="12"/>
  <c r="D30" i="12"/>
  <c r="P30" i="12"/>
  <c r="J26" i="12"/>
  <c r="F26" i="12"/>
  <c r="K26" i="12"/>
  <c r="G26" i="12"/>
  <c r="N26" i="12"/>
  <c r="P26" i="12"/>
  <c r="H26" i="12"/>
  <c r="G21" i="12"/>
  <c r="L21" i="12"/>
  <c r="O21" i="12"/>
  <c r="J21" i="12"/>
  <c r="E21" i="12"/>
  <c r="N21" i="12"/>
  <c r="H21" i="12"/>
  <c r="F21" i="12"/>
  <c r="M21" i="12"/>
  <c r="D16" i="12"/>
  <c r="I16" i="12"/>
  <c r="J16" i="12"/>
  <c r="L16" i="12"/>
  <c r="E16" i="12"/>
  <c r="P16" i="12"/>
  <c r="F16" i="12"/>
  <c r="O16" i="12"/>
  <c r="G16" i="12"/>
  <c r="K16" i="12"/>
  <c r="M16" i="12"/>
  <c r="E77" i="14"/>
  <c r="P77" i="14"/>
  <c r="N77" i="14"/>
  <c r="F77" i="14"/>
  <c r="J77" i="14"/>
  <c r="O77" i="14"/>
  <c r="D77" i="14"/>
  <c r="G77" i="14"/>
  <c r="L77" i="14"/>
  <c r="K77" i="14"/>
  <c r="C77" i="14"/>
  <c r="K74" i="14"/>
  <c r="H74" i="14"/>
  <c r="M74" i="14"/>
  <c r="I74" i="14"/>
  <c r="D74" i="14"/>
  <c r="F74" i="14"/>
  <c r="O74" i="14"/>
  <c r="E74" i="14"/>
  <c r="P74" i="14"/>
  <c r="N74" i="14"/>
  <c r="G74" i="14"/>
  <c r="J74" i="14"/>
  <c r="M69" i="14"/>
  <c r="L69" i="14"/>
  <c r="D69" i="14"/>
  <c r="J69" i="14"/>
  <c r="K69" i="14"/>
  <c r="C69" i="14"/>
  <c r="E69" i="14"/>
  <c r="H69" i="14"/>
  <c r="F69" i="14"/>
  <c r="D38" i="14"/>
  <c r="L38" i="14"/>
  <c r="F38" i="14"/>
  <c r="C38" i="14"/>
  <c r="J38" i="14"/>
  <c r="P38" i="14"/>
  <c r="I56" i="24"/>
  <c r="D56" i="24"/>
  <c r="G56" i="24"/>
  <c r="E56" i="24"/>
  <c r="H56" i="24"/>
  <c r="F56" i="24"/>
  <c r="I51" i="24"/>
  <c r="C51" i="24"/>
  <c r="H51" i="24"/>
  <c r="G51" i="24"/>
  <c r="I47" i="24"/>
  <c r="G47" i="24"/>
  <c r="D47" i="24"/>
  <c r="F47" i="24"/>
  <c r="C47" i="24"/>
  <c r="C42" i="24"/>
  <c r="G42" i="24"/>
  <c r="I42" i="24"/>
  <c r="D42" i="24"/>
  <c r="H42" i="24"/>
  <c r="C38" i="24"/>
  <c r="F38" i="24"/>
  <c r="I38" i="24"/>
  <c r="G38" i="24"/>
  <c r="D38" i="24"/>
  <c r="I34" i="24"/>
  <c r="C34" i="24"/>
  <c r="D34" i="24"/>
  <c r="E34" i="24"/>
  <c r="F34" i="24"/>
  <c r="I29" i="24"/>
  <c r="F29" i="24"/>
  <c r="G29" i="24"/>
  <c r="E29" i="24"/>
  <c r="G25" i="24"/>
  <c r="I25" i="24"/>
  <c r="F25" i="24"/>
  <c r="D25" i="24"/>
  <c r="B10" i="24"/>
  <c r="P37" i="9"/>
  <c r="C12" i="12"/>
  <c r="N39" i="7"/>
  <c r="D22" i="14"/>
  <c r="O41" i="14"/>
  <c r="C11" i="7"/>
  <c r="B11" i="7"/>
  <c r="B13" i="9"/>
  <c r="Q39" i="7"/>
  <c r="E39" i="7"/>
  <c r="K39" i="7"/>
  <c r="I39" i="7"/>
  <c r="P39" i="7"/>
  <c r="H39" i="7"/>
  <c r="O39" i="7"/>
  <c r="G39" i="7"/>
  <c r="M37" i="9"/>
  <c r="H37" i="9"/>
  <c r="N37" i="9"/>
  <c r="O37" i="9"/>
  <c r="B12" i="14"/>
  <c r="J17" i="14"/>
  <c r="K17" i="14"/>
  <c r="E17" i="14"/>
  <c r="I17" i="14"/>
  <c r="N17" i="14"/>
  <c r="L17" i="14"/>
  <c r="D17" i="14"/>
  <c r="M17" i="14"/>
  <c r="G17" i="14"/>
  <c r="O17" i="14"/>
  <c r="G58" i="24"/>
  <c r="F58" i="24"/>
  <c r="C58" i="24"/>
  <c r="P41" i="7"/>
  <c r="G41" i="7"/>
  <c r="L41" i="7"/>
  <c r="O41" i="7"/>
  <c r="Q41" i="7"/>
  <c r="I41" i="7"/>
  <c r="F41" i="7"/>
  <c r="M41" i="7"/>
  <c r="J41" i="7"/>
  <c r="E41" i="7"/>
  <c r="K41" i="7"/>
  <c r="G37" i="7"/>
  <c r="N37" i="7"/>
  <c r="P37" i="7"/>
  <c r="H37" i="7"/>
  <c r="O37" i="7"/>
  <c r="L37" i="7"/>
  <c r="J75" i="12"/>
  <c r="K75" i="12"/>
  <c r="E75" i="12"/>
  <c r="M75" i="12"/>
  <c r="L75" i="12"/>
  <c r="D75" i="12"/>
  <c r="H70" i="12"/>
  <c r="O70" i="12"/>
  <c r="L70" i="12"/>
  <c r="J70" i="12"/>
  <c r="D70" i="12"/>
  <c r="H65" i="12"/>
  <c r="E65" i="12"/>
  <c r="F65" i="12"/>
  <c r="N65" i="12"/>
  <c r="G65" i="12"/>
  <c r="M65" i="12"/>
  <c r="L60" i="12"/>
  <c r="P60" i="12"/>
  <c r="J60" i="12"/>
  <c r="K60" i="12"/>
  <c r="H60" i="12"/>
  <c r="M60" i="12"/>
  <c r="I60" i="12"/>
  <c r="F60" i="12"/>
  <c r="N60" i="12"/>
  <c r="E60" i="12"/>
  <c r="G60" i="12"/>
  <c r="G57" i="12"/>
  <c r="O57" i="12"/>
  <c r="I57" i="12"/>
  <c r="L57" i="12"/>
  <c r="J57" i="12"/>
  <c r="F57" i="12"/>
  <c r="D57" i="12"/>
  <c r="K57" i="12"/>
  <c r="P57" i="12"/>
  <c r="M57" i="12"/>
  <c r="K52" i="12"/>
  <c r="G52" i="12"/>
  <c r="O52" i="12"/>
  <c r="M47" i="12"/>
  <c r="P47" i="12"/>
  <c r="G47" i="12"/>
  <c r="I47" i="12"/>
  <c r="E47" i="12"/>
  <c r="L47" i="12"/>
  <c r="D47" i="12"/>
  <c r="N47" i="12"/>
  <c r="H47" i="12"/>
  <c r="F47" i="12"/>
  <c r="J47" i="12"/>
  <c r="K47" i="12"/>
  <c r="C66" i="14"/>
  <c r="K66" i="14"/>
  <c r="G66" i="14"/>
  <c r="L66" i="14"/>
  <c r="P66" i="14"/>
  <c r="M66" i="14"/>
  <c r="D66" i="14"/>
  <c r="F66" i="14"/>
  <c r="J66" i="14"/>
  <c r="E66" i="14"/>
  <c r="N66" i="14"/>
  <c r="J62" i="14"/>
  <c r="H62" i="14"/>
  <c r="N62" i="14"/>
  <c r="D62" i="14"/>
  <c r="I62" i="14"/>
  <c r="P62" i="14"/>
  <c r="O62" i="14"/>
  <c r="L62" i="14"/>
  <c r="K62" i="14"/>
  <c r="E62" i="14"/>
  <c r="P34" i="14"/>
  <c r="D34" i="14"/>
  <c r="K34" i="14"/>
  <c r="G34" i="14"/>
  <c r="E34" i="14"/>
  <c r="J34" i="14"/>
  <c r="O34" i="14"/>
  <c r="N34" i="14"/>
  <c r="C69" i="24"/>
  <c r="I69" i="24"/>
  <c r="G69" i="24"/>
  <c r="D69" i="24"/>
  <c r="I62" i="24"/>
  <c r="E62" i="24"/>
  <c r="F62" i="24"/>
  <c r="C62" i="24"/>
  <c r="D62" i="24"/>
  <c r="H62" i="24"/>
  <c r="G62" i="24"/>
  <c r="D13" i="9"/>
  <c r="J37" i="9"/>
  <c r="C64" i="24"/>
  <c r="H17" i="14"/>
  <c r="M22" i="14"/>
  <c r="F64" i="24"/>
  <c r="K37" i="9"/>
  <c r="G37" i="9"/>
  <c r="P17" i="14"/>
  <c r="E37" i="9"/>
  <c r="E58" i="24"/>
  <c r="H58" i="24"/>
  <c r="H41" i="14"/>
  <c r="F17" i="14"/>
  <c r="C10" i="24"/>
  <c r="E10" i="24"/>
  <c r="F10" i="24"/>
  <c r="D10" i="24"/>
  <c r="G10" i="24"/>
  <c r="I10" i="24"/>
  <c r="H10" i="24"/>
  <c r="L13" i="9"/>
  <c r="H13" i="9"/>
  <c r="G13" i="9"/>
  <c r="K13" i="9"/>
  <c r="O13" i="9"/>
  <c r="I13" i="9"/>
  <c r="F13" i="9"/>
  <c r="N13" i="9"/>
  <c r="P13" i="9"/>
  <c r="Q13" i="9"/>
  <c r="M13" i="9"/>
  <c r="J13" i="9"/>
  <c r="E13" i="9"/>
  <c r="M12" i="14"/>
  <c r="J12" i="14"/>
  <c r="F12" i="14"/>
  <c r="N12" i="14"/>
  <c r="H12" i="14"/>
  <c r="E12" i="14"/>
  <c r="L12" i="14"/>
  <c r="P12" i="14"/>
  <c r="G12" i="14"/>
  <c r="I12" i="14"/>
  <c r="D12" i="14"/>
  <c r="O12" i="14"/>
  <c r="K12" i="14"/>
  <c r="C12" i="14"/>
  <c r="D12" i="12"/>
  <c r="J12" i="12"/>
  <c r="P12" i="12"/>
  <c r="G12" i="12"/>
  <c r="I12" i="12"/>
  <c r="E12" i="12"/>
  <c r="M12" i="12"/>
  <c r="O12" i="12"/>
  <c r="F12" i="12"/>
  <c r="L12" i="12"/>
  <c r="N12" i="12"/>
  <c r="K12" i="12"/>
  <c r="H12" i="12"/>
  <c r="P11" i="7"/>
  <c r="J11" i="7"/>
  <c r="F11" i="7"/>
  <c r="K11" i="7"/>
  <c r="Q11" i="7"/>
  <c r="N11" i="7"/>
  <c r="H11" i="7"/>
  <c r="O11" i="7"/>
  <c r="L11" i="7"/>
  <c r="I11" i="7"/>
  <c r="G11" i="7"/>
  <c r="E11" i="7"/>
  <c r="M11" i="7"/>
</calcChain>
</file>

<file path=xl/sharedStrings.xml><?xml version="1.0" encoding="utf-8"?>
<sst xmlns="http://schemas.openxmlformats.org/spreadsheetml/2006/main" count="2654" uniqueCount="294">
  <si>
    <t>TEMPORARY ASSISTANCE FOR NEEDY FAMILIES</t>
  </si>
  <si>
    <t>ADJUSTED</t>
  </si>
  <si>
    <t>MET</t>
  </si>
  <si>
    <t>STATE</t>
  </si>
  <si>
    <t>TARGET</t>
  </si>
  <si>
    <t>UNITED STATES</t>
  </si>
  <si>
    <t>ALABAMA</t>
  </si>
  <si>
    <t>ALASKA</t>
  </si>
  <si>
    <t>1/</t>
  </si>
  <si>
    <t>ARIZONA</t>
  </si>
  <si>
    <t>ARKANSAS</t>
  </si>
  <si>
    <t>CALIFORNIA</t>
  </si>
  <si>
    <t>COLORADO</t>
  </si>
  <si>
    <t>CONNECTICUT</t>
  </si>
  <si>
    <t>DELAWARE</t>
  </si>
  <si>
    <t>DIST. OF COL.</t>
  </si>
  <si>
    <t>FLORIDA</t>
  </si>
  <si>
    <t>NA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</si>
  <si>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</si>
  <si>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</si>
  <si>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</si>
  <si>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</si>
  <si>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</si>
  <si>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</si>
  <si>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</si>
  <si>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</si>
  <si>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</si>
  <si>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</si>
  <si>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</si>
  <si>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</si>
  <si>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</si>
  <si>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</si>
  <si>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</si>
  <si>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</si>
  <si>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</si>
  <si>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</si>
  <si>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</si>
  <si>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</si>
  <si>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</si>
  <si>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</si>
  <si>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</si>
  <si>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</si>
  <si>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</si>
  <si>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</si>
  <si>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</si>
  <si>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</si>
  <si>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</si>
  <si>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</si>
  <si>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</si>
  <si>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</si>
  <si>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</si>
  <si>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</si>
  <si>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</si>
  <si>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</si>
  <si>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</si>
  <si>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</si>
  <si>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</si>
  <si>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</si>
  <si>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</si>
  <si>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</si>
  <si>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</si>
  <si>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</si>
  <si>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TOTAL</t>
  </si>
  <si>
    <t>NUMBER OF</t>
  </si>
  <si>
    <t>PRIVATE</t>
  </si>
  <si>
    <t>PUBLIC</t>
  </si>
  <si>
    <t>EDUCATION</t>
  </si>
  <si>
    <t>SATISFACTORY</t>
  </si>
  <si>
    <t>FAMILIES IN</t>
  </si>
  <si>
    <t>PARTICIPATING</t>
  </si>
  <si>
    <t>UNSUBSIDIZED</t>
  </si>
  <si>
    <t>WORK</t>
  </si>
  <si>
    <t>ON-THE-JOB</t>
  </si>
  <si>
    <t>JOB</t>
  </si>
  <si>
    <t>COMMUNITY</t>
  </si>
  <si>
    <t>VOCATIONAL</t>
  </si>
  <si>
    <t>JOB SKILLS</t>
  </si>
  <si>
    <t>RELATED TO</t>
  </si>
  <si>
    <t>SCHOOL</t>
  </si>
  <si>
    <t>PROVIDING</t>
  </si>
  <si>
    <t>FAMILIES</t>
  </si>
  <si>
    <t>EMPLOYMENT</t>
  </si>
  <si>
    <t>EXPERIENCE</t>
  </si>
  <si>
    <t>TRAINING</t>
  </si>
  <si>
    <t>SEARCH</t>
  </si>
  <si>
    <t>SERVICE</t>
  </si>
  <si>
    <t>ATTENDANCE</t>
  </si>
  <si>
    <t>CHILD CARE</t>
  </si>
  <si>
    <t>RATE</t>
  </si>
  <si>
    <t>SUBSIDIZED</t>
  </si>
  <si>
    <t xml:space="preserve"> </t>
  </si>
  <si>
    <t>CHANGE</t>
  </si>
  <si>
    <t>TABLE 3B</t>
  </si>
  <si>
    <t>TABLE 4B</t>
  </si>
  <si>
    <t>United States</t>
  </si>
  <si>
    <t>IN TWO-PARENT</t>
  </si>
  <si>
    <t>TWO-PARENT</t>
  </si>
  <si>
    <t>ACTIVITIES</t>
  </si>
  <si>
    <t>OTHER</t>
  </si>
  <si>
    <t xml:space="preserve">FAMILIES  </t>
  </si>
  <si>
    <t>WITH HOURS OF</t>
  </si>
  <si>
    <t>PARTICIPATION 1/</t>
  </si>
  <si>
    <t>PARTICIPATION  1/</t>
  </si>
  <si>
    <t>HOUR OF</t>
  </si>
  <si>
    <t>PARTICIPATION</t>
  </si>
  <si>
    <t xml:space="preserve">HOURS OF </t>
  </si>
  <si>
    <t>ALL</t>
  </si>
  <si>
    <t>ALL FAMILIES RATES</t>
  </si>
  <si>
    <t>TWO-PARENT  FAMILIES  RATES</t>
  </si>
  <si>
    <t>PERCENT</t>
  </si>
  <si>
    <t>DIFFERENCE</t>
  </si>
  <si>
    <t>TABLE 1B</t>
  </si>
  <si>
    <t>TABLE 1A</t>
  </si>
  <si>
    <t>TABLE 1C</t>
  </si>
  <si>
    <t>AVERAGE MONTHLY NUMBER OF FAMILIES</t>
  </si>
  <si>
    <t>NUMBER OF FAMILIES LISTED-IN-ERROR</t>
  </si>
  <si>
    <t>NUMBER OF FAMILIES USED IN ALL FAMILIES RATE</t>
  </si>
  <si>
    <t>SINGLE CUSTODIAL PARENT WITH CHILD UNDER ONE</t>
  </si>
  <si>
    <t>SUBJECTED TO A SANCTION</t>
  </si>
  <si>
    <t>PARTICIPATION IN A TRIBAL WORK PROGRAM</t>
  </si>
  <si>
    <t>TABLE 3A</t>
  </si>
  <si>
    <t>AVERAGE MONTHLY NUMBER OF TWO-PARENT FAMILIES</t>
  </si>
  <si>
    <t xml:space="preserve">DISREGARDED FROM TWO-PARENT  RATE DUE TO </t>
  </si>
  <si>
    <t>NUMBER OF TWO-PARENT FAMILIES</t>
  </si>
  <si>
    <t>TWO-PARENT FAMILES WITH A DISABLE PARENT</t>
  </si>
  <si>
    <t>TWO-PARENT FAMILIES WITH A NON-CUSTODIAL PARENT  1/</t>
  </si>
  <si>
    <t>NUMBER OF TWO-PARENT FAMILIES USED IN TWO-PARENT FAMILIES RATES</t>
  </si>
  <si>
    <t>NUMBER OF PARTICIPATING FAMILIES IN TWO-PARENT FAMILIES RATES</t>
  </si>
  <si>
    <t>1/ NOT USED IN TWO-PARENT RATES</t>
  </si>
  <si>
    <t>TABLE 4A</t>
  </si>
  <si>
    <t>TABLE 5A</t>
  </si>
  <si>
    <t>TABLE 5B</t>
  </si>
  <si>
    <t>TABLE 6B</t>
  </si>
  <si>
    <t>TABLE 6A</t>
  </si>
  <si>
    <t>TABLE 6C</t>
  </si>
  <si>
    <t>TABLE 8A</t>
  </si>
  <si>
    <t>TABLE 8B</t>
  </si>
  <si>
    <t xml:space="preserve">  </t>
  </si>
  <si>
    <t>.</t>
  </si>
  <si>
    <t xml:space="preserve">VERMONT        </t>
  </si>
  <si>
    <t>ARJZONA</t>
  </si>
  <si>
    <t>STATES</t>
  </si>
  <si>
    <t>TABLE 7B</t>
  </si>
  <si>
    <t>TABLE 7A</t>
  </si>
  <si>
    <t>AVERAGE MONTHLY NUMBER OF FAMILIES REQUIRED TO PARTICIPATE, BUT NOT PARTICIPATING</t>
  </si>
  <si>
    <t>NUMBER OF PARTICIPATING FAMILIES IN ALL FAMILIES RATE</t>
  </si>
  <si>
    <t xml:space="preserve">NUMBER OFNON- PARTICIPATING FAMILIES IN ALL FAMILIES RATE </t>
  </si>
  <si>
    <t>ZERO HOURS OF PARTICIPATION</t>
  </si>
  <si>
    <t>ONE TO TEN  HOURS OF PARTICIPATION</t>
  </si>
  <si>
    <t>ELEVEN TO TWENTY  HOURS OF PARTICIPATION</t>
  </si>
  <si>
    <t>TWENTY-ONE TO THIRTY  HOURS OF PARTICIPATION</t>
  </si>
  <si>
    <t>THIRTY-ONE OR MORE  HOURS OF PARTICIPATION</t>
  </si>
  <si>
    <t>PERCENT OF FAMILIES REQUIRED TO PARTICIPATE IN ALL FAMILIES RATE</t>
  </si>
  <si>
    <t>FAMILIES REQUIRED TO PARTICIPATED, BUT NOT PARTICIPATING FOR A SUFFICIENT NUMBER OF HOURS AS A PERCENT OF FAMILIES USED IN ALL FAMILIES RATE BY HOURS OF PARTICIPATION</t>
  </si>
  <si>
    <t xml:space="preserve">NON-PARTICIPATING FAMILIES AS A PERCENT OF FAMILIES USED IN ALL FAMILIES RATE </t>
  </si>
  <si>
    <t>1/  WEIGHTED AVERAGE MONTHLY DATA, MAY DIFFER FROM OFFICIAL WORK PARTICIPATION RATE</t>
  </si>
  <si>
    <t>YES</t>
  </si>
  <si>
    <t>NO</t>
  </si>
  <si>
    <t>TWO-PARENT FAMILIES RATES</t>
  </si>
  <si>
    <t>FAMILIES RATE</t>
  </si>
  <si>
    <t>FAMILIES IN ALL</t>
  </si>
  <si>
    <t>WEI</t>
  </si>
  <si>
    <t>WEI WITH</t>
  </si>
  <si>
    <t xml:space="preserve">WEI WITH </t>
  </si>
  <si>
    <t>AVERAGE MONTHLY NUMBER OF WORK-ELIGIBLE INDIVIDUALS WITH HOURS OF PARTICIPATION BY WORK ACTIVITY AS A PERCENT OF THE NUMBER OF PARTICIPATING WORK-ELIGIBLE INDIVIDUALS</t>
  </si>
  <si>
    <t>AVERAGE MONTHLY NUMBER OF WORK-ELIGIBLE INDIVIDUALS WITH HOURS OF PARTICIPATION BY WORK ACTIVITY AS A PERCENT OF THE TOTAL NUMBER OF WORK-ELIGIBLE INDIVIDUALS</t>
  </si>
  <si>
    <t>AVERAGE MONTHLY NUMBER OF TOTAL HOURS OF PARTICIPATION PER WEEK FOR ALL WORK-ELIGIBLE INDIVIDUALS</t>
  </si>
  <si>
    <t xml:space="preserve">WEI  </t>
  </si>
  <si>
    <t>NUMBER OF WEI</t>
  </si>
  <si>
    <t>COMBINED</t>
  </si>
  <si>
    <t>TANF</t>
  </si>
  <si>
    <t>SSP-MOE</t>
  </si>
  <si>
    <t>TWO-PARENT FAMILY RATES</t>
  </si>
  <si>
    <t xml:space="preserve">STATUS OF TANF AND SSP-MOE FAMILIES AS RELATES TO ALL FAMILIES WORK PARTICIPATION RATES </t>
  </si>
  <si>
    <t>NUMBER OF TANF AND SSP-MOE FAMILIES</t>
  </si>
  <si>
    <t>STATUS OF TANF AND SSP-MOE TWO-PARENT FAMILIES AS RELATES TO TWO-PARENT WORK PARTICIPATION RATES</t>
  </si>
  <si>
    <t>AVERAGE MONTHLY NUMBER OF WORK-ELIGIBLE INDIVIDUALS ENGAGED IN WORK BY WORK ACTIVITY FOR FAMILIES COUNTED AS MEETING THE ALL FAMILIES WORK REQUIREMENTS</t>
  </si>
  <si>
    <t>AVERAGE MONTHLY PERCENT OF WORK-ELIGIBLE INDIVIDUALS PARTICIPATING IN WORK ACTIVITIES FOR A SUFFICIENT NUMBER OF HOURS FOR THE FAMILY  TO COUNT AS MEETING THE ALL FAMILIES WORK REQUIREMENTS</t>
  </si>
  <si>
    <t xml:space="preserve">AVERAGE MONTHLY NUMBER OF WORK-ELIGIBLE PARENTS IN TWO-PARENT FAMILIES WHO ARE PARTICIPATING IN WORK ACTIVITES FOR A SUFFICIENT NUMBER OF HOURS FOR THE FAMILY TO COUNT AS MEETING THE TWO-PARENT FAMILIES WORK REQUIREMENTS </t>
  </si>
  <si>
    <t>NUMBER OF TANF AND SSP-MOE FAMILIES REQUIRED TO PARTICIPATE IN THE ALL FAMILIES WORK PARTICIPATION RATE</t>
  </si>
  <si>
    <t>NUMBER OF  FAMILIES WITH NO WORK-ELIGIBLE INDIVIDUAL</t>
  </si>
  <si>
    <t>1/ State does not have any two-parent families in TANF and/or SSP-MOE Programs.</t>
  </si>
  <si>
    <t>THIRTEEN</t>
  </si>
  <si>
    <t>1/ State exempt cases includes DV waiver case</t>
  </si>
  <si>
    <t>NUMBER OF TANF AND SSP-MOE FAMILIES WITH A DOMESTIC VIOLENCE EXEMPTION</t>
  </si>
  <si>
    <t>TABLE 9</t>
  </si>
  <si>
    <t>FY 2009</t>
  </si>
  <si>
    <t>COMBINED TANF AND SSP-MOE DATA</t>
  </si>
  <si>
    <t xml:space="preserve"> AVERAGE MONTHLY NUMBER OF WORK-ELIGIBLE INDIVIDUALS WITH HOLIDAY HOURS FOR PARTICIPATING FAMILIES  </t>
  </si>
  <si>
    <t>TOTAL NUMBER OF WEI</t>
  </si>
  <si>
    <t>WEI WITH HOLIDAY HOURS</t>
  </si>
  <si>
    <t>WORK EXPERIENCE</t>
  </si>
  <si>
    <t>JOB SEARCH</t>
  </si>
  <si>
    <t>COMMUNITY SERVICE</t>
  </si>
  <si>
    <t>VOCATIONAL EDUCATIONAL TRAINING</t>
  </si>
  <si>
    <t>JOB SKILLS TRAINING</t>
  </si>
  <si>
    <t>EDUCATION RELATED TO EMPLOYMENT</t>
  </si>
  <si>
    <t>SATISFACTORY SCHOOL ATTENDANCE</t>
  </si>
  <si>
    <t>PROVIDING CHILD CARE</t>
  </si>
  <si>
    <t>TABLE 10A</t>
  </si>
  <si>
    <t>SUM OF ALL EIGHT WORK ACTIVITIES</t>
  </si>
  <si>
    <t>0 .</t>
  </si>
  <si>
    <t>TABLE 10B</t>
  </si>
  <si>
    <t xml:space="preserve"> AVERAGE NUMBER OF HOLIDAY HOURS PER WEEK FOR PARTICIPATING FAMILIES  </t>
  </si>
  <si>
    <t xml:space="preserve"> AVERAGE MONTHLY NUMBER OF WORK-ELIGIBLE INDIVIDUALS WITH EXCUSED ABSENCE HOURS FOR PARTICIPATING FAMILIES  </t>
  </si>
  <si>
    <t>WEI WITH EXCUSED ABSENCE HOURS</t>
  </si>
  <si>
    <t>TABLE 11A</t>
  </si>
  <si>
    <t>TABLE 11B</t>
  </si>
  <si>
    <t xml:space="preserve"> AVERAGE NUMBER OF EXCUSED ABSENCE HOURS PER WEEK FOR PARTICIPATING FAMILIES  </t>
  </si>
  <si>
    <t xml:space="preserve"> AVERAGE MONTHLY NUMBER OF WORK-ELIGIBLE INDIVIDUALS WITH HOURS OF PARTICIPATION IN WORK ACTIVITIES   </t>
  </si>
  <si>
    <t>1/  WORK-ELIGIBLE INDIVIDUALS WITH HOLIDAY HOURS N MORE THAN ONE ACTIVITY ARE INCLUDED ONCE IN THIS TOTAL.</t>
  </si>
  <si>
    <t>1/  WORK-ELIGIBLE INDIVIDUALS WITH EXCUSED ABSENCE HOURS N MORE THAN ONE ACTIVITY ARE INCLUDED ONCE IN THIS TOTAL.</t>
  </si>
  <si>
    <t>COMBINED TANF AND SSP-MOE WORK PARTICIPATION RATES</t>
  </si>
  <si>
    <t>1/  WORK-ELIGIBLE INDIVIDUALS PARTICIPATING IN MORE THAN ONE ACTIVITY ARE INCLUDED ONCE IN THIS TOTAL.</t>
  </si>
  <si>
    <t>WEIs</t>
  </si>
  <si>
    <t>WEIs WITH</t>
  </si>
  <si>
    <t>AVERAGE MONTHLY NUMBER OF WEIs WITH HOURS OF PARTICIPATION BY WORK ACTIVITY AS A PERCENT OF THE NUMBER OF PARTICIPATING WEIs</t>
  </si>
  <si>
    <t>AVERAGE MONTHLY NUMBER OF WEIs WITH HOURS OF PARTICIPATION BY WORK ACTIVITY AS A PERCENT OF THE TOTAL NUMBER OF WEIS</t>
  </si>
  <si>
    <t>AVERAGE HOURS OF PARTICIPATION PER WEEK IN WORK ACTIVITIES FOR ALL WORK-ELIGIBLE INDIVIDUALS PARTICIPATING IN THE WORK ACTIVITY</t>
  </si>
  <si>
    <t xml:space="preserve">AVERAGE MONTHLY NUMBER OF HOURS OF PARTICIPATION PER WEEK IN WORK ACTIVITY BY WEIs PARTICIPATING IN THE WORK ACTIVITY </t>
  </si>
  <si>
    <t>TABLE 2</t>
  </si>
  <si>
    <t>FISCAL YEAR 2010</t>
  </si>
  <si>
    <t>FY 2010</t>
  </si>
  <si>
    <t>COMBINED TANF AND SSP-MOE, FY 2010</t>
  </si>
  <si>
    <t>AVERAGE MONTHLY PERCENT OF WORK-ELIGIBLE PARENTS IN TWO-PARENT FAMILIES WHO ARE PARTICIPATING IN WORK ACTIVITIES FOR A SUFFICIENT NUMBER OF HOURS FOR THE FAMILY TO COUNT AS MEETING THE TWO-PARENT FAMILIES WORK REQUIREMENTS</t>
  </si>
  <si>
    <t>CONNECTICUT  1/</t>
  </si>
  <si>
    <t>DELAWARE       1/</t>
  </si>
  <si>
    <t>DIST. OF COL.   1/</t>
  </si>
  <si>
    <t>GEORGIA          1/</t>
  </si>
  <si>
    <t>ILLINOIS           1/</t>
  </si>
  <si>
    <t>IDAHO              1/</t>
  </si>
  <si>
    <t>MARYLAND      1/</t>
  </si>
  <si>
    <t>LOUISIANA       1/</t>
  </si>
  <si>
    <t xml:space="preserve">MICHIGAN        1/ </t>
  </si>
  <si>
    <t>MINNESOTA     1/</t>
  </si>
  <si>
    <t>MISSISSIPPI     1/</t>
  </si>
  <si>
    <t>MISSOURI         1/</t>
  </si>
  <si>
    <t>NEW HAMPSHIRE 1/</t>
  </si>
  <si>
    <t>NEW JERSEY    1/</t>
  </si>
  <si>
    <t>NORTH DAKOTA  1/</t>
  </si>
  <si>
    <t>NEBRASKA       1/</t>
  </si>
  <si>
    <t>NEW YORK       1/</t>
  </si>
  <si>
    <t>OKLAHOMA         1/</t>
  </si>
  <si>
    <t>PUERTO RICO      1/</t>
  </si>
  <si>
    <t>SOUTH CAROLINA 1/</t>
  </si>
  <si>
    <t>SOUTH DAKOTA    1/</t>
  </si>
  <si>
    <t>TEXAS                  1/</t>
  </si>
  <si>
    <t>UTAH                    1/</t>
  </si>
  <si>
    <t>VIRGIN ISLANDS   1/</t>
  </si>
  <si>
    <t>VIRGINIA               1/</t>
  </si>
  <si>
    <t>1/  Work-ELIGIBLE Individuals PARTICIPATING IN MORE THAN ONE ACTIVITY ARE INCLUDED ONCE IN THIS TOTAL.</t>
  </si>
  <si>
    <t>ACF/OFA: 10-03-2011</t>
  </si>
  <si>
    <t>ACF/oFA: 10-03-2011</t>
  </si>
  <si>
    <t>0.75 .</t>
  </si>
  <si>
    <t>353.25 .</t>
  </si>
  <si>
    <t>21.25 .</t>
  </si>
  <si>
    <t>115.25 .</t>
  </si>
  <si>
    <t>STANDARD 2/</t>
  </si>
  <si>
    <t>1/ State does not have any two-parent families in its TANF and/or SSP-MOE programs.</t>
  </si>
  <si>
    <t>ACF/OFA: 11-26-2012</t>
  </si>
  <si>
    <t>DISREGARDED FROM 
PARTICIPATION RATE DUE TO</t>
  </si>
  <si>
    <r>
      <t xml:space="preserve">PARTICIPATING FAMILIES AS A PERCENT OF FAMILIES USED IN ALL FAMILIES RATE           </t>
    </r>
    <r>
      <rPr>
        <b/>
        <u/>
        <sz val="8"/>
        <rFont val="Arial"/>
        <family val="2"/>
      </rPr>
      <t>1</t>
    </r>
    <r>
      <rPr>
        <b/>
        <sz val="8"/>
        <rFont val="Arial"/>
        <family val="2"/>
      </rPr>
      <t>/</t>
    </r>
  </si>
  <si>
    <t xml:space="preserve">TOTAL NUMBER </t>
  </si>
  <si>
    <t xml:space="preserve">NUMBER OF </t>
  </si>
  <si>
    <t>OF TWO-PARENT</t>
  </si>
  <si>
    <t>WORK RATES</t>
  </si>
  <si>
    <t>AVERAGE MONTHLY PERCENT OF PARENTS ENGAGED IN WORK BY WORK ACTIVITY FOR TWO-PARENT FAMILIES 
AS A PERCENT OF THE NUMBER OF PARENTS IN FAMILIES PARTICIPATING IN THE TWO PARENT WORK RATE</t>
  </si>
  <si>
    <t>JOB 
SEARCH</t>
  </si>
  <si>
    <t>ALL FAMILIES</t>
  </si>
  <si>
    <t>TWO-PARENT FAMILIES</t>
  </si>
  <si>
    <t>CASELOAD REDUCTION CREDIT</t>
  </si>
  <si>
    <t>ADJUSTED STANDARD</t>
  </si>
  <si>
    <t>AVERAGE MONTHLY NUMBER OF WORK-ELIGIBLE INDIVIDUALS ENGAGED IN WORK BY WORK ACTIVITY FOR FAMILIES COUNTED AS PARTICIPATING IN THE ALL FAMILIES WORK RATE</t>
  </si>
  <si>
    <t>AVERAGE MONTHLY PERCENT OF WORK-ELIGIBLE INDIVIDUALS ENGAGED IN WORK BY WORK ACTIVITY FOR FAMILIES COUNTED AS PARTICIPATING IN THE ALL FAMILIES WORK RATE</t>
  </si>
  <si>
    <t>NUMBER OF FAMILIES</t>
  </si>
  <si>
    <t xml:space="preserve">AVERAGE MONTHLY NUMBER OF WORK-ELIGIBLE PARENTS IN TWO-PARENT FAMILIES WHO ARE ENGAGED IN WORK ACTIVITIES 
FOR A SUFFICIENT NUMBER OF HOURS FOR THE FAMILY TO COUNT AS MEETING THE TWO-PARENT WORK REQUIREMENT </t>
  </si>
  <si>
    <t>AVERAGE MONTHLY NUMBER OF WEI WITH HOURS OF PARTICIPATION BY WORK ACTIVITY</t>
  </si>
  <si>
    <t>UNSUBSIDIZED EMPLOYMENT</t>
  </si>
  <si>
    <t>SUBSIDIZED PRIVATE EMPLOYMENT</t>
  </si>
  <si>
    <t>SUBSIDIZED PUBLIC EMPLOYMENT</t>
  </si>
  <si>
    <t>ON-THE-JOB TRAINING</t>
  </si>
  <si>
    <t>VOCATIONAL EDUCATION</t>
  </si>
  <si>
    <t>SUM OF ALL THIRTEEN ACTIVITIES</t>
  </si>
  <si>
    <t>NUMBER OF FAMILIES DISREGARDED FROM ALL FAMILIES RATE</t>
  </si>
  <si>
    <t>NUMBER OF FAMILIES STATE EXEMPTED FROM ALL FAMILIES RATE  1/</t>
  </si>
  <si>
    <t>NUMBER OF FAMILIES WITH A GOOD CAUSE DOMESTIC VIOLENCE WAIVER</t>
  </si>
  <si>
    <t>FAMILIES WITH A DV WAIVER AS A PERCENT OF FAMILIES USED IN ALL FAMILIES RATE</t>
  </si>
  <si>
    <t>CHANGES IN COMBINED WORK PARTICIPATION RATES</t>
  </si>
  <si>
    <t>FROM FY 2009 TO FY 2010</t>
  </si>
  <si>
    <t>CASELOAD REDUCTION CREDITS</t>
  </si>
  <si>
    <t>TEMPORATRY ASSISTANCE FOR NEEDY FAMILIES</t>
  </si>
  <si>
    <t>2/ Statutory standard for all families rate is 50% and 2-parent rate of 90%; they are adjusted by State's caseload reduction credit.</t>
  </si>
  <si>
    <t>state</t>
  </si>
  <si>
    <t>workers_2010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</si>
</sst>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8" fillId="0" borderId="0"/>
    <xf numFmtId="9" fontId="3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 applyBorder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Fill="1" applyBorder="1"/>
    <xf numFmtId="0" fontId="8" fillId="0" borderId="0" xfId="4"/>
    <xf numFmtId="0" fontId="5" fillId="0" borderId="0" xfId="4" applyFont="1"/>
    <xf numFmtId="0" fontId="9" fillId="0" borderId="0" xfId="0" applyFont="1"/>
    <xf numFmtId="0" fontId="0" fillId="0" borderId="0" xfId="4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Border="1"/>
    <xf numFmtId="165" fontId="4" fillId="0" borderId="0" xfId="0" applyNumberFormat="1" applyFont="1"/>
    <xf numFmtId="0" fontId="4" fillId="0" borderId="0" xfId="4" applyFont="1"/>
    <xf numFmtId="0" fontId="4" fillId="0" borderId="0" xfId="0" applyFont="1" applyFill="1" applyBorder="1"/>
    <xf numFmtId="0" fontId="5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Border="1" applyAlignment="1">
      <alignment horizontal="center"/>
    </xf>
    <xf numFmtId="164" fontId="3" fillId="0" borderId="0" xfId="5" applyNumberFormat="1" applyFont="1"/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centerContinuous"/>
    </xf>
    <xf numFmtId="0" fontId="3" fillId="0" borderId="0" xfId="0" applyFont="1" applyFill="1"/>
    <xf numFmtId="164" fontId="3" fillId="0" borderId="0" xfId="5" applyNumberFormat="1" applyFont="1" applyFill="1"/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"/>
    </xf>
    <xf numFmtId="0" fontId="3" fillId="0" borderId="0" xfId="0" quotePrefix="1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5" applyNumberFormat="1" applyFont="1" applyFill="1" applyBorder="1"/>
    <xf numFmtId="10" fontId="3" fillId="0" borderId="0" xfId="0" applyNumberFormat="1" applyFont="1" applyFill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2" fillId="0" borderId="0" xfId="0" applyFont="1" applyFill="1" applyAlignment="1">
      <alignment horizontal="left"/>
    </xf>
    <xf numFmtId="0" fontId="2" fillId="0" borderId="0" xfId="0" quotePrefix="1" applyFont="1" applyFill="1" applyAlignment="1">
      <alignment horizontal="left"/>
    </xf>
    <xf numFmtId="0" fontId="2" fillId="0" borderId="0" xfId="0" applyFont="1" applyFill="1" applyBorder="1"/>
    <xf numFmtId="0" fontId="2" fillId="0" borderId="11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165" fontId="3" fillId="0" borderId="11" xfId="1" applyNumberFormat="1" applyFont="1" applyBorder="1"/>
    <xf numFmtId="0" fontId="3" fillId="0" borderId="11" xfId="0" applyFont="1" applyBorder="1"/>
    <xf numFmtId="165" fontId="3" fillId="0" borderId="10" xfId="1" applyNumberFormat="1" applyFont="1" applyBorder="1"/>
    <xf numFmtId="0" fontId="2" fillId="0" borderId="4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4" applyFont="1" applyAlignment="1">
      <alignment horizontal="right"/>
    </xf>
    <xf numFmtId="0" fontId="6" fillId="0" borderId="11" xfId="4" applyFont="1" applyBorder="1"/>
    <xf numFmtId="165" fontId="4" fillId="0" borderId="11" xfId="2" applyNumberFormat="1" applyFont="1" applyBorder="1" applyAlignment="1">
      <alignment horizontal="right"/>
    </xf>
    <xf numFmtId="165" fontId="4" fillId="0" borderId="11" xfId="1" applyNumberFormat="1" applyFont="1" applyBorder="1" applyAlignment="1">
      <alignment horizontal="right"/>
    </xf>
    <xf numFmtId="0" fontId="6" fillId="0" borderId="10" xfId="4" applyFont="1" applyBorder="1"/>
    <xf numFmtId="165" fontId="4" fillId="0" borderId="10" xfId="2" applyNumberFormat="1" applyFont="1" applyBorder="1" applyAlignment="1">
      <alignment horizontal="right"/>
    </xf>
    <xf numFmtId="165" fontId="4" fillId="0" borderId="10" xfId="1" applyNumberFormat="1" applyFont="1" applyBorder="1" applyAlignment="1">
      <alignment horizontal="right"/>
    </xf>
    <xf numFmtId="0" fontId="6" fillId="0" borderId="4" xfId="4" applyFont="1" applyBorder="1" applyAlignment="1">
      <alignment horizontal="center"/>
    </xf>
    <xf numFmtId="0" fontId="6" fillId="0" borderId="4" xfId="4" applyFont="1" applyBorder="1" applyAlignment="1">
      <alignment horizontal="center" wrapText="1"/>
    </xf>
    <xf numFmtId="0" fontId="6" fillId="0" borderId="4" xfId="4" applyFont="1" applyFill="1" applyBorder="1" applyAlignment="1">
      <alignment horizontal="center" wrapText="1"/>
    </xf>
    <xf numFmtId="165" fontId="4" fillId="0" borderId="11" xfId="2" applyNumberFormat="1" applyFont="1" applyBorder="1"/>
    <xf numFmtId="165" fontId="4" fillId="0" borderId="10" xfId="2" applyNumberFormat="1" applyFont="1" applyBorder="1"/>
    <xf numFmtId="43" fontId="4" fillId="0" borderId="11" xfId="1" applyNumberFormat="1" applyFont="1" applyBorder="1"/>
    <xf numFmtId="43" fontId="4" fillId="0" borderId="11" xfId="1" applyNumberFormat="1" applyFont="1" applyBorder="1" applyAlignment="1">
      <alignment horizontal="right"/>
    </xf>
    <xf numFmtId="43" fontId="4" fillId="0" borderId="10" xfId="1" applyNumberFormat="1" applyFont="1" applyBorder="1"/>
    <xf numFmtId="0" fontId="6" fillId="0" borderId="9" xfId="4" applyFont="1" applyBorder="1"/>
    <xf numFmtId="165" fontId="4" fillId="0" borderId="9" xfId="2" applyNumberFormat="1" applyFont="1" applyBorder="1" applyAlignment="1">
      <alignment horizontal="right"/>
    </xf>
    <xf numFmtId="0" fontId="6" fillId="0" borderId="11" xfId="0" applyFont="1" applyBorder="1"/>
    <xf numFmtId="165" fontId="4" fillId="0" borderId="11" xfId="1" applyNumberFormat="1" applyFont="1" applyBorder="1"/>
    <xf numFmtId="0" fontId="4" fillId="0" borderId="11" xfId="0" applyFont="1" applyBorder="1"/>
    <xf numFmtId="10" fontId="4" fillId="0" borderId="11" xfId="5" applyNumberFormat="1" applyFont="1" applyBorder="1"/>
    <xf numFmtId="0" fontId="6" fillId="0" borderId="10" xfId="0" applyFont="1" applyBorder="1"/>
    <xf numFmtId="165" fontId="4" fillId="0" borderId="10" xfId="1" applyNumberFormat="1" applyFont="1" applyBorder="1"/>
    <xf numFmtId="10" fontId="4" fillId="0" borderId="10" xfId="5" applyNumberFormat="1" applyFont="1" applyBorder="1"/>
    <xf numFmtId="10" fontId="4" fillId="0" borderId="11" xfId="5" applyNumberFormat="1" applyFont="1" applyFill="1" applyBorder="1"/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4" fillId="0" borderId="11" xfId="0" applyFont="1" applyBorder="1" applyAlignment="1">
      <alignment wrapText="1"/>
    </xf>
    <xf numFmtId="164" fontId="4" fillId="0" borderId="11" xfId="5" applyNumberFormat="1" applyFont="1" applyBorder="1" applyAlignment="1">
      <alignment wrapText="1"/>
    </xf>
    <xf numFmtId="164" fontId="4" fillId="0" borderId="11" xfId="5" applyNumberFormat="1" applyFont="1" applyBorder="1"/>
    <xf numFmtId="164" fontId="4" fillId="0" borderId="10" xfId="5" applyNumberFormat="1" applyFont="1" applyBorder="1" applyAlignment="1">
      <alignment wrapText="1"/>
    </xf>
    <xf numFmtId="164" fontId="4" fillId="0" borderId="10" xfId="5" applyNumberFormat="1" applyFont="1" applyBorder="1"/>
    <xf numFmtId="165" fontId="4" fillId="0" borderId="11" xfId="0" applyNumberFormat="1" applyFont="1" applyBorder="1" applyAlignment="1">
      <alignment wrapText="1"/>
    </xf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 wrapText="1"/>
    </xf>
    <xf numFmtId="165" fontId="4" fillId="0" borderId="11" xfId="0" applyNumberFormat="1" applyFont="1" applyBorder="1" applyAlignment="1">
      <alignment horizontal="right" wrapText="1"/>
    </xf>
    <xf numFmtId="165" fontId="4" fillId="0" borderId="11" xfId="0" applyNumberFormat="1" applyFont="1" applyBorder="1" applyAlignment="1">
      <alignment horizontal="right"/>
    </xf>
    <xf numFmtId="165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right" wrapText="1"/>
    </xf>
    <xf numFmtId="0" fontId="4" fillId="0" borderId="11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165" fontId="4" fillId="0" borderId="11" xfId="1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6" fontId="4" fillId="0" borderId="11" xfId="1" applyNumberFormat="1" applyFont="1" applyBorder="1" applyAlignment="1">
      <alignment horizontal="right"/>
    </xf>
    <xf numFmtId="165" fontId="6" fillId="0" borderId="11" xfId="1" applyNumberFormat="1" applyFont="1" applyBorder="1" applyAlignment="1">
      <alignment horizontal="right"/>
    </xf>
    <xf numFmtId="166" fontId="6" fillId="0" borderId="11" xfId="1" applyNumberFormat="1" applyFont="1" applyBorder="1" applyAlignment="1">
      <alignment horizontal="right"/>
    </xf>
    <xf numFmtId="166" fontId="4" fillId="0" borderId="10" xfId="1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4" fillId="0" borderId="11" xfId="5" applyNumberFormat="1" applyFont="1" applyBorder="1" applyAlignment="1">
      <alignment horizontal="right"/>
    </xf>
    <xf numFmtId="164" fontId="4" fillId="0" borderId="10" xfId="5" applyNumberFormat="1" applyFont="1" applyBorder="1" applyAlignment="1">
      <alignment horizontal="right"/>
    </xf>
    <xf numFmtId="0" fontId="6" fillId="0" borderId="10" xfId="0" applyFont="1" applyBorder="1" applyAlignment="1">
      <alignment horizontal="center" vertical="center"/>
    </xf>
    <xf numFmtId="164" fontId="4" fillId="0" borderId="11" xfId="1" applyNumberFormat="1" applyFont="1" applyBorder="1" applyAlignment="1">
      <alignment horizontal="right"/>
    </xf>
    <xf numFmtId="0" fontId="0" fillId="0" borderId="11" xfId="0" applyBorder="1" applyAlignment="1">
      <alignment horizontal="right"/>
    </xf>
    <xf numFmtId="0" fontId="6" fillId="0" borderId="14" xfId="0" applyFont="1" applyBorder="1" applyAlignment="1">
      <alignment horizontal="center"/>
    </xf>
    <xf numFmtId="164" fontId="4" fillId="0" borderId="14" xfId="1" applyNumberFormat="1" applyFont="1" applyBorder="1" applyAlignment="1">
      <alignment horizontal="right"/>
    </xf>
    <xf numFmtId="164" fontId="4" fillId="0" borderId="14" xfId="5" applyNumberFormat="1" applyFont="1" applyBorder="1" applyAlignment="1">
      <alignment horizontal="right"/>
    </xf>
    <xf numFmtId="164" fontId="4" fillId="0" borderId="15" xfId="5" applyNumberFormat="1" applyFont="1" applyBorder="1" applyAlignment="1">
      <alignment horizontal="right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165" fontId="4" fillId="0" borderId="14" xfId="1" applyNumberFormat="1" applyFont="1" applyBorder="1" applyAlignment="1">
      <alignment horizontal="right"/>
    </xf>
    <xf numFmtId="165" fontId="4" fillId="0" borderId="15" xfId="1" applyNumberFormat="1" applyFont="1" applyBorder="1" applyAlignment="1">
      <alignment horizontal="right"/>
    </xf>
    <xf numFmtId="0" fontId="6" fillId="0" borderId="15" xfId="0" applyFont="1" applyBorder="1" applyAlignment="1">
      <alignment horizontal="center" vertical="center"/>
    </xf>
    <xf numFmtId="3" fontId="3" fillId="0" borderId="11" xfId="1" applyNumberFormat="1" applyFont="1" applyBorder="1" applyAlignment="1"/>
    <xf numFmtId="3" fontId="3" fillId="0" borderId="11" xfId="0" applyNumberFormat="1" applyFont="1" applyBorder="1" applyAlignment="1"/>
    <xf numFmtId="3" fontId="3" fillId="0" borderId="10" xfId="0" applyNumberFormat="1" applyFont="1" applyBorder="1" applyAlignment="1"/>
    <xf numFmtId="0" fontId="3" fillId="0" borderId="11" xfId="0" applyFont="1" applyBorder="1" applyAlignment="1">
      <alignment horizontal="right"/>
    </xf>
    <xf numFmtId="164" fontId="3" fillId="0" borderId="11" xfId="5" applyNumberFormat="1" applyFont="1" applyBorder="1" applyAlignment="1">
      <alignment horizontal="right"/>
    </xf>
    <xf numFmtId="164" fontId="3" fillId="0" borderId="11" xfId="0" applyNumberFormat="1" applyFont="1" applyBorder="1" applyAlignment="1">
      <alignment horizontal="right"/>
    </xf>
    <xf numFmtId="9" fontId="3" fillId="0" borderId="11" xfId="5" applyFont="1" applyBorder="1" applyAlignment="1">
      <alignment horizontal="right"/>
    </xf>
    <xf numFmtId="164" fontId="3" fillId="0" borderId="10" xfId="5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4" fontId="3" fillId="0" borderId="11" xfId="5" applyNumberFormat="1" applyFont="1" applyFill="1" applyBorder="1" applyAlignment="1">
      <alignment horizontal="right"/>
    </xf>
    <xf numFmtId="0" fontId="3" fillId="0" borderId="11" xfId="0" applyFont="1" applyFill="1" applyBorder="1" applyAlignment="1">
      <alignment horizontal="right"/>
    </xf>
    <xf numFmtId="164" fontId="3" fillId="0" borderId="10" xfId="5" applyNumberFormat="1" applyFont="1" applyFill="1" applyBorder="1" applyAlignment="1">
      <alignment horizontal="right"/>
    </xf>
    <xf numFmtId="0" fontId="2" fillId="0" borderId="13" xfId="0" applyFont="1" applyFill="1" applyBorder="1" applyAlignment="1">
      <alignment horizontal="center"/>
    </xf>
    <xf numFmtId="164" fontId="3" fillId="0" borderId="14" xfId="5" applyNumberFormat="1" applyFont="1" applyFill="1" applyBorder="1" applyAlignment="1">
      <alignment horizontal="right"/>
    </xf>
    <xf numFmtId="164" fontId="3" fillId="0" borderId="15" xfId="5" applyNumberFormat="1" applyFont="1" applyFill="1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2" fillId="0" borderId="11" xfId="0" applyFont="1" applyFill="1" applyBorder="1"/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164" fontId="3" fillId="0" borderId="0" xfId="5" applyNumberFormat="1" applyFont="1" applyFill="1" applyBorder="1" applyAlignment="1">
      <alignment horizontal="right"/>
    </xf>
    <xf numFmtId="0" fontId="3" fillId="0" borderId="9" xfId="0" applyFont="1" applyBorder="1"/>
    <xf numFmtId="164" fontId="3" fillId="0" borderId="11" xfId="5" applyNumberFormat="1" applyFont="1" applyFill="1" applyBorder="1"/>
    <xf numFmtId="0" fontId="3" fillId="0" borderId="11" xfId="0" applyFont="1" applyFill="1" applyBorder="1"/>
    <xf numFmtId="49" fontId="3" fillId="0" borderId="11" xfId="0" applyNumberFormat="1" applyFont="1" applyFill="1" applyBorder="1" applyAlignment="1">
      <alignment horizontal="center"/>
    </xf>
    <xf numFmtId="164" fontId="3" fillId="0" borderId="10" xfId="5" applyNumberFormat="1" applyFont="1" applyFill="1" applyBorder="1"/>
    <xf numFmtId="49" fontId="3" fillId="0" borderId="10" xfId="0" applyNumberFormat="1" applyFont="1" applyFill="1" applyBorder="1" applyAlignment="1">
      <alignment horizontal="center"/>
    </xf>
    <xf numFmtId="44" fontId="2" fillId="0" borderId="10" xfId="3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1" xfId="0" applyFont="1" applyFill="1" applyBorder="1" applyAlignment="1"/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3" fontId="0" fillId="0" borderId="0" xfId="0" applyNumberFormat="1"/>
    <xf numFmtId="0" fontId="2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3" fillId="0" borderId="0" xfId="0" applyFont="1" applyAlignment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0" fillId="0" borderId="0" xfId="0" applyAlignment="1"/>
    <xf numFmtId="0" fontId="5" fillId="0" borderId="0" xfId="4" applyFont="1" applyAlignment="1">
      <alignment horizontal="center"/>
    </xf>
    <xf numFmtId="0" fontId="2" fillId="0" borderId="0" xfId="4" applyFont="1" applyAlignment="1">
      <alignment horizontal="center"/>
    </xf>
  </cellXfs>
  <cellStyles count="6">
    <cellStyle name="Comma" xfId="1" builtinId="3"/>
    <cellStyle name="Comma 2" xfId="2" xr:uid="{00000000-0005-0000-0000-000001000000}"/>
    <cellStyle name="Currency" xfId="3" builtinId="4"/>
    <cellStyle name="Normal" xfId="0" builtinId="0"/>
    <cellStyle name="Normal 2" xfId="4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file:///A:/THRS1VFY.W02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42F4-E321-8248-A4D3-BD21647DB12F}">
  <dimension ref="A1:B52"/>
  <sheetViews>
    <sheetView tabSelected="1" workbookViewId="0"/>
  </sheetViews>
  <sheetFormatPr baseColWidth="10" defaultRowHeight="13" x14ac:dyDescent="0.15"/>
  <sheetData>
    <row r="1" spans="1:2" x14ac:dyDescent="0.15">
      <c r="A1" s="13" t="s">
        <v>292</v>
      </c>
      <c r="B1" s="13" t="s">
        <v>293</v>
      </c>
    </row>
    <row r="2" spans="1:2" x14ac:dyDescent="0.15">
      <c r="A2" t="str">
        <f>PROPER(AFSTATUS!A13)</f>
        <v>Alabama</v>
      </c>
      <c r="B2" s="182">
        <f>AFSTATUS!E13</f>
        <v>10439</v>
      </c>
    </row>
    <row r="3" spans="1:2" x14ac:dyDescent="0.15">
      <c r="A3" t="str">
        <f>PROPER(AFSTATUS!A14)</f>
        <v>Alaska</v>
      </c>
      <c r="B3" s="182">
        <f>AFSTATUS!E14</f>
        <v>2047</v>
      </c>
    </row>
    <row r="4" spans="1:2" x14ac:dyDescent="0.15">
      <c r="A4" t="str">
        <f>PROPER(AFSTATUS!A15)</f>
        <v>Arizona</v>
      </c>
      <c r="B4" s="182">
        <f>AFSTATUS!E15</f>
        <v>13585</v>
      </c>
    </row>
    <row r="5" spans="1:2" x14ac:dyDescent="0.15">
      <c r="A5" t="str">
        <f>PROPER(AFSTATUS!A16)</f>
        <v>Arkansas</v>
      </c>
      <c r="B5" s="182">
        <f>AFSTATUS!E16</f>
        <v>3991</v>
      </c>
    </row>
    <row r="6" spans="1:2" x14ac:dyDescent="0.15">
      <c r="A6" t="str">
        <f>PROPER(AFSTATUS!A17)</f>
        <v>California</v>
      </c>
      <c r="B6" s="182">
        <f>AFSTATUS!E17</f>
        <v>334175</v>
      </c>
    </row>
    <row r="7" spans="1:2" x14ac:dyDescent="0.15">
      <c r="A7" t="str">
        <f>PROPER(AFSTATUS!A19)</f>
        <v>Colorado</v>
      </c>
      <c r="B7" s="182">
        <f>AFSTATUS!E19</f>
        <v>6262</v>
      </c>
    </row>
    <row r="8" spans="1:2" x14ac:dyDescent="0.15">
      <c r="A8" t="str">
        <f>PROPER(AFSTATUS!A20)</f>
        <v>Connecticut</v>
      </c>
      <c r="B8" s="182">
        <f>AFSTATUS!E20</f>
        <v>7334</v>
      </c>
    </row>
    <row r="9" spans="1:2" x14ac:dyDescent="0.15">
      <c r="A9" t="str">
        <f>PROPER(AFSTATUS!A21)</f>
        <v>Delaware</v>
      </c>
      <c r="B9" s="182">
        <f>AFSTATUS!E21</f>
        <v>1874</v>
      </c>
    </row>
    <row r="10" spans="1:2" x14ac:dyDescent="0.15">
      <c r="A10" t="str">
        <f>PROPER(AFSTATUS!A22)</f>
        <v>Dist. Of Col.</v>
      </c>
      <c r="B10" s="182">
        <f>AFSTATUS!E22</f>
        <v>4634</v>
      </c>
    </row>
    <row r="11" spans="1:2" x14ac:dyDescent="0.15">
      <c r="A11" t="str">
        <f>PROPER(AFSTATUS!A23)</f>
        <v>Florida</v>
      </c>
      <c r="B11" s="182">
        <f>AFSTATUS!E23</f>
        <v>15511</v>
      </c>
    </row>
    <row r="12" spans="1:2" x14ac:dyDescent="0.15">
      <c r="A12" t="str">
        <f>PROPER(AFSTATUS!A25)</f>
        <v>Georgia</v>
      </c>
      <c r="B12" s="182">
        <f>AFSTATUS!E25</f>
        <v>3025</v>
      </c>
    </row>
    <row r="13" spans="1:2" x14ac:dyDescent="0.15">
      <c r="A13" t="str">
        <f>PROPER(AFSTATUS!A27)</f>
        <v>Hawaii</v>
      </c>
      <c r="B13" s="182">
        <f>AFSTATUS!E27</f>
        <v>6575</v>
      </c>
    </row>
    <row r="14" spans="1:2" x14ac:dyDescent="0.15">
      <c r="A14" t="str">
        <f>PROPER(AFSTATUS!A28)</f>
        <v>Idaho</v>
      </c>
      <c r="B14" s="182">
        <f>AFSTATUS!E28</f>
        <v>162</v>
      </c>
    </row>
    <row r="15" spans="1:2" x14ac:dyDescent="0.15">
      <c r="A15" t="str">
        <f>PROPER(AFSTATUS!A29)</f>
        <v>Illinois</v>
      </c>
      <c r="B15" s="182">
        <f>AFSTATUS!E29</f>
        <v>6751</v>
      </c>
    </row>
    <row r="16" spans="1:2" x14ac:dyDescent="0.15">
      <c r="A16" t="str">
        <f>PROPER(AFSTATUS!A31)</f>
        <v>Indiana</v>
      </c>
      <c r="B16" s="182">
        <f>AFSTATUS!E31</f>
        <v>22857</v>
      </c>
    </row>
    <row r="17" spans="1:2" x14ac:dyDescent="0.15">
      <c r="A17" t="str">
        <f>PROPER(AFSTATUS!A32)</f>
        <v>Iowa</v>
      </c>
      <c r="B17" s="182">
        <f>AFSTATUS!E32</f>
        <v>11863</v>
      </c>
    </row>
    <row r="18" spans="1:2" x14ac:dyDescent="0.15">
      <c r="A18" t="str">
        <f>PROPER(AFSTATUS!A33)</f>
        <v>Kansas</v>
      </c>
      <c r="B18" s="182">
        <f>AFSTATUS!E33</f>
        <v>9045</v>
      </c>
    </row>
    <row r="19" spans="1:2" x14ac:dyDescent="0.15">
      <c r="A19" t="str">
        <f>PROPER(AFSTATUS!A34)</f>
        <v>Kentucky</v>
      </c>
      <c r="B19" s="182">
        <f>AFSTATUS!E34</f>
        <v>9498</v>
      </c>
    </row>
    <row r="20" spans="1:2" x14ac:dyDescent="0.15">
      <c r="A20" t="str">
        <f>PROPER(AFSTATUS!A35)</f>
        <v>Louisiana</v>
      </c>
      <c r="B20" s="182">
        <f>AFSTATUS!E35</f>
        <v>2879</v>
      </c>
    </row>
    <row r="21" spans="1:2" x14ac:dyDescent="0.15">
      <c r="A21" t="str">
        <f>PROPER(AFSTATUS!A37)</f>
        <v>Maine</v>
      </c>
      <c r="B21" s="182">
        <f>AFSTATUS!E37</f>
        <v>11314</v>
      </c>
    </row>
    <row r="22" spans="1:2" x14ac:dyDescent="0.15">
      <c r="A22" t="str">
        <f>PROPER(AFSTATUS!A38)</f>
        <v>Maryland</v>
      </c>
      <c r="B22" s="182">
        <f>AFSTATUS!E38</f>
        <v>11444</v>
      </c>
    </row>
    <row r="23" spans="1:2" x14ac:dyDescent="0.15">
      <c r="A23" t="str">
        <f>PROPER(AFSTATUS!A39)</f>
        <v>Massachusetts</v>
      </c>
      <c r="B23" s="182">
        <f>AFSTATUS!E39</f>
        <v>28945</v>
      </c>
    </row>
    <row r="24" spans="1:2" x14ac:dyDescent="0.15">
      <c r="A24" t="str">
        <f>PROPER(AFSTATUS!A40)</f>
        <v>Michigan</v>
      </c>
      <c r="B24" s="182">
        <f>AFSTATUS!E40</f>
        <v>37889</v>
      </c>
    </row>
    <row r="25" spans="1:2" x14ac:dyDescent="0.15">
      <c r="A25" t="str">
        <f>PROPER(AFSTATUS!A41)</f>
        <v>Minnesota</v>
      </c>
      <c r="B25" s="182">
        <f>AFSTATUS!E41</f>
        <v>9775</v>
      </c>
    </row>
    <row r="26" spans="1:2" x14ac:dyDescent="0.15">
      <c r="A26" t="str">
        <f>PROPER(AFSTATUS!A43)</f>
        <v>Mississippi</v>
      </c>
      <c r="B26" s="182">
        <f>AFSTATUS!E43</f>
        <v>5177</v>
      </c>
    </row>
    <row r="27" spans="1:2" x14ac:dyDescent="0.15">
      <c r="A27" t="str">
        <f>PROPER(AFSTATUS!A44)</f>
        <v>Missouri</v>
      </c>
      <c r="B27" s="182">
        <f>AFSTATUS!E44</f>
        <v>24666</v>
      </c>
    </row>
    <row r="28" spans="1:2" x14ac:dyDescent="0.15">
      <c r="A28" t="str">
        <f>PROPER(AFSTATUS!A45)</f>
        <v>Montana</v>
      </c>
      <c r="B28" s="182">
        <f>AFSTATUS!E45</f>
        <v>1716</v>
      </c>
    </row>
    <row r="29" spans="1:2" x14ac:dyDescent="0.15">
      <c r="A29" t="str">
        <f>PROPER(AFSTATUS!A46)</f>
        <v>Nebraska</v>
      </c>
      <c r="B29" s="182">
        <f>AFSTATUS!E46</f>
        <v>4167</v>
      </c>
    </row>
    <row r="30" spans="1:2" x14ac:dyDescent="0.15">
      <c r="A30" t="str">
        <f>PROPER(AFSTATUS!A47)</f>
        <v>Nevada</v>
      </c>
      <c r="B30" s="182">
        <f>AFSTATUS!E47</f>
        <v>5545</v>
      </c>
    </row>
    <row r="31" spans="1:2" x14ac:dyDescent="0.15">
      <c r="A31" t="str">
        <f>PROPER(AFSTATUS!A49)</f>
        <v>New Hampshire</v>
      </c>
      <c r="B31" s="182">
        <f>AFSTATUS!E49</f>
        <v>2900</v>
      </c>
    </row>
    <row r="32" spans="1:2" x14ac:dyDescent="0.15">
      <c r="A32" t="str">
        <f>PROPER(AFSTATUS!A50)</f>
        <v>New Jersey</v>
      </c>
      <c r="B32" s="182">
        <f>AFSTATUS!E50</f>
        <v>20387</v>
      </c>
    </row>
    <row r="33" spans="1:2" x14ac:dyDescent="0.15">
      <c r="A33" t="str">
        <f>PROPER(AFSTATUS!A51)</f>
        <v>New Mexico</v>
      </c>
      <c r="B33" s="182">
        <f>AFSTATUS!E51</f>
        <v>11408</v>
      </c>
    </row>
    <row r="34" spans="1:2" x14ac:dyDescent="0.15">
      <c r="A34" t="str">
        <f>PROPER(AFSTATUS!A52)</f>
        <v>New York</v>
      </c>
      <c r="B34" s="182">
        <f>AFSTATUS!E52</f>
        <v>82977</v>
      </c>
    </row>
    <row r="35" spans="1:2" x14ac:dyDescent="0.15">
      <c r="A35" t="str">
        <f>PROPER(AFSTATUS!A53)</f>
        <v>North Carolina</v>
      </c>
      <c r="B35" s="182">
        <f>AFSTATUS!E53</f>
        <v>6181</v>
      </c>
    </row>
    <row r="36" spans="1:2" x14ac:dyDescent="0.15">
      <c r="A36" t="str">
        <f>PROPER(AFSTATUS!A55)</f>
        <v>North Dakota</v>
      </c>
      <c r="B36" s="182">
        <f>AFSTATUS!E55</f>
        <v>781</v>
      </c>
    </row>
    <row r="37" spans="1:2" x14ac:dyDescent="0.15">
      <c r="A37" t="str">
        <f>PROPER(AFSTATUS!A56)</f>
        <v>Ohio</v>
      </c>
      <c r="B37" s="182">
        <f>AFSTATUS!E56</f>
        <v>48441</v>
      </c>
    </row>
    <row r="38" spans="1:2" x14ac:dyDescent="0.15">
      <c r="A38" t="str">
        <f>PROPER(AFSTATUS!A57)</f>
        <v>Oklahoma</v>
      </c>
      <c r="B38" s="182">
        <f>AFSTATUS!E57</f>
        <v>3179</v>
      </c>
    </row>
    <row r="39" spans="1:2" x14ac:dyDescent="0.15">
      <c r="A39" t="str">
        <f>PROPER(AFSTATUS!A58)</f>
        <v>Oregon</v>
      </c>
      <c r="B39" s="182">
        <f>AFSTATUS!E58</f>
        <v>19836</v>
      </c>
    </row>
    <row r="40" spans="1:2" x14ac:dyDescent="0.15">
      <c r="A40" t="str">
        <f>PROPER(AFSTATUS!A59)</f>
        <v>Pennsylvania</v>
      </c>
      <c r="B40" s="182">
        <f>AFSTATUS!E59</f>
        <v>22669</v>
      </c>
    </row>
    <row r="41" spans="1:2" x14ac:dyDescent="0.15">
      <c r="A41" t="str">
        <f>PROPER(AFSTATUS!A62)</f>
        <v>Rhode Island</v>
      </c>
      <c r="B41" s="182">
        <f>AFSTATUS!E62</f>
        <v>4605</v>
      </c>
    </row>
    <row r="42" spans="1:2" x14ac:dyDescent="0.15">
      <c r="A42" t="str">
        <f>PROPER(AFSTATUS!A63)</f>
        <v>South Carolina</v>
      </c>
      <c r="B42" s="182">
        <f>AFSTATUS!E63</f>
        <v>10634</v>
      </c>
    </row>
    <row r="43" spans="1:2" x14ac:dyDescent="0.15">
      <c r="A43" t="str">
        <f>PROPER(AFSTATUS!A64)</f>
        <v>South Dakota</v>
      </c>
      <c r="B43" s="182">
        <f>AFSTATUS!E64</f>
        <v>780</v>
      </c>
    </row>
    <row r="44" spans="1:2" x14ac:dyDescent="0.15">
      <c r="A44" t="str">
        <f>PROPER(AFSTATUS!A65)</f>
        <v>Tennessee</v>
      </c>
      <c r="B44" s="182">
        <f>AFSTATUS!E65</f>
        <v>46976</v>
      </c>
    </row>
    <row r="45" spans="1:2" x14ac:dyDescent="0.15">
      <c r="A45" t="str">
        <f>PROPER(AFSTATUS!A67)</f>
        <v>Texas</v>
      </c>
      <c r="B45" s="182">
        <f>AFSTATUS!E67</f>
        <v>15515</v>
      </c>
    </row>
    <row r="46" spans="1:2" x14ac:dyDescent="0.15">
      <c r="A46" t="str">
        <f>PROPER(AFSTATUS!A68)</f>
        <v>Utah</v>
      </c>
      <c r="B46" s="182">
        <f>AFSTATUS!E68</f>
        <v>3389</v>
      </c>
    </row>
    <row r="47" spans="1:2" x14ac:dyDescent="0.15">
      <c r="A47" t="str">
        <f>PROPER(AFSTATUS!A69)</f>
        <v>Vermont</v>
      </c>
      <c r="B47" s="182">
        <f>AFSTATUS!E69</f>
        <v>1488</v>
      </c>
    </row>
    <row r="48" spans="1:2" x14ac:dyDescent="0.15">
      <c r="A48" t="str">
        <f>PROPER(AFSTATUS!A71)</f>
        <v>Virginia</v>
      </c>
      <c r="B48" s="182">
        <f>AFSTATUS!E71</f>
        <v>20271</v>
      </c>
    </row>
    <row r="49" spans="1:2" x14ac:dyDescent="0.15">
      <c r="A49" t="str">
        <f>PROPER(AFSTATUS!A73)</f>
        <v>Washington</v>
      </c>
      <c r="B49" s="182">
        <f>AFSTATUS!E73</f>
        <v>39015</v>
      </c>
    </row>
    <row r="50" spans="1:2" x14ac:dyDescent="0.15">
      <c r="A50" t="str">
        <f>PROPER(AFSTATUS!A74)</f>
        <v>West Virginia</v>
      </c>
      <c r="B50" s="182">
        <f>AFSTATUS!E74</f>
        <v>3980</v>
      </c>
    </row>
    <row r="51" spans="1:2" x14ac:dyDescent="0.15">
      <c r="A51" t="str">
        <f>PROPER(AFSTATUS!A75)</f>
        <v>Wisconsin</v>
      </c>
      <c r="B51" s="182">
        <f>AFSTATUS!E75</f>
        <v>7241</v>
      </c>
    </row>
    <row r="52" spans="1:2" x14ac:dyDescent="0.15">
      <c r="A52" t="str">
        <f>PROPER(AFSTATUS!A76)</f>
        <v>Wyoming</v>
      </c>
      <c r="B52" s="182">
        <f>AFSTATUS!E76</f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78"/>
  <sheetViews>
    <sheetView workbookViewId="0"/>
  </sheetViews>
  <sheetFormatPr baseColWidth="10" defaultColWidth="8.83203125" defaultRowHeight="13" x14ac:dyDescent="0.15"/>
  <cols>
    <col min="1" max="1" width="18" customWidth="1"/>
    <col min="2" max="3" width="11.6640625" customWidth="1"/>
    <col min="4" max="5" width="13.6640625" customWidth="1"/>
    <col min="6" max="7" width="12.6640625" customWidth="1"/>
    <col min="8" max="14" width="11.6640625" customWidth="1"/>
    <col min="15" max="15" width="12.6640625" customWidth="1"/>
    <col min="16" max="17" width="11.6640625" customWidth="1"/>
  </cols>
  <sheetData>
    <row r="1" spans="1:17" s="13" customFormat="1" ht="15" customHeight="1" x14ac:dyDescent="0.15">
      <c r="A1" s="13" t="s">
        <v>251</v>
      </c>
      <c r="Q1" s="28" t="s">
        <v>130</v>
      </c>
    </row>
    <row r="2" spans="1:17" s="13" customFormat="1" ht="15" customHeight="1" x14ac:dyDescent="0.15">
      <c r="Q2" s="28"/>
    </row>
    <row r="3" spans="1:17" s="13" customFormat="1" ht="15" customHeight="1" x14ac:dyDescent="0.15">
      <c r="A3" s="190" t="s">
        <v>0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</row>
    <row r="4" spans="1:17" s="13" customFormat="1" ht="15" customHeight="1" x14ac:dyDescent="0.15">
      <c r="A4" s="209" t="s">
        <v>178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</row>
    <row r="5" spans="1:17" s="13" customFormat="1" ht="15" customHeight="1" x14ac:dyDescent="0.15">
      <c r="A5" s="190" t="s">
        <v>221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</row>
    <row r="6" spans="1:17" s="13" customFormat="1" ht="15" customHeight="1" x14ac:dyDescent="0.15"/>
    <row r="7" spans="1:17" s="16" customFormat="1" ht="28" customHeight="1" x14ac:dyDescent="0.15">
      <c r="A7" s="94" t="s">
        <v>90</v>
      </c>
      <c r="B7" s="210" t="s">
        <v>274</v>
      </c>
      <c r="C7" s="211"/>
      <c r="D7" s="212"/>
      <c r="E7" s="213" t="s">
        <v>275</v>
      </c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4"/>
    </row>
    <row r="8" spans="1:17" s="19" customFormat="1" ht="15" customHeight="1" x14ac:dyDescent="0.15">
      <c r="A8" s="121"/>
      <c r="B8" s="133" t="s">
        <v>62</v>
      </c>
      <c r="C8" s="121" t="s">
        <v>68</v>
      </c>
      <c r="D8" s="121"/>
      <c r="E8" s="121"/>
      <c r="F8" s="121" t="s">
        <v>89</v>
      </c>
      <c r="G8" s="121" t="s">
        <v>89</v>
      </c>
      <c r="H8" s="121"/>
      <c r="I8" s="121"/>
      <c r="J8" s="121"/>
      <c r="K8" s="121"/>
      <c r="L8" s="121"/>
      <c r="M8" s="121"/>
      <c r="N8" s="121" t="s">
        <v>66</v>
      </c>
      <c r="O8" s="121" t="s">
        <v>67</v>
      </c>
      <c r="P8" s="121"/>
      <c r="Q8" s="122"/>
    </row>
    <row r="9" spans="1:17" s="19" customFormat="1" ht="15" customHeight="1" x14ac:dyDescent="0.15">
      <c r="A9" s="121"/>
      <c r="B9" s="133" t="s">
        <v>96</v>
      </c>
      <c r="C9" s="121" t="s">
        <v>96</v>
      </c>
      <c r="D9" s="121" t="s">
        <v>69</v>
      </c>
      <c r="E9" s="121" t="s">
        <v>70</v>
      </c>
      <c r="F9" s="121" t="s">
        <v>64</v>
      </c>
      <c r="G9" s="121" t="s">
        <v>65</v>
      </c>
      <c r="H9" s="121" t="s">
        <v>71</v>
      </c>
      <c r="I9" s="121" t="s">
        <v>72</v>
      </c>
      <c r="J9" s="121" t="s">
        <v>73</v>
      </c>
      <c r="K9" s="121" t="s">
        <v>74</v>
      </c>
      <c r="L9" s="121" t="s">
        <v>75</v>
      </c>
      <c r="M9" s="121" t="s">
        <v>76</v>
      </c>
      <c r="N9" s="121" t="s">
        <v>77</v>
      </c>
      <c r="O9" s="121" t="s">
        <v>78</v>
      </c>
      <c r="P9" s="121" t="s">
        <v>79</v>
      </c>
      <c r="Q9" s="122"/>
    </row>
    <row r="10" spans="1:17" s="19" customFormat="1" ht="15" customHeight="1" x14ac:dyDescent="0.15">
      <c r="A10" s="125" t="s">
        <v>3</v>
      </c>
      <c r="B10" s="136" t="s">
        <v>99</v>
      </c>
      <c r="C10" s="125" t="s">
        <v>88</v>
      </c>
      <c r="D10" s="125" t="s">
        <v>80</v>
      </c>
      <c r="E10" s="125" t="s">
        <v>81</v>
      </c>
      <c r="F10" s="125" t="s">
        <v>81</v>
      </c>
      <c r="G10" s="125" t="s">
        <v>81</v>
      </c>
      <c r="H10" s="125" t="s">
        <v>82</v>
      </c>
      <c r="I10" s="125" t="s">
        <v>83</v>
      </c>
      <c r="J10" s="125" t="s">
        <v>84</v>
      </c>
      <c r="K10" s="125" t="s">
        <v>85</v>
      </c>
      <c r="L10" s="125" t="s">
        <v>66</v>
      </c>
      <c r="M10" s="125" t="s">
        <v>83</v>
      </c>
      <c r="N10" s="125" t="s">
        <v>81</v>
      </c>
      <c r="O10" s="125" t="s">
        <v>86</v>
      </c>
      <c r="P10" s="125" t="s">
        <v>87</v>
      </c>
      <c r="Q10" s="125" t="s">
        <v>98</v>
      </c>
    </row>
    <row r="11" spans="1:17" s="15" customFormat="1" ht="15" customHeight="1" x14ac:dyDescent="0.15">
      <c r="A11" s="83" t="s">
        <v>5</v>
      </c>
      <c r="B11" s="134">
        <f>SUM(B13:B76)</f>
        <v>103895</v>
      </c>
      <c r="C11" s="69">
        <f t="shared" ref="C11:Q11" si="0">SUM(C13:C76)</f>
        <v>94301</v>
      </c>
      <c r="D11" s="69">
        <f t="shared" si="0"/>
        <v>31634</v>
      </c>
      <c r="E11" s="69">
        <f t="shared" si="0"/>
        <v>26421</v>
      </c>
      <c r="F11" s="69">
        <f t="shared" si="0"/>
        <v>1178</v>
      </c>
      <c r="G11" s="69">
        <f t="shared" si="0"/>
        <v>1377</v>
      </c>
      <c r="H11" s="69">
        <f t="shared" si="0"/>
        <v>2857</v>
      </c>
      <c r="I11" s="69">
        <f t="shared" si="0"/>
        <v>49</v>
      </c>
      <c r="J11" s="69">
        <f t="shared" si="0"/>
        <v>11652</v>
      </c>
      <c r="K11" s="69">
        <f t="shared" si="0"/>
        <v>2525</v>
      </c>
      <c r="L11" s="69">
        <f t="shared" si="0"/>
        <v>7221</v>
      </c>
      <c r="M11" s="69">
        <f t="shared" si="0"/>
        <v>1886</v>
      </c>
      <c r="N11" s="69">
        <f t="shared" si="0"/>
        <v>1583</v>
      </c>
      <c r="O11" s="69">
        <f t="shared" si="0"/>
        <v>426</v>
      </c>
      <c r="P11" s="69">
        <f t="shared" si="0"/>
        <v>3</v>
      </c>
      <c r="Q11" s="69">
        <f t="shared" si="0"/>
        <v>1380</v>
      </c>
    </row>
    <row r="12" spans="1:17" s="15" customFormat="1" ht="15" customHeight="1" x14ac:dyDescent="0.15">
      <c r="A12" s="83"/>
      <c r="B12" s="134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</row>
    <row r="13" spans="1:17" s="15" customFormat="1" ht="15" customHeight="1" x14ac:dyDescent="0.15">
      <c r="A13" s="83" t="s">
        <v>6</v>
      </c>
      <c r="B13" s="134">
        <v>128</v>
      </c>
      <c r="C13" s="69">
        <v>115</v>
      </c>
      <c r="D13" s="69">
        <v>34</v>
      </c>
      <c r="E13" s="69">
        <v>36</v>
      </c>
      <c r="F13" s="69">
        <v>0</v>
      </c>
      <c r="G13" s="69">
        <v>13</v>
      </c>
      <c r="H13" s="69">
        <v>4</v>
      </c>
      <c r="I13" s="69">
        <v>0</v>
      </c>
      <c r="J13" s="69">
        <v>3</v>
      </c>
      <c r="K13" s="69">
        <v>0</v>
      </c>
      <c r="L13" s="69">
        <v>2</v>
      </c>
      <c r="M13" s="69">
        <v>0</v>
      </c>
      <c r="N13" s="69">
        <v>0</v>
      </c>
      <c r="O13" s="69">
        <v>1</v>
      </c>
      <c r="P13" s="69">
        <v>0</v>
      </c>
      <c r="Q13" s="69">
        <v>0</v>
      </c>
    </row>
    <row r="14" spans="1:17" s="15" customFormat="1" ht="15" customHeight="1" x14ac:dyDescent="0.15">
      <c r="A14" s="83" t="s">
        <v>7</v>
      </c>
      <c r="B14" s="134">
        <v>402</v>
      </c>
      <c r="C14" s="69">
        <v>302</v>
      </c>
      <c r="D14" s="69">
        <v>106</v>
      </c>
      <c r="E14" s="69">
        <v>130</v>
      </c>
      <c r="F14" s="69">
        <v>0</v>
      </c>
      <c r="G14" s="69">
        <v>0</v>
      </c>
      <c r="H14" s="69">
        <v>2</v>
      </c>
      <c r="I14" s="69">
        <v>1</v>
      </c>
      <c r="J14" s="69">
        <v>14</v>
      </c>
      <c r="K14" s="69">
        <v>11</v>
      </c>
      <c r="L14" s="69">
        <v>15</v>
      </c>
      <c r="M14" s="69">
        <v>3</v>
      </c>
      <c r="N14" s="69">
        <v>10</v>
      </c>
      <c r="O14" s="69">
        <v>0</v>
      </c>
      <c r="P14" s="69">
        <v>0</v>
      </c>
      <c r="Q14" s="69">
        <v>10</v>
      </c>
    </row>
    <row r="15" spans="1:17" s="15" customFormat="1" ht="15" customHeight="1" x14ac:dyDescent="0.15">
      <c r="A15" s="83" t="s">
        <v>9</v>
      </c>
      <c r="B15" s="134">
        <v>1028</v>
      </c>
      <c r="C15" s="69">
        <v>726</v>
      </c>
      <c r="D15" s="69">
        <v>530</v>
      </c>
      <c r="E15" s="69">
        <v>229</v>
      </c>
      <c r="F15" s="69">
        <v>0</v>
      </c>
      <c r="G15" s="69">
        <v>0</v>
      </c>
      <c r="H15" s="69">
        <v>81</v>
      </c>
      <c r="I15" s="69">
        <v>2</v>
      </c>
      <c r="J15" s="69">
        <v>585</v>
      </c>
      <c r="K15" s="69">
        <v>114</v>
      </c>
      <c r="L15" s="69">
        <v>98</v>
      </c>
      <c r="M15" s="69">
        <v>25</v>
      </c>
      <c r="N15" s="69">
        <v>28</v>
      </c>
      <c r="O15" s="69">
        <v>11</v>
      </c>
      <c r="P15" s="69">
        <v>0</v>
      </c>
      <c r="Q15" s="69">
        <v>0</v>
      </c>
    </row>
    <row r="16" spans="1:17" s="15" customFormat="1" ht="15" customHeight="1" x14ac:dyDescent="0.15">
      <c r="A16" s="83" t="s">
        <v>10</v>
      </c>
      <c r="B16" s="134">
        <v>207</v>
      </c>
      <c r="C16" s="69">
        <v>154</v>
      </c>
      <c r="D16" s="69">
        <v>32</v>
      </c>
      <c r="E16" s="69">
        <v>32</v>
      </c>
      <c r="F16" s="69">
        <v>0</v>
      </c>
      <c r="G16" s="69">
        <v>0</v>
      </c>
      <c r="H16" s="69">
        <v>3</v>
      </c>
      <c r="I16" s="69">
        <v>1</v>
      </c>
      <c r="J16" s="69">
        <v>4</v>
      </c>
      <c r="K16" s="69">
        <v>0</v>
      </c>
      <c r="L16" s="69">
        <v>3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</row>
    <row r="17" spans="1:17" s="15" customFormat="1" ht="15" customHeight="1" x14ac:dyDescent="0.15">
      <c r="A17" s="83" t="s">
        <v>11</v>
      </c>
      <c r="B17" s="134">
        <v>62429</v>
      </c>
      <c r="C17" s="69">
        <v>59509</v>
      </c>
      <c r="D17" s="69">
        <v>21436</v>
      </c>
      <c r="E17" s="69">
        <v>17883</v>
      </c>
      <c r="F17" s="69">
        <v>835</v>
      </c>
      <c r="G17" s="69">
        <v>1275</v>
      </c>
      <c r="H17" s="69">
        <v>739</v>
      </c>
      <c r="I17" s="69">
        <v>0</v>
      </c>
      <c r="J17" s="69">
        <v>9124</v>
      </c>
      <c r="K17" s="69">
        <v>1533</v>
      </c>
      <c r="L17" s="69">
        <v>5206</v>
      </c>
      <c r="M17" s="69">
        <v>563</v>
      </c>
      <c r="N17" s="69">
        <v>1293</v>
      </c>
      <c r="O17" s="69">
        <v>89</v>
      </c>
      <c r="P17" s="69">
        <v>0</v>
      </c>
      <c r="Q17" s="69">
        <v>91</v>
      </c>
    </row>
    <row r="18" spans="1:17" s="15" customFormat="1" ht="15" customHeight="1" x14ac:dyDescent="0.15">
      <c r="A18" s="83"/>
      <c r="B18" s="134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</row>
    <row r="19" spans="1:17" s="15" customFormat="1" ht="15" customHeight="1" x14ac:dyDescent="0.15">
      <c r="A19" s="83" t="s">
        <v>12</v>
      </c>
      <c r="B19" s="134">
        <v>763</v>
      </c>
      <c r="C19" s="69">
        <v>757</v>
      </c>
      <c r="D19" s="69">
        <v>216</v>
      </c>
      <c r="E19" s="69">
        <v>129</v>
      </c>
      <c r="F19" s="69">
        <v>8</v>
      </c>
      <c r="G19" s="69">
        <v>0</v>
      </c>
      <c r="H19" s="69">
        <v>46</v>
      </c>
      <c r="I19" s="69">
        <v>34</v>
      </c>
      <c r="J19" s="69">
        <v>58</v>
      </c>
      <c r="K19" s="69">
        <v>73</v>
      </c>
      <c r="L19" s="69">
        <v>89</v>
      </c>
      <c r="M19" s="69">
        <v>4</v>
      </c>
      <c r="N19" s="69">
        <v>3</v>
      </c>
      <c r="O19" s="69">
        <v>9</v>
      </c>
      <c r="P19" s="69">
        <v>0</v>
      </c>
      <c r="Q19" s="69">
        <v>17</v>
      </c>
    </row>
    <row r="20" spans="1:17" s="15" customFormat="1" ht="15" customHeight="1" x14ac:dyDescent="0.15">
      <c r="A20" s="83" t="s">
        <v>13</v>
      </c>
      <c r="B20" s="134">
        <v>0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</row>
    <row r="21" spans="1:17" s="15" customFormat="1" ht="15" customHeight="1" x14ac:dyDescent="0.15">
      <c r="A21" s="83" t="s">
        <v>14</v>
      </c>
      <c r="B21" s="134">
        <v>27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</row>
    <row r="22" spans="1:17" s="15" customFormat="1" ht="15" customHeight="1" x14ac:dyDescent="0.15">
      <c r="A22" s="83" t="s">
        <v>15</v>
      </c>
      <c r="B22" s="134">
        <v>0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</row>
    <row r="23" spans="1:17" s="15" customFormat="1" ht="15" customHeight="1" x14ac:dyDescent="0.15">
      <c r="A23" s="83" t="s">
        <v>16</v>
      </c>
      <c r="B23" s="134">
        <v>1681</v>
      </c>
      <c r="C23" s="69">
        <v>1584</v>
      </c>
      <c r="D23" s="69">
        <v>906</v>
      </c>
      <c r="E23" s="69">
        <v>374</v>
      </c>
      <c r="F23" s="69">
        <v>10</v>
      </c>
      <c r="G23" s="69">
        <v>1</v>
      </c>
      <c r="H23" s="69">
        <v>401</v>
      </c>
      <c r="I23" s="69">
        <v>1</v>
      </c>
      <c r="J23" s="69">
        <v>115</v>
      </c>
      <c r="K23" s="69">
        <v>253</v>
      </c>
      <c r="L23" s="69">
        <v>391</v>
      </c>
      <c r="M23" s="69">
        <v>414</v>
      </c>
      <c r="N23" s="69">
        <v>7</v>
      </c>
      <c r="O23" s="69">
        <v>41</v>
      </c>
      <c r="P23" s="69">
        <v>2</v>
      </c>
      <c r="Q23" s="69">
        <v>42</v>
      </c>
    </row>
    <row r="24" spans="1:17" s="15" customFormat="1" ht="15" customHeight="1" x14ac:dyDescent="0.15">
      <c r="A24" s="83"/>
      <c r="B24" s="134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</row>
    <row r="25" spans="1:17" s="15" customFormat="1" ht="15" customHeight="1" x14ac:dyDescent="0.15">
      <c r="A25" s="83" t="s">
        <v>18</v>
      </c>
      <c r="B25" s="134">
        <v>0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</row>
    <row r="26" spans="1:17" s="15" customFormat="1" ht="15" customHeight="1" x14ac:dyDescent="0.15">
      <c r="A26" s="83" t="s">
        <v>19</v>
      </c>
      <c r="B26" s="134">
        <v>315</v>
      </c>
      <c r="C26" s="69">
        <v>312</v>
      </c>
      <c r="D26" s="69">
        <v>3</v>
      </c>
      <c r="E26" s="69">
        <v>1</v>
      </c>
      <c r="F26" s="69">
        <v>0</v>
      </c>
      <c r="G26" s="69">
        <v>0</v>
      </c>
      <c r="H26" s="69">
        <v>2</v>
      </c>
      <c r="I26" s="69">
        <v>0</v>
      </c>
      <c r="J26" s="69">
        <v>0</v>
      </c>
      <c r="K26" s="69">
        <v>0</v>
      </c>
      <c r="L26" s="69">
        <v>0</v>
      </c>
      <c r="M26" s="69">
        <v>0</v>
      </c>
      <c r="N26" s="69">
        <v>0</v>
      </c>
      <c r="O26" s="69">
        <v>0</v>
      </c>
      <c r="P26" s="69">
        <v>0</v>
      </c>
      <c r="Q26" s="69">
        <v>0</v>
      </c>
    </row>
    <row r="27" spans="1:17" s="15" customFormat="1" ht="15" customHeight="1" x14ac:dyDescent="0.15">
      <c r="A27" s="83" t="s">
        <v>20</v>
      </c>
      <c r="B27" s="134">
        <v>1688</v>
      </c>
      <c r="C27" s="69">
        <v>1596</v>
      </c>
      <c r="D27" s="69">
        <v>901</v>
      </c>
      <c r="E27" s="69">
        <v>888</v>
      </c>
      <c r="F27" s="69">
        <v>43</v>
      </c>
      <c r="G27" s="69">
        <v>16</v>
      </c>
      <c r="H27" s="69">
        <v>143</v>
      </c>
      <c r="I27" s="69">
        <v>0</v>
      </c>
      <c r="J27" s="69">
        <v>37</v>
      </c>
      <c r="K27" s="69">
        <v>18</v>
      </c>
      <c r="L27" s="69">
        <v>22</v>
      </c>
      <c r="M27" s="69">
        <v>5</v>
      </c>
      <c r="N27" s="69">
        <v>4</v>
      </c>
      <c r="O27" s="69">
        <v>1</v>
      </c>
      <c r="P27" s="69">
        <v>0</v>
      </c>
      <c r="Q27" s="69">
        <v>6</v>
      </c>
    </row>
    <row r="28" spans="1:17" s="15" customFormat="1" ht="15" customHeight="1" x14ac:dyDescent="0.15">
      <c r="A28" s="83" t="s">
        <v>21</v>
      </c>
      <c r="B28" s="134">
        <v>0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 s="69">
        <v>0</v>
      </c>
      <c r="N28" s="69">
        <v>0</v>
      </c>
      <c r="O28" s="69">
        <v>0</v>
      </c>
      <c r="P28" s="69">
        <v>0</v>
      </c>
      <c r="Q28" s="69">
        <v>0</v>
      </c>
    </row>
    <row r="29" spans="1:17" s="15" customFormat="1" ht="15" customHeight="1" x14ac:dyDescent="0.15">
      <c r="A29" s="83" t="s">
        <v>22</v>
      </c>
      <c r="B29" s="134">
        <v>0</v>
      </c>
      <c r="C29" s="69">
        <v>0</v>
      </c>
      <c r="D29" s="69">
        <v>0</v>
      </c>
      <c r="E29" s="69">
        <v>0</v>
      </c>
      <c r="F29" s="69">
        <v>0</v>
      </c>
      <c r="G29" s="69">
        <v>0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 s="69">
        <v>0</v>
      </c>
      <c r="N29" s="69">
        <v>0</v>
      </c>
      <c r="O29" s="69">
        <v>0</v>
      </c>
      <c r="P29" s="69">
        <v>0</v>
      </c>
      <c r="Q29" s="69">
        <v>0</v>
      </c>
    </row>
    <row r="30" spans="1:17" s="15" customFormat="1" ht="15" customHeight="1" x14ac:dyDescent="0.15">
      <c r="A30" s="83"/>
      <c r="B30" s="134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</row>
    <row r="31" spans="1:17" s="15" customFormat="1" ht="15" customHeight="1" x14ac:dyDescent="0.15">
      <c r="A31" s="83" t="s">
        <v>23</v>
      </c>
      <c r="B31" s="134">
        <v>3121</v>
      </c>
      <c r="C31" s="69">
        <v>3014</v>
      </c>
      <c r="D31" s="69">
        <v>563</v>
      </c>
      <c r="E31" s="69">
        <v>628</v>
      </c>
      <c r="F31" s="69">
        <v>1</v>
      </c>
      <c r="G31" s="69">
        <v>0</v>
      </c>
      <c r="H31" s="69">
        <v>68</v>
      </c>
      <c r="I31" s="69">
        <v>0</v>
      </c>
      <c r="J31" s="69">
        <v>72</v>
      </c>
      <c r="K31" s="69">
        <v>1</v>
      </c>
      <c r="L31" s="69">
        <v>22</v>
      </c>
      <c r="M31" s="69">
        <v>10</v>
      </c>
      <c r="N31" s="69">
        <v>39</v>
      </c>
      <c r="O31" s="69">
        <v>9</v>
      </c>
      <c r="P31" s="69">
        <v>0</v>
      </c>
      <c r="Q31" s="69">
        <v>0</v>
      </c>
    </row>
    <row r="32" spans="1:17" s="15" customFormat="1" ht="15" customHeight="1" x14ac:dyDescent="0.15">
      <c r="A32" s="83" t="s">
        <v>24</v>
      </c>
      <c r="B32" s="134">
        <v>1290</v>
      </c>
      <c r="C32" s="69">
        <v>1147</v>
      </c>
      <c r="D32" s="69">
        <v>321</v>
      </c>
      <c r="E32" s="69">
        <v>421</v>
      </c>
      <c r="F32" s="69">
        <v>0</v>
      </c>
      <c r="G32" s="69">
        <v>7</v>
      </c>
      <c r="H32" s="69">
        <v>3</v>
      </c>
      <c r="I32" s="69">
        <v>0</v>
      </c>
      <c r="J32" s="69">
        <v>5</v>
      </c>
      <c r="K32" s="69">
        <v>10</v>
      </c>
      <c r="L32" s="69">
        <v>39</v>
      </c>
      <c r="M32" s="69">
        <v>9</v>
      </c>
      <c r="N32" s="69">
        <v>6</v>
      </c>
      <c r="O32" s="69">
        <v>7</v>
      </c>
      <c r="P32" s="69">
        <v>0</v>
      </c>
      <c r="Q32" s="69">
        <v>33</v>
      </c>
    </row>
    <row r="33" spans="1:17" s="15" customFormat="1" ht="15" customHeight="1" x14ac:dyDescent="0.15">
      <c r="A33" s="83" t="s">
        <v>25</v>
      </c>
      <c r="B33" s="134">
        <v>1299</v>
      </c>
      <c r="C33" s="69">
        <v>1226</v>
      </c>
      <c r="D33" s="69">
        <v>353</v>
      </c>
      <c r="E33" s="69">
        <v>403</v>
      </c>
      <c r="F33" s="69">
        <v>0</v>
      </c>
      <c r="G33" s="69">
        <v>2</v>
      </c>
      <c r="H33" s="69">
        <v>19</v>
      </c>
      <c r="I33" s="69">
        <v>0</v>
      </c>
      <c r="J33" s="69">
        <v>34</v>
      </c>
      <c r="K33" s="69">
        <v>2</v>
      </c>
      <c r="L33" s="69">
        <v>63</v>
      </c>
      <c r="M33" s="69">
        <v>0</v>
      </c>
      <c r="N33" s="69">
        <v>2</v>
      </c>
      <c r="O33" s="69">
        <v>4</v>
      </c>
      <c r="P33" s="69">
        <v>0</v>
      </c>
      <c r="Q33" s="69">
        <v>0</v>
      </c>
    </row>
    <row r="34" spans="1:17" s="15" customFormat="1" ht="15" customHeight="1" x14ac:dyDescent="0.15">
      <c r="A34" s="83" t="s">
        <v>26</v>
      </c>
      <c r="B34" s="134">
        <v>738</v>
      </c>
      <c r="C34" s="69">
        <v>657</v>
      </c>
      <c r="D34" s="69">
        <v>281</v>
      </c>
      <c r="E34" s="69">
        <v>171</v>
      </c>
      <c r="F34" s="69">
        <v>15</v>
      </c>
      <c r="G34" s="69">
        <v>0</v>
      </c>
      <c r="H34" s="69">
        <v>59</v>
      </c>
      <c r="I34" s="69">
        <v>0</v>
      </c>
      <c r="J34" s="69">
        <v>35</v>
      </c>
      <c r="K34" s="69">
        <v>106</v>
      </c>
      <c r="L34" s="69">
        <v>77</v>
      </c>
      <c r="M34" s="69">
        <v>15</v>
      </c>
      <c r="N34" s="69">
        <v>35</v>
      </c>
      <c r="O34" s="69">
        <v>5</v>
      </c>
      <c r="P34" s="69">
        <v>0</v>
      </c>
      <c r="Q34" s="69">
        <v>1</v>
      </c>
    </row>
    <row r="35" spans="1:17" s="15" customFormat="1" ht="15" customHeight="1" x14ac:dyDescent="0.15">
      <c r="A35" s="83" t="s">
        <v>27</v>
      </c>
      <c r="B35" s="134">
        <v>0</v>
      </c>
      <c r="C35" s="69">
        <v>0</v>
      </c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</row>
    <row r="36" spans="1:17" s="15" customFormat="1" ht="15" customHeight="1" x14ac:dyDescent="0.15">
      <c r="A36" s="83"/>
      <c r="B36" s="134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</row>
    <row r="37" spans="1:17" s="15" customFormat="1" ht="15" customHeight="1" x14ac:dyDescent="0.15">
      <c r="A37" s="83" t="s">
        <v>28</v>
      </c>
      <c r="B37" s="134">
        <v>1802</v>
      </c>
      <c r="C37" s="69">
        <v>1785</v>
      </c>
      <c r="D37" s="69">
        <v>307</v>
      </c>
      <c r="E37" s="69">
        <v>354</v>
      </c>
      <c r="F37" s="69">
        <v>0</v>
      </c>
      <c r="G37" s="69">
        <v>0</v>
      </c>
      <c r="H37" s="69">
        <v>1</v>
      </c>
      <c r="I37" s="69">
        <v>0</v>
      </c>
      <c r="J37" s="69">
        <v>41</v>
      </c>
      <c r="K37" s="69">
        <v>16</v>
      </c>
      <c r="L37" s="69">
        <v>31</v>
      </c>
      <c r="M37" s="69">
        <v>1</v>
      </c>
      <c r="N37" s="69">
        <v>23</v>
      </c>
      <c r="O37" s="69">
        <v>10</v>
      </c>
      <c r="P37" s="69">
        <v>0</v>
      </c>
      <c r="Q37" s="69">
        <v>20</v>
      </c>
    </row>
    <row r="38" spans="1:17" s="15" customFormat="1" ht="15" customHeight="1" x14ac:dyDescent="0.15">
      <c r="A38" s="83" t="s">
        <v>29</v>
      </c>
      <c r="B38" s="134">
        <v>0</v>
      </c>
      <c r="C38" s="69">
        <v>0</v>
      </c>
      <c r="D38" s="69">
        <v>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69">
        <v>0</v>
      </c>
      <c r="O38" s="69">
        <v>0</v>
      </c>
      <c r="P38" s="69">
        <v>0</v>
      </c>
      <c r="Q38" s="69">
        <v>0</v>
      </c>
    </row>
    <row r="39" spans="1:17" s="15" customFormat="1" ht="15" customHeight="1" x14ac:dyDescent="0.15">
      <c r="A39" s="83" t="s">
        <v>30</v>
      </c>
      <c r="B39" s="134">
        <v>536</v>
      </c>
      <c r="C39" s="69">
        <v>113</v>
      </c>
      <c r="D39" s="69">
        <v>102</v>
      </c>
      <c r="E39" s="69">
        <v>175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9">
        <v>0</v>
      </c>
      <c r="N39" s="69">
        <v>0</v>
      </c>
      <c r="O39" s="69">
        <v>0</v>
      </c>
      <c r="P39" s="69">
        <v>0</v>
      </c>
      <c r="Q39" s="69">
        <v>0</v>
      </c>
    </row>
    <row r="40" spans="1:17" s="15" customFormat="1" ht="15" customHeight="1" x14ac:dyDescent="0.15">
      <c r="A40" s="83" t="s">
        <v>31</v>
      </c>
      <c r="B40" s="134">
        <v>0</v>
      </c>
      <c r="C40" s="69">
        <v>0</v>
      </c>
      <c r="D40" s="69">
        <v>0</v>
      </c>
      <c r="E40" s="69">
        <v>0</v>
      </c>
      <c r="F40" s="69">
        <v>0</v>
      </c>
      <c r="G40" s="69">
        <v>0</v>
      </c>
      <c r="H40" s="69">
        <v>0</v>
      </c>
      <c r="I40" s="69">
        <v>0</v>
      </c>
      <c r="J40" s="69">
        <v>0</v>
      </c>
      <c r="K40" s="69">
        <v>0</v>
      </c>
      <c r="L40" s="69">
        <v>0</v>
      </c>
      <c r="M40" s="69">
        <v>0</v>
      </c>
      <c r="N40" s="69">
        <v>0</v>
      </c>
      <c r="O40" s="69">
        <v>0</v>
      </c>
      <c r="P40" s="69">
        <v>0</v>
      </c>
      <c r="Q40" s="69">
        <v>0</v>
      </c>
    </row>
    <row r="41" spans="1:17" s="15" customFormat="1" ht="15" customHeight="1" x14ac:dyDescent="0.15">
      <c r="A41" s="83" t="s">
        <v>32</v>
      </c>
      <c r="B41" s="134">
        <v>2</v>
      </c>
      <c r="C41" s="69">
        <v>0</v>
      </c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69">
        <v>0</v>
      </c>
      <c r="Q41" s="69">
        <v>0</v>
      </c>
    </row>
    <row r="42" spans="1:17" s="15" customFormat="1" ht="15" customHeight="1" x14ac:dyDescent="0.15">
      <c r="A42" s="83"/>
      <c r="B42" s="134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3" spans="1:17" s="15" customFormat="1" ht="15" customHeight="1" x14ac:dyDescent="0.15">
      <c r="A43" s="83" t="s">
        <v>33</v>
      </c>
      <c r="B43" s="134">
        <v>0</v>
      </c>
      <c r="C43" s="69">
        <v>0</v>
      </c>
      <c r="D43" s="69">
        <v>0</v>
      </c>
      <c r="E43" s="69">
        <v>0</v>
      </c>
      <c r="F43" s="69">
        <v>0</v>
      </c>
      <c r="G43" s="69">
        <v>0</v>
      </c>
      <c r="H43" s="69">
        <v>0</v>
      </c>
      <c r="I43" s="69">
        <v>0</v>
      </c>
      <c r="J43" s="69">
        <v>0</v>
      </c>
      <c r="K43" s="69">
        <v>0</v>
      </c>
      <c r="L43" s="69">
        <v>0</v>
      </c>
      <c r="M43" s="69">
        <v>0</v>
      </c>
      <c r="N43" s="69">
        <v>0</v>
      </c>
      <c r="O43" s="69">
        <v>0</v>
      </c>
      <c r="P43" s="69">
        <v>0</v>
      </c>
      <c r="Q43" s="69">
        <v>0</v>
      </c>
    </row>
    <row r="44" spans="1:17" s="15" customFormat="1" ht="15" customHeight="1" x14ac:dyDescent="0.15">
      <c r="A44" s="83" t="s">
        <v>34</v>
      </c>
      <c r="B44" s="134">
        <v>0</v>
      </c>
      <c r="C44" s="69">
        <v>0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  <c r="K44" s="69">
        <v>0</v>
      </c>
      <c r="L44" s="69">
        <v>0</v>
      </c>
      <c r="M44" s="69">
        <v>0</v>
      </c>
      <c r="N44" s="69">
        <v>0</v>
      </c>
      <c r="O44" s="69">
        <v>0</v>
      </c>
      <c r="P44" s="69">
        <v>0</v>
      </c>
      <c r="Q44" s="69">
        <v>0</v>
      </c>
    </row>
    <row r="45" spans="1:17" s="15" customFormat="1" ht="15" customHeight="1" x14ac:dyDescent="0.15">
      <c r="A45" s="83" t="s">
        <v>35</v>
      </c>
      <c r="B45" s="134">
        <v>403</v>
      </c>
      <c r="C45" s="69">
        <v>260</v>
      </c>
      <c r="D45" s="69">
        <v>149</v>
      </c>
      <c r="E45" s="69">
        <v>97</v>
      </c>
      <c r="F45" s="69">
        <v>0</v>
      </c>
      <c r="G45" s="69">
        <v>4</v>
      </c>
      <c r="H45" s="69">
        <v>148</v>
      </c>
      <c r="I45" s="69">
        <v>0</v>
      </c>
      <c r="J45" s="69">
        <v>92</v>
      </c>
      <c r="K45" s="69">
        <v>58</v>
      </c>
      <c r="L45" s="69">
        <v>45</v>
      </c>
      <c r="M45" s="69">
        <v>6</v>
      </c>
      <c r="N45" s="69">
        <v>5</v>
      </c>
      <c r="O45" s="69">
        <v>4</v>
      </c>
      <c r="P45" s="69">
        <v>0</v>
      </c>
      <c r="Q45" s="69">
        <v>0</v>
      </c>
    </row>
    <row r="46" spans="1:17" s="15" customFormat="1" ht="15" customHeight="1" x14ac:dyDescent="0.15">
      <c r="A46" s="83" t="s">
        <v>36</v>
      </c>
      <c r="B46" s="134">
        <v>0</v>
      </c>
      <c r="C46" s="69">
        <v>0</v>
      </c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  <c r="K46" s="69">
        <v>0</v>
      </c>
      <c r="L46" s="69">
        <v>0</v>
      </c>
      <c r="M46" s="69">
        <v>0</v>
      </c>
      <c r="N46" s="69">
        <v>0</v>
      </c>
      <c r="O46" s="69">
        <v>0</v>
      </c>
      <c r="P46" s="69">
        <v>0</v>
      </c>
      <c r="Q46" s="69">
        <v>0</v>
      </c>
    </row>
    <row r="47" spans="1:17" s="15" customFormat="1" ht="15" customHeight="1" x14ac:dyDescent="0.15">
      <c r="A47" s="83" t="s">
        <v>37</v>
      </c>
      <c r="B47" s="134">
        <v>984</v>
      </c>
      <c r="C47" s="69">
        <v>962</v>
      </c>
      <c r="D47" s="69">
        <v>434</v>
      </c>
      <c r="E47" s="69">
        <v>540</v>
      </c>
      <c r="F47" s="69">
        <v>0</v>
      </c>
      <c r="G47" s="69">
        <v>0</v>
      </c>
      <c r="H47" s="69">
        <v>12</v>
      </c>
      <c r="I47" s="69">
        <v>0</v>
      </c>
      <c r="J47" s="69">
        <v>34</v>
      </c>
      <c r="K47" s="69">
        <v>24</v>
      </c>
      <c r="L47" s="69">
        <v>34</v>
      </c>
      <c r="M47" s="69">
        <v>9</v>
      </c>
      <c r="N47" s="69">
        <v>6</v>
      </c>
      <c r="O47" s="69">
        <v>3</v>
      </c>
      <c r="P47" s="69">
        <v>0</v>
      </c>
      <c r="Q47" s="69">
        <v>0</v>
      </c>
    </row>
    <row r="48" spans="1:17" s="15" customFormat="1" ht="15" customHeight="1" x14ac:dyDescent="0.15">
      <c r="A48" s="83"/>
      <c r="B48" s="134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</row>
    <row r="49" spans="1:17" s="15" customFormat="1" ht="15" customHeight="1" x14ac:dyDescent="0.15">
      <c r="A49" s="83" t="s">
        <v>38</v>
      </c>
      <c r="B49" s="134">
        <v>169</v>
      </c>
      <c r="C49" s="69">
        <v>0</v>
      </c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0</v>
      </c>
      <c r="M49" s="69">
        <v>0</v>
      </c>
      <c r="N49" s="69">
        <v>0</v>
      </c>
      <c r="O49" s="69">
        <v>0</v>
      </c>
      <c r="P49" s="69">
        <v>0</v>
      </c>
      <c r="Q49" s="69">
        <v>0</v>
      </c>
    </row>
    <row r="50" spans="1:17" s="15" customFormat="1" ht="15" customHeight="1" x14ac:dyDescent="0.15">
      <c r="A50" s="83" t="s">
        <v>39</v>
      </c>
      <c r="B50" s="134">
        <v>0</v>
      </c>
      <c r="C50" s="69">
        <v>0</v>
      </c>
      <c r="D50" s="69">
        <v>0</v>
      </c>
      <c r="E50" s="69">
        <v>0</v>
      </c>
      <c r="F50" s="69">
        <v>0</v>
      </c>
      <c r="G50" s="69">
        <v>0</v>
      </c>
      <c r="H50" s="69">
        <v>0</v>
      </c>
      <c r="I50" s="69">
        <v>0</v>
      </c>
      <c r="J50" s="69">
        <v>0</v>
      </c>
      <c r="K50" s="69">
        <v>0</v>
      </c>
      <c r="L50" s="69">
        <v>0</v>
      </c>
      <c r="M50" s="69">
        <v>0</v>
      </c>
      <c r="N50" s="69">
        <v>0</v>
      </c>
      <c r="O50" s="69">
        <v>0</v>
      </c>
      <c r="P50" s="69">
        <v>0</v>
      </c>
      <c r="Q50" s="69">
        <v>0</v>
      </c>
    </row>
    <row r="51" spans="1:17" s="15" customFormat="1" ht="15" customHeight="1" x14ac:dyDescent="0.15">
      <c r="A51" s="83" t="s">
        <v>40</v>
      </c>
      <c r="B51" s="134">
        <v>1753</v>
      </c>
      <c r="C51" s="69">
        <v>1481</v>
      </c>
      <c r="D51" s="69">
        <v>847</v>
      </c>
      <c r="E51" s="69">
        <v>641</v>
      </c>
      <c r="F51" s="69">
        <v>0</v>
      </c>
      <c r="G51" s="69">
        <v>3</v>
      </c>
      <c r="H51" s="69">
        <v>183</v>
      </c>
      <c r="I51" s="69">
        <v>2</v>
      </c>
      <c r="J51" s="69">
        <v>270</v>
      </c>
      <c r="K51" s="69">
        <v>119</v>
      </c>
      <c r="L51" s="69">
        <v>306</v>
      </c>
      <c r="M51" s="69">
        <v>9</v>
      </c>
      <c r="N51" s="69">
        <v>20</v>
      </c>
      <c r="O51" s="69">
        <v>69</v>
      </c>
      <c r="P51" s="69">
        <v>1</v>
      </c>
      <c r="Q51" s="69">
        <v>31</v>
      </c>
    </row>
    <row r="52" spans="1:17" s="15" customFormat="1" ht="15" customHeight="1" x14ac:dyDescent="0.15">
      <c r="A52" s="83" t="s">
        <v>41</v>
      </c>
      <c r="B52" s="134">
        <v>2049</v>
      </c>
      <c r="C52" s="69">
        <v>0</v>
      </c>
      <c r="D52" s="69">
        <v>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0</v>
      </c>
      <c r="O52" s="69">
        <v>0</v>
      </c>
      <c r="P52" s="69">
        <v>0</v>
      </c>
      <c r="Q52" s="69">
        <v>0</v>
      </c>
    </row>
    <row r="53" spans="1:17" s="15" customFormat="1" ht="15" customHeight="1" x14ac:dyDescent="0.15">
      <c r="A53" s="83" t="s">
        <v>42</v>
      </c>
      <c r="B53" s="134">
        <v>243</v>
      </c>
      <c r="C53" s="69">
        <v>198</v>
      </c>
      <c r="D53" s="69">
        <v>121</v>
      </c>
      <c r="E53" s="69">
        <v>92</v>
      </c>
      <c r="F53" s="69">
        <v>0</v>
      </c>
      <c r="G53" s="69">
        <v>3</v>
      </c>
      <c r="H53" s="69">
        <v>26</v>
      </c>
      <c r="I53" s="69">
        <v>0</v>
      </c>
      <c r="J53" s="69">
        <v>60</v>
      </c>
      <c r="K53" s="69">
        <v>8</v>
      </c>
      <c r="L53" s="69">
        <v>29</v>
      </c>
      <c r="M53" s="69">
        <v>0</v>
      </c>
      <c r="N53" s="69">
        <v>0</v>
      </c>
      <c r="O53" s="69">
        <v>1</v>
      </c>
      <c r="P53" s="69">
        <v>0</v>
      </c>
      <c r="Q53" s="69">
        <v>51</v>
      </c>
    </row>
    <row r="54" spans="1:17" s="15" customFormat="1" ht="15" customHeight="1" x14ac:dyDescent="0.15">
      <c r="A54" s="83"/>
      <c r="B54" s="13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</row>
    <row r="55" spans="1:17" s="15" customFormat="1" ht="15" customHeight="1" x14ac:dyDescent="0.15">
      <c r="A55" s="83" t="s">
        <v>43</v>
      </c>
      <c r="B55" s="134">
        <v>0</v>
      </c>
      <c r="C55" s="69">
        <v>0</v>
      </c>
      <c r="D55" s="69">
        <v>0</v>
      </c>
      <c r="E55" s="69">
        <v>0</v>
      </c>
      <c r="F55" s="69">
        <v>0</v>
      </c>
      <c r="G55" s="69">
        <v>0</v>
      </c>
      <c r="H55" s="69">
        <v>0</v>
      </c>
      <c r="I55" s="69">
        <v>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</row>
    <row r="56" spans="1:17" s="15" customFormat="1" ht="15" customHeight="1" x14ac:dyDescent="0.15">
      <c r="A56" s="83" t="s">
        <v>44</v>
      </c>
      <c r="B56" s="134">
        <v>8078</v>
      </c>
      <c r="C56" s="69">
        <v>7229</v>
      </c>
      <c r="D56" s="69">
        <v>1843</v>
      </c>
      <c r="E56" s="69">
        <v>1560</v>
      </c>
      <c r="F56" s="69">
        <v>3</v>
      </c>
      <c r="G56" s="69">
        <v>19</v>
      </c>
      <c r="H56" s="69">
        <v>619</v>
      </c>
      <c r="I56" s="69">
        <v>6</v>
      </c>
      <c r="J56" s="69">
        <v>129</v>
      </c>
      <c r="K56" s="69">
        <v>8</v>
      </c>
      <c r="L56" s="69">
        <v>380</v>
      </c>
      <c r="M56" s="69">
        <v>124</v>
      </c>
      <c r="N56" s="69">
        <v>14</v>
      </c>
      <c r="O56" s="69">
        <v>41</v>
      </c>
      <c r="P56" s="69">
        <v>0</v>
      </c>
      <c r="Q56" s="69">
        <v>138</v>
      </c>
    </row>
    <row r="57" spans="1:17" s="15" customFormat="1" ht="15" customHeight="1" x14ac:dyDescent="0.15">
      <c r="A57" s="83" t="s">
        <v>45</v>
      </c>
      <c r="B57" s="134">
        <v>0</v>
      </c>
      <c r="C57" s="69">
        <v>0</v>
      </c>
      <c r="D57" s="69">
        <v>0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  <c r="O57" s="69">
        <v>0</v>
      </c>
      <c r="P57" s="69">
        <v>0</v>
      </c>
      <c r="Q57" s="69">
        <v>0</v>
      </c>
    </row>
    <row r="58" spans="1:17" s="15" customFormat="1" ht="15" customHeight="1" x14ac:dyDescent="0.15">
      <c r="A58" s="83" t="s">
        <v>46</v>
      </c>
      <c r="B58" s="134">
        <v>2379</v>
      </c>
      <c r="C58" s="69">
        <v>1611</v>
      </c>
      <c r="D58" s="69">
        <v>116</v>
      </c>
      <c r="E58" s="69">
        <v>89</v>
      </c>
      <c r="F58" s="69">
        <v>0</v>
      </c>
      <c r="G58" s="69">
        <v>0</v>
      </c>
      <c r="H58" s="69">
        <v>45</v>
      </c>
      <c r="I58" s="69">
        <v>0</v>
      </c>
      <c r="J58" s="69">
        <v>22</v>
      </c>
      <c r="K58" s="69">
        <v>1</v>
      </c>
      <c r="L58" s="69">
        <v>17</v>
      </c>
      <c r="M58" s="69">
        <v>2</v>
      </c>
      <c r="N58" s="69">
        <v>3</v>
      </c>
      <c r="O58" s="69">
        <v>7</v>
      </c>
      <c r="P58" s="69">
        <v>0</v>
      </c>
      <c r="Q58" s="69">
        <v>28</v>
      </c>
    </row>
    <row r="59" spans="1:17" s="15" customFormat="1" ht="15" customHeight="1" x14ac:dyDescent="0.15">
      <c r="A59" s="83" t="s">
        <v>47</v>
      </c>
      <c r="B59" s="134">
        <v>484</v>
      </c>
      <c r="C59" s="69">
        <v>441</v>
      </c>
      <c r="D59" s="69">
        <v>385</v>
      </c>
      <c r="E59" s="69">
        <v>419</v>
      </c>
      <c r="F59" s="69">
        <v>32</v>
      </c>
      <c r="G59" s="69">
        <v>32</v>
      </c>
      <c r="H59" s="69">
        <v>0</v>
      </c>
      <c r="I59" s="69">
        <v>0</v>
      </c>
      <c r="J59" s="69">
        <v>16</v>
      </c>
      <c r="K59" s="69">
        <v>29</v>
      </c>
      <c r="L59" s="69">
        <v>67</v>
      </c>
      <c r="M59" s="69">
        <v>15</v>
      </c>
      <c r="N59" s="69">
        <v>9</v>
      </c>
      <c r="O59" s="69">
        <v>5</v>
      </c>
      <c r="P59" s="69">
        <v>0</v>
      </c>
      <c r="Q59" s="69">
        <v>5</v>
      </c>
    </row>
    <row r="60" spans="1:17" s="15" customFormat="1" ht="15" customHeight="1" x14ac:dyDescent="0.15">
      <c r="A60" s="83"/>
      <c r="B60" s="134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</row>
    <row r="61" spans="1:17" s="15" customFormat="1" ht="15" customHeight="1" x14ac:dyDescent="0.15">
      <c r="A61" s="83" t="s">
        <v>48</v>
      </c>
      <c r="B61" s="134">
        <v>5</v>
      </c>
      <c r="C61" s="69">
        <v>5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69">
        <v>0</v>
      </c>
      <c r="Q61" s="69">
        <v>0</v>
      </c>
    </row>
    <row r="62" spans="1:17" s="15" customFormat="1" ht="15" customHeight="1" x14ac:dyDescent="0.15">
      <c r="A62" s="83" t="s">
        <v>49</v>
      </c>
      <c r="B62" s="134">
        <v>603</v>
      </c>
      <c r="C62" s="69">
        <v>547</v>
      </c>
      <c r="D62" s="69">
        <v>50</v>
      </c>
      <c r="E62" s="69">
        <v>52</v>
      </c>
      <c r="F62" s="69">
        <v>0</v>
      </c>
      <c r="G62" s="69">
        <v>0</v>
      </c>
      <c r="H62" s="69">
        <v>1</v>
      </c>
      <c r="I62" s="69">
        <v>0</v>
      </c>
      <c r="J62" s="69">
        <v>4</v>
      </c>
      <c r="K62" s="69">
        <v>0</v>
      </c>
      <c r="L62" s="69">
        <v>4</v>
      </c>
      <c r="M62" s="69">
        <v>0</v>
      </c>
      <c r="N62" s="69">
        <v>0</v>
      </c>
      <c r="O62" s="69">
        <v>0</v>
      </c>
      <c r="P62" s="69">
        <v>0</v>
      </c>
      <c r="Q62" s="69">
        <v>2</v>
      </c>
    </row>
    <row r="63" spans="1:17" s="15" customFormat="1" ht="15" customHeight="1" x14ac:dyDescent="0.15">
      <c r="A63" s="83" t="s">
        <v>50</v>
      </c>
      <c r="B63" s="134">
        <v>0</v>
      </c>
      <c r="C63" s="69">
        <v>0</v>
      </c>
      <c r="D63" s="69">
        <v>0</v>
      </c>
      <c r="E63" s="69">
        <v>0</v>
      </c>
      <c r="F63" s="69">
        <v>0</v>
      </c>
      <c r="G63" s="69">
        <v>0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>
        <v>0</v>
      </c>
      <c r="N63" s="69">
        <v>0</v>
      </c>
      <c r="O63" s="69">
        <v>0</v>
      </c>
      <c r="P63" s="69">
        <v>0</v>
      </c>
      <c r="Q63" s="69">
        <v>0</v>
      </c>
    </row>
    <row r="64" spans="1:17" s="15" customFormat="1" ht="15" customHeight="1" x14ac:dyDescent="0.15">
      <c r="A64" s="83" t="s">
        <v>51</v>
      </c>
      <c r="B64" s="134">
        <v>0</v>
      </c>
      <c r="C64" s="69">
        <v>0</v>
      </c>
      <c r="D64" s="69">
        <v>0</v>
      </c>
      <c r="E64" s="69">
        <v>0</v>
      </c>
      <c r="F64" s="69">
        <v>0</v>
      </c>
      <c r="G64" s="69">
        <v>0</v>
      </c>
      <c r="H64" s="69">
        <v>0</v>
      </c>
      <c r="I64" s="69">
        <v>0</v>
      </c>
      <c r="J64" s="69">
        <v>0</v>
      </c>
      <c r="K64" s="69">
        <v>0</v>
      </c>
      <c r="L64" s="69">
        <v>0</v>
      </c>
      <c r="M64" s="69">
        <v>0</v>
      </c>
      <c r="N64" s="69">
        <v>0</v>
      </c>
      <c r="O64" s="69">
        <v>0</v>
      </c>
      <c r="P64" s="69">
        <v>0</v>
      </c>
      <c r="Q64" s="69">
        <v>0</v>
      </c>
    </row>
    <row r="65" spans="1:17" s="15" customFormat="1" ht="15" customHeight="1" x14ac:dyDescent="0.15">
      <c r="A65" s="83" t="s">
        <v>52</v>
      </c>
      <c r="B65" s="134">
        <v>1771</v>
      </c>
      <c r="C65" s="69">
        <v>1771</v>
      </c>
      <c r="D65" s="69">
        <v>0</v>
      </c>
      <c r="E65" s="69">
        <v>0</v>
      </c>
      <c r="F65" s="69">
        <v>0</v>
      </c>
      <c r="G65" s="69">
        <v>0</v>
      </c>
      <c r="H65" s="69">
        <v>0</v>
      </c>
      <c r="I65" s="69">
        <v>0</v>
      </c>
      <c r="J65" s="69">
        <v>0</v>
      </c>
      <c r="K65" s="69">
        <v>0</v>
      </c>
      <c r="L65" s="69">
        <v>0</v>
      </c>
      <c r="M65" s="69">
        <v>0</v>
      </c>
      <c r="N65" s="69">
        <v>0</v>
      </c>
      <c r="O65" s="69">
        <v>0</v>
      </c>
      <c r="P65" s="69">
        <v>0</v>
      </c>
      <c r="Q65" s="69">
        <v>0</v>
      </c>
    </row>
    <row r="66" spans="1:17" s="15" customFormat="1" ht="15" customHeight="1" x14ac:dyDescent="0.15">
      <c r="A66" s="83"/>
      <c r="B66" s="134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</row>
    <row r="67" spans="1:17" s="15" customFormat="1" ht="15" customHeight="1" x14ac:dyDescent="0.15">
      <c r="A67" s="83" t="s">
        <v>53</v>
      </c>
      <c r="B67" s="134">
        <v>0</v>
      </c>
      <c r="C67" s="69">
        <v>0</v>
      </c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69">
        <v>0</v>
      </c>
      <c r="Q67" s="69">
        <v>0</v>
      </c>
    </row>
    <row r="68" spans="1:17" s="15" customFormat="1" ht="15" customHeight="1" x14ac:dyDescent="0.15">
      <c r="A68" s="83" t="s">
        <v>54</v>
      </c>
      <c r="B68" s="134">
        <v>0</v>
      </c>
      <c r="C68" s="69">
        <v>0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69">
        <v>0</v>
      </c>
      <c r="Q68" s="69">
        <v>0</v>
      </c>
    </row>
    <row r="69" spans="1:17" s="15" customFormat="1" ht="15" customHeight="1" x14ac:dyDescent="0.15">
      <c r="A69" s="83" t="s">
        <v>55</v>
      </c>
      <c r="B69" s="134">
        <v>322</v>
      </c>
      <c r="C69" s="69">
        <v>238</v>
      </c>
      <c r="D69" s="69">
        <v>92</v>
      </c>
      <c r="E69" s="69">
        <v>104</v>
      </c>
      <c r="F69" s="69">
        <v>0</v>
      </c>
      <c r="G69" s="69">
        <v>0</v>
      </c>
      <c r="H69" s="69">
        <v>5</v>
      </c>
      <c r="I69" s="69">
        <v>0</v>
      </c>
      <c r="J69" s="69">
        <v>4</v>
      </c>
      <c r="K69" s="69">
        <v>9</v>
      </c>
      <c r="L69" s="69">
        <v>2</v>
      </c>
      <c r="M69" s="69">
        <v>1</v>
      </c>
      <c r="N69" s="69">
        <v>1</v>
      </c>
      <c r="O69" s="69">
        <v>5</v>
      </c>
      <c r="P69" s="69">
        <v>0</v>
      </c>
      <c r="Q69" s="69">
        <v>0</v>
      </c>
    </row>
    <row r="70" spans="1:17" s="15" customFormat="1" ht="15" customHeight="1" x14ac:dyDescent="0.15">
      <c r="A70" s="83" t="s">
        <v>56</v>
      </c>
      <c r="B70" s="134">
        <v>0</v>
      </c>
      <c r="C70" s="69">
        <v>0</v>
      </c>
      <c r="D70" s="69">
        <v>0</v>
      </c>
      <c r="E70" s="69">
        <v>0</v>
      </c>
      <c r="F70" s="69">
        <v>0</v>
      </c>
      <c r="G70" s="69">
        <v>0</v>
      </c>
      <c r="H70" s="69">
        <v>0</v>
      </c>
      <c r="I70" s="69">
        <v>0</v>
      </c>
      <c r="J70" s="69">
        <v>0</v>
      </c>
      <c r="K70" s="69">
        <v>0</v>
      </c>
      <c r="L70" s="69">
        <v>0</v>
      </c>
      <c r="M70" s="69">
        <v>0</v>
      </c>
      <c r="N70" s="69">
        <v>0</v>
      </c>
      <c r="O70" s="69">
        <v>0</v>
      </c>
      <c r="P70" s="69">
        <v>0</v>
      </c>
      <c r="Q70" s="69">
        <v>0</v>
      </c>
    </row>
    <row r="71" spans="1:17" s="15" customFormat="1" ht="15" customHeight="1" x14ac:dyDescent="0.15">
      <c r="A71" s="83" t="s">
        <v>57</v>
      </c>
      <c r="B71" s="134">
        <v>0</v>
      </c>
      <c r="C71" s="69">
        <v>0</v>
      </c>
      <c r="D71" s="69">
        <v>0</v>
      </c>
      <c r="E71" s="69">
        <v>0</v>
      </c>
      <c r="F71" s="69">
        <v>0</v>
      </c>
      <c r="G71" s="69">
        <v>0</v>
      </c>
      <c r="H71" s="69">
        <v>0</v>
      </c>
      <c r="I71" s="69">
        <v>0</v>
      </c>
      <c r="J71" s="69">
        <v>0</v>
      </c>
      <c r="K71" s="69">
        <v>0</v>
      </c>
      <c r="L71" s="69">
        <v>0</v>
      </c>
      <c r="M71" s="69">
        <v>0</v>
      </c>
      <c r="N71" s="69">
        <v>0</v>
      </c>
      <c r="O71" s="69">
        <v>0</v>
      </c>
      <c r="P71" s="69">
        <v>0</v>
      </c>
      <c r="Q71" s="69">
        <v>0</v>
      </c>
    </row>
    <row r="72" spans="1:17" s="15" customFormat="1" ht="15" customHeight="1" x14ac:dyDescent="0.15">
      <c r="A72" s="83"/>
      <c r="B72" s="134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</row>
    <row r="73" spans="1:17" s="15" customFormat="1" ht="15" customHeight="1" x14ac:dyDescent="0.15">
      <c r="A73" s="83" t="s">
        <v>58</v>
      </c>
      <c r="B73" s="134">
        <v>6688</v>
      </c>
      <c r="C73" s="69">
        <v>6196</v>
      </c>
      <c r="D73" s="69">
        <v>1378</v>
      </c>
      <c r="E73" s="69">
        <v>921</v>
      </c>
      <c r="F73" s="69">
        <v>231</v>
      </c>
      <c r="G73" s="69">
        <v>2</v>
      </c>
      <c r="H73" s="69">
        <v>190</v>
      </c>
      <c r="I73" s="69">
        <v>2</v>
      </c>
      <c r="J73" s="69">
        <v>749</v>
      </c>
      <c r="K73" s="69">
        <v>130</v>
      </c>
      <c r="L73" s="69">
        <v>263</v>
      </c>
      <c r="M73" s="69">
        <v>665</v>
      </c>
      <c r="N73" s="69">
        <v>3</v>
      </c>
      <c r="O73" s="69">
        <v>92</v>
      </c>
      <c r="P73" s="69">
        <v>0</v>
      </c>
      <c r="Q73" s="69">
        <v>894</v>
      </c>
    </row>
    <row r="74" spans="1:17" s="15" customFormat="1" ht="15" customHeight="1" x14ac:dyDescent="0.15">
      <c r="A74" s="83" t="s">
        <v>59</v>
      </c>
      <c r="B74" s="134">
        <v>27</v>
      </c>
      <c r="C74" s="69">
        <v>25</v>
      </c>
      <c r="D74" s="69">
        <v>23</v>
      </c>
      <c r="E74" s="69">
        <v>15</v>
      </c>
      <c r="F74" s="69">
        <v>0</v>
      </c>
      <c r="G74" s="69">
        <v>0</v>
      </c>
      <c r="H74" s="69">
        <v>1</v>
      </c>
      <c r="I74" s="69">
        <v>0</v>
      </c>
      <c r="J74" s="69">
        <v>4</v>
      </c>
      <c r="K74" s="69">
        <v>2</v>
      </c>
      <c r="L74" s="69">
        <v>10</v>
      </c>
      <c r="M74" s="69">
        <v>0</v>
      </c>
      <c r="N74" s="69">
        <v>0</v>
      </c>
      <c r="O74" s="69">
        <v>1</v>
      </c>
      <c r="P74" s="69">
        <v>0</v>
      </c>
      <c r="Q74" s="69">
        <v>0</v>
      </c>
    </row>
    <row r="75" spans="1:17" s="15" customFormat="1" ht="15" customHeight="1" x14ac:dyDescent="0.15">
      <c r="A75" s="83" t="s">
        <v>60</v>
      </c>
      <c r="B75" s="134">
        <v>476</v>
      </c>
      <c r="C75" s="69">
        <v>336</v>
      </c>
      <c r="D75" s="69">
        <v>103</v>
      </c>
      <c r="E75" s="69">
        <v>36</v>
      </c>
      <c r="F75" s="69">
        <v>0</v>
      </c>
      <c r="G75" s="69">
        <v>0</v>
      </c>
      <c r="H75" s="69">
        <v>54</v>
      </c>
      <c r="I75" s="69">
        <v>0</v>
      </c>
      <c r="J75" s="69">
        <v>139</v>
      </c>
      <c r="K75" s="69">
        <v>0</v>
      </c>
      <c r="L75" s="69">
        <v>6</v>
      </c>
      <c r="M75" s="69">
        <v>6</v>
      </c>
      <c r="N75" s="69">
        <v>71</v>
      </c>
      <c r="O75" s="69">
        <v>10</v>
      </c>
      <c r="P75" s="69">
        <v>0</v>
      </c>
      <c r="Q75" s="69">
        <v>11</v>
      </c>
    </row>
    <row r="76" spans="1:17" s="15" customFormat="1" ht="15" customHeight="1" x14ac:dyDescent="0.15">
      <c r="A76" s="87" t="s">
        <v>61</v>
      </c>
      <c r="B76" s="135">
        <v>5</v>
      </c>
      <c r="C76" s="72">
        <v>4</v>
      </c>
      <c r="D76" s="72">
        <v>2</v>
      </c>
      <c r="E76" s="72">
        <v>1</v>
      </c>
      <c r="F76" s="72">
        <v>0</v>
      </c>
      <c r="G76" s="72">
        <v>0</v>
      </c>
      <c r="H76" s="72">
        <v>2</v>
      </c>
      <c r="I76" s="72">
        <v>0</v>
      </c>
      <c r="J76" s="72">
        <v>2</v>
      </c>
      <c r="K76" s="72">
        <v>0</v>
      </c>
      <c r="L76" s="72">
        <v>0</v>
      </c>
      <c r="M76" s="72">
        <v>0</v>
      </c>
      <c r="N76" s="72">
        <v>1</v>
      </c>
      <c r="O76" s="72">
        <v>1</v>
      </c>
      <c r="P76" s="72">
        <v>0</v>
      </c>
      <c r="Q76" s="72">
        <v>0</v>
      </c>
    </row>
    <row r="77" spans="1:17" ht="15" customHeight="1" x14ac:dyDescent="0.15"/>
    <row r="78" spans="1:17" x14ac:dyDescent="0.15">
      <c r="A78" t="s">
        <v>90</v>
      </c>
    </row>
  </sheetData>
  <mergeCells count="5">
    <mergeCell ref="A3:Q3"/>
    <mergeCell ref="A4:Q4"/>
    <mergeCell ref="A5:Q5"/>
    <mergeCell ref="B7:D7"/>
    <mergeCell ref="E7:Q7"/>
  </mergeCells>
  <phoneticPr fontId="0" type="noConversion"/>
  <printOptions horizontalCentered="1" verticalCentered="1"/>
  <pageMargins left="0.25" right="0.25" top="0.25" bottom="0.25" header="0.5" footer="0.5"/>
  <pageSetup scale="4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80"/>
  <sheetViews>
    <sheetView topLeftCell="D1" workbookViewId="0">
      <selection activeCell="D1" sqref="D1"/>
    </sheetView>
  </sheetViews>
  <sheetFormatPr baseColWidth="10" defaultColWidth="8.83203125" defaultRowHeight="13" x14ac:dyDescent="0.15"/>
  <cols>
    <col min="1" max="1" width="17.83203125" customWidth="1"/>
    <col min="2" max="2" width="11.6640625" customWidth="1"/>
    <col min="3" max="4" width="14.6640625" customWidth="1"/>
    <col min="5" max="7" width="12.6640625" customWidth="1"/>
    <col min="8" max="13" width="11.6640625" customWidth="1"/>
    <col min="14" max="15" width="12.6640625" customWidth="1"/>
    <col min="16" max="17" width="10.6640625" customWidth="1"/>
  </cols>
  <sheetData>
    <row r="1" spans="1:17" s="13" customFormat="1" ht="15" customHeight="1" x14ac:dyDescent="0.15">
      <c r="A1" s="13" t="s">
        <v>251</v>
      </c>
      <c r="Q1" s="28" t="s">
        <v>131</v>
      </c>
    </row>
    <row r="2" spans="1:17" s="13" customFormat="1" ht="15" customHeight="1" x14ac:dyDescent="0.15">
      <c r="Q2" s="28"/>
    </row>
    <row r="3" spans="1:17" s="13" customFormat="1" ht="15" customHeight="1" x14ac:dyDescent="0.15">
      <c r="A3" s="190" t="s">
        <v>0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</row>
    <row r="4" spans="1:17" s="13" customFormat="1" ht="15" customHeight="1" x14ac:dyDescent="0.15">
      <c r="A4" s="209" t="s">
        <v>224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</row>
    <row r="5" spans="1:17" s="13" customFormat="1" ht="15" customHeight="1" x14ac:dyDescent="0.15">
      <c r="A5" s="190" t="s">
        <v>221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</row>
    <row r="6" spans="1:17" s="13" customFormat="1" ht="15" customHeight="1" x14ac:dyDescent="0.15"/>
    <row r="7" spans="1:17" s="13" customFormat="1" ht="15" customHeight="1" x14ac:dyDescent="0.15"/>
    <row r="8" spans="1:17" s="16" customFormat="1" ht="15" customHeight="1" x14ac:dyDescent="0.15">
      <c r="A8" s="113"/>
      <c r="B8" s="113"/>
      <c r="C8" s="168" t="s">
        <v>262</v>
      </c>
      <c r="D8" s="168" t="s">
        <v>263</v>
      </c>
      <c r="E8" s="215" t="s">
        <v>266</v>
      </c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7"/>
    </row>
    <row r="9" spans="1:17" s="16" customFormat="1" ht="15" customHeight="1" x14ac:dyDescent="0.15">
      <c r="A9" s="114"/>
      <c r="B9" s="114" t="s">
        <v>62</v>
      </c>
      <c r="C9" s="114" t="s">
        <v>264</v>
      </c>
      <c r="D9" s="114" t="s">
        <v>80</v>
      </c>
      <c r="E9" s="218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20"/>
    </row>
    <row r="10" spans="1:17" s="16" customFormat="1" ht="15" customHeight="1" x14ac:dyDescent="0.15">
      <c r="A10" s="114"/>
      <c r="B10" s="114" t="s">
        <v>63</v>
      </c>
      <c r="C10" s="114" t="s">
        <v>68</v>
      </c>
      <c r="D10" s="114" t="s">
        <v>69</v>
      </c>
      <c r="E10" s="167"/>
      <c r="F10" s="168" t="s">
        <v>89</v>
      </c>
      <c r="G10" s="168" t="s">
        <v>89</v>
      </c>
      <c r="H10" s="168"/>
      <c r="I10" s="168"/>
      <c r="J10" s="168"/>
      <c r="K10" s="168"/>
      <c r="L10" s="168"/>
      <c r="M10" s="168"/>
      <c r="N10" s="168" t="s">
        <v>66</v>
      </c>
      <c r="O10" s="168" t="s">
        <v>67</v>
      </c>
      <c r="P10" s="168"/>
      <c r="Q10" s="113"/>
    </row>
    <row r="11" spans="1:17" s="16" customFormat="1" ht="15" customHeight="1" x14ac:dyDescent="0.15">
      <c r="A11" s="114"/>
      <c r="B11" s="114" t="s">
        <v>96</v>
      </c>
      <c r="C11" s="114" t="s">
        <v>96</v>
      </c>
      <c r="D11" s="114" t="s">
        <v>95</v>
      </c>
      <c r="E11" s="128" t="s">
        <v>70</v>
      </c>
      <c r="F11" s="114" t="s">
        <v>64</v>
      </c>
      <c r="G11" s="114" t="s">
        <v>65</v>
      </c>
      <c r="H11" s="114" t="s">
        <v>71</v>
      </c>
      <c r="I11" s="114" t="s">
        <v>72</v>
      </c>
      <c r="J11" s="114" t="s">
        <v>73</v>
      </c>
      <c r="K11" s="114" t="s">
        <v>74</v>
      </c>
      <c r="L11" s="114" t="s">
        <v>75</v>
      </c>
      <c r="M11" s="114" t="s">
        <v>76</v>
      </c>
      <c r="N11" s="114" t="s">
        <v>77</v>
      </c>
      <c r="O11" s="114" t="s">
        <v>78</v>
      </c>
      <c r="P11" s="114" t="s">
        <v>79</v>
      </c>
      <c r="Q11" s="108"/>
    </row>
    <row r="12" spans="1:17" s="16" customFormat="1" ht="15" customHeight="1" x14ac:dyDescent="0.15">
      <c r="A12" s="101" t="s">
        <v>3</v>
      </c>
      <c r="B12" s="101" t="s">
        <v>99</v>
      </c>
      <c r="C12" s="101" t="s">
        <v>265</v>
      </c>
      <c r="D12" s="101" t="s">
        <v>265</v>
      </c>
      <c r="E12" s="132" t="s">
        <v>81</v>
      </c>
      <c r="F12" s="101" t="s">
        <v>81</v>
      </c>
      <c r="G12" s="101" t="s">
        <v>81</v>
      </c>
      <c r="H12" s="101" t="s">
        <v>82</v>
      </c>
      <c r="I12" s="101" t="s">
        <v>83</v>
      </c>
      <c r="J12" s="101" t="s">
        <v>84</v>
      </c>
      <c r="K12" s="101" t="s">
        <v>85</v>
      </c>
      <c r="L12" s="101" t="s">
        <v>66</v>
      </c>
      <c r="M12" s="101" t="s">
        <v>83</v>
      </c>
      <c r="N12" s="101" t="s">
        <v>81</v>
      </c>
      <c r="O12" s="101" t="s">
        <v>86</v>
      </c>
      <c r="P12" s="101" t="s">
        <v>87</v>
      </c>
      <c r="Q12" s="101" t="s">
        <v>98</v>
      </c>
    </row>
    <row r="13" spans="1:17" ht="15" customHeight="1" x14ac:dyDescent="0.15">
      <c r="A13" s="83" t="s">
        <v>5</v>
      </c>
      <c r="B13" s="69">
        <f>SUM(B15:B78)</f>
        <v>103895</v>
      </c>
      <c r="C13" s="69">
        <f>SUM(C15:C78)</f>
        <v>94301</v>
      </c>
      <c r="D13" s="69">
        <f>SUM(D15:D78)</f>
        <v>31634</v>
      </c>
      <c r="E13" s="130">
        <f>IF($D13&gt;0,TPWRKACT!E11/(2*$D13)," ")</f>
        <v>0.41760447619649743</v>
      </c>
      <c r="F13" s="123">
        <f>IF($D13&gt;0,TPWRKACT!F11/(2*$D13)," ")</f>
        <v>1.8619207182145794E-2</v>
      </c>
      <c r="G13" s="123">
        <f>IF($D13&gt;0,TPWRKACT!G11/(2*$D13)," ")</f>
        <v>2.1764557122083833E-2</v>
      </c>
      <c r="H13" s="123">
        <f>IF($D13&gt;0,TPWRKACT!H11/(2*$D13)," ")</f>
        <v>4.5157109439210974E-2</v>
      </c>
      <c r="I13" s="123">
        <f>IF($D13&gt;0,TPWRKACT!I11/(2*$D13)," ")</f>
        <v>7.7448315104002019E-4</v>
      </c>
      <c r="J13" s="123">
        <f>IF($D13&gt;0,TPWRKACT!J11/(2*$D13)," ")</f>
        <v>0.18416893216159827</v>
      </c>
      <c r="K13" s="123">
        <f>IF($D13&gt;0,TPWRKACT!K11/(2*$D13)," ")</f>
        <v>3.9909590946450024E-2</v>
      </c>
      <c r="L13" s="123">
        <f>IF($D13&gt;0,TPWRKACT!L11/(2*$D13)," ")</f>
        <v>0.11413352721755074</v>
      </c>
      <c r="M13" s="123">
        <f>IF($D13&gt;0,TPWRKACT!M11/(2*$D13)," ")</f>
        <v>2.9809698425744453E-2</v>
      </c>
      <c r="N13" s="123">
        <f>IF($D13&gt;0,TPWRKACT!N11/(2*$D13)," ")</f>
        <v>2.5020547512170449E-2</v>
      </c>
      <c r="O13" s="123">
        <f>IF($D13&gt;0,TPWRKACT!O11/(2*$D13)," ")</f>
        <v>6.7332616804703796E-3</v>
      </c>
      <c r="P13" s="123">
        <f>IF($D13&gt;0,TPWRKACT!P11/(2*$D13)," ")</f>
        <v>4.7417335777960419E-5</v>
      </c>
      <c r="Q13" s="123">
        <f>IF($D13&gt;0,TPWRKACT!Q11/(2*$D13)," ")</f>
        <v>2.1811974457861795E-2</v>
      </c>
    </row>
    <row r="14" spans="1:17" ht="15" customHeight="1" x14ac:dyDescent="0.15">
      <c r="A14" s="83"/>
      <c r="B14" s="69"/>
      <c r="C14" s="69"/>
      <c r="D14" s="69"/>
      <c r="E14" s="129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7"/>
    </row>
    <row r="15" spans="1:17" ht="15" customHeight="1" x14ac:dyDescent="0.15">
      <c r="A15" s="83" t="s">
        <v>6</v>
      </c>
      <c r="B15" s="69">
        <f>TPWRKACT!B13</f>
        <v>128</v>
      </c>
      <c r="C15" s="69">
        <f>TPWRKACT!C13</f>
        <v>115</v>
      </c>
      <c r="D15" s="69">
        <f>TPWRKACT!D13</f>
        <v>34</v>
      </c>
      <c r="E15" s="130">
        <f>IF($D15&gt;0,TPWRKACT!E13/(2*$D15)," ")</f>
        <v>0.52941176470588236</v>
      </c>
      <c r="F15" s="123">
        <f>IF($D15&gt;0,TPWRKACT!F13/(2*$D15)," ")</f>
        <v>0</v>
      </c>
      <c r="G15" s="123">
        <f>IF($D15&gt;0,TPWRKACT!G13/(2*$D15)," ")</f>
        <v>0.19117647058823528</v>
      </c>
      <c r="H15" s="123">
        <f>IF($D15&gt;0,TPWRKACT!H13/(2*$D15)," ")</f>
        <v>5.8823529411764705E-2</v>
      </c>
      <c r="I15" s="123">
        <f>IF($D15&gt;0,TPWRKACT!I13/(2*$D15)," ")</f>
        <v>0</v>
      </c>
      <c r="J15" s="123">
        <f>IF($D15&gt;0,TPWRKACT!J13/(2*$D15)," ")</f>
        <v>4.4117647058823532E-2</v>
      </c>
      <c r="K15" s="123">
        <f>IF($D15&gt;0,TPWRKACT!K13/(2*$D15)," ")</f>
        <v>0</v>
      </c>
      <c r="L15" s="123">
        <f>IF($D15&gt;0,TPWRKACT!L13/(2*$D15)," ")</f>
        <v>2.9411764705882353E-2</v>
      </c>
      <c r="M15" s="123">
        <f>IF($D15&gt;0,TPWRKACT!M13/(2*$D15)," ")</f>
        <v>0</v>
      </c>
      <c r="N15" s="123">
        <f>IF($D15&gt;0,TPWRKACT!N13/(2*$D15)," ")</f>
        <v>0</v>
      </c>
      <c r="O15" s="123">
        <f>IF($D15&gt;0,TPWRKACT!O13/(2*$D15)," ")</f>
        <v>1.4705882352941176E-2</v>
      </c>
      <c r="P15" s="123">
        <f>IF($D15&gt;0,TPWRKACT!P13/(2*$D15)," ")</f>
        <v>0</v>
      </c>
      <c r="Q15" s="123">
        <f>IF($D15&gt;0,TPWRKACT!Q13/(2*$D15)," ")</f>
        <v>0</v>
      </c>
    </row>
    <row r="16" spans="1:17" ht="15" customHeight="1" x14ac:dyDescent="0.15">
      <c r="A16" s="83" t="s">
        <v>7</v>
      </c>
      <c r="B16" s="69">
        <f>TPWRKACT!B14</f>
        <v>402</v>
      </c>
      <c r="C16" s="69">
        <f>TPWRKACT!C14</f>
        <v>302</v>
      </c>
      <c r="D16" s="69">
        <f>TPWRKACT!D14</f>
        <v>106</v>
      </c>
      <c r="E16" s="130">
        <f>IF($D16&gt;0,TPWRKACT!E14/(2*$D16)," ")</f>
        <v>0.6132075471698113</v>
      </c>
      <c r="F16" s="123">
        <f>IF($D16&gt;0,TPWRKACT!F14/(2*$D16)," ")</f>
        <v>0</v>
      </c>
      <c r="G16" s="123">
        <f>IF($D16&gt;0,TPWRKACT!G14/(2*$D16)," ")</f>
        <v>0</v>
      </c>
      <c r="H16" s="123">
        <f>IF($D16&gt;0,TPWRKACT!H14/(2*$D16)," ")</f>
        <v>9.433962264150943E-3</v>
      </c>
      <c r="I16" s="123">
        <f>IF($D16&gt;0,TPWRKACT!I14/(2*$D16)," ")</f>
        <v>4.7169811320754715E-3</v>
      </c>
      <c r="J16" s="123">
        <f>IF($D16&gt;0,TPWRKACT!J14/(2*$D16)," ")</f>
        <v>6.6037735849056603E-2</v>
      </c>
      <c r="K16" s="123">
        <f>IF($D16&gt;0,TPWRKACT!K14/(2*$D16)," ")</f>
        <v>5.1886792452830191E-2</v>
      </c>
      <c r="L16" s="123">
        <f>IF($D16&gt;0,TPWRKACT!L14/(2*$D16)," ")</f>
        <v>7.0754716981132074E-2</v>
      </c>
      <c r="M16" s="123">
        <f>IF($D16&gt;0,TPWRKACT!M14/(2*$D16)," ")</f>
        <v>1.4150943396226415E-2</v>
      </c>
      <c r="N16" s="123">
        <f>IF($D16&gt;0,TPWRKACT!N14/(2*$D16)," ")</f>
        <v>4.716981132075472E-2</v>
      </c>
      <c r="O16" s="123">
        <f>IF($D16&gt;0,TPWRKACT!O14/(2*$D16)," ")</f>
        <v>0</v>
      </c>
      <c r="P16" s="123">
        <f>IF($D16&gt;0,TPWRKACT!P14/(2*$D16)," ")</f>
        <v>0</v>
      </c>
      <c r="Q16" s="123">
        <f>IF($D16&gt;0,TPWRKACT!Q14/(2*$D16)," ")</f>
        <v>4.716981132075472E-2</v>
      </c>
    </row>
    <row r="17" spans="1:17" ht="15" customHeight="1" x14ac:dyDescent="0.15">
      <c r="A17" s="83" t="s">
        <v>9</v>
      </c>
      <c r="B17" s="69">
        <f>TPWRKACT!B15</f>
        <v>1028</v>
      </c>
      <c r="C17" s="69">
        <f>TPWRKACT!C15</f>
        <v>726</v>
      </c>
      <c r="D17" s="69">
        <f>TPWRKACT!D15</f>
        <v>530</v>
      </c>
      <c r="E17" s="130">
        <f>IF($D17&gt;0,TPWRKACT!E15/(2*$D17)," ")</f>
        <v>0.21603773584905661</v>
      </c>
      <c r="F17" s="123">
        <f>IF($D17&gt;0,TPWRKACT!F15/(2*$D17)," ")</f>
        <v>0</v>
      </c>
      <c r="G17" s="123">
        <f>IF($D17&gt;0,TPWRKACT!G15/(2*$D17)," ")</f>
        <v>0</v>
      </c>
      <c r="H17" s="123">
        <f>IF($D17&gt;0,TPWRKACT!H15/(2*$D17)," ")</f>
        <v>7.6415094339622638E-2</v>
      </c>
      <c r="I17" s="123">
        <f>IF($D17&gt;0,TPWRKACT!I15/(2*$D17)," ")</f>
        <v>1.8867924528301887E-3</v>
      </c>
      <c r="J17" s="123">
        <f>IF($D17&gt;0,TPWRKACT!J15/(2*$D17)," ")</f>
        <v>0.55188679245283023</v>
      </c>
      <c r="K17" s="123">
        <f>IF($D17&gt;0,TPWRKACT!K15/(2*$D17)," ")</f>
        <v>0.10754716981132076</v>
      </c>
      <c r="L17" s="123">
        <f>IF($D17&gt;0,TPWRKACT!L15/(2*$D17)," ")</f>
        <v>9.2452830188679239E-2</v>
      </c>
      <c r="M17" s="123">
        <f>IF($D17&gt;0,TPWRKACT!M15/(2*$D17)," ")</f>
        <v>2.358490566037736E-2</v>
      </c>
      <c r="N17" s="123">
        <f>IF($D17&gt;0,TPWRKACT!N15/(2*$D17)," ")</f>
        <v>2.6415094339622643E-2</v>
      </c>
      <c r="O17" s="123">
        <f>IF($D17&gt;0,TPWRKACT!O15/(2*$D17)," ")</f>
        <v>1.0377358490566037E-2</v>
      </c>
      <c r="P17" s="123">
        <f>IF($D17&gt;0,TPWRKACT!P15/(2*$D17)," ")</f>
        <v>0</v>
      </c>
      <c r="Q17" s="123">
        <f>IF($D17&gt;0,TPWRKACT!Q15/(2*$D17)," ")</f>
        <v>0</v>
      </c>
    </row>
    <row r="18" spans="1:17" ht="15" customHeight="1" x14ac:dyDescent="0.15">
      <c r="A18" s="83" t="s">
        <v>10</v>
      </c>
      <c r="B18" s="69">
        <f>TPWRKACT!B16</f>
        <v>207</v>
      </c>
      <c r="C18" s="69">
        <f>TPWRKACT!C16</f>
        <v>154</v>
      </c>
      <c r="D18" s="69">
        <f>TPWRKACT!D16</f>
        <v>32</v>
      </c>
      <c r="E18" s="130">
        <f>IF($D18&gt;0,TPWRKACT!E16/(2*$D18)," ")</f>
        <v>0.5</v>
      </c>
      <c r="F18" s="123">
        <f>IF($D18&gt;0,TPWRKACT!F16/(2*$D18)," ")</f>
        <v>0</v>
      </c>
      <c r="G18" s="123">
        <f>IF($D18&gt;0,TPWRKACT!G16/(2*$D18)," ")</f>
        <v>0</v>
      </c>
      <c r="H18" s="123">
        <f>IF($D18&gt;0,TPWRKACT!H16/(2*$D18)," ")</f>
        <v>4.6875E-2</v>
      </c>
      <c r="I18" s="123">
        <f>IF($D18&gt;0,TPWRKACT!I16/(2*$D18)," ")</f>
        <v>1.5625E-2</v>
      </c>
      <c r="J18" s="123">
        <f>IF($D18&gt;0,TPWRKACT!J16/(2*$D18)," ")</f>
        <v>6.25E-2</v>
      </c>
      <c r="K18" s="123">
        <f>IF($D18&gt;0,TPWRKACT!K16/(2*$D18)," ")</f>
        <v>0</v>
      </c>
      <c r="L18" s="123">
        <f>IF($D18&gt;0,TPWRKACT!L16/(2*$D18)," ")</f>
        <v>4.6875E-2</v>
      </c>
      <c r="M18" s="123">
        <f>IF($D18&gt;0,TPWRKACT!M16/(2*$D18)," ")</f>
        <v>0</v>
      </c>
      <c r="N18" s="123">
        <f>IF($D18&gt;0,TPWRKACT!N16/(2*$D18)," ")</f>
        <v>0</v>
      </c>
      <c r="O18" s="123">
        <f>IF($D18&gt;0,TPWRKACT!O16/(2*$D18)," ")</f>
        <v>0</v>
      </c>
      <c r="P18" s="123">
        <f>IF($D18&gt;0,TPWRKACT!P16/(2*$D18)," ")</f>
        <v>0</v>
      </c>
      <c r="Q18" s="123">
        <f>IF($D18&gt;0,TPWRKACT!Q16/(2*$D18)," ")</f>
        <v>0</v>
      </c>
    </row>
    <row r="19" spans="1:17" ht="15" customHeight="1" x14ac:dyDescent="0.15">
      <c r="A19" s="83" t="s">
        <v>11</v>
      </c>
      <c r="B19" s="69">
        <f>TPWRKACT!B17</f>
        <v>62429</v>
      </c>
      <c r="C19" s="69">
        <f>TPWRKACT!C17</f>
        <v>59509</v>
      </c>
      <c r="D19" s="69">
        <f>TPWRKACT!D17</f>
        <v>21436</v>
      </c>
      <c r="E19" s="130">
        <f>IF($D19&gt;0,TPWRKACT!E17/(2*$D19)," ")</f>
        <v>0.41712539652920322</v>
      </c>
      <c r="F19" s="123">
        <f>IF($D19&gt;0,TPWRKACT!F17/(2*$D19)," ")</f>
        <v>1.947658145176339E-2</v>
      </c>
      <c r="G19" s="123">
        <f>IF($D19&gt;0,TPWRKACT!G17/(2*$D19)," ")</f>
        <v>2.973969024071655E-2</v>
      </c>
      <c r="H19" s="123">
        <f>IF($D19&gt;0,TPWRKACT!H17/(2*$D19)," ")</f>
        <v>1.7237357715991788E-2</v>
      </c>
      <c r="I19" s="123">
        <f>IF($D19&gt;0,TPWRKACT!I17/(2*$D19)," ")</f>
        <v>0</v>
      </c>
      <c r="J19" s="123">
        <f>IF($D19&gt;0,TPWRKACT!J17/(2*$D19)," ")</f>
        <v>0.2128195558872924</v>
      </c>
      <c r="K19" s="123">
        <f>IF($D19&gt;0,TPWRKACT!K17/(2*$D19)," ")</f>
        <v>3.5757604030602727E-2</v>
      </c>
      <c r="L19" s="123">
        <f>IF($D19&gt;0,TPWRKACT!L17/(2*$D19)," ")</f>
        <v>0.12143123717111401</v>
      </c>
      <c r="M19" s="123">
        <f>IF($D19&gt;0,TPWRKACT!M17/(2*$D19)," ")</f>
        <v>1.3132114200410524E-2</v>
      </c>
      <c r="N19" s="123">
        <f>IF($D19&gt;0,TPWRKACT!N17/(2*$D19)," ")</f>
        <v>3.0159544691173726E-2</v>
      </c>
      <c r="O19" s="123">
        <f>IF($D19&gt;0,TPWRKACT!O17/(2*$D19)," ")</f>
        <v>2.0759470050382535E-3</v>
      </c>
      <c r="P19" s="123">
        <f>IF($D19&gt;0,TPWRKACT!P17/(2*$D19)," ")</f>
        <v>0</v>
      </c>
      <c r="Q19" s="123">
        <f>IF($D19&gt;0,TPWRKACT!Q17/(2*$D19)," ")</f>
        <v>2.1225974995334952E-3</v>
      </c>
    </row>
    <row r="20" spans="1:17" ht="15" customHeight="1" x14ac:dyDescent="0.15">
      <c r="A20" s="83"/>
      <c r="B20" s="69">
        <f>TPWRKACT!B18</f>
        <v>0</v>
      </c>
      <c r="C20" s="69">
        <f>TPWRKACT!C18</f>
        <v>0</v>
      </c>
      <c r="D20" s="69">
        <f>TPWRKACT!D18</f>
        <v>0</v>
      </c>
      <c r="E20" s="130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</row>
    <row r="21" spans="1:17" ht="15" customHeight="1" x14ac:dyDescent="0.15">
      <c r="A21" s="83" t="s">
        <v>12</v>
      </c>
      <c r="B21" s="69">
        <f>TPWRKACT!B19</f>
        <v>763</v>
      </c>
      <c r="C21" s="69">
        <f>TPWRKACT!C19</f>
        <v>757</v>
      </c>
      <c r="D21" s="69">
        <f>TPWRKACT!D19</f>
        <v>216</v>
      </c>
      <c r="E21" s="130">
        <f>IF($D21&gt;0,TPWRKACT!E19/(2*$D21)," ")</f>
        <v>0.2986111111111111</v>
      </c>
      <c r="F21" s="123">
        <f>IF($D21&gt;0,TPWRKACT!F19/(2*$D21)," ")</f>
        <v>1.8518518518518517E-2</v>
      </c>
      <c r="G21" s="123">
        <f>IF($D21&gt;0,TPWRKACT!G19/(2*$D21)," ")</f>
        <v>0</v>
      </c>
      <c r="H21" s="123">
        <f>IF($D21&gt;0,TPWRKACT!H19/(2*$D21)," ")</f>
        <v>0.10648148148148148</v>
      </c>
      <c r="I21" s="123">
        <f>IF($D21&gt;0,TPWRKACT!I19/(2*$D21)," ")</f>
        <v>7.8703703703703706E-2</v>
      </c>
      <c r="J21" s="123">
        <f>IF($D21&gt;0,TPWRKACT!J19/(2*$D21)," ")</f>
        <v>0.13425925925925927</v>
      </c>
      <c r="K21" s="123">
        <f>IF($D21&gt;0,TPWRKACT!K19/(2*$D21)," ")</f>
        <v>0.16898148148148148</v>
      </c>
      <c r="L21" s="123">
        <f>IF($D21&gt;0,TPWRKACT!L19/(2*$D21)," ")</f>
        <v>0.20601851851851852</v>
      </c>
      <c r="M21" s="123">
        <f>IF($D21&gt;0,TPWRKACT!M19/(2*$D21)," ")</f>
        <v>9.2592592592592587E-3</v>
      </c>
      <c r="N21" s="123">
        <f>IF($D21&gt;0,TPWRKACT!N19/(2*$D21)," ")</f>
        <v>6.9444444444444441E-3</v>
      </c>
      <c r="O21" s="123">
        <f>IF($D21&gt;0,TPWRKACT!O19/(2*$D21)," ")</f>
        <v>2.0833333333333332E-2</v>
      </c>
      <c r="P21" s="123">
        <f>IF($D21&gt;0,TPWRKACT!P19/(2*$D21)," ")</f>
        <v>0</v>
      </c>
      <c r="Q21" s="123">
        <f>IF($D21&gt;0,TPWRKACT!Q19/(2*$D21)," ")</f>
        <v>3.9351851851851853E-2</v>
      </c>
    </row>
    <row r="22" spans="1:17" ht="15" customHeight="1" x14ac:dyDescent="0.15">
      <c r="A22" s="83" t="s">
        <v>13</v>
      </c>
      <c r="B22" s="69">
        <f>TPWRKACT!B20</f>
        <v>0</v>
      </c>
      <c r="C22" s="69">
        <f>TPWRKACT!C20</f>
        <v>0</v>
      </c>
      <c r="D22" s="69">
        <f>TPWRKACT!D20</f>
        <v>0</v>
      </c>
      <c r="E22" s="130" t="str">
        <f>IF($D22&gt;0,TPWRKACT!E20/(2*$D22)," ")</f>
        <v xml:space="preserve"> </v>
      </c>
      <c r="F22" s="123" t="str">
        <f>IF($D22&gt;0,TPWRKACT!F20/(2*$D22)," ")</f>
        <v xml:space="preserve"> </v>
      </c>
      <c r="G22" s="123" t="str">
        <f>IF($D22&gt;0,TPWRKACT!G20/(2*$D22)," ")</f>
        <v xml:space="preserve"> </v>
      </c>
      <c r="H22" s="123" t="str">
        <f>IF($D22&gt;0,TPWRKACT!H20/(2*$D22)," ")</f>
        <v xml:space="preserve"> </v>
      </c>
      <c r="I22" s="123" t="str">
        <f>IF($D22&gt;0,TPWRKACT!I20/(2*$D22)," ")</f>
        <v xml:space="preserve"> </v>
      </c>
      <c r="J22" s="123" t="str">
        <f>IF($D22&gt;0,TPWRKACT!J20/(2*$D22)," ")</f>
        <v xml:space="preserve"> </v>
      </c>
      <c r="K22" s="123" t="str">
        <f>IF($D22&gt;0,TPWRKACT!K20/(2*$D22)," ")</f>
        <v xml:space="preserve"> </v>
      </c>
      <c r="L22" s="123" t="str">
        <f>IF($D22&gt;0,TPWRKACT!L20/(2*$D22)," ")</f>
        <v xml:space="preserve"> </v>
      </c>
      <c r="M22" s="123" t="str">
        <f>IF($D22&gt;0,TPWRKACT!M20/(2*$D22)," ")</f>
        <v xml:space="preserve"> </v>
      </c>
      <c r="N22" s="123" t="str">
        <f>IF($D22&gt;0,TPWRKACT!N20/(2*$D22)," ")</f>
        <v xml:space="preserve"> </v>
      </c>
      <c r="O22" s="123" t="str">
        <f>IF($D22&gt;0,TPWRKACT!O20/(2*$D22)," ")</f>
        <v xml:space="preserve"> </v>
      </c>
      <c r="P22" s="123" t="str">
        <f>IF($D22&gt;0,TPWRKACT!P20/(2*$D22)," ")</f>
        <v xml:space="preserve"> </v>
      </c>
      <c r="Q22" s="123" t="str">
        <f>IF($D22&gt;0,TPWRKACT!Q20/(2*$D22)," ")</f>
        <v xml:space="preserve"> </v>
      </c>
    </row>
    <row r="23" spans="1:17" ht="15" customHeight="1" x14ac:dyDescent="0.15">
      <c r="A23" s="83" t="s">
        <v>14</v>
      </c>
      <c r="B23" s="69">
        <f>TPWRKACT!B21</f>
        <v>27</v>
      </c>
      <c r="C23" s="69">
        <f>TPWRKACT!C21</f>
        <v>0</v>
      </c>
      <c r="D23" s="69">
        <f>TPWRKACT!D21</f>
        <v>0</v>
      </c>
      <c r="E23" s="130" t="str">
        <f>IF($D23&gt;0,TPWRKACT!E21/(2*$D23)," ")</f>
        <v xml:space="preserve"> </v>
      </c>
      <c r="F23" s="123" t="str">
        <f>IF($D23&gt;0,TPWRKACT!F21/(2*$D23)," ")</f>
        <v xml:space="preserve"> </v>
      </c>
      <c r="G23" s="123" t="str">
        <f>IF($D23&gt;0,TPWRKACT!G21/(2*$D23)," ")</f>
        <v xml:space="preserve"> </v>
      </c>
      <c r="H23" s="123" t="str">
        <f>IF($D23&gt;0,TPWRKACT!H21/(2*$D23)," ")</f>
        <v xml:space="preserve"> </v>
      </c>
      <c r="I23" s="123" t="str">
        <f>IF($D23&gt;0,TPWRKACT!I21/(2*$D23)," ")</f>
        <v xml:space="preserve"> </v>
      </c>
      <c r="J23" s="123" t="str">
        <f>IF($D23&gt;0,TPWRKACT!J21/(2*$D23)," ")</f>
        <v xml:space="preserve"> </v>
      </c>
      <c r="K23" s="123" t="str">
        <f>IF($D23&gt;0,TPWRKACT!K21/(2*$D23)," ")</f>
        <v xml:space="preserve"> </v>
      </c>
      <c r="L23" s="123" t="str">
        <f>IF($D23&gt;0,TPWRKACT!L21/(2*$D23)," ")</f>
        <v xml:space="preserve"> </v>
      </c>
      <c r="M23" s="123" t="str">
        <f>IF($D23&gt;0,TPWRKACT!M21/(2*$D23)," ")</f>
        <v xml:space="preserve"> </v>
      </c>
      <c r="N23" s="123" t="str">
        <f>IF($D23&gt;0,TPWRKACT!N21/(2*$D23)," ")</f>
        <v xml:space="preserve"> </v>
      </c>
      <c r="O23" s="123" t="str">
        <f>IF($D23&gt;0,TPWRKACT!O21/(2*$D23)," ")</f>
        <v xml:space="preserve"> </v>
      </c>
      <c r="P23" s="123" t="str">
        <f>IF($D23&gt;0,TPWRKACT!P21/(2*$D23)," ")</f>
        <v xml:space="preserve"> </v>
      </c>
      <c r="Q23" s="123" t="str">
        <f>IF($D23&gt;0,TPWRKACT!Q21/(2*$D23)," ")</f>
        <v xml:space="preserve"> </v>
      </c>
    </row>
    <row r="24" spans="1:17" ht="15" customHeight="1" x14ac:dyDescent="0.15">
      <c r="A24" s="83" t="s">
        <v>15</v>
      </c>
      <c r="B24" s="69">
        <f>TPWRKACT!B22</f>
        <v>0</v>
      </c>
      <c r="C24" s="69">
        <f>TPWRKACT!C22</f>
        <v>0</v>
      </c>
      <c r="D24" s="69">
        <f>TPWRKACT!D22</f>
        <v>0</v>
      </c>
      <c r="E24" s="130" t="str">
        <f>IF($D24&gt;0,TPWRKACT!E22/(2*$D24)," ")</f>
        <v xml:space="preserve"> </v>
      </c>
      <c r="F24" s="123" t="str">
        <f>IF($D24&gt;0,TPWRKACT!F22/(2*$D24)," ")</f>
        <v xml:space="preserve"> </v>
      </c>
      <c r="G24" s="123" t="str">
        <f>IF($D24&gt;0,TPWRKACT!G22/(2*$D24)," ")</f>
        <v xml:space="preserve"> </v>
      </c>
      <c r="H24" s="123" t="str">
        <f>IF($D24&gt;0,TPWRKACT!H22/(2*$D24)," ")</f>
        <v xml:space="preserve"> </v>
      </c>
      <c r="I24" s="123" t="str">
        <f>IF($D24&gt;0,TPWRKACT!I22/(2*$D24)," ")</f>
        <v xml:space="preserve"> </v>
      </c>
      <c r="J24" s="123" t="str">
        <f>IF($D24&gt;0,TPWRKACT!J22/(2*$D24)," ")</f>
        <v xml:space="preserve"> </v>
      </c>
      <c r="K24" s="123" t="str">
        <f>IF($D24&gt;0,TPWRKACT!K22/(2*$D24)," ")</f>
        <v xml:space="preserve"> </v>
      </c>
      <c r="L24" s="123" t="str">
        <f>IF($D24&gt;0,TPWRKACT!L22/(2*$D24)," ")</f>
        <v xml:space="preserve"> </v>
      </c>
      <c r="M24" s="123" t="str">
        <f>IF($D24&gt;0,TPWRKACT!M22/(2*$D24)," ")</f>
        <v xml:space="preserve"> </v>
      </c>
      <c r="N24" s="123" t="str">
        <f>IF($D24&gt;0,TPWRKACT!N22/(2*$D24)," ")</f>
        <v xml:space="preserve"> </v>
      </c>
      <c r="O24" s="123" t="str">
        <f>IF($D24&gt;0,TPWRKACT!O22/(2*$D24)," ")</f>
        <v xml:space="preserve"> </v>
      </c>
      <c r="P24" s="123" t="str">
        <f>IF($D24&gt;0,TPWRKACT!P22/(2*$D24)," ")</f>
        <v xml:space="preserve"> </v>
      </c>
      <c r="Q24" s="123" t="str">
        <f>IF($D24&gt;0,TPWRKACT!Q22/(2*$D24)," ")</f>
        <v xml:space="preserve"> </v>
      </c>
    </row>
    <row r="25" spans="1:17" ht="15" customHeight="1" x14ac:dyDescent="0.15">
      <c r="A25" s="83" t="s">
        <v>16</v>
      </c>
      <c r="B25" s="69">
        <f>TPWRKACT!B23</f>
        <v>1681</v>
      </c>
      <c r="C25" s="69">
        <f>TPWRKACT!C23</f>
        <v>1584</v>
      </c>
      <c r="D25" s="69">
        <f>TPWRKACT!D23</f>
        <v>906</v>
      </c>
      <c r="E25" s="130">
        <f>IF($D25&gt;0,TPWRKACT!E23/(2*$D25)," ")</f>
        <v>0.20640176600441501</v>
      </c>
      <c r="F25" s="123">
        <f>IF($D25&gt;0,TPWRKACT!F23/(2*$D25)," ")</f>
        <v>5.5187637969094927E-3</v>
      </c>
      <c r="G25" s="123">
        <f>IF($D25&gt;0,TPWRKACT!G23/(2*$D25)," ")</f>
        <v>5.5187637969094923E-4</v>
      </c>
      <c r="H25" s="123">
        <f>IF($D25&gt;0,TPWRKACT!H23/(2*$D25)," ")</f>
        <v>0.22130242825607063</v>
      </c>
      <c r="I25" s="123">
        <f>IF($D25&gt;0,TPWRKACT!I23/(2*$D25)," ")</f>
        <v>5.5187637969094923E-4</v>
      </c>
      <c r="J25" s="123">
        <f>IF($D25&gt;0,TPWRKACT!J23/(2*$D25)," ")</f>
        <v>6.3465783664459166E-2</v>
      </c>
      <c r="K25" s="123">
        <f>IF($D25&gt;0,TPWRKACT!K23/(2*$D25)," ")</f>
        <v>0.13962472406181015</v>
      </c>
      <c r="L25" s="123">
        <f>IF($D25&gt;0,TPWRKACT!L23/(2*$D25)," ")</f>
        <v>0.21578366445916114</v>
      </c>
      <c r="M25" s="123">
        <f>IF($D25&gt;0,TPWRKACT!M23/(2*$D25)," ")</f>
        <v>0.22847682119205298</v>
      </c>
      <c r="N25" s="123">
        <f>IF($D25&gt;0,TPWRKACT!N23/(2*$D25)," ")</f>
        <v>3.8631346578366448E-3</v>
      </c>
      <c r="O25" s="123">
        <f>IF($D25&gt;0,TPWRKACT!O23/(2*$D25)," ")</f>
        <v>2.2626931567328919E-2</v>
      </c>
      <c r="P25" s="123">
        <f>IF($D25&gt;0,TPWRKACT!P23/(2*$D25)," ")</f>
        <v>1.1037527593818985E-3</v>
      </c>
      <c r="Q25" s="123">
        <f>IF($D25&gt;0,TPWRKACT!Q23/(2*$D25)," ")</f>
        <v>2.3178807947019868E-2</v>
      </c>
    </row>
    <row r="26" spans="1:17" ht="15" customHeight="1" x14ac:dyDescent="0.15">
      <c r="A26" s="83"/>
      <c r="B26" s="69">
        <f>TPWRKACT!B24</f>
        <v>0</v>
      </c>
      <c r="C26" s="69">
        <f>TPWRKACT!C24</f>
        <v>0</v>
      </c>
      <c r="D26" s="69">
        <f>TPWRKACT!D24</f>
        <v>0</v>
      </c>
      <c r="E26" s="130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</row>
    <row r="27" spans="1:17" ht="15" customHeight="1" x14ac:dyDescent="0.15">
      <c r="A27" s="83" t="s">
        <v>18</v>
      </c>
      <c r="B27" s="69">
        <f>TPWRKACT!B25</f>
        <v>0</v>
      </c>
      <c r="C27" s="69">
        <f>TPWRKACT!C25</f>
        <v>0</v>
      </c>
      <c r="D27" s="69">
        <f>TPWRKACT!D25</f>
        <v>0</v>
      </c>
      <c r="E27" s="130" t="str">
        <f>IF($D27&gt;0,TPWRKACT!E25/(2*$D27)," ")</f>
        <v xml:space="preserve"> </v>
      </c>
      <c r="F27" s="123" t="str">
        <f>IF($D27&gt;0,TPWRKACT!F25/(2*$D27)," ")</f>
        <v xml:space="preserve"> </v>
      </c>
      <c r="G27" s="123" t="str">
        <f>IF($D27&gt;0,TPWRKACT!G25/(2*$D27)," ")</f>
        <v xml:space="preserve"> </v>
      </c>
      <c r="H27" s="123" t="str">
        <f>IF($D27&gt;0,TPWRKACT!H25/(2*$D27)," ")</f>
        <v xml:space="preserve"> </v>
      </c>
      <c r="I27" s="123" t="str">
        <f>IF($D27&gt;0,TPWRKACT!I25/(2*$D27)," ")</f>
        <v xml:space="preserve"> </v>
      </c>
      <c r="J27" s="123" t="str">
        <f>IF($D27&gt;0,TPWRKACT!J25/(2*$D27)," ")</f>
        <v xml:space="preserve"> </v>
      </c>
      <c r="K27" s="123" t="str">
        <f>IF($D27&gt;0,TPWRKACT!K25/(2*$D27)," ")</f>
        <v xml:space="preserve"> </v>
      </c>
      <c r="L27" s="123" t="str">
        <f>IF($D27&gt;0,TPWRKACT!L25/(2*$D27)," ")</f>
        <v xml:space="preserve"> </v>
      </c>
      <c r="M27" s="123" t="str">
        <f>IF($D27&gt;0,TPWRKACT!M25/(2*$D27)," ")</f>
        <v xml:space="preserve"> </v>
      </c>
      <c r="N27" s="123" t="str">
        <f>IF($D27&gt;0,TPWRKACT!N25/(2*$D27)," ")</f>
        <v xml:space="preserve"> </v>
      </c>
      <c r="O27" s="123" t="str">
        <f>IF($D27&gt;0,TPWRKACT!O25/(2*$D27)," ")</f>
        <v xml:space="preserve"> </v>
      </c>
      <c r="P27" s="123" t="str">
        <f>IF($D27&gt;0,TPWRKACT!P25/(2*$D27)," ")</f>
        <v xml:space="preserve"> </v>
      </c>
      <c r="Q27" s="123" t="str">
        <f>IF($D27&gt;0,TPWRKACT!Q25/(2*$D27)," ")</f>
        <v xml:space="preserve"> </v>
      </c>
    </row>
    <row r="28" spans="1:17" ht="15" customHeight="1" x14ac:dyDescent="0.15">
      <c r="A28" s="83" t="s">
        <v>19</v>
      </c>
      <c r="B28" s="69">
        <f>TPWRKACT!B26</f>
        <v>315</v>
      </c>
      <c r="C28" s="69">
        <f>TPWRKACT!C26</f>
        <v>312</v>
      </c>
      <c r="D28" s="69">
        <f>TPWRKACT!D26</f>
        <v>3</v>
      </c>
      <c r="E28" s="130">
        <f>IF($D28&gt;0,TPWRKACT!E26/(2*$D28)," ")</f>
        <v>0.16666666666666666</v>
      </c>
      <c r="F28" s="123">
        <f>IF($D28&gt;0,TPWRKACT!F26/(2*$D28)," ")</f>
        <v>0</v>
      </c>
      <c r="G28" s="123">
        <f>IF($D28&gt;0,TPWRKACT!G26/(2*$D28)," ")</f>
        <v>0</v>
      </c>
      <c r="H28" s="123">
        <f>IF($D28&gt;0,TPWRKACT!H26/(2*$D28)," ")</f>
        <v>0.33333333333333331</v>
      </c>
      <c r="I28" s="123">
        <f>IF($D28&gt;0,TPWRKACT!I26/(2*$D28)," ")</f>
        <v>0</v>
      </c>
      <c r="J28" s="123">
        <f>IF($D28&gt;0,TPWRKACT!J26/(2*$D28)," ")</f>
        <v>0</v>
      </c>
      <c r="K28" s="123">
        <f>IF($D28&gt;0,TPWRKACT!K26/(2*$D28)," ")</f>
        <v>0</v>
      </c>
      <c r="L28" s="123">
        <f>IF($D28&gt;0,TPWRKACT!L26/(2*$D28)," ")</f>
        <v>0</v>
      </c>
      <c r="M28" s="123">
        <f>IF($D28&gt;0,TPWRKACT!M26/(2*$D28)," ")</f>
        <v>0</v>
      </c>
      <c r="N28" s="123">
        <f>IF($D28&gt;0,TPWRKACT!N26/(2*$D28)," ")</f>
        <v>0</v>
      </c>
      <c r="O28" s="123">
        <f>IF($D28&gt;0,TPWRKACT!O26/(2*$D28)," ")</f>
        <v>0</v>
      </c>
      <c r="P28" s="123">
        <f>IF($D28&gt;0,TPWRKACT!P26/(2*$D28)," ")</f>
        <v>0</v>
      </c>
      <c r="Q28" s="123">
        <f>IF($D28&gt;0,TPWRKACT!Q26/(2*$D28)," ")</f>
        <v>0</v>
      </c>
    </row>
    <row r="29" spans="1:17" ht="15" customHeight="1" x14ac:dyDescent="0.15">
      <c r="A29" s="83" t="s">
        <v>20</v>
      </c>
      <c r="B29" s="69">
        <f>TPWRKACT!B27</f>
        <v>1688</v>
      </c>
      <c r="C29" s="69">
        <f>TPWRKACT!C27</f>
        <v>1596</v>
      </c>
      <c r="D29" s="69">
        <f>TPWRKACT!D27</f>
        <v>901</v>
      </c>
      <c r="E29" s="130">
        <f>IF($D29&gt;0,TPWRKACT!E27/(2*$D29)," ")</f>
        <v>0.49278579356270813</v>
      </c>
      <c r="F29" s="123">
        <f>IF($D29&gt;0,TPWRKACT!F27/(2*$D29)," ")</f>
        <v>2.3862375138734741E-2</v>
      </c>
      <c r="G29" s="123">
        <f>IF($D29&gt;0,TPWRKACT!G27/(2*$D29)," ")</f>
        <v>8.8790233074361822E-3</v>
      </c>
      <c r="H29" s="123">
        <f>IF($D29&gt;0,TPWRKACT!H27/(2*$D29)," ")</f>
        <v>7.9356270810210877E-2</v>
      </c>
      <c r="I29" s="123">
        <f>IF($D29&gt;0,TPWRKACT!I27/(2*$D29)," ")</f>
        <v>0</v>
      </c>
      <c r="J29" s="123">
        <f>IF($D29&gt;0,TPWRKACT!J27/(2*$D29)," ")</f>
        <v>2.0532741398446172E-2</v>
      </c>
      <c r="K29" s="123">
        <f>IF($D29&gt;0,TPWRKACT!K27/(2*$D29)," ")</f>
        <v>9.9889012208657056E-3</v>
      </c>
      <c r="L29" s="123">
        <f>IF($D29&gt;0,TPWRKACT!L27/(2*$D29)," ")</f>
        <v>1.2208657047724751E-2</v>
      </c>
      <c r="M29" s="123">
        <f>IF($D29&gt;0,TPWRKACT!M27/(2*$D29)," ")</f>
        <v>2.7746947835738068E-3</v>
      </c>
      <c r="N29" s="123">
        <f>IF($D29&gt;0,TPWRKACT!N27/(2*$D29)," ")</f>
        <v>2.2197558268590455E-3</v>
      </c>
      <c r="O29" s="123">
        <f>IF($D29&gt;0,TPWRKACT!O27/(2*$D29)," ")</f>
        <v>5.5493895671476139E-4</v>
      </c>
      <c r="P29" s="123">
        <f>IF($D29&gt;0,TPWRKACT!P27/(2*$D29)," ")</f>
        <v>0</v>
      </c>
      <c r="Q29" s="123">
        <f>IF($D29&gt;0,TPWRKACT!Q27/(2*$D29)," ")</f>
        <v>3.3296337402885681E-3</v>
      </c>
    </row>
    <row r="30" spans="1:17" ht="15" customHeight="1" x14ac:dyDescent="0.15">
      <c r="A30" s="83" t="s">
        <v>21</v>
      </c>
      <c r="B30" s="69">
        <f>TPWRKACT!B28</f>
        <v>0</v>
      </c>
      <c r="C30" s="69">
        <f>TPWRKACT!C28</f>
        <v>0</v>
      </c>
      <c r="D30" s="69">
        <f>TPWRKACT!D28</f>
        <v>0</v>
      </c>
      <c r="E30" s="130" t="str">
        <f>IF($D30&gt;0,TPWRKACT!E28/(2*$D30)," ")</f>
        <v xml:space="preserve"> </v>
      </c>
      <c r="F30" s="123" t="str">
        <f>IF($D30&gt;0,TPWRKACT!F28/(2*$D30)," ")</f>
        <v xml:space="preserve"> </v>
      </c>
      <c r="G30" s="123" t="str">
        <f>IF($D30&gt;0,TPWRKACT!G28/(2*$D30)," ")</f>
        <v xml:space="preserve"> </v>
      </c>
      <c r="H30" s="123" t="str">
        <f>IF($D30&gt;0,TPWRKACT!H28/(2*$D30)," ")</f>
        <v xml:space="preserve"> </v>
      </c>
      <c r="I30" s="123" t="str">
        <f>IF($D30&gt;0,TPWRKACT!I28/(2*$D30)," ")</f>
        <v xml:space="preserve"> </v>
      </c>
      <c r="J30" s="123" t="str">
        <f>IF($D30&gt;0,TPWRKACT!J28/(2*$D30)," ")</f>
        <v xml:space="preserve"> </v>
      </c>
      <c r="K30" s="123" t="str">
        <f>IF($D30&gt;0,TPWRKACT!K28/(2*$D30)," ")</f>
        <v xml:space="preserve"> </v>
      </c>
      <c r="L30" s="123" t="str">
        <f>IF($D30&gt;0,TPWRKACT!L28/(2*$D30)," ")</f>
        <v xml:space="preserve"> </v>
      </c>
      <c r="M30" s="123" t="str">
        <f>IF($D30&gt;0,TPWRKACT!M28/(2*$D30)," ")</f>
        <v xml:space="preserve"> </v>
      </c>
      <c r="N30" s="123" t="str">
        <f>IF($D30&gt;0,TPWRKACT!N28/(2*$D30)," ")</f>
        <v xml:space="preserve"> </v>
      </c>
      <c r="O30" s="123" t="str">
        <f>IF($D30&gt;0,TPWRKACT!O28/(2*$D30)," ")</f>
        <v xml:space="preserve"> </v>
      </c>
      <c r="P30" s="123" t="str">
        <f>IF($D30&gt;0,TPWRKACT!P28/(2*$D30)," ")</f>
        <v xml:space="preserve"> </v>
      </c>
      <c r="Q30" s="123" t="str">
        <f>IF($D30&gt;0,TPWRKACT!Q28/(2*$D30)," ")</f>
        <v xml:space="preserve"> </v>
      </c>
    </row>
    <row r="31" spans="1:17" ht="15" customHeight="1" x14ac:dyDescent="0.15">
      <c r="A31" s="83" t="s">
        <v>22</v>
      </c>
      <c r="B31" s="69">
        <f>TPWRKACT!B29</f>
        <v>0</v>
      </c>
      <c r="C31" s="69">
        <f>TPWRKACT!C29</f>
        <v>0</v>
      </c>
      <c r="D31" s="69">
        <f>TPWRKACT!D29</f>
        <v>0</v>
      </c>
      <c r="E31" s="130" t="str">
        <f>IF($D31&gt;0,TPWRKACT!E29/(2*$D31)," ")</f>
        <v xml:space="preserve"> </v>
      </c>
      <c r="F31" s="123" t="str">
        <f>IF($D31&gt;0,TPWRKACT!F29/(2*$D31)," ")</f>
        <v xml:space="preserve"> </v>
      </c>
      <c r="G31" s="123" t="str">
        <f>IF($D31&gt;0,TPWRKACT!G29/(2*$D31)," ")</f>
        <v xml:space="preserve"> </v>
      </c>
      <c r="H31" s="123" t="str">
        <f>IF($D31&gt;0,TPWRKACT!H29/(2*$D31)," ")</f>
        <v xml:space="preserve"> </v>
      </c>
      <c r="I31" s="123" t="str">
        <f>IF($D31&gt;0,TPWRKACT!I29/(2*$D31)," ")</f>
        <v xml:space="preserve"> </v>
      </c>
      <c r="J31" s="123" t="str">
        <f>IF($D31&gt;0,TPWRKACT!J29/(2*$D31)," ")</f>
        <v xml:space="preserve"> </v>
      </c>
      <c r="K31" s="123" t="str">
        <f>IF($D31&gt;0,TPWRKACT!K29/(2*$D31)," ")</f>
        <v xml:space="preserve"> </v>
      </c>
      <c r="L31" s="123" t="str">
        <f>IF($D31&gt;0,TPWRKACT!L29/(2*$D31)," ")</f>
        <v xml:space="preserve"> </v>
      </c>
      <c r="M31" s="123" t="str">
        <f>IF($D31&gt;0,TPWRKACT!M29/(2*$D31)," ")</f>
        <v xml:space="preserve"> </v>
      </c>
      <c r="N31" s="123" t="str">
        <f>IF($D31&gt;0,TPWRKACT!N29/(2*$D31)," ")</f>
        <v xml:space="preserve"> </v>
      </c>
      <c r="O31" s="123" t="str">
        <f>IF($D31&gt;0,TPWRKACT!O29/(2*$D31)," ")</f>
        <v xml:space="preserve"> </v>
      </c>
      <c r="P31" s="123" t="str">
        <f>IF($D31&gt;0,TPWRKACT!P29/(2*$D31)," ")</f>
        <v xml:space="preserve"> </v>
      </c>
      <c r="Q31" s="123" t="str">
        <f>IF($D31&gt;0,TPWRKACT!Q29/(2*$D31)," ")</f>
        <v xml:space="preserve"> </v>
      </c>
    </row>
    <row r="32" spans="1:17" ht="15" customHeight="1" x14ac:dyDescent="0.15">
      <c r="A32" s="83"/>
      <c r="B32" s="69" t="s">
        <v>90</v>
      </c>
      <c r="C32" s="69" t="s">
        <v>90</v>
      </c>
      <c r="D32" s="69">
        <f>TPWRKACT!D30</f>
        <v>0</v>
      </c>
      <c r="E32" s="130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</row>
    <row r="33" spans="1:17" ht="15" customHeight="1" x14ac:dyDescent="0.15">
      <c r="A33" s="83" t="s">
        <v>23</v>
      </c>
      <c r="B33" s="69">
        <f>TPWRKACT!B31</f>
        <v>3121</v>
      </c>
      <c r="C33" s="69">
        <f>TPWRKACT!C31</f>
        <v>3014</v>
      </c>
      <c r="D33" s="69">
        <f>TPWRKACT!D31</f>
        <v>563</v>
      </c>
      <c r="E33" s="130">
        <f>IF($D33&gt;0,TPWRKACT!E31/(2*$D33)," ")</f>
        <v>0.55772646536412074</v>
      </c>
      <c r="F33" s="123">
        <f>IF($D33&gt;0,TPWRKACT!F31/(2*$D33)," ")</f>
        <v>8.8809946714031975E-4</v>
      </c>
      <c r="G33" s="123">
        <f>IF($D33&gt;0,TPWRKACT!G31/(2*$D33)," ")</f>
        <v>0</v>
      </c>
      <c r="H33" s="123">
        <f>IF($D33&gt;0,TPWRKACT!H31/(2*$D33)," ")</f>
        <v>6.0390763765541741E-2</v>
      </c>
      <c r="I33" s="123">
        <f>IF($D33&gt;0,TPWRKACT!I31/(2*$D33)," ")</f>
        <v>0</v>
      </c>
      <c r="J33" s="123">
        <f>IF($D33&gt;0,TPWRKACT!J31/(2*$D33)," ")</f>
        <v>6.3943161634103018E-2</v>
      </c>
      <c r="K33" s="123">
        <f>IF($D33&gt;0,TPWRKACT!K31/(2*$D33)," ")</f>
        <v>8.8809946714031975E-4</v>
      </c>
      <c r="L33" s="123">
        <f>IF($D33&gt;0,TPWRKACT!L31/(2*$D33)," ")</f>
        <v>1.9538188277087035E-2</v>
      </c>
      <c r="M33" s="123">
        <f>IF($D33&gt;0,TPWRKACT!M31/(2*$D33)," ")</f>
        <v>8.8809946714031966E-3</v>
      </c>
      <c r="N33" s="123">
        <f>IF($D33&gt;0,TPWRKACT!N31/(2*$D33)," ")</f>
        <v>3.4635879218472471E-2</v>
      </c>
      <c r="O33" s="123">
        <f>IF($D33&gt;0,TPWRKACT!O31/(2*$D33)," ")</f>
        <v>7.9928952042628773E-3</v>
      </c>
      <c r="P33" s="123">
        <f>IF($D33&gt;0,TPWRKACT!P31/(2*$D33)," ")</f>
        <v>0</v>
      </c>
      <c r="Q33" s="123">
        <f>IF($D33&gt;0,TPWRKACT!Q31/(2*$D33)," ")</f>
        <v>0</v>
      </c>
    </row>
    <row r="34" spans="1:17" ht="15" customHeight="1" x14ac:dyDescent="0.15">
      <c r="A34" s="83" t="s">
        <v>24</v>
      </c>
      <c r="B34" s="69">
        <f>TPWRKACT!B32</f>
        <v>1290</v>
      </c>
      <c r="C34" s="69">
        <f>TPWRKACT!C32</f>
        <v>1147</v>
      </c>
      <c r="D34" s="69">
        <f>TPWRKACT!D32</f>
        <v>321</v>
      </c>
      <c r="E34" s="130">
        <f>IF($D34&gt;0,TPWRKACT!E32/(2*$D34)," ")</f>
        <v>0.65576323987538943</v>
      </c>
      <c r="F34" s="123">
        <f>IF($D34&gt;0,TPWRKACT!F32/(2*$D34)," ")</f>
        <v>0</v>
      </c>
      <c r="G34" s="123">
        <f>IF($D34&gt;0,TPWRKACT!G32/(2*$D34)," ")</f>
        <v>1.0903426791277258E-2</v>
      </c>
      <c r="H34" s="123">
        <f>IF($D34&gt;0,TPWRKACT!H32/(2*$D34)," ")</f>
        <v>4.6728971962616819E-3</v>
      </c>
      <c r="I34" s="123">
        <f>IF($D34&gt;0,TPWRKACT!I32/(2*$D34)," ")</f>
        <v>0</v>
      </c>
      <c r="J34" s="123">
        <f>IF($D34&gt;0,TPWRKACT!J32/(2*$D34)," ")</f>
        <v>7.7881619937694704E-3</v>
      </c>
      <c r="K34" s="123">
        <f>IF($D34&gt;0,TPWRKACT!K32/(2*$D34)," ")</f>
        <v>1.5576323987538941E-2</v>
      </c>
      <c r="L34" s="123">
        <f>IF($D34&gt;0,TPWRKACT!L32/(2*$D34)," ")</f>
        <v>6.0747663551401869E-2</v>
      </c>
      <c r="M34" s="123">
        <f>IF($D34&gt;0,TPWRKACT!M32/(2*$D34)," ")</f>
        <v>1.4018691588785047E-2</v>
      </c>
      <c r="N34" s="123">
        <f>IF($D34&gt;0,TPWRKACT!N32/(2*$D34)," ")</f>
        <v>9.3457943925233638E-3</v>
      </c>
      <c r="O34" s="123">
        <f>IF($D34&gt;0,TPWRKACT!O32/(2*$D34)," ")</f>
        <v>1.0903426791277258E-2</v>
      </c>
      <c r="P34" s="123">
        <f>IF($D34&gt;0,TPWRKACT!P32/(2*$D34)," ")</f>
        <v>0</v>
      </c>
      <c r="Q34" s="123">
        <f>IF($D34&gt;0,TPWRKACT!Q32/(2*$D34)," ")</f>
        <v>5.1401869158878503E-2</v>
      </c>
    </row>
    <row r="35" spans="1:17" ht="15" customHeight="1" x14ac:dyDescent="0.15">
      <c r="A35" s="83" t="s">
        <v>25</v>
      </c>
      <c r="B35" s="69">
        <f>TPWRKACT!B33</f>
        <v>1299</v>
      </c>
      <c r="C35" s="69">
        <f>TPWRKACT!C33</f>
        <v>1226</v>
      </c>
      <c r="D35" s="69">
        <f>TPWRKACT!D33</f>
        <v>353</v>
      </c>
      <c r="E35" s="130">
        <f>IF($D35&gt;0,TPWRKACT!E33/(2*$D35)," ")</f>
        <v>0.57082152974504252</v>
      </c>
      <c r="F35" s="123">
        <f>IF($D35&gt;0,TPWRKACT!F33/(2*$D35)," ")</f>
        <v>0</v>
      </c>
      <c r="G35" s="123">
        <f>IF($D35&gt;0,TPWRKACT!G33/(2*$D35)," ")</f>
        <v>2.8328611898016999E-3</v>
      </c>
      <c r="H35" s="123">
        <f>IF($D35&gt;0,TPWRKACT!H33/(2*$D35)," ")</f>
        <v>2.6912181303116147E-2</v>
      </c>
      <c r="I35" s="123">
        <f>IF($D35&gt;0,TPWRKACT!I33/(2*$D35)," ")</f>
        <v>0</v>
      </c>
      <c r="J35" s="123">
        <f>IF($D35&gt;0,TPWRKACT!J33/(2*$D35)," ")</f>
        <v>4.8158640226628892E-2</v>
      </c>
      <c r="K35" s="123">
        <f>IF($D35&gt;0,TPWRKACT!K33/(2*$D35)," ")</f>
        <v>2.8328611898016999E-3</v>
      </c>
      <c r="L35" s="123">
        <f>IF($D35&gt;0,TPWRKACT!L33/(2*$D35)," ")</f>
        <v>8.9235127478753534E-2</v>
      </c>
      <c r="M35" s="123">
        <f>IF($D35&gt;0,TPWRKACT!M33/(2*$D35)," ")</f>
        <v>0</v>
      </c>
      <c r="N35" s="123">
        <f>IF($D35&gt;0,TPWRKACT!N33/(2*$D35)," ")</f>
        <v>2.8328611898016999E-3</v>
      </c>
      <c r="O35" s="123">
        <f>IF($D35&gt;0,TPWRKACT!O33/(2*$D35)," ")</f>
        <v>5.6657223796033997E-3</v>
      </c>
      <c r="P35" s="123">
        <f>IF($D35&gt;0,TPWRKACT!P33/(2*$D35)," ")</f>
        <v>0</v>
      </c>
      <c r="Q35" s="123">
        <f>IF($D35&gt;0,TPWRKACT!Q33/(2*$D35)," ")</f>
        <v>0</v>
      </c>
    </row>
    <row r="36" spans="1:17" ht="15" customHeight="1" x14ac:dyDescent="0.15">
      <c r="A36" s="83" t="s">
        <v>26</v>
      </c>
      <c r="B36" s="69">
        <f>TPWRKACT!B34</f>
        <v>738</v>
      </c>
      <c r="C36" s="69">
        <f>TPWRKACT!C34</f>
        <v>657</v>
      </c>
      <c r="D36" s="69">
        <f>TPWRKACT!D34</f>
        <v>281</v>
      </c>
      <c r="E36" s="130">
        <f>IF($D36&gt;0,TPWRKACT!E34/(2*$D36)," ")</f>
        <v>0.30427046263345198</v>
      </c>
      <c r="F36" s="123">
        <f>IF($D36&gt;0,TPWRKACT!F34/(2*$D36)," ")</f>
        <v>2.6690391459074734E-2</v>
      </c>
      <c r="G36" s="123">
        <f>IF($D36&gt;0,TPWRKACT!G34/(2*$D36)," ")</f>
        <v>0</v>
      </c>
      <c r="H36" s="123">
        <f>IF($D36&gt;0,TPWRKACT!H34/(2*$D36)," ")</f>
        <v>0.10498220640569395</v>
      </c>
      <c r="I36" s="123">
        <f>IF($D36&gt;0,TPWRKACT!I34/(2*$D36)," ")</f>
        <v>0</v>
      </c>
      <c r="J36" s="123">
        <f>IF($D36&gt;0,TPWRKACT!J34/(2*$D36)," ")</f>
        <v>6.2277580071174378E-2</v>
      </c>
      <c r="K36" s="123">
        <f>IF($D36&gt;0,TPWRKACT!K34/(2*$D36)," ")</f>
        <v>0.18861209964412812</v>
      </c>
      <c r="L36" s="123">
        <f>IF($D36&gt;0,TPWRKACT!L34/(2*$D36)," ")</f>
        <v>0.13701067615658363</v>
      </c>
      <c r="M36" s="123">
        <f>IF($D36&gt;0,TPWRKACT!M34/(2*$D36)," ")</f>
        <v>2.6690391459074734E-2</v>
      </c>
      <c r="N36" s="123">
        <f>IF($D36&gt;0,TPWRKACT!N34/(2*$D36)," ")</f>
        <v>6.2277580071174378E-2</v>
      </c>
      <c r="O36" s="123">
        <f>IF($D36&gt;0,TPWRKACT!O34/(2*$D36)," ")</f>
        <v>8.8967971530249119E-3</v>
      </c>
      <c r="P36" s="123">
        <f>IF($D36&gt;0,TPWRKACT!P34/(2*$D36)," ")</f>
        <v>0</v>
      </c>
      <c r="Q36" s="123">
        <f>IF($D36&gt;0,TPWRKACT!Q34/(2*$D36)," ")</f>
        <v>1.7793594306049821E-3</v>
      </c>
    </row>
    <row r="37" spans="1:17" ht="15" customHeight="1" x14ac:dyDescent="0.15">
      <c r="A37" s="83" t="s">
        <v>27</v>
      </c>
      <c r="B37" s="69">
        <f>TPWRKACT!B35</f>
        <v>0</v>
      </c>
      <c r="C37" s="69">
        <f>TPWRKACT!C35</f>
        <v>0</v>
      </c>
      <c r="D37" s="69">
        <f>TPWRKACT!D35</f>
        <v>0</v>
      </c>
      <c r="E37" s="130" t="str">
        <f>IF($D37&gt;0,TPWRKACT!E35/(2*$D37)," ")</f>
        <v xml:space="preserve"> </v>
      </c>
      <c r="F37" s="123" t="str">
        <f>IF($D37&gt;0,TPWRKACT!F35/(2*$D37)," ")</f>
        <v xml:space="preserve"> </v>
      </c>
      <c r="G37" s="123" t="str">
        <f>IF($D37&gt;0,TPWRKACT!G35/(2*$D37)," ")</f>
        <v xml:space="preserve"> </v>
      </c>
      <c r="H37" s="123" t="str">
        <f>IF($D37&gt;0,TPWRKACT!H35/(2*$D37)," ")</f>
        <v xml:space="preserve"> </v>
      </c>
      <c r="I37" s="123" t="str">
        <f>IF($D37&gt;0,TPWRKACT!I35/(2*$D37)," ")</f>
        <v xml:space="preserve"> </v>
      </c>
      <c r="J37" s="123" t="str">
        <f>IF($D37&gt;0,TPWRKACT!J35/(2*$D37)," ")</f>
        <v xml:space="preserve"> </v>
      </c>
      <c r="K37" s="123" t="str">
        <f>IF($D37&gt;0,TPWRKACT!K35/(2*$D37)," ")</f>
        <v xml:space="preserve"> </v>
      </c>
      <c r="L37" s="123" t="str">
        <f>IF($D37&gt;0,TPWRKACT!L35/(2*$D37)," ")</f>
        <v xml:space="preserve"> </v>
      </c>
      <c r="M37" s="123" t="str">
        <f>IF($D37&gt;0,TPWRKACT!M35/(2*$D37)," ")</f>
        <v xml:space="preserve"> </v>
      </c>
      <c r="N37" s="123" t="str">
        <f>IF($D37&gt;0,TPWRKACT!N35/(2*$D37)," ")</f>
        <v xml:space="preserve"> </v>
      </c>
      <c r="O37" s="123" t="str">
        <f>IF($D37&gt;0,TPWRKACT!O35/(2*$D37)," ")</f>
        <v xml:space="preserve"> </v>
      </c>
      <c r="P37" s="123" t="str">
        <f>IF($D37&gt;0,TPWRKACT!P35/(2*$D37)," ")</f>
        <v xml:space="preserve"> </v>
      </c>
      <c r="Q37" s="123" t="str">
        <f>IF($D37&gt;0,TPWRKACT!Q35/(2*$D37)," ")</f>
        <v xml:space="preserve"> </v>
      </c>
    </row>
    <row r="38" spans="1:17" ht="15" customHeight="1" x14ac:dyDescent="0.15">
      <c r="A38" s="83"/>
      <c r="B38" s="69">
        <f>TPWRKACT!B36</f>
        <v>0</v>
      </c>
      <c r="C38" s="69">
        <f>TPWRKACT!C36</f>
        <v>0</v>
      </c>
      <c r="D38" s="69">
        <f>TPWRKACT!D36</f>
        <v>0</v>
      </c>
      <c r="E38" s="130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</row>
    <row r="39" spans="1:17" ht="15" customHeight="1" x14ac:dyDescent="0.15">
      <c r="A39" s="83" t="s">
        <v>28</v>
      </c>
      <c r="B39" s="69">
        <f>TPWRKACT!B37</f>
        <v>1802</v>
      </c>
      <c r="C39" s="69">
        <f>TPWRKACT!C37</f>
        <v>1785</v>
      </c>
      <c r="D39" s="69">
        <f>TPWRKACT!D37</f>
        <v>307</v>
      </c>
      <c r="E39" s="130">
        <f>IF($D39&gt;0,TPWRKACT!E37/(2*$D39)," ")</f>
        <v>0.57654723127035834</v>
      </c>
      <c r="F39" s="123">
        <f>IF($D39&gt;0,TPWRKACT!F37/(2*$D39)," ")</f>
        <v>0</v>
      </c>
      <c r="G39" s="123">
        <f>IF($D39&gt;0,TPWRKACT!G37/(2*$D39)," ")</f>
        <v>0</v>
      </c>
      <c r="H39" s="123">
        <f>IF($D39&gt;0,TPWRKACT!H37/(2*$D39)," ")</f>
        <v>1.6286644951140066E-3</v>
      </c>
      <c r="I39" s="123">
        <f>IF($D39&gt;0,TPWRKACT!I37/(2*$D39)," ")</f>
        <v>0</v>
      </c>
      <c r="J39" s="123">
        <f>IF($D39&gt;0,TPWRKACT!J37/(2*$D39)," ")</f>
        <v>6.6775244299674269E-2</v>
      </c>
      <c r="K39" s="123">
        <f>IF($D39&gt;0,TPWRKACT!K37/(2*$D39)," ")</f>
        <v>2.6058631921824105E-2</v>
      </c>
      <c r="L39" s="123">
        <f>IF($D39&gt;0,TPWRKACT!L37/(2*$D39)," ")</f>
        <v>5.0488599348534204E-2</v>
      </c>
      <c r="M39" s="123">
        <f>IF($D39&gt;0,TPWRKACT!M37/(2*$D39)," ")</f>
        <v>1.6286644951140066E-3</v>
      </c>
      <c r="N39" s="123">
        <f>IF($D39&gt;0,TPWRKACT!N37/(2*$D39)," ")</f>
        <v>3.7459283387622153E-2</v>
      </c>
      <c r="O39" s="123">
        <f>IF($D39&gt;0,TPWRKACT!O37/(2*$D39)," ")</f>
        <v>1.6286644951140065E-2</v>
      </c>
      <c r="P39" s="123">
        <f>IF($D39&gt;0,TPWRKACT!P37/(2*$D39)," ")</f>
        <v>0</v>
      </c>
      <c r="Q39" s="123">
        <f>IF($D39&gt;0,TPWRKACT!Q37/(2*$D39)," ")</f>
        <v>3.2573289902280131E-2</v>
      </c>
    </row>
    <row r="40" spans="1:17" ht="15" customHeight="1" x14ac:dyDescent="0.15">
      <c r="A40" s="83" t="s">
        <v>29</v>
      </c>
      <c r="B40" s="69">
        <f>TPWRKACT!B38</f>
        <v>0</v>
      </c>
      <c r="C40" s="69">
        <f>TPWRKACT!C38</f>
        <v>0</v>
      </c>
      <c r="D40" s="69">
        <f>TPWRKACT!D38</f>
        <v>0</v>
      </c>
      <c r="E40" s="130" t="s">
        <v>90</v>
      </c>
      <c r="F40" s="123" t="str">
        <f>IF($D40&gt;0,TPWRKACT!F38/(2*$D40)," ")</f>
        <v xml:space="preserve"> </v>
      </c>
      <c r="G40" s="123" t="str">
        <f>IF($D40&gt;0,TPWRKACT!G38/(2*$D40)," ")</f>
        <v xml:space="preserve"> </v>
      </c>
      <c r="H40" s="123" t="str">
        <f>IF($D40&gt;0,TPWRKACT!H38/(2*$D40)," ")</f>
        <v xml:space="preserve"> </v>
      </c>
      <c r="I40" s="123" t="str">
        <f>IF($D40&gt;0,TPWRKACT!I38/(2*$D40)," ")</f>
        <v xml:space="preserve"> </v>
      </c>
      <c r="J40" s="123" t="str">
        <f>IF($D40&gt;0,TPWRKACT!J38/(2*$D40)," ")</f>
        <v xml:space="preserve"> </v>
      </c>
      <c r="K40" s="123" t="str">
        <f>IF($D40&gt;0,TPWRKACT!K38/(2*$D40)," ")</f>
        <v xml:space="preserve"> </v>
      </c>
      <c r="L40" s="123" t="str">
        <f>IF($D40&gt;0,TPWRKACT!L38/(2*$D40)," ")</f>
        <v xml:space="preserve"> </v>
      </c>
      <c r="M40" s="123" t="str">
        <f>IF($D40&gt;0,TPWRKACT!M38/(2*$D40)," ")</f>
        <v xml:space="preserve"> </v>
      </c>
      <c r="N40" s="123" t="str">
        <f>IF($D40&gt;0,TPWRKACT!N38/(2*$D40)," ")</f>
        <v xml:space="preserve"> </v>
      </c>
      <c r="O40" s="123" t="str">
        <f>IF($D40&gt;0,TPWRKACT!O38/(2*$D40)," ")</f>
        <v xml:space="preserve"> </v>
      </c>
      <c r="P40" s="123" t="str">
        <f>IF($D40&gt;0,TPWRKACT!P38/(2*$D40)," ")</f>
        <v xml:space="preserve"> </v>
      </c>
      <c r="Q40" s="123" t="str">
        <f>IF($D40&gt;0,TPWRKACT!Q38/(2*$D40)," ")</f>
        <v xml:space="preserve"> </v>
      </c>
    </row>
    <row r="41" spans="1:17" ht="15" customHeight="1" x14ac:dyDescent="0.15">
      <c r="A41" s="83" t="s">
        <v>30</v>
      </c>
      <c r="B41" s="69">
        <f>TPWRKACT!B39</f>
        <v>536</v>
      </c>
      <c r="C41" s="69">
        <f>TPWRKACT!C39</f>
        <v>113</v>
      </c>
      <c r="D41" s="69">
        <f>TPWRKACT!D39</f>
        <v>102</v>
      </c>
      <c r="E41" s="130">
        <f>IF($D41&gt;0,TPWRKACT!E39/(2*$D41)," ")</f>
        <v>0.85784313725490191</v>
      </c>
      <c r="F41" s="123">
        <f>IF($D41&gt;0,TPWRKACT!F39/(2*$D41)," ")</f>
        <v>0</v>
      </c>
      <c r="G41" s="123">
        <f>IF($D41&gt;0,TPWRKACT!G39/(2*$D41)," ")</f>
        <v>0</v>
      </c>
      <c r="H41" s="123">
        <f>IF($D41&gt;0,TPWRKACT!H39/(2*$D41)," ")</f>
        <v>0</v>
      </c>
      <c r="I41" s="123">
        <f>IF($D41&gt;0,TPWRKACT!I39/(2*$D41)," ")</f>
        <v>0</v>
      </c>
      <c r="J41" s="123">
        <f>IF($D41&gt;0,TPWRKACT!J39/(2*$D41)," ")</f>
        <v>0</v>
      </c>
      <c r="K41" s="123">
        <f>IF($D41&gt;0,TPWRKACT!K39/(2*$D41)," ")</f>
        <v>0</v>
      </c>
      <c r="L41" s="123">
        <f>IF($D41&gt;0,TPWRKACT!L39/(2*$D41)," ")</f>
        <v>0</v>
      </c>
      <c r="M41" s="123">
        <f>IF($D41&gt;0,TPWRKACT!M39/(2*$D41)," ")</f>
        <v>0</v>
      </c>
      <c r="N41" s="123">
        <f>IF($D41&gt;0,TPWRKACT!N39/(2*$D41)," ")</f>
        <v>0</v>
      </c>
      <c r="O41" s="123">
        <f>IF($D41&gt;0,TPWRKACT!O39/(2*$D41)," ")</f>
        <v>0</v>
      </c>
      <c r="P41" s="123">
        <f>IF($D41&gt;0,TPWRKACT!P39/(2*$D41)," ")</f>
        <v>0</v>
      </c>
      <c r="Q41" s="123">
        <f>IF($D41&gt;0,TPWRKACT!Q39/(2*$D41)," ")</f>
        <v>0</v>
      </c>
    </row>
    <row r="42" spans="1:17" ht="15" customHeight="1" x14ac:dyDescent="0.15">
      <c r="A42" s="83" t="s">
        <v>31</v>
      </c>
      <c r="B42" s="69">
        <f>TPWRKACT!B40</f>
        <v>0</v>
      </c>
      <c r="C42" s="69">
        <f>TPWRKACT!C40</f>
        <v>0</v>
      </c>
      <c r="D42" s="69">
        <f>TPWRKACT!D40</f>
        <v>0</v>
      </c>
      <c r="E42" s="130" t="str">
        <f>IF($D42&gt;0,TPWRKACT!E40/(2*$D42)," ")</f>
        <v xml:space="preserve"> </v>
      </c>
      <c r="F42" s="123" t="str">
        <f>IF($D42&gt;0,TPWRKACT!F40/(2*$D42)," ")</f>
        <v xml:space="preserve"> </v>
      </c>
      <c r="G42" s="123" t="str">
        <f>IF($D42&gt;0,TPWRKACT!G40/(2*$D42)," ")</f>
        <v xml:space="preserve"> </v>
      </c>
      <c r="H42" s="123" t="str">
        <f>IF($D42&gt;0,TPWRKACT!H40/(2*$D42)," ")</f>
        <v xml:space="preserve"> </v>
      </c>
      <c r="I42" s="123" t="str">
        <f>IF($D42&gt;0,TPWRKACT!I40/(2*$D42)," ")</f>
        <v xml:space="preserve"> </v>
      </c>
      <c r="J42" s="123" t="str">
        <f>IF($D42&gt;0,TPWRKACT!J40/(2*$D42)," ")</f>
        <v xml:space="preserve"> </v>
      </c>
      <c r="K42" s="123" t="str">
        <f>IF($D42&gt;0,TPWRKACT!K40/(2*$D42)," ")</f>
        <v xml:space="preserve"> </v>
      </c>
      <c r="L42" s="123" t="str">
        <f>IF($D42&gt;0,TPWRKACT!L40/(2*$D42)," ")</f>
        <v xml:space="preserve"> </v>
      </c>
      <c r="M42" s="123" t="str">
        <f>IF($D42&gt;0,TPWRKACT!M40/(2*$D42)," ")</f>
        <v xml:space="preserve"> </v>
      </c>
      <c r="N42" s="123" t="str">
        <f>IF($D42&gt;0,TPWRKACT!N40/(2*$D42)," ")</f>
        <v xml:space="preserve"> </v>
      </c>
      <c r="O42" s="123" t="str">
        <f>IF($D42&gt;0,TPWRKACT!O40/(2*$D42)," ")</f>
        <v xml:space="preserve"> </v>
      </c>
      <c r="P42" s="123" t="str">
        <f>IF($D42&gt;0,TPWRKACT!P40/(2*$D42)," ")</f>
        <v xml:space="preserve"> </v>
      </c>
      <c r="Q42" s="123" t="str">
        <f>IF($D42&gt;0,TPWRKACT!Q40/(2*$D42)," ")</f>
        <v xml:space="preserve"> </v>
      </c>
    </row>
    <row r="43" spans="1:17" ht="15" customHeight="1" x14ac:dyDescent="0.15">
      <c r="A43" s="83" t="s">
        <v>32</v>
      </c>
      <c r="B43" s="69">
        <f>TPWRKACT!B41</f>
        <v>2</v>
      </c>
      <c r="C43" s="69">
        <f>TPWRKACT!C41</f>
        <v>0</v>
      </c>
      <c r="D43" s="69">
        <f>TPWRKACT!D41</f>
        <v>0</v>
      </c>
      <c r="E43" s="130" t="str">
        <f>IF($D43&gt;0,TPWRKACT!E41/(2*$D43)," ")</f>
        <v xml:space="preserve"> </v>
      </c>
      <c r="F43" s="123" t="str">
        <f>IF($D43&gt;0,TPWRKACT!F41/(2*$D43)," ")</f>
        <v xml:space="preserve"> </v>
      </c>
      <c r="G43" s="123" t="str">
        <f>IF($D43&gt;0,TPWRKACT!G41/(2*$D43)," ")</f>
        <v xml:space="preserve"> </v>
      </c>
      <c r="H43" s="123" t="str">
        <f>IF($D43&gt;0,TPWRKACT!H41/(2*$D43)," ")</f>
        <v xml:space="preserve"> </v>
      </c>
      <c r="I43" s="123" t="str">
        <f>IF($D43&gt;0,TPWRKACT!I41/(2*$D43)," ")</f>
        <v xml:space="preserve"> </v>
      </c>
      <c r="J43" s="123" t="str">
        <f>IF($D43&gt;0,TPWRKACT!J41/(2*$D43)," ")</f>
        <v xml:space="preserve"> </v>
      </c>
      <c r="K43" s="123" t="str">
        <f>IF($D43&gt;0,TPWRKACT!K41/(2*$D43)," ")</f>
        <v xml:space="preserve"> </v>
      </c>
      <c r="L43" s="123" t="str">
        <f>IF($D43&gt;0,TPWRKACT!L41/(2*$D43)," ")</f>
        <v xml:space="preserve"> </v>
      </c>
      <c r="M43" s="123" t="str">
        <f>IF($D43&gt;0,TPWRKACT!M41/(2*$D43)," ")</f>
        <v xml:space="preserve"> </v>
      </c>
      <c r="N43" s="123" t="str">
        <f>IF($D43&gt;0,TPWRKACT!N41/(2*$D43)," ")</f>
        <v xml:space="preserve"> </v>
      </c>
      <c r="O43" s="123" t="str">
        <f>IF($D43&gt;0,TPWRKACT!O41/(2*$D43)," ")</f>
        <v xml:space="preserve"> </v>
      </c>
      <c r="P43" s="123" t="str">
        <f>IF($D43&gt;0,TPWRKACT!P41/(2*$D43)," ")</f>
        <v xml:space="preserve"> </v>
      </c>
      <c r="Q43" s="123" t="str">
        <f>IF($D43&gt;0,TPWRKACT!Q41/(2*$D43)," ")</f>
        <v xml:space="preserve"> </v>
      </c>
    </row>
    <row r="44" spans="1:17" ht="15" customHeight="1" x14ac:dyDescent="0.15">
      <c r="A44" s="83"/>
      <c r="B44" s="69">
        <f>TPWRKACT!B42</f>
        <v>0</v>
      </c>
      <c r="C44" s="69">
        <f>TPWRKACT!C42</f>
        <v>0</v>
      </c>
      <c r="D44" s="69">
        <f>TPWRKACT!D42</f>
        <v>0</v>
      </c>
      <c r="E44" s="130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</row>
    <row r="45" spans="1:17" ht="15" customHeight="1" x14ac:dyDescent="0.15">
      <c r="A45" s="83" t="s">
        <v>33</v>
      </c>
      <c r="B45" s="69">
        <f>TPWRKACT!B43</f>
        <v>0</v>
      </c>
      <c r="C45" s="69">
        <f>TPWRKACT!C43</f>
        <v>0</v>
      </c>
      <c r="D45" s="69">
        <f>TPWRKACT!D43</f>
        <v>0</v>
      </c>
      <c r="E45" s="130" t="str">
        <f>IF($D45&gt;0,TPWRKACT!E43/(2*$D45)," ")</f>
        <v xml:space="preserve"> </v>
      </c>
      <c r="F45" s="123" t="str">
        <f>IF($D45&gt;0,TPWRKACT!F43/(2*$D45)," ")</f>
        <v xml:space="preserve"> </v>
      </c>
      <c r="G45" s="123" t="str">
        <f>IF($D45&gt;0,TPWRKACT!G43/(2*$D45)," ")</f>
        <v xml:space="preserve"> </v>
      </c>
      <c r="H45" s="123" t="str">
        <f>IF($D45&gt;0,TPWRKACT!H43/(2*$D45)," ")</f>
        <v xml:space="preserve"> </v>
      </c>
      <c r="I45" s="123" t="str">
        <f>IF($D45&gt;0,TPWRKACT!I43/(2*$D45)," ")</f>
        <v xml:space="preserve"> </v>
      </c>
      <c r="J45" s="123" t="str">
        <f>IF($D45&gt;0,TPWRKACT!J43/(2*$D45)," ")</f>
        <v xml:space="preserve"> </v>
      </c>
      <c r="K45" s="123" t="str">
        <f>IF($D45&gt;0,TPWRKACT!K43/(2*$D45)," ")</f>
        <v xml:space="preserve"> </v>
      </c>
      <c r="L45" s="123" t="str">
        <f>IF($D45&gt;0,TPWRKACT!L43/(2*$D45)," ")</f>
        <v xml:space="preserve"> </v>
      </c>
      <c r="M45" s="123" t="str">
        <f>IF($D45&gt;0,TPWRKACT!M43/(2*$D45)," ")</f>
        <v xml:space="preserve"> </v>
      </c>
      <c r="N45" s="123" t="str">
        <f>IF($D45&gt;0,TPWRKACT!N43/(2*$D45)," ")</f>
        <v xml:space="preserve"> </v>
      </c>
      <c r="O45" s="123" t="str">
        <f>IF($D45&gt;0,TPWRKACT!O43/(2*$D45)," ")</f>
        <v xml:space="preserve"> </v>
      </c>
      <c r="P45" s="123" t="str">
        <f>IF($D45&gt;0,TPWRKACT!P43/(2*$D45)," ")</f>
        <v xml:space="preserve"> </v>
      </c>
      <c r="Q45" s="123" t="str">
        <f>IF($D45&gt;0,TPWRKACT!Q43/(2*$D45)," ")</f>
        <v xml:space="preserve"> </v>
      </c>
    </row>
    <row r="46" spans="1:17" ht="15" customHeight="1" x14ac:dyDescent="0.15">
      <c r="A46" s="83" t="s">
        <v>34</v>
      </c>
      <c r="B46" s="69">
        <f>TPWRKACT!B44</f>
        <v>0</v>
      </c>
      <c r="C46" s="69">
        <f>TPWRKACT!C44</f>
        <v>0</v>
      </c>
      <c r="D46" s="69">
        <f>TPWRKACT!D44</f>
        <v>0</v>
      </c>
      <c r="E46" s="130" t="str">
        <f>IF($D46&gt;0,TPWRKACT!E44/(2*$D46)," ")</f>
        <v xml:space="preserve"> </v>
      </c>
      <c r="F46" s="123" t="str">
        <f>IF($D46&gt;0,TPWRKACT!F44/(2*$D46)," ")</f>
        <v xml:space="preserve"> </v>
      </c>
      <c r="G46" s="123" t="str">
        <f>IF($D46&gt;0,TPWRKACT!G44/(2*$D46)," ")</f>
        <v xml:space="preserve"> </v>
      </c>
      <c r="H46" s="123" t="str">
        <f>IF($D46&gt;0,TPWRKACT!H44/(2*$D46)," ")</f>
        <v xml:space="preserve"> </v>
      </c>
      <c r="I46" s="123" t="str">
        <f>IF($D46&gt;0,TPWRKACT!I44/(2*$D46)," ")</f>
        <v xml:space="preserve"> </v>
      </c>
      <c r="J46" s="123" t="str">
        <f>IF($D46&gt;0,TPWRKACT!J44/(2*$D46)," ")</f>
        <v xml:space="preserve"> </v>
      </c>
      <c r="K46" s="123" t="str">
        <f>IF($D46&gt;0,TPWRKACT!K44/(2*$D46)," ")</f>
        <v xml:space="preserve"> </v>
      </c>
      <c r="L46" s="123" t="str">
        <f>IF($D46&gt;0,TPWRKACT!L44/(2*$D46)," ")</f>
        <v xml:space="preserve"> </v>
      </c>
      <c r="M46" s="123" t="str">
        <f>IF($D46&gt;0,TPWRKACT!M44/(2*$D46)," ")</f>
        <v xml:space="preserve"> </v>
      </c>
      <c r="N46" s="123" t="str">
        <f>IF($D46&gt;0,TPWRKACT!N44/(2*$D46)," ")</f>
        <v xml:space="preserve"> </v>
      </c>
      <c r="O46" s="123" t="str">
        <f>IF($D46&gt;0,TPWRKACT!O44/(2*$D46)," ")</f>
        <v xml:space="preserve"> </v>
      </c>
      <c r="P46" s="123" t="str">
        <f>IF($D46&gt;0,TPWRKACT!P44/(2*$D46)," ")</f>
        <v xml:space="preserve"> </v>
      </c>
      <c r="Q46" s="123" t="str">
        <f>IF($D46&gt;0,TPWRKACT!Q44/(2*$D46)," ")</f>
        <v xml:space="preserve"> </v>
      </c>
    </row>
    <row r="47" spans="1:17" ht="15" customHeight="1" x14ac:dyDescent="0.15">
      <c r="A47" s="83" t="s">
        <v>35</v>
      </c>
      <c r="B47" s="69">
        <f>TPWRKACT!B45</f>
        <v>403</v>
      </c>
      <c r="C47" s="69">
        <f>TPWRKACT!C45</f>
        <v>260</v>
      </c>
      <c r="D47" s="69">
        <f>TPWRKACT!D45</f>
        <v>149</v>
      </c>
      <c r="E47" s="130">
        <f>IF($D47&gt;0,TPWRKACT!E45/(2*$D47)," ")</f>
        <v>0.32550335570469796</v>
      </c>
      <c r="F47" s="123">
        <f>IF($D47&gt;0,TPWRKACT!F45/(2*$D47)," ")</f>
        <v>0</v>
      </c>
      <c r="G47" s="123">
        <f>IF($D47&gt;0,TPWRKACT!G45/(2*$D47)," ")</f>
        <v>1.3422818791946308E-2</v>
      </c>
      <c r="H47" s="123">
        <f>IF($D47&gt;0,TPWRKACT!H45/(2*$D47)," ")</f>
        <v>0.49664429530201343</v>
      </c>
      <c r="I47" s="123">
        <f>IF($D47&gt;0,TPWRKACT!I45/(2*$D47)," ")</f>
        <v>0</v>
      </c>
      <c r="J47" s="123">
        <f>IF($D47&gt;0,TPWRKACT!J45/(2*$D47)," ")</f>
        <v>0.3087248322147651</v>
      </c>
      <c r="K47" s="123">
        <f>IF($D47&gt;0,TPWRKACT!K45/(2*$D47)," ")</f>
        <v>0.19463087248322147</v>
      </c>
      <c r="L47" s="123">
        <f>IF($D47&gt;0,TPWRKACT!L45/(2*$D47)," ")</f>
        <v>0.15100671140939598</v>
      </c>
      <c r="M47" s="123">
        <f>IF($D47&gt;0,TPWRKACT!M45/(2*$D47)," ")</f>
        <v>2.0134228187919462E-2</v>
      </c>
      <c r="N47" s="123">
        <f>IF($D47&gt;0,TPWRKACT!N45/(2*$D47)," ")</f>
        <v>1.6778523489932886E-2</v>
      </c>
      <c r="O47" s="123">
        <f>IF($D47&gt;0,TPWRKACT!O45/(2*$D47)," ")</f>
        <v>1.3422818791946308E-2</v>
      </c>
      <c r="P47" s="123">
        <f>IF($D47&gt;0,TPWRKACT!P45/(2*$D47)," ")</f>
        <v>0</v>
      </c>
      <c r="Q47" s="123">
        <f>IF($D47&gt;0,TPWRKACT!Q45/(2*$D47)," ")</f>
        <v>0</v>
      </c>
    </row>
    <row r="48" spans="1:17" ht="15" customHeight="1" x14ac:dyDescent="0.15">
      <c r="A48" s="83" t="s">
        <v>36</v>
      </c>
      <c r="B48" s="69">
        <f>TPWRKACT!B46</f>
        <v>0</v>
      </c>
      <c r="C48" s="69">
        <f>TPWRKACT!C46</f>
        <v>0</v>
      </c>
      <c r="D48" s="69">
        <f>TPWRKACT!D46</f>
        <v>0</v>
      </c>
      <c r="E48" s="130" t="str">
        <f>IF($D48&gt;0,TPWRKACT!E46/(2*$D48)," ")</f>
        <v xml:space="preserve"> </v>
      </c>
      <c r="F48" s="123" t="str">
        <f>IF($D48&gt;0,TPWRKACT!F46/(2*$D48)," ")</f>
        <v xml:space="preserve"> </v>
      </c>
      <c r="G48" s="123" t="str">
        <f>IF($D48&gt;0,TPWRKACT!G46/(2*$D48)," ")</f>
        <v xml:space="preserve"> </v>
      </c>
      <c r="H48" s="123" t="str">
        <f>IF($D48&gt;0,TPWRKACT!H46/(2*$D48)," ")</f>
        <v xml:space="preserve"> </v>
      </c>
      <c r="I48" s="123" t="str">
        <f>IF($D48&gt;0,TPWRKACT!I46/(2*$D48)," ")</f>
        <v xml:space="preserve"> </v>
      </c>
      <c r="J48" s="123" t="str">
        <f>IF($D48&gt;0,TPWRKACT!J46/(2*$D48)," ")</f>
        <v xml:space="preserve"> </v>
      </c>
      <c r="K48" s="123" t="str">
        <f>IF($D48&gt;0,TPWRKACT!K46/(2*$D48)," ")</f>
        <v xml:space="preserve"> </v>
      </c>
      <c r="L48" s="123" t="str">
        <f>IF($D48&gt;0,TPWRKACT!L46/(2*$D48)," ")</f>
        <v xml:space="preserve"> </v>
      </c>
      <c r="M48" s="123" t="str">
        <f>IF($D48&gt;0,TPWRKACT!M46/(2*$D48)," ")</f>
        <v xml:space="preserve"> </v>
      </c>
      <c r="N48" s="123" t="str">
        <f>IF($D48&gt;0,TPWRKACT!N46/(2*$D48)," ")</f>
        <v xml:space="preserve"> </v>
      </c>
      <c r="O48" s="123" t="str">
        <f>IF($D48&gt;0,TPWRKACT!O46/(2*$D48)," ")</f>
        <v xml:space="preserve"> </v>
      </c>
      <c r="P48" s="123" t="str">
        <f>IF($D48&gt;0,TPWRKACT!P46/(2*$D48)," ")</f>
        <v xml:space="preserve"> </v>
      </c>
      <c r="Q48" s="123" t="str">
        <f>IF($D48&gt;0,TPWRKACT!Q46/(2*$D48)," ")</f>
        <v xml:space="preserve"> </v>
      </c>
    </row>
    <row r="49" spans="1:17" ht="15" customHeight="1" x14ac:dyDescent="0.15">
      <c r="A49" s="83" t="s">
        <v>37</v>
      </c>
      <c r="B49" s="69">
        <f>TPWRKACT!B47</f>
        <v>984</v>
      </c>
      <c r="C49" s="69">
        <f>TPWRKACT!C47</f>
        <v>962</v>
      </c>
      <c r="D49" s="69">
        <f>TPWRKACT!D47</f>
        <v>434</v>
      </c>
      <c r="E49" s="130">
        <f>IF($D49&gt;0,TPWRKACT!E47/(2*$D49)," ")</f>
        <v>0.62211981566820274</v>
      </c>
      <c r="F49" s="123">
        <f>IF($D49&gt;0,TPWRKACT!F47/(2*$D49)," ")</f>
        <v>0</v>
      </c>
      <c r="G49" s="123">
        <f>IF($D49&gt;0,TPWRKACT!G47/(2*$D49)," ")</f>
        <v>0</v>
      </c>
      <c r="H49" s="123">
        <f>IF($D49&gt;0,TPWRKACT!H47/(2*$D49)," ")</f>
        <v>1.3824884792626729E-2</v>
      </c>
      <c r="I49" s="123">
        <f>IF($D49&gt;0,TPWRKACT!I47/(2*$D49)," ")</f>
        <v>0</v>
      </c>
      <c r="J49" s="123">
        <f>IF($D49&gt;0,TPWRKACT!J47/(2*$D49)," ")</f>
        <v>3.9170506912442393E-2</v>
      </c>
      <c r="K49" s="123">
        <f>IF($D49&gt;0,TPWRKACT!K47/(2*$D49)," ")</f>
        <v>2.7649769585253458E-2</v>
      </c>
      <c r="L49" s="123">
        <f>IF($D49&gt;0,TPWRKACT!L47/(2*$D49)," ")</f>
        <v>3.9170506912442393E-2</v>
      </c>
      <c r="M49" s="123">
        <f>IF($D49&gt;0,TPWRKACT!M47/(2*$D49)," ")</f>
        <v>1.0368663594470046E-2</v>
      </c>
      <c r="N49" s="123">
        <f>IF($D49&gt;0,TPWRKACT!N47/(2*$D49)," ")</f>
        <v>6.9124423963133645E-3</v>
      </c>
      <c r="O49" s="123">
        <f>IF($D49&gt;0,TPWRKACT!O47/(2*$D49)," ")</f>
        <v>3.4562211981566822E-3</v>
      </c>
      <c r="P49" s="123">
        <f>IF($D49&gt;0,TPWRKACT!P47/(2*$D49)," ")</f>
        <v>0</v>
      </c>
      <c r="Q49" s="123">
        <f>IF($D49&gt;0,TPWRKACT!Q47/(2*$D49)," ")</f>
        <v>0</v>
      </c>
    </row>
    <row r="50" spans="1:17" ht="15" customHeight="1" x14ac:dyDescent="0.15">
      <c r="A50" s="83"/>
      <c r="B50" s="69">
        <f>TPWRKACT!B48</f>
        <v>0</v>
      </c>
      <c r="C50" s="69">
        <f>TPWRKACT!C48</f>
        <v>0</v>
      </c>
      <c r="D50" s="69">
        <f>TPWRKACT!D48</f>
        <v>0</v>
      </c>
      <c r="E50" s="130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</row>
    <row r="51" spans="1:17" ht="15" customHeight="1" x14ac:dyDescent="0.15">
      <c r="A51" s="83" t="s">
        <v>38</v>
      </c>
      <c r="B51" s="69">
        <f>TPWRKACT!B49</f>
        <v>169</v>
      </c>
      <c r="C51" s="69">
        <f>TPWRKACT!C49</f>
        <v>0</v>
      </c>
      <c r="D51" s="69">
        <f>TPWRKACT!D49</f>
        <v>0</v>
      </c>
      <c r="E51" s="130" t="str">
        <f>IF($D51&gt;0,TPWRKACT!E49/(2*$D51)," ")</f>
        <v xml:space="preserve"> </v>
      </c>
      <c r="F51" s="123" t="str">
        <f>IF($D51&gt;0,TPWRKACT!F49/(2*$D51)," ")</f>
        <v xml:space="preserve"> </v>
      </c>
      <c r="G51" s="123" t="str">
        <f>IF($D51&gt;0,TPWRKACT!G49/(2*$D51)," ")</f>
        <v xml:space="preserve"> </v>
      </c>
      <c r="H51" s="123" t="str">
        <f>IF($D51&gt;0,TPWRKACT!H49/(2*$D51)," ")</f>
        <v xml:space="preserve"> </v>
      </c>
      <c r="I51" s="123" t="str">
        <f>IF($D51&gt;0,TPWRKACT!I49/(2*$D51)," ")</f>
        <v xml:space="preserve"> </v>
      </c>
      <c r="J51" s="123" t="str">
        <f>IF($D51&gt;0,TPWRKACT!J49/(2*$D51)," ")</f>
        <v xml:space="preserve"> </v>
      </c>
      <c r="K51" s="123" t="str">
        <f>IF($D51&gt;0,TPWRKACT!K49/(2*$D51)," ")</f>
        <v xml:space="preserve"> </v>
      </c>
      <c r="L51" s="123" t="str">
        <f>IF($D51&gt;0,TPWRKACT!L49/(2*$D51)," ")</f>
        <v xml:space="preserve"> </v>
      </c>
      <c r="M51" s="123" t="str">
        <f>IF($D51&gt;0,TPWRKACT!M49/(2*$D51)," ")</f>
        <v xml:space="preserve"> </v>
      </c>
      <c r="N51" s="123" t="str">
        <f>IF($D51&gt;0,TPWRKACT!N49/(2*$D51)," ")</f>
        <v xml:space="preserve"> </v>
      </c>
      <c r="O51" s="123" t="str">
        <f>IF($D51&gt;0,TPWRKACT!O49/(2*$D51)," ")</f>
        <v xml:space="preserve"> </v>
      </c>
      <c r="P51" s="123" t="str">
        <f>IF($D51&gt;0,TPWRKACT!P49/(2*$D51)," ")</f>
        <v xml:space="preserve"> </v>
      </c>
      <c r="Q51" s="123" t="str">
        <f>IF($D51&gt;0,TPWRKACT!Q49/(2*$D51)," ")</f>
        <v xml:space="preserve"> </v>
      </c>
    </row>
    <row r="52" spans="1:17" ht="15" customHeight="1" x14ac:dyDescent="0.15">
      <c r="A52" s="83" t="s">
        <v>39</v>
      </c>
      <c r="B52" s="69">
        <f>TPWRKACT!B50</f>
        <v>0</v>
      </c>
      <c r="C52" s="69">
        <f>TPWRKACT!C50</f>
        <v>0</v>
      </c>
      <c r="D52" s="69">
        <f>TPWRKACT!D50</f>
        <v>0</v>
      </c>
      <c r="E52" s="130" t="str">
        <f>IF($D52&gt;0,TPWRKACT!E50/(2*$D52)," ")</f>
        <v xml:space="preserve"> </v>
      </c>
      <c r="F52" s="123" t="str">
        <f>IF($D52&gt;0,TPWRKACT!F50/(2*$D52)," ")</f>
        <v xml:space="preserve"> </v>
      </c>
      <c r="G52" s="123" t="str">
        <f>IF($D52&gt;0,TPWRKACT!G50/(2*$D52)," ")</f>
        <v xml:space="preserve"> </v>
      </c>
      <c r="H52" s="123" t="str">
        <f>IF($D52&gt;0,TPWRKACT!H50/(2*$D52)," ")</f>
        <v xml:space="preserve"> </v>
      </c>
      <c r="I52" s="123" t="str">
        <f>IF($D52&gt;0,TPWRKACT!I50/(2*$D52)," ")</f>
        <v xml:space="preserve"> </v>
      </c>
      <c r="J52" s="123" t="str">
        <f>IF($D52&gt;0,TPWRKACT!J50/(2*$D52)," ")</f>
        <v xml:space="preserve"> </v>
      </c>
      <c r="K52" s="123" t="str">
        <f>IF($D52&gt;0,TPWRKACT!K50/(2*$D52)," ")</f>
        <v xml:space="preserve"> </v>
      </c>
      <c r="L52" s="123" t="str">
        <f>IF($D52&gt;0,TPWRKACT!L50/(2*$D52)," ")</f>
        <v xml:space="preserve"> </v>
      </c>
      <c r="M52" s="123" t="str">
        <f>IF($D52&gt;0,TPWRKACT!M50/(2*$D52)," ")</f>
        <v xml:space="preserve"> </v>
      </c>
      <c r="N52" s="123" t="str">
        <f>IF($D52&gt;0,TPWRKACT!N50/(2*$D52)," ")</f>
        <v xml:space="preserve"> </v>
      </c>
      <c r="O52" s="123" t="str">
        <f>IF($D52&gt;0,TPWRKACT!O50/(2*$D52)," ")</f>
        <v xml:space="preserve"> </v>
      </c>
      <c r="P52" s="123" t="str">
        <f>IF($D52&gt;0,TPWRKACT!P50/(2*$D52)," ")</f>
        <v xml:space="preserve"> </v>
      </c>
      <c r="Q52" s="123" t="str">
        <f>IF($D52&gt;0,TPWRKACT!Q50/(2*$D52)," ")</f>
        <v xml:space="preserve"> </v>
      </c>
    </row>
    <row r="53" spans="1:17" ht="15" customHeight="1" x14ac:dyDescent="0.15">
      <c r="A53" s="83" t="s">
        <v>40</v>
      </c>
      <c r="B53" s="69">
        <f>TPWRKACT!B51</f>
        <v>1753</v>
      </c>
      <c r="C53" s="69">
        <f>TPWRKACT!C51</f>
        <v>1481</v>
      </c>
      <c r="D53" s="69">
        <f>TPWRKACT!D51</f>
        <v>847</v>
      </c>
      <c r="E53" s="130">
        <f>IF($D53&gt;0,TPWRKACT!E51/(2*$D53)," ")</f>
        <v>0.37839433293978747</v>
      </c>
      <c r="F53" s="123">
        <f>IF($D53&gt;0,TPWRKACT!F51/(2*$D53)," ")</f>
        <v>0</v>
      </c>
      <c r="G53" s="123">
        <f>IF($D53&gt;0,TPWRKACT!G51/(2*$D53)," ")</f>
        <v>1.7709563164108619E-3</v>
      </c>
      <c r="H53" s="123">
        <f>IF($D53&gt;0,TPWRKACT!H51/(2*$D53)," ")</f>
        <v>0.10802833530106257</v>
      </c>
      <c r="I53" s="123">
        <f>IF($D53&gt;0,TPWRKACT!I51/(2*$D53)," ")</f>
        <v>1.1806375442739079E-3</v>
      </c>
      <c r="J53" s="123">
        <f>IF($D53&gt;0,TPWRKACT!J51/(2*$D53)," ")</f>
        <v>0.15938606847697756</v>
      </c>
      <c r="K53" s="123">
        <f>IF($D53&gt;0,TPWRKACT!K51/(2*$D53)," ")</f>
        <v>7.0247933884297523E-2</v>
      </c>
      <c r="L53" s="123">
        <f>IF($D53&gt;0,TPWRKACT!L51/(2*$D53)," ")</f>
        <v>0.18063754427390791</v>
      </c>
      <c r="M53" s="123">
        <f>IF($D53&gt;0,TPWRKACT!M51/(2*$D53)," ")</f>
        <v>5.3128689492325859E-3</v>
      </c>
      <c r="N53" s="123">
        <f>IF($D53&gt;0,TPWRKACT!N51/(2*$D53)," ")</f>
        <v>1.1806375442739079E-2</v>
      </c>
      <c r="O53" s="123">
        <f>IF($D53&gt;0,TPWRKACT!O51/(2*$D53)," ")</f>
        <v>4.073199527744982E-2</v>
      </c>
      <c r="P53" s="123">
        <f>IF($D53&gt;0,TPWRKACT!P51/(2*$D53)," ")</f>
        <v>5.9031877213695393E-4</v>
      </c>
      <c r="Q53" s="123">
        <f>IF($D53&gt;0,TPWRKACT!Q51/(2*$D53)," ")</f>
        <v>1.8299881936245571E-2</v>
      </c>
    </row>
    <row r="54" spans="1:17" ht="15" customHeight="1" x14ac:dyDescent="0.15">
      <c r="A54" s="83" t="s">
        <v>41</v>
      </c>
      <c r="B54" s="69">
        <f>TPWRKACT!B52</f>
        <v>2049</v>
      </c>
      <c r="C54" s="69">
        <f>TPWRKACT!C52</f>
        <v>0</v>
      </c>
      <c r="D54" s="69">
        <f>TPWRKACT!D52</f>
        <v>0</v>
      </c>
      <c r="E54" s="130" t="str">
        <f>IF($D54&gt;0,TPWRKACT!E52/(2*$D54)," ")</f>
        <v xml:space="preserve"> </v>
      </c>
      <c r="F54" s="123" t="str">
        <f>IF($D54&gt;0,TPWRKACT!F52/(2*$D54)," ")</f>
        <v xml:space="preserve"> </v>
      </c>
      <c r="G54" s="123" t="str">
        <f>IF($D54&gt;0,TPWRKACT!G52/(2*$D54)," ")</f>
        <v xml:space="preserve"> </v>
      </c>
      <c r="H54" s="123" t="str">
        <f>IF($D54&gt;0,TPWRKACT!H52/(2*$D54)," ")</f>
        <v xml:space="preserve"> </v>
      </c>
      <c r="I54" s="123" t="str">
        <f>IF($D54&gt;0,TPWRKACT!I52/(2*$D54)," ")</f>
        <v xml:space="preserve"> </v>
      </c>
      <c r="J54" s="123" t="str">
        <f>IF($D54&gt;0,TPWRKACT!J52/(2*$D54)," ")</f>
        <v xml:space="preserve"> </v>
      </c>
      <c r="K54" s="123" t="str">
        <f>IF($D54&gt;0,TPWRKACT!K52/(2*$D54)," ")</f>
        <v xml:space="preserve"> </v>
      </c>
      <c r="L54" s="123" t="str">
        <f>IF($D54&gt;0,TPWRKACT!L52/(2*$D54)," ")</f>
        <v xml:space="preserve"> </v>
      </c>
      <c r="M54" s="123" t="str">
        <f>IF($D54&gt;0,TPWRKACT!M52/(2*$D54)," ")</f>
        <v xml:space="preserve"> </v>
      </c>
      <c r="N54" s="123" t="str">
        <f>IF($D54&gt;0,TPWRKACT!N52/(2*$D54)," ")</f>
        <v xml:space="preserve"> </v>
      </c>
      <c r="O54" s="123" t="str">
        <f>IF($D54&gt;0,TPWRKACT!O52/(2*$D54)," ")</f>
        <v xml:space="preserve"> </v>
      </c>
      <c r="P54" s="123" t="str">
        <f>IF($D54&gt;0,TPWRKACT!P52/(2*$D54)," ")</f>
        <v xml:space="preserve"> </v>
      </c>
      <c r="Q54" s="123" t="str">
        <f>IF($D54&gt;0,TPWRKACT!Q52/(2*$D54)," ")</f>
        <v xml:space="preserve"> </v>
      </c>
    </row>
    <row r="55" spans="1:17" ht="15" customHeight="1" x14ac:dyDescent="0.15">
      <c r="A55" s="83" t="s">
        <v>42</v>
      </c>
      <c r="B55" s="69">
        <f>TPWRKACT!B53</f>
        <v>243</v>
      </c>
      <c r="C55" s="69">
        <f>TPWRKACT!C53</f>
        <v>198</v>
      </c>
      <c r="D55" s="69">
        <f>TPWRKACT!D53</f>
        <v>121</v>
      </c>
      <c r="E55" s="130">
        <f>IF($D55&gt;0,TPWRKACT!E53/(2*$D55)," ")</f>
        <v>0.38016528925619836</v>
      </c>
      <c r="F55" s="123">
        <f>IF($D55&gt;0,TPWRKACT!F53/(2*$D55)," ")</f>
        <v>0</v>
      </c>
      <c r="G55" s="123">
        <f>IF($D55&gt;0,TPWRKACT!G53/(2*$D55)," ")</f>
        <v>1.2396694214876033E-2</v>
      </c>
      <c r="H55" s="123">
        <f>IF($D55&gt;0,TPWRKACT!H53/(2*$D55)," ")</f>
        <v>0.10743801652892562</v>
      </c>
      <c r="I55" s="123">
        <f>IF($D55&gt;0,TPWRKACT!I53/(2*$D55)," ")</f>
        <v>0</v>
      </c>
      <c r="J55" s="123">
        <f>IF($D55&gt;0,TPWRKACT!J53/(2*$D55)," ")</f>
        <v>0.24793388429752067</v>
      </c>
      <c r="K55" s="123">
        <f>IF($D55&gt;0,TPWRKACT!K53/(2*$D55)," ")</f>
        <v>3.3057851239669422E-2</v>
      </c>
      <c r="L55" s="123">
        <f>IF($D55&gt;0,TPWRKACT!L53/(2*$D55)," ")</f>
        <v>0.11983471074380166</v>
      </c>
      <c r="M55" s="123">
        <f>IF($D55&gt;0,TPWRKACT!M53/(2*$D55)," ")</f>
        <v>0</v>
      </c>
      <c r="N55" s="123">
        <f>IF($D55&gt;0,TPWRKACT!N53/(2*$D55)," ")</f>
        <v>0</v>
      </c>
      <c r="O55" s="123">
        <f>IF($D55&gt;0,TPWRKACT!O53/(2*$D55)," ")</f>
        <v>4.1322314049586778E-3</v>
      </c>
      <c r="P55" s="123">
        <f>IF($D55&gt;0,TPWRKACT!P53/(2*$D55)," ")</f>
        <v>0</v>
      </c>
      <c r="Q55" s="123">
        <f>IF($D55&gt;0,TPWRKACT!Q53/(2*$D55)," ")</f>
        <v>0.21074380165289255</v>
      </c>
    </row>
    <row r="56" spans="1:17" ht="15" customHeight="1" x14ac:dyDescent="0.15">
      <c r="A56" s="83"/>
      <c r="B56" s="69">
        <f>TPWRKACT!B54</f>
        <v>0</v>
      </c>
      <c r="C56" s="69">
        <f>TPWRKACT!C54</f>
        <v>0</v>
      </c>
      <c r="D56" s="69">
        <f>TPWRKACT!D54</f>
        <v>0</v>
      </c>
      <c r="E56" s="130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</row>
    <row r="57" spans="1:17" ht="15" customHeight="1" x14ac:dyDescent="0.15">
      <c r="A57" s="83" t="s">
        <v>43</v>
      </c>
      <c r="B57" s="69">
        <f>TPWRKACT!B55</f>
        <v>0</v>
      </c>
      <c r="C57" s="69">
        <f>TPWRKACT!C55</f>
        <v>0</v>
      </c>
      <c r="D57" s="69">
        <f>TPWRKACT!D55</f>
        <v>0</v>
      </c>
      <c r="E57" s="130" t="str">
        <f>IF($D57&gt;0,TPWRKACT!E55/(2*$D57)," ")</f>
        <v xml:space="preserve"> </v>
      </c>
      <c r="F57" s="123" t="str">
        <f>IF($D57&gt;0,TPWRKACT!F55/(2*$D57)," ")</f>
        <v xml:space="preserve"> </v>
      </c>
      <c r="G57" s="123" t="str">
        <f>IF($D57&gt;0,TPWRKACT!G55/(2*$D57)," ")</f>
        <v xml:space="preserve"> </v>
      </c>
      <c r="H57" s="123" t="str">
        <f>IF($D57&gt;0,TPWRKACT!H55/(2*$D57)," ")</f>
        <v xml:space="preserve"> </v>
      </c>
      <c r="I57" s="123" t="str">
        <f>IF($D57&gt;0,TPWRKACT!I55/(2*$D57)," ")</f>
        <v xml:space="preserve"> </v>
      </c>
      <c r="J57" s="123" t="str">
        <f>IF($D57&gt;0,TPWRKACT!J55/(2*$D57)," ")</f>
        <v xml:space="preserve"> </v>
      </c>
      <c r="K57" s="123" t="str">
        <f>IF($D57&gt;0,TPWRKACT!K55/(2*$D57)," ")</f>
        <v xml:space="preserve"> </v>
      </c>
      <c r="L57" s="123" t="str">
        <f>IF($D57&gt;0,TPWRKACT!L55/(2*$D57)," ")</f>
        <v xml:space="preserve"> </v>
      </c>
      <c r="M57" s="123" t="str">
        <f>IF($D57&gt;0,TPWRKACT!M55/(2*$D57)," ")</f>
        <v xml:space="preserve"> </v>
      </c>
      <c r="N57" s="123" t="str">
        <f>IF($D57&gt;0,TPWRKACT!N55/(2*$D57)," ")</f>
        <v xml:space="preserve"> </v>
      </c>
      <c r="O57" s="123" t="str">
        <f>IF($D57&gt;0,TPWRKACT!O55/(2*$D57)," ")</f>
        <v xml:space="preserve"> </v>
      </c>
      <c r="P57" s="123" t="str">
        <f>IF($D57&gt;0,TPWRKACT!P55/(2*$D57)," ")</f>
        <v xml:space="preserve"> </v>
      </c>
      <c r="Q57" s="123" t="str">
        <f>IF($D57&gt;0,TPWRKACT!Q55/(2*$D57)," ")</f>
        <v xml:space="preserve"> </v>
      </c>
    </row>
    <row r="58" spans="1:17" ht="15" customHeight="1" x14ac:dyDescent="0.15">
      <c r="A58" s="83" t="s">
        <v>44</v>
      </c>
      <c r="B58" s="69">
        <f>TPWRKACT!B56</f>
        <v>8078</v>
      </c>
      <c r="C58" s="69">
        <f>TPWRKACT!C56</f>
        <v>7229</v>
      </c>
      <c r="D58" s="69">
        <f>TPWRKACT!D56</f>
        <v>1843</v>
      </c>
      <c r="E58" s="130">
        <f>IF($D58&gt;0,TPWRKACT!E56/(2*$D58)," ")</f>
        <v>0.42322300596852958</v>
      </c>
      <c r="F58" s="123">
        <f>IF($D58&gt;0,TPWRKACT!F56/(2*$D58)," ")</f>
        <v>8.1389039609332605E-4</v>
      </c>
      <c r="G58" s="123">
        <f>IF($D58&gt;0,TPWRKACT!G56/(2*$D58)," ")</f>
        <v>5.1546391752577319E-3</v>
      </c>
      <c r="H58" s="123">
        <f>IF($D58&gt;0,TPWRKACT!H56/(2*$D58)," ")</f>
        <v>0.16793271839392296</v>
      </c>
      <c r="I58" s="123">
        <f>IF($D58&gt;0,TPWRKACT!I56/(2*$D58)," ")</f>
        <v>1.6277807921866521E-3</v>
      </c>
      <c r="J58" s="123">
        <f>IF($D58&gt;0,TPWRKACT!J56/(2*$D58)," ")</f>
        <v>3.4997287032013019E-2</v>
      </c>
      <c r="K58" s="123">
        <f>IF($D58&gt;0,TPWRKACT!K56/(2*$D58)," ")</f>
        <v>2.170374389582203E-3</v>
      </c>
      <c r="L58" s="123">
        <f>IF($D58&gt;0,TPWRKACT!L56/(2*$D58)," ")</f>
        <v>0.10309278350515463</v>
      </c>
      <c r="M58" s="123">
        <f>IF($D58&gt;0,TPWRKACT!M56/(2*$D58)," ")</f>
        <v>3.3640803038524146E-2</v>
      </c>
      <c r="N58" s="123">
        <f>IF($D58&gt;0,TPWRKACT!N56/(2*$D58)," ")</f>
        <v>3.7981551817688553E-3</v>
      </c>
      <c r="O58" s="123">
        <f>IF($D58&gt;0,TPWRKACT!O56/(2*$D58)," ")</f>
        <v>1.112316874660879E-2</v>
      </c>
      <c r="P58" s="123">
        <f>IF($D58&gt;0,TPWRKACT!P56/(2*$D58)," ")</f>
        <v>0</v>
      </c>
      <c r="Q58" s="123">
        <f>IF($D58&gt;0,TPWRKACT!Q56/(2*$D58)," ")</f>
        <v>3.7438958220293E-2</v>
      </c>
    </row>
    <row r="59" spans="1:17" ht="15" customHeight="1" x14ac:dyDescent="0.15">
      <c r="A59" s="83" t="s">
        <v>45</v>
      </c>
      <c r="B59" s="69">
        <f>TPWRKACT!B57</f>
        <v>0</v>
      </c>
      <c r="C59" s="69">
        <f>TPWRKACT!C57</f>
        <v>0</v>
      </c>
      <c r="D59" s="69">
        <f>TPWRKACT!D57</f>
        <v>0</v>
      </c>
      <c r="E59" s="130" t="str">
        <f>IF($D59&gt;0,TPWRKACT!E57/(2*$D59)," ")</f>
        <v xml:space="preserve"> </v>
      </c>
      <c r="F59" s="123" t="str">
        <f>IF($D59&gt;0,TPWRKACT!F57/(2*$D59)," ")</f>
        <v xml:space="preserve"> </v>
      </c>
      <c r="G59" s="123" t="str">
        <f>IF($D59&gt;0,TPWRKACT!G57/(2*$D59)," ")</f>
        <v xml:space="preserve"> </v>
      </c>
      <c r="H59" s="123" t="str">
        <f>IF($D59&gt;0,TPWRKACT!H57/(2*$D59)," ")</f>
        <v xml:space="preserve"> </v>
      </c>
      <c r="I59" s="123" t="str">
        <f>IF($D59&gt;0,TPWRKACT!I57/(2*$D59)," ")</f>
        <v xml:space="preserve"> </v>
      </c>
      <c r="J59" s="123" t="str">
        <f>IF($D59&gt;0,TPWRKACT!J57/(2*$D59)," ")</f>
        <v xml:space="preserve"> </v>
      </c>
      <c r="K59" s="123" t="str">
        <f>IF($D59&gt;0,TPWRKACT!K57/(2*$D59)," ")</f>
        <v xml:space="preserve"> </v>
      </c>
      <c r="L59" s="123" t="str">
        <f>IF($D59&gt;0,TPWRKACT!L57/(2*$D59)," ")</f>
        <v xml:space="preserve"> </v>
      </c>
      <c r="M59" s="123" t="str">
        <f>IF($D59&gt;0,TPWRKACT!M57/(2*$D59)," ")</f>
        <v xml:space="preserve"> </v>
      </c>
      <c r="N59" s="123" t="str">
        <f>IF($D59&gt;0,TPWRKACT!N57/(2*$D59)," ")</f>
        <v xml:space="preserve"> </v>
      </c>
      <c r="O59" s="123" t="str">
        <f>IF($D59&gt;0,TPWRKACT!O57/(2*$D59)," ")</f>
        <v xml:space="preserve"> </v>
      </c>
      <c r="P59" s="123" t="str">
        <f>IF($D59&gt;0,TPWRKACT!P57/(2*$D59)," ")</f>
        <v xml:space="preserve"> </v>
      </c>
      <c r="Q59" s="123" t="str">
        <f>IF($D59&gt;0,TPWRKACT!Q57/(2*$D59)," ")</f>
        <v xml:space="preserve"> </v>
      </c>
    </row>
    <row r="60" spans="1:17" ht="15" customHeight="1" x14ac:dyDescent="0.15">
      <c r="A60" s="83" t="s">
        <v>46</v>
      </c>
      <c r="B60" s="69">
        <f>TPWRKACT!B58</f>
        <v>2379</v>
      </c>
      <c r="C60" s="69">
        <f>TPWRKACT!C58</f>
        <v>1611</v>
      </c>
      <c r="D60" s="69">
        <f>TPWRKACT!D58</f>
        <v>116</v>
      </c>
      <c r="E60" s="130">
        <f>IF($D60&gt;0,TPWRKACT!E58/(2*$D60)," ")</f>
        <v>0.38362068965517243</v>
      </c>
      <c r="F60" s="123">
        <f>IF($D60&gt;0,TPWRKACT!F58/(2*$D60)," ")</f>
        <v>0</v>
      </c>
      <c r="G60" s="123">
        <f>IF($D60&gt;0,TPWRKACT!G58/(2*$D60)," ")</f>
        <v>0</v>
      </c>
      <c r="H60" s="123">
        <f>IF($D60&gt;0,TPWRKACT!H58/(2*$D60)," ")</f>
        <v>0.19396551724137931</v>
      </c>
      <c r="I60" s="123">
        <f>IF($D60&gt;0,TPWRKACT!I58/(2*$D60)," ")</f>
        <v>0</v>
      </c>
      <c r="J60" s="123">
        <f>IF($D60&gt;0,TPWRKACT!J58/(2*$D60)," ")</f>
        <v>9.4827586206896547E-2</v>
      </c>
      <c r="K60" s="123">
        <f>IF($D60&gt;0,TPWRKACT!K58/(2*$D60)," ")</f>
        <v>4.3103448275862068E-3</v>
      </c>
      <c r="L60" s="123">
        <f>IF($D60&gt;0,TPWRKACT!L58/(2*$D60)," ")</f>
        <v>7.3275862068965511E-2</v>
      </c>
      <c r="M60" s="123">
        <f>IF($D60&gt;0,TPWRKACT!M58/(2*$D60)," ")</f>
        <v>8.6206896551724137E-3</v>
      </c>
      <c r="N60" s="123">
        <f>IF($D60&gt;0,TPWRKACT!N58/(2*$D60)," ")</f>
        <v>1.2931034482758621E-2</v>
      </c>
      <c r="O60" s="123">
        <f>IF($D60&gt;0,TPWRKACT!O58/(2*$D60)," ")</f>
        <v>3.017241379310345E-2</v>
      </c>
      <c r="P60" s="123">
        <f>IF($D60&gt;0,TPWRKACT!P58/(2*$D60)," ")</f>
        <v>0</v>
      </c>
      <c r="Q60" s="123">
        <f>IF($D60&gt;0,TPWRKACT!Q58/(2*$D60)," ")</f>
        <v>0.1206896551724138</v>
      </c>
    </row>
    <row r="61" spans="1:17" ht="15" customHeight="1" x14ac:dyDescent="0.15">
      <c r="A61" s="83" t="s">
        <v>47</v>
      </c>
      <c r="B61" s="69">
        <f>TPWRKACT!B59</f>
        <v>484</v>
      </c>
      <c r="C61" s="69">
        <f>TPWRKACT!C59</f>
        <v>441</v>
      </c>
      <c r="D61" s="69">
        <f>TPWRKACT!D59</f>
        <v>385</v>
      </c>
      <c r="E61" s="130">
        <f>IF($D61&gt;0,TPWRKACT!E59/(2*$D61)," ")</f>
        <v>0.54415584415584417</v>
      </c>
      <c r="F61" s="123">
        <f>IF($D61&gt;0,TPWRKACT!F59/(2*$D61)," ")</f>
        <v>4.1558441558441558E-2</v>
      </c>
      <c r="G61" s="123">
        <f>IF($D61&gt;0,TPWRKACT!G59/(2*$D61)," ")</f>
        <v>4.1558441558441558E-2</v>
      </c>
      <c r="H61" s="123">
        <f>IF($D61&gt;0,TPWRKACT!H59/(2*$D61)," ")</f>
        <v>0</v>
      </c>
      <c r="I61" s="123">
        <f>IF($D61&gt;0,TPWRKACT!I59/(2*$D61)," ")</f>
        <v>0</v>
      </c>
      <c r="J61" s="123">
        <f>IF($D61&gt;0,TPWRKACT!J59/(2*$D61)," ")</f>
        <v>2.0779220779220779E-2</v>
      </c>
      <c r="K61" s="123">
        <f>IF($D61&gt;0,TPWRKACT!K59/(2*$D61)," ")</f>
        <v>3.7662337662337661E-2</v>
      </c>
      <c r="L61" s="123">
        <f>IF($D61&gt;0,TPWRKACT!L59/(2*$D61)," ")</f>
        <v>8.7012987012987014E-2</v>
      </c>
      <c r="M61" s="123">
        <f>IF($D61&gt;0,TPWRKACT!M59/(2*$D61)," ")</f>
        <v>1.948051948051948E-2</v>
      </c>
      <c r="N61" s="123">
        <f>IF($D61&gt;0,TPWRKACT!N59/(2*$D61)," ")</f>
        <v>1.1688311688311689E-2</v>
      </c>
      <c r="O61" s="123">
        <f>IF($D61&gt;0,TPWRKACT!O59/(2*$D61)," ")</f>
        <v>6.4935064935064939E-3</v>
      </c>
      <c r="P61" s="123">
        <f>IF($D61&gt;0,TPWRKACT!P59/(2*$D61)," ")</f>
        <v>0</v>
      </c>
      <c r="Q61" s="123">
        <f>IF($D61&gt;0,TPWRKACT!Q59/(2*$D61)," ")</f>
        <v>6.4935064935064939E-3</v>
      </c>
    </row>
    <row r="62" spans="1:17" ht="15" customHeight="1" x14ac:dyDescent="0.15">
      <c r="A62" s="83"/>
      <c r="B62" s="69">
        <f>TPWRKACT!B60</f>
        <v>0</v>
      </c>
      <c r="C62" s="69">
        <f>TPWRKACT!C60</f>
        <v>0</v>
      </c>
      <c r="D62" s="69">
        <f>TPWRKACT!D60</f>
        <v>0</v>
      </c>
      <c r="E62" s="130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</row>
    <row r="63" spans="1:17" ht="15" customHeight="1" x14ac:dyDescent="0.15">
      <c r="A63" s="83" t="s">
        <v>48</v>
      </c>
      <c r="B63" s="69">
        <f>TPWRKACT!B61</f>
        <v>5</v>
      </c>
      <c r="C63" s="69">
        <f>TPWRKACT!C61</f>
        <v>5</v>
      </c>
      <c r="D63" s="69">
        <f>TPWRKACT!D61</f>
        <v>0</v>
      </c>
      <c r="E63" s="130" t="str">
        <f>IF($D63&gt;0,TPWRKACT!E61/(2*$D63)," ")</f>
        <v xml:space="preserve"> </v>
      </c>
      <c r="F63" s="123" t="str">
        <f>IF($D63&gt;0,TPWRKACT!F61/(2*$D63)," ")</f>
        <v xml:space="preserve"> </v>
      </c>
      <c r="G63" s="123" t="str">
        <f>IF($D63&gt;0,TPWRKACT!G61/(2*$D63)," ")</f>
        <v xml:space="preserve"> </v>
      </c>
      <c r="H63" s="123" t="str">
        <f>IF($D63&gt;0,TPWRKACT!H61/(2*$D63)," ")</f>
        <v xml:space="preserve"> </v>
      </c>
      <c r="I63" s="123" t="str">
        <f>IF($D63&gt;0,TPWRKACT!I61/(2*$D63)," ")</f>
        <v xml:space="preserve"> </v>
      </c>
      <c r="J63" s="123" t="str">
        <f>IF($D63&gt;0,TPWRKACT!J61/(2*$D63)," ")</f>
        <v xml:space="preserve"> </v>
      </c>
      <c r="K63" s="123" t="str">
        <f>IF($D63&gt;0,TPWRKACT!K61/(2*$D63)," ")</f>
        <v xml:space="preserve"> </v>
      </c>
      <c r="L63" s="123" t="str">
        <f>IF($D63&gt;0,TPWRKACT!L61/(2*$D63)," ")</f>
        <v xml:space="preserve"> </v>
      </c>
      <c r="M63" s="123" t="str">
        <f>IF($D63&gt;0,TPWRKACT!M61/(2*$D63)," ")</f>
        <v xml:space="preserve"> </v>
      </c>
      <c r="N63" s="123" t="str">
        <f>IF($D63&gt;0,TPWRKACT!N61/(2*$D63)," ")</f>
        <v xml:space="preserve"> </v>
      </c>
      <c r="O63" s="123" t="str">
        <f>IF($D63&gt;0,TPWRKACT!O61/(2*$D63)," ")</f>
        <v xml:space="preserve"> </v>
      </c>
      <c r="P63" s="123" t="str">
        <f>IF($D63&gt;0,TPWRKACT!P61/(2*$D63)," ")</f>
        <v xml:space="preserve"> </v>
      </c>
      <c r="Q63" s="123" t="str">
        <f>IF($D63&gt;0,TPWRKACT!Q61/(2*$D63)," ")</f>
        <v xml:space="preserve"> </v>
      </c>
    </row>
    <row r="64" spans="1:17" ht="15" customHeight="1" x14ac:dyDescent="0.15">
      <c r="A64" s="83" t="s">
        <v>49</v>
      </c>
      <c r="B64" s="69">
        <f>TPWRKACT!B62</f>
        <v>603</v>
      </c>
      <c r="C64" s="69">
        <f>TPWRKACT!C62</f>
        <v>547</v>
      </c>
      <c r="D64" s="69">
        <f>TPWRKACT!D62</f>
        <v>50</v>
      </c>
      <c r="E64" s="130">
        <f>IF($D64&gt;0,TPWRKACT!E62/(2*$D64)," ")</f>
        <v>0.52</v>
      </c>
      <c r="F64" s="123">
        <f>IF($D64&gt;0,TPWRKACT!F62/(2*$D64)," ")</f>
        <v>0</v>
      </c>
      <c r="G64" s="123">
        <f>IF($D64&gt;0,TPWRKACT!G62/(2*$D64)," ")</f>
        <v>0</v>
      </c>
      <c r="H64" s="123">
        <f>IF($D64&gt;0,TPWRKACT!H62/(2*$D64)," ")</f>
        <v>0.01</v>
      </c>
      <c r="I64" s="123">
        <f>IF($D64&gt;0,TPWRKACT!I62/(2*$D64)," ")</f>
        <v>0</v>
      </c>
      <c r="J64" s="123">
        <f>IF($D64&gt;0,TPWRKACT!J62/(2*$D64)," ")</f>
        <v>0.04</v>
      </c>
      <c r="K64" s="123">
        <f>IF($D64&gt;0,TPWRKACT!K62/(2*$D64)," ")</f>
        <v>0</v>
      </c>
      <c r="L64" s="123">
        <f>IF($D64&gt;0,TPWRKACT!L62/(2*$D64)," ")</f>
        <v>0.04</v>
      </c>
      <c r="M64" s="123">
        <f>IF($D64&gt;0,TPWRKACT!M62/(2*$D64)," ")</f>
        <v>0</v>
      </c>
      <c r="N64" s="123">
        <f>IF($D64&gt;0,TPWRKACT!N62/(2*$D64)," ")</f>
        <v>0</v>
      </c>
      <c r="O64" s="123">
        <f>IF($D64&gt;0,TPWRKACT!O62/(2*$D64)," ")</f>
        <v>0</v>
      </c>
      <c r="P64" s="123">
        <f>IF($D64&gt;0,TPWRKACT!P62/(2*$D64)," ")</f>
        <v>0</v>
      </c>
      <c r="Q64" s="123">
        <f>IF($D64&gt;0,TPWRKACT!Q62/(2*$D64)," ")</f>
        <v>0.02</v>
      </c>
    </row>
    <row r="65" spans="1:17" ht="15" customHeight="1" x14ac:dyDescent="0.15">
      <c r="A65" s="83" t="s">
        <v>50</v>
      </c>
      <c r="B65" s="69">
        <f>TPWRKACT!B63</f>
        <v>0</v>
      </c>
      <c r="C65" s="69">
        <f>TPWRKACT!C63</f>
        <v>0</v>
      </c>
      <c r="D65" s="69">
        <f>TPWRKACT!D63</f>
        <v>0</v>
      </c>
      <c r="E65" s="130" t="str">
        <f>IF($D65&gt;0,TPWRKACT!E63/(2*$D65)," ")</f>
        <v xml:space="preserve"> </v>
      </c>
      <c r="F65" s="123" t="str">
        <f>IF($D65&gt;0,TPWRKACT!F63/(2*$D65)," ")</f>
        <v xml:space="preserve"> </v>
      </c>
      <c r="G65" s="123" t="str">
        <f>IF($D65&gt;0,TPWRKACT!G63/(2*$D65)," ")</f>
        <v xml:space="preserve"> </v>
      </c>
      <c r="H65" s="123" t="str">
        <f>IF($D65&gt;0,TPWRKACT!H63/(2*$D65)," ")</f>
        <v xml:space="preserve"> </v>
      </c>
      <c r="I65" s="123" t="str">
        <f>IF($D65&gt;0,TPWRKACT!I63/(2*$D65)," ")</f>
        <v xml:space="preserve"> </v>
      </c>
      <c r="J65" s="123" t="str">
        <f>IF($D65&gt;0,TPWRKACT!J63/(2*$D65)," ")</f>
        <v xml:space="preserve"> </v>
      </c>
      <c r="K65" s="123" t="str">
        <f>IF($D65&gt;0,TPWRKACT!K63/(2*$D65)," ")</f>
        <v xml:space="preserve"> </v>
      </c>
      <c r="L65" s="123" t="str">
        <f>IF($D65&gt;0,TPWRKACT!L63/(2*$D65)," ")</f>
        <v xml:space="preserve"> </v>
      </c>
      <c r="M65" s="123" t="str">
        <f>IF($D65&gt;0,TPWRKACT!M63/(2*$D65)," ")</f>
        <v xml:space="preserve"> </v>
      </c>
      <c r="N65" s="123" t="str">
        <f>IF($D65&gt;0,TPWRKACT!N63/(2*$D65)," ")</f>
        <v xml:space="preserve"> </v>
      </c>
      <c r="O65" s="123" t="str">
        <f>IF($D65&gt;0,TPWRKACT!O63/(2*$D65)," ")</f>
        <v xml:space="preserve"> </v>
      </c>
      <c r="P65" s="123" t="str">
        <f>IF($D65&gt;0,TPWRKACT!P63/(2*$D65)," ")</f>
        <v xml:space="preserve"> </v>
      </c>
      <c r="Q65" s="123" t="str">
        <f>IF($D65&gt;0,TPWRKACT!Q63/(2*$D65)," ")</f>
        <v xml:space="preserve"> </v>
      </c>
    </row>
    <row r="66" spans="1:17" ht="15" customHeight="1" x14ac:dyDescent="0.15">
      <c r="A66" s="83" t="s">
        <v>51</v>
      </c>
      <c r="B66" s="69">
        <f>TPWRKACT!B64</f>
        <v>0</v>
      </c>
      <c r="C66" s="69">
        <f>TPWRKACT!C64</f>
        <v>0</v>
      </c>
      <c r="D66" s="69">
        <f>TPWRKACT!D64</f>
        <v>0</v>
      </c>
      <c r="E66" s="130" t="str">
        <f>IF($D66&gt;0,TPWRKACT!E64/(2*$D66)," ")</f>
        <v xml:space="preserve"> </v>
      </c>
      <c r="F66" s="123" t="str">
        <f>IF($D66&gt;0,TPWRKACT!F64/(2*$D66)," ")</f>
        <v xml:space="preserve"> </v>
      </c>
      <c r="G66" s="123" t="str">
        <f>IF($D66&gt;0,TPWRKACT!G64/(2*$D66)," ")</f>
        <v xml:space="preserve"> </v>
      </c>
      <c r="H66" s="123" t="str">
        <f>IF($D66&gt;0,TPWRKACT!H64/(2*$D66)," ")</f>
        <v xml:space="preserve"> </v>
      </c>
      <c r="I66" s="123" t="str">
        <f>IF($D66&gt;0,TPWRKACT!I64/(2*$D66)," ")</f>
        <v xml:space="preserve"> </v>
      </c>
      <c r="J66" s="123" t="str">
        <f>IF($D66&gt;0,TPWRKACT!J64/(2*$D66)," ")</f>
        <v xml:space="preserve"> </v>
      </c>
      <c r="K66" s="123" t="str">
        <f>IF($D66&gt;0,TPWRKACT!K64/(2*$D66)," ")</f>
        <v xml:space="preserve"> </v>
      </c>
      <c r="L66" s="123" t="str">
        <f>IF($D66&gt;0,TPWRKACT!L64/(2*$D66)," ")</f>
        <v xml:space="preserve"> </v>
      </c>
      <c r="M66" s="123" t="str">
        <f>IF($D66&gt;0,TPWRKACT!M64/(2*$D66)," ")</f>
        <v xml:space="preserve"> </v>
      </c>
      <c r="N66" s="123" t="str">
        <f>IF($D66&gt;0,TPWRKACT!N64/(2*$D66)," ")</f>
        <v xml:space="preserve"> </v>
      </c>
      <c r="O66" s="123" t="str">
        <f>IF($D66&gt;0,TPWRKACT!O64/(2*$D66)," ")</f>
        <v xml:space="preserve"> </v>
      </c>
      <c r="P66" s="123" t="str">
        <f>IF($D66&gt;0,TPWRKACT!P64/(2*$D66)," ")</f>
        <v xml:space="preserve"> </v>
      </c>
      <c r="Q66" s="123" t="str">
        <f>IF($D66&gt;0,TPWRKACT!Q64/(2*$D66)," ")</f>
        <v xml:space="preserve"> </v>
      </c>
    </row>
    <row r="67" spans="1:17" ht="15" customHeight="1" x14ac:dyDescent="0.15">
      <c r="A67" s="83" t="s">
        <v>52</v>
      </c>
      <c r="B67" s="69">
        <f>TPWRKACT!B65</f>
        <v>1771</v>
      </c>
      <c r="C67" s="69">
        <f>TPWRKACT!C65</f>
        <v>1771</v>
      </c>
      <c r="D67" s="69">
        <f>TPWRKACT!D65</f>
        <v>0</v>
      </c>
      <c r="E67" s="130" t="str">
        <f>IF($D67&gt;0,TPWRKACT!E65/(2*$D67)," ")</f>
        <v xml:space="preserve"> </v>
      </c>
      <c r="F67" s="123" t="str">
        <f>IF($D67&gt;0,TPWRKACT!F65/(2*$D67)," ")</f>
        <v xml:space="preserve"> </v>
      </c>
      <c r="G67" s="123" t="str">
        <f>IF($D67&gt;0,TPWRKACT!G65/(2*$D67)," ")</f>
        <v xml:space="preserve"> </v>
      </c>
      <c r="H67" s="123" t="str">
        <f>IF($D67&gt;0,TPWRKACT!H65/(2*$D67)," ")</f>
        <v xml:space="preserve"> </v>
      </c>
      <c r="I67" s="123" t="str">
        <f>IF($D67&gt;0,TPWRKACT!I65/(2*$D67)," ")</f>
        <v xml:space="preserve"> </v>
      </c>
      <c r="J67" s="123" t="str">
        <f>IF($D67&gt;0,TPWRKACT!J65/(2*$D67)," ")</f>
        <v xml:space="preserve"> </v>
      </c>
      <c r="K67" s="123" t="str">
        <f>IF($D67&gt;0,TPWRKACT!K65/(2*$D67)," ")</f>
        <v xml:space="preserve"> </v>
      </c>
      <c r="L67" s="123" t="str">
        <f>IF($D67&gt;0,TPWRKACT!L65/(2*$D67)," ")</f>
        <v xml:space="preserve"> </v>
      </c>
      <c r="M67" s="123" t="str">
        <f>IF($D67&gt;0,TPWRKACT!M65/(2*$D67)," ")</f>
        <v xml:space="preserve"> </v>
      </c>
      <c r="N67" s="123" t="str">
        <f>IF($D67&gt;0,TPWRKACT!N65/(2*$D67)," ")</f>
        <v xml:space="preserve"> </v>
      </c>
      <c r="O67" s="123" t="str">
        <f>IF($D67&gt;0,TPWRKACT!O65/(2*$D67)," ")</f>
        <v xml:space="preserve"> </v>
      </c>
      <c r="P67" s="123" t="str">
        <f>IF($D67&gt;0,TPWRKACT!P65/(2*$D67)," ")</f>
        <v xml:space="preserve"> </v>
      </c>
      <c r="Q67" s="123" t="str">
        <f>IF($D67&gt;0,TPWRKACT!Q65/(2*$D67)," ")</f>
        <v xml:space="preserve"> </v>
      </c>
    </row>
    <row r="68" spans="1:17" ht="15" customHeight="1" x14ac:dyDescent="0.15">
      <c r="A68" s="83"/>
      <c r="B68" s="69">
        <f>TPWRKACT!B66</f>
        <v>0</v>
      </c>
      <c r="C68" s="69">
        <f>TPWRKACT!C66</f>
        <v>0</v>
      </c>
      <c r="D68" s="69">
        <f>TPWRKACT!D66</f>
        <v>0</v>
      </c>
      <c r="E68" s="130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</row>
    <row r="69" spans="1:17" ht="15" customHeight="1" x14ac:dyDescent="0.15">
      <c r="A69" s="83" t="s">
        <v>53</v>
      </c>
      <c r="B69" s="69">
        <f>TPWRKACT!B67</f>
        <v>0</v>
      </c>
      <c r="C69" s="69">
        <f>TPWRKACT!C67</f>
        <v>0</v>
      </c>
      <c r="D69" s="69">
        <f>TPWRKACT!D67</f>
        <v>0</v>
      </c>
      <c r="E69" s="130" t="str">
        <f>IF($D69&gt;0,TPWRKACT!E67/(2*$D69)," ")</f>
        <v xml:space="preserve"> </v>
      </c>
      <c r="F69" s="123" t="str">
        <f>IF($D69&gt;0,TPWRKACT!F67/(2*$D69)," ")</f>
        <v xml:space="preserve"> </v>
      </c>
      <c r="G69" s="123" t="str">
        <f>IF($D69&gt;0,TPWRKACT!G67/(2*$D69)," ")</f>
        <v xml:space="preserve"> </v>
      </c>
      <c r="H69" s="123" t="str">
        <f>IF($D69&gt;0,TPWRKACT!H67/(2*$D69)," ")</f>
        <v xml:space="preserve"> </v>
      </c>
      <c r="I69" s="123" t="str">
        <f>IF($D69&gt;0,TPWRKACT!I67/(2*$D69)," ")</f>
        <v xml:space="preserve"> </v>
      </c>
      <c r="J69" s="123" t="str">
        <f>IF($D69&gt;0,TPWRKACT!J67/(2*$D69)," ")</f>
        <v xml:space="preserve"> </v>
      </c>
      <c r="K69" s="123" t="str">
        <f>IF($D69&gt;0,TPWRKACT!K67/(2*$D69)," ")</f>
        <v xml:space="preserve"> </v>
      </c>
      <c r="L69" s="123" t="str">
        <f>IF($D69&gt;0,TPWRKACT!L67/(2*$D69)," ")</f>
        <v xml:space="preserve"> </v>
      </c>
      <c r="M69" s="123" t="str">
        <f>IF($D69&gt;0,TPWRKACT!M67/(2*$D69)," ")</f>
        <v xml:space="preserve"> </v>
      </c>
      <c r="N69" s="123" t="str">
        <f>IF($D69&gt;0,TPWRKACT!N67/(2*$D69)," ")</f>
        <v xml:space="preserve"> </v>
      </c>
      <c r="O69" s="123" t="str">
        <f>IF($D69&gt;0,TPWRKACT!O67/(2*$D69)," ")</f>
        <v xml:space="preserve"> </v>
      </c>
      <c r="P69" s="123" t="str">
        <f>IF($D69&gt;0,TPWRKACT!P67/(2*$D69)," ")</f>
        <v xml:space="preserve"> </v>
      </c>
      <c r="Q69" s="123" t="str">
        <f>IF($D69&gt;0,TPWRKACT!Q67/(2*$D69)," ")</f>
        <v xml:space="preserve"> </v>
      </c>
    </row>
    <row r="70" spans="1:17" ht="15" customHeight="1" x14ac:dyDescent="0.15">
      <c r="A70" s="83" t="s">
        <v>54</v>
      </c>
      <c r="B70" s="69">
        <f>TPWRKACT!B68</f>
        <v>0</v>
      </c>
      <c r="C70" s="69">
        <f>TPWRKACT!C68</f>
        <v>0</v>
      </c>
      <c r="D70" s="69">
        <f>TPWRKACT!D68</f>
        <v>0</v>
      </c>
      <c r="E70" s="130" t="str">
        <f>IF($D70&gt;0,TPWRKACT!E68/(2*$D70)," ")</f>
        <v xml:space="preserve"> </v>
      </c>
      <c r="F70" s="123" t="str">
        <f>IF($D70&gt;0,TPWRKACT!F68/(2*$D70)," ")</f>
        <v xml:space="preserve"> </v>
      </c>
      <c r="G70" s="123" t="str">
        <f>IF($D70&gt;0,TPWRKACT!G68/(2*$D70)," ")</f>
        <v xml:space="preserve"> </v>
      </c>
      <c r="H70" s="123" t="str">
        <f>IF($D70&gt;0,TPWRKACT!H68/(2*$D70)," ")</f>
        <v xml:space="preserve"> </v>
      </c>
      <c r="I70" s="123" t="str">
        <f>IF($D70&gt;0,TPWRKACT!I68/(2*$D70)," ")</f>
        <v xml:space="preserve"> </v>
      </c>
      <c r="J70" s="123" t="str">
        <f>IF($D70&gt;0,TPWRKACT!J68/(2*$D70)," ")</f>
        <v xml:space="preserve"> </v>
      </c>
      <c r="K70" s="123" t="str">
        <f>IF($D70&gt;0,TPWRKACT!K68/(2*$D70)," ")</f>
        <v xml:space="preserve"> </v>
      </c>
      <c r="L70" s="123" t="str">
        <f>IF($D70&gt;0,TPWRKACT!L68/(2*$D70)," ")</f>
        <v xml:space="preserve"> </v>
      </c>
      <c r="M70" s="123" t="str">
        <f>IF($D70&gt;0,TPWRKACT!M68/(2*$D70)," ")</f>
        <v xml:space="preserve"> </v>
      </c>
      <c r="N70" s="123" t="str">
        <f>IF($D70&gt;0,TPWRKACT!N68/(2*$D70)," ")</f>
        <v xml:space="preserve"> </v>
      </c>
      <c r="O70" s="123" t="str">
        <f>IF($D70&gt;0,TPWRKACT!O68/(2*$D70)," ")</f>
        <v xml:space="preserve"> </v>
      </c>
      <c r="P70" s="123" t="str">
        <f>IF($D70&gt;0,TPWRKACT!P68/(2*$D70)," ")</f>
        <v xml:space="preserve"> </v>
      </c>
      <c r="Q70" s="123" t="str">
        <f>IF($D70&gt;0,TPWRKACT!Q68/(2*$D70)," ")</f>
        <v xml:space="preserve"> </v>
      </c>
    </row>
    <row r="71" spans="1:17" ht="15" customHeight="1" x14ac:dyDescent="0.15">
      <c r="A71" s="83" t="s">
        <v>55</v>
      </c>
      <c r="B71" s="69">
        <f>TPWRKACT!B69</f>
        <v>322</v>
      </c>
      <c r="C71" s="69">
        <f>TPWRKACT!C69</f>
        <v>238</v>
      </c>
      <c r="D71" s="69">
        <f>TPWRKACT!D69</f>
        <v>92</v>
      </c>
      <c r="E71" s="130">
        <f>IF($D71&gt;0,TPWRKACT!E69/(2*$D71)," ")</f>
        <v>0.56521739130434778</v>
      </c>
      <c r="F71" s="123">
        <f>IF($D71&gt;0,TPWRKACT!F69/(2*$D71)," ")</f>
        <v>0</v>
      </c>
      <c r="G71" s="123">
        <f>IF($D71&gt;0,TPWRKACT!G69/(2*$D71)," ")</f>
        <v>0</v>
      </c>
      <c r="H71" s="123">
        <f>IF($D71&gt;0,TPWRKACT!H69/(2*$D71)," ")</f>
        <v>2.717391304347826E-2</v>
      </c>
      <c r="I71" s="123">
        <f>IF($D71&gt;0,TPWRKACT!I69/(2*$D71)," ")</f>
        <v>0</v>
      </c>
      <c r="J71" s="123">
        <f>IF($D71&gt;0,TPWRKACT!J69/(2*$D71)," ")</f>
        <v>2.1739130434782608E-2</v>
      </c>
      <c r="K71" s="123">
        <f>IF($D71&gt;0,TPWRKACT!K69/(2*$D71)," ")</f>
        <v>4.8913043478260872E-2</v>
      </c>
      <c r="L71" s="123">
        <f>IF($D71&gt;0,TPWRKACT!L69/(2*$D71)," ")</f>
        <v>1.0869565217391304E-2</v>
      </c>
      <c r="M71" s="123">
        <f>IF($D71&gt;0,TPWRKACT!M69/(2*$D71)," ")</f>
        <v>5.434782608695652E-3</v>
      </c>
      <c r="N71" s="123">
        <f>IF($D71&gt;0,TPWRKACT!N69/(2*$D71)," ")</f>
        <v>5.434782608695652E-3</v>
      </c>
      <c r="O71" s="123">
        <f>IF($D71&gt;0,TPWRKACT!O69/(2*$D71)," ")</f>
        <v>2.717391304347826E-2</v>
      </c>
      <c r="P71" s="123">
        <f>IF($D71&gt;0,TPWRKACT!P69/(2*$D71)," ")</f>
        <v>0</v>
      </c>
      <c r="Q71" s="123">
        <f>IF($D71&gt;0,TPWRKACT!Q69/(2*$D71)," ")</f>
        <v>0</v>
      </c>
    </row>
    <row r="72" spans="1:17" ht="15" customHeight="1" x14ac:dyDescent="0.15">
      <c r="A72" s="83" t="s">
        <v>56</v>
      </c>
      <c r="B72" s="69">
        <f>TPWRKACT!B70</f>
        <v>0</v>
      </c>
      <c r="C72" s="69">
        <f>TPWRKACT!C70</f>
        <v>0</v>
      </c>
      <c r="D72" s="69">
        <f>TPWRKACT!D70</f>
        <v>0</v>
      </c>
      <c r="E72" s="130" t="str">
        <f>IF($D72&gt;0,TPWRKACT!E70/(2*$D72)," ")</f>
        <v xml:space="preserve"> </v>
      </c>
      <c r="F72" s="123" t="str">
        <f>IF($D72&gt;0,TPWRKACT!F70/(2*$D72)," ")</f>
        <v xml:space="preserve"> </v>
      </c>
      <c r="G72" s="123" t="str">
        <f>IF($D72&gt;0,TPWRKACT!G70/(2*$D72)," ")</f>
        <v xml:space="preserve"> </v>
      </c>
      <c r="H72" s="123" t="str">
        <f>IF($D72&gt;0,TPWRKACT!H70/(2*$D72)," ")</f>
        <v xml:space="preserve"> </v>
      </c>
      <c r="I72" s="123" t="str">
        <f>IF($D72&gt;0,TPWRKACT!I70/(2*$D72)," ")</f>
        <v xml:space="preserve"> </v>
      </c>
      <c r="J72" s="123" t="str">
        <f>IF($D72&gt;0,TPWRKACT!J70/(2*$D72)," ")</f>
        <v xml:space="preserve"> </v>
      </c>
      <c r="K72" s="123" t="str">
        <f>IF($D72&gt;0,TPWRKACT!K70/(2*$D72)," ")</f>
        <v xml:space="preserve"> </v>
      </c>
      <c r="L72" s="123" t="str">
        <f>IF($D72&gt;0,TPWRKACT!L70/(2*$D72)," ")</f>
        <v xml:space="preserve"> </v>
      </c>
      <c r="M72" s="123" t="str">
        <f>IF($D72&gt;0,TPWRKACT!M70/(2*$D72)," ")</f>
        <v xml:space="preserve"> </v>
      </c>
      <c r="N72" s="123" t="str">
        <f>IF($D72&gt;0,TPWRKACT!N70/(2*$D72)," ")</f>
        <v xml:space="preserve"> </v>
      </c>
      <c r="O72" s="123" t="str">
        <f>IF($D72&gt;0,TPWRKACT!O70/(2*$D72)," ")</f>
        <v xml:space="preserve"> </v>
      </c>
      <c r="P72" s="123" t="str">
        <f>IF($D72&gt;0,TPWRKACT!P70/(2*$D72)," ")</f>
        <v xml:space="preserve"> </v>
      </c>
      <c r="Q72" s="123" t="str">
        <f>IF($D72&gt;0,TPWRKACT!Q70/(2*$D72)," ")</f>
        <v xml:space="preserve"> </v>
      </c>
    </row>
    <row r="73" spans="1:17" ht="15" customHeight="1" x14ac:dyDescent="0.15">
      <c r="A73" s="83" t="s">
        <v>57</v>
      </c>
      <c r="B73" s="69">
        <f>TPWRKACT!B71</f>
        <v>0</v>
      </c>
      <c r="C73" s="69">
        <f>TPWRKACT!C71</f>
        <v>0</v>
      </c>
      <c r="D73" s="69">
        <f>TPWRKACT!D71</f>
        <v>0</v>
      </c>
      <c r="E73" s="130" t="str">
        <f>IF($D73&gt;0,TPWRKACT!E71/(2*$D73)," ")</f>
        <v xml:space="preserve"> </v>
      </c>
      <c r="F73" s="123" t="str">
        <f>IF($D73&gt;0,TPWRKACT!F71/(2*$D73)," ")</f>
        <v xml:space="preserve"> </v>
      </c>
      <c r="G73" s="123" t="str">
        <f>IF($D73&gt;0,TPWRKACT!G71/(2*$D73)," ")</f>
        <v xml:space="preserve"> </v>
      </c>
      <c r="H73" s="123" t="str">
        <f>IF($D73&gt;0,TPWRKACT!H71/(2*$D73)," ")</f>
        <v xml:space="preserve"> </v>
      </c>
      <c r="I73" s="123" t="str">
        <f>IF($D73&gt;0,TPWRKACT!I71/(2*$D73)," ")</f>
        <v xml:space="preserve"> </v>
      </c>
      <c r="J73" s="123" t="str">
        <f>IF($D73&gt;0,TPWRKACT!J71/(2*$D73)," ")</f>
        <v xml:space="preserve"> </v>
      </c>
      <c r="K73" s="123" t="str">
        <f>IF($D73&gt;0,TPWRKACT!K71/(2*$D73)," ")</f>
        <v xml:space="preserve"> </v>
      </c>
      <c r="L73" s="123" t="str">
        <f>IF($D73&gt;0,TPWRKACT!L71/(2*$D73)," ")</f>
        <v xml:space="preserve"> </v>
      </c>
      <c r="M73" s="123" t="str">
        <f>IF($D73&gt;0,TPWRKACT!M71/(2*$D73)," ")</f>
        <v xml:space="preserve"> </v>
      </c>
      <c r="N73" s="123" t="str">
        <f>IF($D73&gt;0,TPWRKACT!N71/(2*$D73)," ")</f>
        <v xml:space="preserve"> </v>
      </c>
      <c r="O73" s="123" t="str">
        <f>IF($D73&gt;0,TPWRKACT!O71/(2*$D73)," ")</f>
        <v xml:space="preserve"> </v>
      </c>
      <c r="P73" s="123" t="str">
        <f>IF($D73&gt;0,TPWRKACT!P71/(2*$D73)," ")</f>
        <v xml:space="preserve"> </v>
      </c>
      <c r="Q73" s="123" t="str">
        <f>IF($D73&gt;0,TPWRKACT!Q71/(2*$D73)," ")</f>
        <v xml:space="preserve"> </v>
      </c>
    </row>
    <row r="74" spans="1:17" ht="15" customHeight="1" x14ac:dyDescent="0.15">
      <c r="A74" s="83"/>
      <c r="B74" s="69">
        <f>TPWRKACT!B72</f>
        <v>0</v>
      </c>
      <c r="C74" s="69">
        <f>TPWRKACT!C72</f>
        <v>0</v>
      </c>
      <c r="D74" s="69">
        <f>TPWRKACT!D72</f>
        <v>0</v>
      </c>
      <c r="E74" s="130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</row>
    <row r="75" spans="1:17" ht="15" customHeight="1" x14ac:dyDescent="0.15">
      <c r="A75" s="83" t="s">
        <v>58</v>
      </c>
      <c r="B75" s="69">
        <f>TPWRKACT!B73</f>
        <v>6688</v>
      </c>
      <c r="C75" s="69">
        <f>TPWRKACT!C73</f>
        <v>6196</v>
      </c>
      <c r="D75" s="69">
        <f>TPWRKACT!D73</f>
        <v>1378</v>
      </c>
      <c r="E75" s="130">
        <f>IF($D75&gt;0,TPWRKACT!E73/(2*$D75)," ")</f>
        <v>0.3341799709724238</v>
      </c>
      <c r="F75" s="123">
        <f>IF($D75&gt;0,TPWRKACT!F73/(2*$D75)," ")</f>
        <v>8.3817126269956452E-2</v>
      </c>
      <c r="G75" s="123">
        <f>IF($D75&gt;0,TPWRKACT!G73/(2*$D75)," ")</f>
        <v>7.2568940493468795E-4</v>
      </c>
      <c r="H75" s="123">
        <f>IF($D75&gt;0,TPWRKACT!H73/(2*$D75)," ")</f>
        <v>6.8940493468795355E-2</v>
      </c>
      <c r="I75" s="123">
        <f>IF($D75&gt;0,TPWRKACT!I73/(2*$D75)," ")</f>
        <v>7.2568940493468795E-4</v>
      </c>
      <c r="J75" s="123">
        <f>IF($D75&gt;0,TPWRKACT!J73/(2*$D75)," ")</f>
        <v>0.27177068214804062</v>
      </c>
      <c r="K75" s="123">
        <f>IF($D75&gt;0,TPWRKACT!K73/(2*$D75)," ")</f>
        <v>4.716981132075472E-2</v>
      </c>
      <c r="L75" s="123">
        <f>IF($D75&gt;0,TPWRKACT!L73/(2*$D75)," ")</f>
        <v>9.5428156748911461E-2</v>
      </c>
      <c r="M75" s="123">
        <f>IF($D75&gt;0,TPWRKACT!M73/(2*$D75)," ")</f>
        <v>0.24129172714078376</v>
      </c>
      <c r="N75" s="123">
        <f>IF($D75&gt;0,TPWRKACT!N73/(2*$D75)," ")</f>
        <v>1.0885341074020319E-3</v>
      </c>
      <c r="O75" s="123">
        <f>IF($D75&gt;0,TPWRKACT!O73/(2*$D75)," ")</f>
        <v>3.3381712626995644E-2</v>
      </c>
      <c r="P75" s="123">
        <f>IF($D75&gt;0,TPWRKACT!P73/(2*$D75)," ")</f>
        <v>0</v>
      </c>
      <c r="Q75" s="123">
        <f>IF($D75&gt;0,TPWRKACT!Q73/(2*$D75)," ")</f>
        <v>0.32438316400580552</v>
      </c>
    </row>
    <row r="76" spans="1:17" ht="15" customHeight="1" x14ac:dyDescent="0.15">
      <c r="A76" s="83" t="s">
        <v>59</v>
      </c>
      <c r="B76" s="69">
        <f>TPWRKACT!B74</f>
        <v>27</v>
      </c>
      <c r="C76" s="69">
        <f>TPWRKACT!C74</f>
        <v>25</v>
      </c>
      <c r="D76" s="69">
        <f>TPWRKACT!D74</f>
        <v>23</v>
      </c>
      <c r="E76" s="130">
        <f>IF($D76&gt;0,TPWRKACT!E74/(2*$D76)," ")</f>
        <v>0.32608695652173914</v>
      </c>
      <c r="F76" s="123">
        <f>IF($D76&gt;0,TPWRKACT!F74/(2*$D76)," ")</f>
        <v>0</v>
      </c>
      <c r="G76" s="123">
        <f>IF($D76&gt;0,TPWRKACT!G74/(2*$D76)," ")</f>
        <v>0</v>
      </c>
      <c r="H76" s="123">
        <f>IF($D76&gt;0,TPWRKACT!H74/(2*$D76)," ")</f>
        <v>2.1739130434782608E-2</v>
      </c>
      <c r="I76" s="123">
        <f>IF($D76&gt;0,TPWRKACT!I74/(2*$D76)," ")</f>
        <v>0</v>
      </c>
      <c r="J76" s="123">
        <f>IF($D76&gt;0,TPWRKACT!J74/(2*$D76)," ")</f>
        <v>8.6956521739130432E-2</v>
      </c>
      <c r="K76" s="123">
        <f>IF($D76&gt;0,TPWRKACT!K74/(2*$D76)," ")</f>
        <v>4.3478260869565216E-2</v>
      </c>
      <c r="L76" s="123">
        <f>IF($D76&gt;0,TPWRKACT!L74/(2*$D76)," ")</f>
        <v>0.21739130434782608</v>
      </c>
      <c r="M76" s="123">
        <f>IF($D76&gt;0,TPWRKACT!M74/(2*$D76)," ")</f>
        <v>0</v>
      </c>
      <c r="N76" s="123">
        <f>IF($D76&gt;0,TPWRKACT!N74/(2*$D76)," ")</f>
        <v>0</v>
      </c>
      <c r="O76" s="123">
        <f>IF($D76&gt;0,TPWRKACT!O74/(2*$D76)," ")</f>
        <v>2.1739130434782608E-2</v>
      </c>
      <c r="P76" s="123">
        <f>IF($D76&gt;0,TPWRKACT!P74/(2*$D76)," ")</f>
        <v>0</v>
      </c>
      <c r="Q76" s="123">
        <f>IF($D76&gt;0,TPWRKACT!Q74/(2*$D76)," ")</f>
        <v>0</v>
      </c>
    </row>
    <row r="77" spans="1:17" ht="15" customHeight="1" x14ac:dyDescent="0.15">
      <c r="A77" s="83" t="s">
        <v>60</v>
      </c>
      <c r="B77" s="69">
        <f>TPWRKACT!B75</f>
        <v>476</v>
      </c>
      <c r="C77" s="69">
        <f>TPWRKACT!C75</f>
        <v>336</v>
      </c>
      <c r="D77" s="69">
        <f>TPWRKACT!D75</f>
        <v>103</v>
      </c>
      <c r="E77" s="130">
        <f>IF($D77&gt;0,TPWRKACT!E75/(2*$D77)," ")</f>
        <v>0.17475728155339806</v>
      </c>
      <c r="F77" s="123">
        <f>IF($D77&gt;0,TPWRKACT!F75/(2*$D77)," ")</f>
        <v>0</v>
      </c>
      <c r="G77" s="123">
        <f>IF($D77&gt;0,TPWRKACT!G75/(2*$D77)," ")</f>
        <v>0</v>
      </c>
      <c r="H77" s="123">
        <f>IF($D77&gt;0,TPWRKACT!H75/(2*$D77)," ")</f>
        <v>0.26213592233009708</v>
      </c>
      <c r="I77" s="123">
        <f>IF($D77&gt;0,TPWRKACT!I75/(2*$D77)," ")</f>
        <v>0</v>
      </c>
      <c r="J77" s="123">
        <f>IF($D77&gt;0,TPWRKACT!J75/(2*$D77)," ")</f>
        <v>0.67475728155339809</v>
      </c>
      <c r="K77" s="123">
        <f>IF($D77&gt;0,TPWRKACT!K75/(2*$D77)," ")</f>
        <v>0</v>
      </c>
      <c r="L77" s="123">
        <f>IF($D77&gt;0,TPWRKACT!L75/(2*$D77)," ")</f>
        <v>2.9126213592233011E-2</v>
      </c>
      <c r="M77" s="123">
        <f>IF($D77&gt;0,TPWRKACT!M75/(2*$D77)," ")</f>
        <v>2.9126213592233011E-2</v>
      </c>
      <c r="N77" s="123">
        <f>IF($D77&gt;0,TPWRKACT!N75/(2*$D77)," ")</f>
        <v>0.3446601941747573</v>
      </c>
      <c r="O77" s="123">
        <f>IF($D77&gt;0,TPWRKACT!O75/(2*$D77)," ")</f>
        <v>4.8543689320388349E-2</v>
      </c>
      <c r="P77" s="123">
        <f>IF($D77&gt;0,TPWRKACT!P75/(2*$D77)," ")</f>
        <v>0</v>
      </c>
      <c r="Q77" s="123">
        <f>IF($D77&gt;0,TPWRKACT!Q75/(2*$D77)," ")</f>
        <v>5.3398058252427182E-2</v>
      </c>
    </row>
    <row r="78" spans="1:17" ht="15" customHeight="1" x14ac:dyDescent="0.15">
      <c r="A78" s="87" t="s">
        <v>61</v>
      </c>
      <c r="B78" s="72">
        <f>TPWRKACT!B76</f>
        <v>5</v>
      </c>
      <c r="C78" s="72">
        <f>TPWRKACT!C76</f>
        <v>4</v>
      </c>
      <c r="D78" s="72">
        <f>TPWRKACT!D76</f>
        <v>2</v>
      </c>
      <c r="E78" s="131">
        <f>IF($D78&gt;0,TPWRKACT!E76/(2*$D78)," ")</f>
        <v>0.25</v>
      </c>
      <c r="F78" s="124">
        <f>IF($D78&gt;0,TPWRKACT!F76/(2*$D78)," ")</f>
        <v>0</v>
      </c>
      <c r="G78" s="124">
        <f>IF($D78&gt;0,TPWRKACT!G76/(2*$D78)," ")</f>
        <v>0</v>
      </c>
      <c r="H78" s="124">
        <f>IF($D78&gt;0,TPWRKACT!H76/(2*$D78)," ")</f>
        <v>0.5</v>
      </c>
      <c r="I78" s="124">
        <f>IF($D78&gt;0,TPWRKACT!I76/(2*$D78)," ")</f>
        <v>0</v>
      </c>
      <c r="J78" s="124">
        <f>IF($D78&gt;0,TPWRKACT!J76/(2*$D78)," ")</f>
        <v>0.5</v>
      </c>
      <c r="K78" s="124">
        <f>IF($D78&gt;0,TPWRKACT!K76/(2*$D78)," ")</f>
        <v>0</v>
      </c>
      <c r="L78" s="124">
        <f>IF($D78&gt;0,TPWRKACT!L76/(2*$D78)," ")</f>
        <v>0</v>
      </c>
      <c r="M78" s="124">
        <f>IF($D78&gt;0,TPWRKACT!M76/(2*$D78)," ")</f>
        <v>0</v>
      </c>
      <c r="N78" s="124">
        <f>IF($D78&gt;0,TPWRKACT!N76/(2*$D78)," ")</f>
        <v>0.25</v>
      </c>
      <c r="O78" s="124">
        <f>IF($D78&gt;0,TPWRKACT!O76/(2*$D78)," ")</f>
        <v>0.25</v>
      </c>
      <c r="P78" s="124">
        <f>IF($D78&gt;0,TPWRKACT!P76/(2*$D78)," ")</f>
        <v>0</v>
      </c>
      <c r="Q78" s="124">
        <f>IF($D78&gt;0,TPWRKACT!Q76/(2*$D78)," ")</f>
        <v>0</v>
      </c>
    </row>
    <row r="79" spans="1:17" ht="15" customHeight="1" x14ac:dyDescent="0.15"/>
    <row r="80" spans="1:17" x14ac:dyDescent="0.15">
      <c r="A80" t="s">
        <v>90</v>
      </c>
    </row>
  </sheetData>
  <mergeCells count="4">
    <mergeCell ref="A3:Q3"/>
    <mergeCell ref="A4:Q4"/>
    <mergeCell ref="A5:Q5"/>
    <mergeCell ref="E8:Q9"/>
  </mergeCells>
  <phoneticPr fontId="0" type="noConversion"/>
  <printOptions horizontalCentered="1" verticalCentered="1"/>
  <pageMargins left="0.25" right="0.25" top="0.25" bottom="0.25" header="0.5" footer="0.5"/>
  <pageSetup scale="4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Q78"/>
  <sheetViews>
    <sheetView workbookViewId="0"/>
  </sheetViews>
  <sheetFormatPr baseColWidth="10" defaultColWidth="8.83203125" defaultRowHeight="13" x14ac:dyDescent="0.15"/>
  <cols>
    <col min="1" max="1" width="18.1640625" customWidth="1"/>
    <col min="2" max="2" width="10.5" customWidth="1"/>
    <col min="3" max="3" width="14.83203125" customWidth="1"/>
    <col min="4" max="5" width="12" customWidth="1"/>
    <col min="6" max="6" width="12.33203125" customWidth="1"/>
    <col min="7" max="7" width="10.5" customWidth="1"/>
    <col min="8" max="8" width="10.83203125" customWidth="1"/>
    <col min="9" max="9" width="10.5" bestFit="1" customWidth="1"/>
    <col min="10" max="10" width="10.5" customWidth="1"/>
    <col min="11" max="11" width="11.5" customWidth="1"/>
    <col min="12" max="12" width="10.5" customWidth="1"/>
    <col min="13" max="13" width="11.83203125" customWidth="1"/>
    <col min="14" max="14" width="12.6640625" customWidth="1"/>
    <col min="15" max="15" width="12" customWidth="1"/>
    <col min="16" max="16" width="9.33203125" bestFit="1" customWidth="1"/>
  </cols>
  <sheetData>
    <row r="1" spans="1:17" s="13" customFormat="1" x14ac:dyDescent="0.15">
      <c r="A1" s="13" t="s">
        <v>251</v>
      </c>
      <c r="P1" s="28" t="s">
        <v>133</v>
      </c>
    </row>
    <row r="2" spans="1:17" s="13" customFormat="1" x14ac:dyDescent="0.15">
      <c r="P2" s="28"/>
    </row>
    <row r="3" spans="1:17" s="13" customFormat="1" x14ac:dyDescent="0.15">
      <c r="A3" s="190" t="s">
        <v>0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</row>
    <row r="4" spans="1:17" s="13" customFormat="1" x14ac:dyDescent="0.15">
      <c r="A4" s="190" t="s">
        <v>209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</row>
    <row r="5" spans="1:17" s="13" customFormat="1" x14ac:dyDescent="0.15">
      <c r="A5" s="190" t="s">
        <v>221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</row>
    <row r="6" spans="1:17" s="13" customFormat="1" x14ac:dyDescent="0.15"/>
    <row r="7" spans="1:17" s="13" customFormat="1" x14ac:dyDescent="0.15">
      <c r="F7" s="30"/>
      <c r="G7" s="30"/>
      <c r="H7" s="30"/>
    </row>
    <row r="8" spans="1:17" s="16" customFormat="1" ht="20" customHeight="1" x14ac:dyDescent="0.15">
      <c r="A8" s="168"/>
      <c r="B8" s="168" t="s">
        <v>90</v>
      </c>
      <c r="C8" s="168"/>
      <c r="D8" s="210" t="s">
        <v>276</v>
      </c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2"/>
      <c r="Q8" s="64"/>
    </row>
    <row r="9" spans="1:17" s="16" customFormat="1" ht="15" customHeight="1" x14ac:dyDescent="0.15">
      <c r="A9" s="114"/>
      <c r="B9" s="114" t="s">
        <v>62</v>
      </c>
      <c r="C9" s="114" t="s">
        <v>162</v>
      </c>
      <c r="D9" s="168"/>
      <c r="E9" s="168" t="s">
        <v>89</v>
      </c>
      <c r="F9" s="168" t="s">
        <v>89</v>
      </c>
      <c r="G9" s="168"/>
      <c r="H9" s="168"/>
      <c r="I9" s="168"/>
      <c r="J9" s="168"/>
      <c r="K9" s="168"/>
      <c r="L9" s="168"/>
      <c r="M9" s="168" t="s">
        <v>66</v>
      </c>
      <c r="N9" s="168" t="s">
        <v>67</v>
      </c>
      <c r="O9" s="168"/>
      <c r="P9" s="113"/>
      <c r="Q9" s="63"/>
    </row>
    <row r="10" spans="1:17" s="16" customFormat="1" ht="15" customHeight="1" x14ac:dyDescent="0.15">
      <c r="A10" s="114"/>
      <c r="B10" s="114" t="s">
        <v>63</v>
      </c>
      <c r="C10" s="114" t="s">
        <v>105</v>
      </c>
      <c r="D10" s="114" t="s">
        <v>70</v>
      </c>
      <c r="E10" s="114" t="s">
        <v>64</v>
      </c>
      <c r="F10" s="114" t="s">
        <v>65</v>
      </c>
      <c r="G10" s="114" t="s">
        <v>71</v>
      </c>
      <c r="H10" s="114" t="s">
        <v>72</v>
      </c>
      <c r="I10" s="114" t="s">
        <v>73</v>
      </c>
      <c r="J10" s="114" t="s">
        <v>74</v>
      </c>
      <c r="K10" s="114" t="s">
        <v>75</v>
      </c>
      <c r="L10" s="114" t="s">
        <v>76</v>
      </c>
      <c r="M10" s="114" t="s">
        <v>77</v>
      </c>
      <c r="N10" s="114" t="s">
        <v>78</v>
      </c>
      <c r="O10" s="114" t="s">
        <v>79</v>
      </c>
      <c r="P10" s="108"/>
      <c r="Q10" s="63"/>
    </row>
    <row r="11" spans="1:17" s="16" customFormat="1" ht="15" customHeight="1" x14ac:dyDescent="0.15">
      <c r="A11" s="101" t="s">
        <v>3</v>
      </c>
      <c r="B11" s="101" t="s">
        <v>161</v>
      </c>
      <c r="C11" s="101" t="s">
        <v>101</v>
      </c>
      <c r="D11" s="101" t="s">
        <v>81</v>
      </c>
      <c r="E11" s="101" t="s">
        <v>81</v>
      </c>
      <c r="F11" s="101" t="s">
        <v>81</v>
      </c>
      <c r="G11" s="101" t="s">
        <v>82</v>
      </c>
      <c r="H11" s="101" t="s">
        <v>83</v>
      </c>
      <c r="I11" s="101" t="s">
        <v>84</v>
      </c>
      <c r="J11" s="101" t="s">
        <v>85</v>
      </c>
      <c r="K11" s="101" t="s">
        <v>66</v>
      </c>
      <c r="L11" s="101" t="s">
        <v>83</v>
      </c>
      <c r="M11" s="101" t="s">
        <v>81</v>
      </c>
      <c r="N11" s="101" t="s">
        <v>86</v>
      </c>
      <c r="O11" s="101" t="s">
        <v>87</v>
      </c>
      <c r="P11" s="101" t="s">
        <v>98</v>
      </c>
      <c r="Q11" s="64" t="s">
        <v>90</v>
      </c>
    </row>
    <row r="12" spans="1:17" ht="15" customHeight="1" x14ac:dyDescent="0.15">
      <c r="A12" s="83" t="s">
        <v>5</v>
      </c>
      <c r="B12" s="84">
        <f t="shared" ref="B12:P12" si="0">SUM(B14:B77)</f>
        <v>1254353</v>
      </c>
      <c r="C12" s="84">
        <f t="shared" si="0"/>
        <v>514813</v>
      </c>
      <c r="D12" s="84">
        <f t="shared" si="0"/>
        <v>266837</v>
      </c>
      <c r="E12" s="84">
        <f t="shared" si="0"/>
        <v>9342</v>
      </c>
      <c r="F12" s="84">
        <f t="shared" si="0"/>
        <v>10253</v>
      </c>
      <c r="G12" s="84">
        <f t="shared" si="0"/>
        <v>47017</v>
      </c>
      <c r="H12" s="84">
        <f t="shared" si="0"/>
        <v>703</v>
      </c>
      <c r="I12" s="84">
        <f t="shared" si="0"/>
        <v>95559</v>
      </c>
      <c r="J12" s="84">
        <f t="shared" si="0"/>
        <v>32446</v>
      </c>
      <c r="K12" s="84">
        <f t="shared" si="0"/>
        <v>71920</v>
      </c>
      <c r="L12" s="84">
        <f t="shared" si="0"/>
        <v>28147</v>
      </c>
      <c r="M12" s="84">
        <f t="shared" si="0"/>
        <v>11572</v>
      </c>
      <c r="N12" s="84">
        <f t="shared" si="0"/>
        <v>13302</v>
      </c>
      <c r="O12" s="84">
        <f t="shared" si="0"/>
        <v>172</v>
      </c>
      <c r="P12" s="84">
        <f t="shared" si="0"/>
        <v>44914</v>
      </c>
    </row>
    <row r="13" spans="1:17" ht="15" customHeight="1" x14ac:dyDescent="0.15">
      <c r="A13" s="83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5"/>
    </row>
    <row r="14" spans="1:17" ht="15" customHeight="1" x14ac:dyDescent="0.15">
      <c r="A14" s="83" t="s">
        <v>6</v>
      </c>
      <c r="B14" s="84">
        <v>13412</v>
      </c>
      <c r="C14" s="84">
        <v>5815</v>
      </c>
      <c r="D14" s="84">
        <v>3635</v>
      </c>
      <c r="E14" s="84">
        <v>27</v>
      </c>
      <c r="F14" s="84">
        <v>656</v>
      </c>
      <c r="G14" s="84">
        <v>542</v>
      </c>
      <c r="H14" s="84">
        <v>4</v>
      </c>
      <c r="I14" s="84">
        <v>402</v>
      </c>
      <c r="J14" s="84">
        <v>0</v>
      </c>
      <c r="K14" s="84">
        <v>472</v>
      </c>
      <c r="L14" s="84">
        <v>198</v>
      </c>
      <c r="M14" s="84">
        <v>6</v>
      </c>
      <c r="N14" s="84">
        <v>182</v>
      </c>
      <c r="O14" s="84">
        <v>0</v>
      </c>
      <c r="P14" s="84">
        <v>335</v>
      </c>
    </row>
    <row r="15" spans="1:17" ht="15" customHeight="1" x14ac:dyDescent="0.15">
      <c r="A15" s="83" t="s">
        <v>7</v>
      </c>
      <c r="B15" s="84">
        <v>2737</v>
      </c>
      <c r="C15" s="84">
        <v>1047</v>
      </c>
      <c r="D15" s="84">
        <v>805</v>
      </c>
      <c r="E15" s="84">
        <v>0</v>
      </c>
      <c r="F15" s="84">
        <v>3</v>
      </c>
      <c r="G15" s="84">
        <v>12</v>
      </c>
      <c r="H15" s="84">
        <v>6</v>
      </c>
      <c r="I15" s="84">
        <v>71</v>
      </c>
      <c r="J15" s="84">
        <v>73</v>
      </c>
      <c r="K15" s="84">
        <v>104</v>
      </c>
      <c r="L15" s="84">
        <v>25</v>
      </c>
      <c r="M15" s="84">
        <v>54</v>
      </c>
      <c r="N15" s="84">
        <v>11</v>
      </c>
      <c r="O15" s="84">
        <v>0</v>
      </c>
      <c r="P15" s="84">
        <v>52</v>
      </c>
    </row>
    <row r="16" spans="1:17" ht="15" customHeight="1" x14ac:dyDescent="0.15">
      <c r="A16" s="83" t="s">
        <v>140</v>
      </c>
      <c r="B16" s="84">
        <v>17342</v>
      </c>
      <c r="C16" s="84">
        <v>6136</v>
      </c>
      <c r="D16" s="84">
        <v>2635</v>
      </c>
      <c r="E16" s="84">
        <v>0</v>
      </c>
      <c r="F16" s="84">
        <v>0</v>
      </c>
      <c r="G16" s="84">
        <v>886</v>
      </c>
      <c r="H16" s="84">
        <v>18</v>
      </c>
      <c r="I16" s="84">
        <v>1983</v>
      </c>
      <c r="J16" s="84">
        <v>422</v>
      </c>
      <c r="K16" s="84">
        <v>1178</v>
      </c>
      <c r="L16" s="84">
        <v>235</v>
      </c>
      <c r="M16" s="84">
        <v>85</v>
      </c>
      <c r="N16" s="84">
        <v>245</v>
      </c>
      <c r="O16" s="84">
        <v>0</v>
      </c>
      <c r="P16" s="84">
        <v>0</v>
      </c>
    </row>
    <row r="17" spans="1:16" ht="15" customHeight="1" x14ac:dyDescent="0.15">
      <c r="A17" s="83" t="s">
        <v>10</v>
      </c>
      <c r="B17" s="84">
        <v>5499</v>
      </c>
      <c r="C17" s="84">
        <v>2407</v>
      </c>
      <c r="D17" s="84">
        <v>1338</v>
      </c>
      <c r="E17" s="84">
        <v>0</v>
      </c>
      <c r="F17" s="84">
        <v>30</v>
      </c>
      <c r="G17" s="84">
        <v>256</v>
      </c>
      <c r="H17" s="84">
        <v>22</v>
      </c>
      <c r="I17" s="84">
        <v>388</v>
      </c>
      <c r="J17" s="84">
        <v>25</v>
      </c>
      <c r="K17" s="84">
        <v>295</v>
      </c>
      <c r="L17" s="84">
        <v>52</v>
      </c>
      <c r="M17" s="84">
        <v>0</v>
      </c>
      <c r="N17" s="84">
        <v>109</v>
      </c>
      <c r="O17" s="84">
        <v>0</v>
      </c>
      <c r="P17" s="84">
        <v>143</v>
      </c>
    </row>
    <row r="18" spans="1:16" ht="15" customHeight="1" x14ac:dyDescent="0.15">
      <c r="A18" s="83" t="s">
        <v>11</v>
      </c>
      <c r="B18" s="84">
        <v>435154</v>
      </c>
      <c r="C18" s="84">
        <v>163538</v>
      </c>
      <c r="D18" s="84">
        <v>86192</v>
      </c>
      <c r="E18" s="84">
        <v>3050</v>
      </c>
      <c r="F18" s="84">
        <v>6607</v>
      </c>
      <c r="G18" s="84">
        <v>3482</v>
      </c>
      <c r="H18" s="84">
        <v>289</v>
      </c>
      <c r="I18" s="84">
        <v>47455</v>
      </c>
      <c r="J18" s="84">
        <v>8323</v>
      </c>
      <c r="K18" s="84">
        <v>27758</v>
      </c>
      <c r="L18" s="84">
        <v>6962</v>
      </c>
      <c r="M18" s="84">
        <v>5145</v>
      </c>
      <c r="N18" s="84">
        <v>2351</v>
      </c>
      <c r="O18" s="84">
        <v>0</v>
      </c>
      <c r="P18" s="84">
        <v>1597</v>
      </c>
    </row>
    <row r="19" spans="1:16" ht="15" customHeight="1" x14ac:dyDescent="0.15">
      <c r="A19" s="83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</row>
    <row r="20" spans="1:16" ht="15" customHeight="1" x14ac:dyDescent="0.15">
      <c r="A20" s="83" t="s">
        <v>12</v>
      </c>
      <c r="B20" s="84">
        <v>7386</v>
      </c>
      <c r="C20" s="84">
        <v>3568</v>
      </c>
      <c r="D20" s="84">
        <v>1015</v>
      </c>
      <c r="E20" s="84">
        <v>82</v>
      </c>
      <c r="F20" s="84">
        <v>0</v>
      </c>
      <c r="G20" s="84">
        <v>663</v>
      </c>
      <c r="H20" s="84">
        <v>84</v>
      </c>
      <c r="I20" s="84">
        <v>448</v>
      </c>
      <c r="J20" s="84">
        <v>498</v>
      </c>
      <c r="K20" s="84">
        <v>949</v>
      </c>
      <c r="L20" s="84">
        <v>42</v>
      </c>
      <c r="M20" s="84">
        <v>65</v>
      </c>
      <c r="N20" s="84">
        <v>240</v>
      </c>
      <c r="O20" s="84">
        <v>0</v>
      </c>
      <c r="P20" s="84">
        <v>271</v>
      </c>
    </row>
    <row r="21" spans="1:16" ht="15" customHeight="1" x14ac:dyDescent="0.15">
      <c r="A21" s="83" t="s">
        <v>13</v>
      </c>
      <c r="B21" s="84">
        <v>9500</v>
      </c>
      <c r="C21" s="84">
        <v>4047</v>
      </c>
      <c r="D21" s="84">
        <v>2390</v>
      </c>
      <c r="E21" s="84">
        <v>112</v>
      </c>
      <c r="F21" s="84">
        <v>19</v>
      </c>
      <c r="G21" s="84">
        <v>0</v>
      </c>
      <c r="H21" s="84">
        <v>6</v>
      </c>
      <c r="I21" s="84">
        <v>1866</v>
      </c>
      <c r="J21" s="84">
        <v>33</v>
      </c>
      <c r="K21" s="84">
        <v>437</v>
      </c>
      <c r="L21" s="84">
        <v>0</v>
      </c>
      <c r="M21" s="84">
        <v>71</v>
      </c>
      <c r="N21" s="84">
        <v>14</v>
      </c>
      <c r="O21" s="84">
        <v>0</v>
      </c>
      <c r="P21" s="84">
        <v>0</v>
      </c>
    </row>
    <row r="22" spans="1:16" ht="15" customHeight="1" x14ac:dyDescent="0.15">
      <c r="A22" s="83" t="s">
        <v>14</v>
      </c>
      <c r="B22" s="84">
        <v>2511</v>
      </c>
      <c r="C22" s="84">
        <v>1025</v>
      </c>
      <c r="D22" s="84">
        <v>643</v>
      </c>
      <c r="E22" s="84">
        <v>26</v>
      </c>
      <c r="F22" s="84">
        <v>3</v>
      </c>
      <c r="G22" s="84">
        <v>239</v>
      </c>
      <c r="H22" s="84">
        <v>0</v>
      </c>
      <c r="I22" s="84">
        <v>169</v>
      </c>
      <c r="J22" s="84">
        <v>0</v>
      </c>
      <c r="K22" s="84">
        <v>136</v>
      </c>
      <c r="L22" s="84">
        <v>2</v>
      </c>
      <c r="M22" s="84">
        <v>1</v>
      </c>
      <c r="N22" s="84">
        <v>10</v>
      </c>
      <c r="O22" s="84">
        <v>0</v>
      </c>
      <c r="P22" s="84">
        <v>0</v>
      </c>
    </row>
    <row r="23" spans="1:16" ht="15" customHeight="1" x14ac:dyDescent="0.15">
      <c r="A23" s="83" t="s">
        <v>15</v>
      </c>
      <c r="B23" s="84">
        <v>6533</v>
      </c>
      <c r="C23" s="84">
        <v>1732</v>
      </c>
      <c r="D23" s="84">
        <v>901</v>
      </c>
      <c r="E23" s="84">
        <v>1</v>
      </c>
      <c r="F23" s="84">
        <v>1</v>
      </c>
      <c r="G23" s="84">
        <v>92</v>
      </c>
      <c r="H23" s="84">
        <v>10</v>
      </c>
      <c r="I23" s="84">
        <v>576</v>
      </c>
      <c r="J23" s="84">
        <v>4</v>
      </c>
      <c r="K23" s="84">
        <v>239</v>
      </c>
      <c r="L23" s="84">
        <v>22</v>
      </c>
      <c r="M23" s="84">
        <v>12</v>
      </c>
      <c r="N23" s="84">
        <v>16</v>
      </c>
      <c r="O23" s="84">
        <v>0</v>
      </c>
      <c r="P23" s="84">
        <v>0</v>
      </c>
    </row>
    <row r="24" spans="1:16" ht="15" customHeight="1" x14ac:dyDescent="0.15">
      <c r="A24" s="83" t="s">
        <v>16</v>
      </c>
      <c r="B24" s="84">
        <v>19593</v>
      </c>
      <c r="C24" s="84">
        <v>11507</v>
      </c>
      <c r="D24" s="84">
        <v>2200</v>
      </c>
      <c r="E24" s="84">
        <v>10</v>
      </c>
      <c r="F24" s="84">
        <v>54</v>
      </c>
      <c r="G24" s="84">
        <v>2394</v>
      </c>
      <c r="H24" s="84">
        <v>1</v>
      </c>
      <c r="I24" s="84">
        <v>627</v>
      </c>
      <c r="J24" s="84">
        <v>3149</v>
      </c>
      <c r="K24" s="84">
        <v>2918</v>
      </c>
      <c r="L24" s="84">
        <v>2562</v>
      </c>
      <c r="M24" s="84">
        <v>73</v>
      </c>
      <c r="N24" s="84">
        <v>423</v>
      </c>
      <c r="O24" s="84">
        <v>53</v>
      </c>
      <c r="P24" s="84">
        <v>1759</v>
      </c>
    </row>
    <row r="25" spans="1:16" ht="15" customHeight="1" x14ac:dyDescent="0.15">
      <c r="A25" s="83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</row>
    <row r="26" spans="1:16" ht="15" customHeight="1" x14ac:dyDescent="0.15">
      <c r="A26" s="83" t="s">
        <v>18</v>
      </c>
      <c r="B26" s="84">
        <v>3620</v>
      </c>
      <c r="C26" s="84">
        <v>2255</v>
      </c>
      <c r="D26" s="84">
        <v>405</v>
      </c>
      <c r="E26" s="84">
        <v>1</v>
      </c>
      <c r="F26" s="84">
        <v>2</v>
      </c>
      <c r="G26" s="84">
        <v>1260</v>
      </c>
      <c r="H26" s="84">
        <v>12</v>
      </c>
      <c r="I26" s="84">
        <v>171</v>
      </c>
      <c r="J26" s="84">
        <v>12</v>
      </c>
      <c r="K26" s="84">
        <v>344</v>
      </c>
      <c r="L26" s="84">
        <v>676</v>
      </c>
      <c r="M26" s="84">
        <v>0</v>
      </c>
      <c r="N26" s="84">
        <v>277</v>
      </c>
      <c r="O26" s="84">
        <v>84</v>
      </c>
      <c r="P26" s="84">
        <v>78</v>
      </c>
    </row>
    <row r="27" spans="1:16" ht="15" customHeight="1" x14ac:dyDescent="0.15">
      <c r="A27" s="83" t="s">
        <v>19</v>
      </c>
      <c r="B27" s="84">
        <v>1664</v>
      </c>
      <c r="C27" s="84">
        <v>26</v>
      </c>
      <c r="D27" s="84">
        <v>9</v>
      </c>
      <c r="E27" s="84">
        <v>0</v>
      </c>
      <c r="F27" s="84">
        <v>0</v>
      </c>
      <c r="G27" s="84">
        <v>17</v>
      </c>
      <c r="H27" s="84">
        <v>1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84">
        <v>0</v>
      </c>
      <c r="O27" s="84">
        <v>0</v>
      </c>
      <c r="P27" s="84">
        <v>0</v>
      </c>
    </row>
    <row r="28" spans="1:16" ht="15" customHeight="1" x14ac:dyDescent="0.15">
      <c r="A28" s="83" t="s">
        <v>20</v>
      </c>
      <c r="B28" s="84">
        <v>9001</v>
      </c>
      <c r="C28" s="84">
        <v>4631</v>
      </c>
      <c r="D28" s="84">
        <v>3541</v>
      </c>
      <c r="E28" s="84">
        <v>222</v>
      </c>
      <c r="F28" s="84">
        <v>78</v>
      </c>
      <c r="G28" s="84">
        <v>718</v>
      </c>
      <c r="H28" s="84">
        <v>3</v>
      </c>
      <c r="I28" s="84">
        <v>346</v>
      </c>
      <c r="J28" s="84">
        <v>65</v>
      </c>
      <c r="K28" s="84">
        <v>209</v>
      </c>
      <c r="L28" s="84">
        <v>59</v>
      </c>
      <c r="M28" s="84">
        <v>26</v>
      </c>
      <c r="N28" s="84">
        <v>4</v>
      </c>
      <c r="O28" s="84">
        <v>0</v>
      </c>
      <c r="P28" s="84">
        <v>128</v>
      </c>
    </row>
    <row r="29" spans="1:16" ht="15" customHeight="1" x14ac:dyDescent="0.15">
      <c r="A29" s="83" t="s">
        <v>21</v>
      </c>
      <c r="B29" s="84">
        <v>194</v>
      </c>
      <c r="C29" s="84">
        <v>171</v>
      </c>
      <c r="D29" s="84">
        <v>49</v>
      </c>
      <c r="E29" s="84">
        <v>0</v>
      </c>
      <c r="F29" s="84">
        <v>0</v>
      </c>
      <c r="G29" s="84">
        <v>32</v>
      </c>
      <c r="H29" s="84">
        <v>0</v>
      </c>
      <c r="I29" s="84">
        <v>49</v>
      </c>
      <c r="J29" s="84">
        <v>2</v>
      </c>
      <c r="K29" s="84">
        <v>18</v>
      </c>
      <c r="L29" s="84">
        <v>1</v>
      </c>
      <c r="M29" s="84">
        <v>0</v>
      </c>
      <c r="N29" s="84">
        <v>8</v>
      </c>
      <c r="O29" s="84">
        <v>0</v>
      </c>
      <c r="P29" s="84">
        <v>143</v>
      </c>
    </row>
    <row r="30" spans="1:16" ht="15" customHeight="1" x14ac:dyDescent="0.15">
      <c r="A30" s="83" t="s">
        <v>22</v>
      </c>
      <c r="B30" s="84">
        <v>7323</v>
      </c>
      <c r="C30" s="84">
        <v>4305</v>
      </c>
      <c r="D30" s="84">
        <v>1145</v>
      </c>
      <c r="E30" s="84">
        <v>0</v>
      </c>
      <c r="F30" s="84">
        <v>0</v>
      </c>
      <c r="G30" s="84">
        <v>1942</v>
      </c>
      <c r="H30" s="84">
        <v>0</v>
      </c>
      <c r="I30" s="84">
        <v>379</v>
      </c>
      <c r="J30" s="84">
        <v>283</v>
      </c>
      <c r="K30" s="84">
        <v>571</v>
      </c>
      <c r="L30" s="84">
        <v>208</v>
      </c>
      <c r="M30" s="84">
        <v>49</v>
      </c>
      <c r="N30" s="84">
        <v>363</v>
      </c>
      <c r="O30" s="84">
        <v>0</v>
      </c>
      <c r="P30" s="84">
        <v>102</v>
      </c>
    </row>
    <row r="31" spans="1:16" ht="15" customHeight="1" x14ac:dyDescent="0.15">
      <c r="A31" s="83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</row>
    <row r="32" spans="1:16" ht="15" customHeight="1" x14ac:dyDescent="0.15">
      <c r="A32" s="83" t="s">
        <v>23</v>
      </c>
      <c r="B32" s="84">
        <v>29353</v>
      </c>
      <c r="C32" s="84">
        <v>9113</v>
      </c>
      <c r="D32" s="84">
        <v>6894</v>
      </c>
      <c r="E32" s="84">
        <v>35</v>
      </c>
      <c r="F32" s="84">
        <v>0</v>
      </c>
      <c r="G32" s="84">
        <v>825</v>
      </c>
      <c r="H32" s="84">
        <v>5</v>
      </c>
      <c r="I32" s="84">
        <v>1197</v>
      </c>
      <c r="J32" s="84">
        <v>11</v>
      </c>
      <c r="K32" s="84">
        <v>490</v>
      </c>
      <c r="L32" s="84">
        <v>120</v>
      </c>
      <c r="M32" s="84">
        <v>132</v>
      </c>
      <c r="N32" s="84">
        <v>505</v>
      </c>
      <c r="O32" s="84">
        <v>0</v>
      </c>
      <c r="P32" s="84">
        <v>0</v>
      </c>
    </row>
    <row r="33" spans="1:16" ht="15" customHeight="1" x14ac:dyDescent="0.15">
      <c r="A33" s="83" t="s">
        <v>24</v>
      </c>
      <c r="B33" s="84">
        <v>14836</v>
      </c>
      <c r="C33" s="84">
        <v>8008</v>
      </c>
      <c r="D33" s="84">
        <v>4855</v>
      </c>
      <c r="E33" s="84">
        <v>13</v>
      </c>
      <c r="F33" s="84">
        <v>58</v>
      </c>
      <c r="G33" s="84">
        <v>39</v>
      </c>
      <c r="H33" s="84">
        <v>0</v>
      </c>
      <c r="I33" s="84">
        <v>174</v>
      </c>
      <c r="J33" s="84">
        <v>124</v>
      </c>
      <c r="K33" s="84">
        <v>680</v>
      </c>
      <c r="L33" s="84">
        <v>252</v>
      </c>
      <c r="M33" s="84">
        <v>196</v>
      </c>
      <c r="N33" s="84">
        <v>136</v>
      </c>
      <c r="O33" s="84">
        <v>0</v>
      </c>
      <c r="P33" s="84">
        <v>2688</v>
      </c>
    </row>
    <row r="34" spans="1:16" ht="15" customHeight="1" x14ac:dyDescent="0.15">
      <c r="A34" s="83" t="s">
        <v>25</v>
      </c>
      <c r="B34" s="84">
        <v>12441</v>
      </c>
      <c r="C34" s="84">
        <v>4935</v>
      </c>
      <c r="D34" s="84">
        <v>3086</v>
      </c>
      <c r="E34" s="84">
        <v>0</v>
      </c>
      <c r="F34" s="84">
        <v>2</v>
      </c>
      <c r="G34" s="84">
        <v>296</v>
      </c>
      <c r="H34" s="84">
        <v>10</v>
      </c>
      <c r="I34" s="84">
        <v>928</v>
      </c>
      <c r="J34" s="84">
        <v>29</v>
      </c>
      <c r="K34" s="84">
        <v>690</v>
      </c>
      <c r="L34" s="84">
        <v>33</v>
      </c>
      <c r="M34" s="84">
        <v>56</v>
      </c>
      <c r="N34" s="84">
        <v>211</v>
      </c>
      <c r="O34" s="84">
        <v>0</v>
      </c>
      <c r="P34" s="84">
        <v>92</v>
      </c>
    </row>
    <row r="35" spans="1:16" ht="15" customHeight="1" x14ac:dyDescent="0.15">
      <c r="A35" s="83" t="s">
        <v>26</v>
      </c>
      <c r="B35" s="84">
        <v>12896</v>
      </c>
      <c r="C35" s="84">
        <v>6244</v>
      </c>
      <c r="D35" s="84">
        <v>2829</v>
      </c>
      <c r="E35" s="84">
        <v>141</v>
      </c>
      <c r="F35" s="84">
        <v>0</v>
      </c>
      <c r="G35" s="84">
        <v>623</v>
      </c>
      <c r="H35" s="84">
        <v>0</v>
      </c>
      <c r="I35" s="84">
        <v>185</v>
      </c>
      <c r="J35" s="84">
        <v>1226</v>
      </c>
      <c r="K35" s="84">
        <v>1388</v>
      </c>
      <c r="L35" s="84">
        <v>409</v>
      </c>
      <c r="M35" s="84">
        <v>285</v>
      </c>
      <c r="N35" s="84">
        <v>312</v>
      </c>
      <c r="O35" s="84">
        <v>0</v>
      </c>
      <c r="P35" s="84">
        <v>205</v>
      </c>
    </row>
    <row r="36" spans="1:16" ht="15" customHeight="1" x14ac:dyDescent="0.15">
      <c r="A36" s="83" t="s">
        <v>27</v>
      </c>
      <c r="B36" s="84">
        <v>3341</v>
      </c>
      <c r="C36" s="84">
        <v>1627</v>
      </c>
      <c r="D36" s="84">
        <v>604</v>
      </c>
      <c r="E36" s="84">
        <v>4</v>
      </c>
      <c r="F36" s="84">
        <v>10</v>
      </c>
      <c r="G36" s="84">
        <v>216</v>
      </c>
      <c r="H36" s="84">
        <v>4</v>
      </c>
      <c r="I36" s="84">
        <v>228</v>
      </c>
      <c r="J36" s="84">
        <v>83</v>
      </c>
      <c r="K36" s="84">
        <v>540</v>
      </c>
      <c r="L36" s="84">
        <v>10</v>
      </c>
      <c r="M36" s="84">
        <v>6</v>
      </c>
      <c r="N36" s="84">
        <v>173</v>
      </c>
      <c r="O36" s="84">
        <v>0</v>
      </c>
      <c r="P36" s="84">
        <v>0</v>
      </c>
    </row>
    <row r="37" spans="1:16" ht="15" customHeight="1" x14ac:dyDescent="0.15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</row>
    <row r="38" spans="1:16" ht="15" customHeight="1" x14ac:dyDescent="0.15">
      <c r="A38" s="83" t="s">
        <v>28</v>
      </c>
      <c r="B38" s="84">
        <v>13392</v>
      </c>
      <c r="C38" s="84">
        <v>5574</v>
      </c>
      <c r="D38" s="84">
        <v>3373</v>
      </c>
      <c r="E38" s="84">
        <v>0</v>
      </c>
      <c r="F38" s="84">
        <v>0</v>
      </c>
      <c r="G38" s="84">
        <v>26</v>
      </c>
      <c r="H38" s="84">
        <v>0</v>
      </c>
      <c r="I38" s="84">
        <v>526</v>
      </c>
      <c r="J38" s="84">
        <v>270</v>
      </c>
      <c r="K38" s="84">
        <v>313</v>
      </c>
      <c r="L38" s="84">
        <v>11</v>
      </c>
      <c r="M38" s="84">
        <v>322</v>
      </c>
      <c r="N38" s="84">
        <v>248</v>
      </c>
      <c r="O38" s="84">
        <v>0</v>
      </c>
      <c r="P38" s="84">
        <v>1103</v>
      </c>
    </row>
    <row r="39" spans="1:16" ht="15" customHeight="1" x14ac:dyDescent="0.15">
      <c r="A39" s="83" t="s">
        <v>29</v>
      </c>
      <c r="B39" s="84">
        <v>14508</v>
      </c>
      <c r="C39" s="84">
        <v>6659</v>
      </c>
      <c r="D39" s="84">
        <v>1929</v>
      </c>
      <c r="E39" s="84">
        <v>0</v>
      </c>
      <c r="F39" s="84">
        <v>63</v>
      </c>
      <c r="G39" s="84">
        <v>2741</v>
      </c>
      <c r="H39" s="84">
        <v>18</v>
      </c>
      <c r="I39" s="84">
        <v>1069</v>
      </c>
      <c r="J39" s="84">
        <v>694</v>
      </c>
      <c r="K39" s="84">
        <v>1127</v>
      </c>
      <c r="L39" s="84">
        <v>1479</v>
      </c>
      <c r="M39" s="84">
        <v>13</v>
      </c>
      <c r="N39" s="84">
        <v>361</v>
      </c>
      <c r="O39" s="84">
        <v>0</v>
      </c>
      <c r="P39" s="84">
        <v>0</v>
      </c>
    </row>
    <row r="40" spans="1:16" ht="15" customHeight="1" x14ac:dyDescent="0.15">
      <c r="A40" s="83" t="s">
        <v>30</v>
      </c>
      <c r="B40" s="84">
        <v>34707</v>
      </c>
      <c r="C40" s="84">
        <v>10366</v>
      </c>
      <c r="D40" s="84">
        <v>7470</v>
      </c>
      <c r="E40" s="84">
        <v>0</v>
      </c>
      <c r="F40" s="84">
        <v>0</v>
      </c>
      <c r="G40" s="84">
        <v>20</v>
      </c>
      <c r="H40" s="84">
        <v>0</v>
      </c>
      <c r="I40" s="84">
        <v>359</v>
      </c>
      <c r="J40" s="84">
        <v>498</v>
      </c>
      <c r="K40" s="84">
        <v>1617</v>
      </c>
      <c r="L40" s="84">
        <v>129</v>
      </c>
      <c r="M40" s="84">
        <v>127</v>
      </c>
      <c r="N40" s="84">
        <v>426</v>
      </c>
      <c r="O40" s="84">
        <v>0</v>
      </c>
      <c r="P40" s="84">
        <v>0</v>
      </c>
    </row>
    <row r="41" spans="1:16" ht="15" customHeight="1" x14ac:dyDescent="0.15">
      <c r="A41" s="83" t="s">
        <v>31</v>
      </c>
      <c r="B41" s="84">
        <v>47329</v>
      </c>
      <c r="C41" s="84">
        <v>18839</v>
      </c>
      <c r="D41" s="84">
        <v>10431</v>
      </c>
      <c r="E41" s="84">
        <v>25</v>
      </c>
      <c r="F41" s="84">
        <v>139</v>
      </c>
      <c r="G41" s="84">
        <v>596</v>
      </c>
      <c r="H41" s="84">
        <v>0</v>
      </c>
      <c r="I41" s="84">
        <v>5808</v>
      </c>
      <c r="J41" s="84">
        <v>1599</v>
      </c>
      <c r="K41" s="84">
        <v>1734</v>
      </c>
      <c r="L41" s="84">
        <v>165</v>
      </c>
      <c r="M41" s="84">
        <v>79</v>
      </c>
      <c r="N41" s="84">
        <v>130</v>
      </c>
      <c r="O41" s="84">
        <v>0</v>
      </c>
      <c r="P41" s="84">
        <v>3468</v>
      </c>
    </row>
    <row r="42" spans="1:16" ht="15" customHeight="1" x14ac:dyDescent="0.15">
      <c r="A42" s="83" t="s">
        <v>32</v>
      </c>
      <c r="B42" s="84">
        <v>13103</v>
      </c>
      <c r="C42" s="84">
        <v>7641</v>
      </c>
      <c r="D42" s="84">
        <v>4183</v>
      </c>
      <c r="E42" s="84">
        <v>260</v>
      </c>
      <c r="F42" s="84">
        <v>180</v>
      </c>
      <c r="G42" s="84">
        <v>245</v>
      </c>
      <c r="H42" s="84">
        <v>18</v>
      </c>
      <c r="I42" s="84">
        <v>607</v>
      </c>
      <c r="J42" s="84">
        <v>97</v>
      </c>
      <c r="K42" s="84">
        <v>647</v>
      </c>
      <c r="L42" s="84">
        <v>343</v>
      </c>
      <c r="M42" s="84">
        <v>0</v>
      </c>
      <c r="N42" s="84">
        <v>702</v>
      </c>
      <c r="O42" s="84">
        <v>4</v>
      </c>
      <c r="P42" s="84">
        <v>2716</v>
      </c>
    </row>
    <row r="43" spans="1:16" ht="15" customHeight="1" x14ac:dyDescent="0.15">
      <c r="A43" s="83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</row>
    <row r="44" spans="1:16" ht="15" customHeight="1" x14ac:dyDescent="0.15">
      <c r="A44" s="83" t="s">
        <v>33</v>
      </c>
      <c r="B44" s="84">
        <v>6814</v>
      </c>
      <c r="C44" s="84">
        <v>4115</v>
      </c>
      <c r="D44" s="84">
        <v>1231</v>
      </c>
      <c r="E44" s="84">
        <v>0</v>
      </c>
      <c r="F44" s="84">
        <v>15</v>
      </c>
      <c r="G44" s="84">
        <v>911</v>
      </c>
      <c r="H44" s="84">
        <v>0</v>
      </c>
      <c r="I44" s="84">
        <v>161</v>
      </c>
      <c r="J44" s="84">
        <v>1206</v>
      </c>
      <c r="K44" s="84">
        <v>854</v>
      </c>
      <c r="L44" s="84">
        <v>18</v>
      </c>
      <c r="M44" s="84">
        <v>226</v>
      </c>
      <c r="N44" s="84">
        <v>132</v>
      </c>
      <c r="O44" s="84">
        <v>0</v>
      </c>
      <c r="P44" s="84">
        <v>0</v>
      </c>
    </row>
    <row r="45" spans="1:16" ht="15" customHeight="1" x14ac:dyDescent="0.15">
      <c r="A45" s="83" t="s">
        <v>34</v>
      </c>
      <c r="B45" s="84">
        <v>30037</v>
      </c>
      <c r="C45" s="84">
        <v>5770</v>
      </c>
      <c r="D45" s="84">
        <v>3752</v>
      </c>
      <c r="E45" s="84">
        <v>146</v>
      </c>
      <c r="F45" s="84">
        <v>232</v>
      </c>
      <c r="G45" s="84">
        <v>147</v>
      </c>
      <c r="H45" s="84">
        <v>4</v>
      </c>
      <c r="I45" s="84">
        <v>333</v>
      </c>
      <c r="J45" s="84">
        <v>548</v>
      </c>
      <c r="K45" s="84">
        <v>780</v>
      </c>
      <c r="L45" s="84">
        <v>149</v>
      </c>
      <c r="M45" s="84">
        <v>2</v>
      </c>
      <c r="N45" s="84">
        <v>114</v>
      </c>
      <c r="O45" s="84">
        <v>0</v>
      </c>
      <c r="P45" s="84">
        <v>434</v>
      </c>
    </row>
    <row r="46" spans="1:16" ht="15" customHeight="1" x14ac:dyDescent="0.15">
      <c r="A46" s="83" t="s">
        <v>35</v>
      </c>
      <c r="B46" s="84">
        <v>2854</v>
      </c>
      <c r="C46" s="84">
        <v>1677</v>
      </c>
      <c r="D46" s="84">
        <v>614</v>
      </c>
      <c r="E46" s="84">
        <v>0</v>
      </c>
      <c r="F46" s="84">
        <v>32</v>
      </c>
      <c r="G46" s="84">
        <v>756</v>
      </c>
      <c r="H46" s="84">
        <v>0</v>
      </c>
      <c r="I46" s="84">
        <v>456</v>
      </c>
      <c r="J46" s="84">
        <v>304</v>
      </c>
      <c r="K46" s="84">
        <v>241</v>
      </c>
      <c r="L46" s="84">
        <v>34</v>
      </c>
      <c r="M46" s="84">
        <v>29</v>
      </c>
      <c r="N46" s="84">
        <v>28</v>
      </c>
      <c r="O46" s="84">
        <v>0</v>
      </c>
      <c r="P46" s="84">
        <v>0</v>
      </c>
    </row>
    <row r="47" spans="1:16" ht="15" customHeight="1" x14ac:dyDescent="0.15">
      <c r="A47" s="83" t="s">
        <v>36</v>
      </c>
      <c r="B47" s="84">
        <v>4939</v>
      </c>
      <c r="C47" s="84">
        <v>3263</v>
      </c>
      <c r="D47" s="84">
        <v>1854</v>
      </c>
      <c r="E47" s="84">
        <v>1</v>
      </c>
      <c r="F47" s="84">
        <v>0</v>
      </c>
      <c r="G47" s="84">
        <v>351</v>
      </c>
      <c r="H47" s="84">
        <v>11</v>
      </c>
      <c r="I47" s="84">
        <v>183</v>
      </c>
      <c r="J47" s="84">
        <v>466</v>
      </c>
      <c r="K47" s="84">
        <v>449</v>
      </c>
      <c r="L47" s="84">
        <v>156</v>
      </c>
      <c r="M47" s="84">
        <v>15</v>
      </c>
      <c r="N47" s="84">
        <v>26</v>
      </c>
      <c r="O47" s="84">
        <v>0</v>
      </c>
      <c r="P47" s="84">
        <v>471</v>
      </c>
    </row>
    <row r="48" spans="1:16" ht="15" customHeight="1" x14ac:dyDescent="0.15">
      <c r="A48" s="83" t="s">
        <v>37</v>
      </c>
      <c r="B48" s="84">
        <v>6921</v>
      </c>
      <c r="C48" s="84">
        <v>3426</v>
      </c>
      <c r="D48" s="84">
        <v>2488</v>
      </c>
      <c r="E48" s="84">
        <v>0</v>
      </c>
      <c r="F48" s="84">
        <v>7</v>
      </c>
      <c r="G48" s="84">
        <v>178</v>
      </c>
      <c r="H48" s="84">
        <v>0</v>
      </c>
      <c r="I48" s="84">
        <v>240</v>
      </c>
      <c r="J48" s="84">
        <v>277</v>
      </c>
      <c r="K48" s="84">
        <v>348</v>
      </c>
      <c r="L48" s="84">
        <v>71</v>
      </c>
      <c r="M48" s="84">
        <v>59</v>
      </c>
      <c r="N48" s="84">
        <v>60</v>
      </c>
      <c r="O48" s="84">
        <v>0</v>
      </c>
      <c r="P48" s="84">
        <v>0</v>
      </c>
    </row>
    <row r="49" spans="1:16" ht="15" customHeight="1" x14ac:dyDescent="0.15">
      <c r="A49" s="83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</row>
    <row r="50" spans="1:16" ht="15" customHeight="1" x14ac:dyDescent="0.15">
      <c r="A50" s="83" t="s">
        <v>38</v>
      </c>
      <c r="B50" s="84">
        <v>3879</v>
      </c>
      <c r="C50" s="84">
        <v>1604</v>
      </c>
      <c r="D50" s="84">
        <v>730</v>
      </c>
      <c r="E50" s="84">
        <v>0</v>
      </c>
      <c r="F50" s="84">
        <v>0</v>
      </c>
      <c r="G50" s="84">
        <v>110</v>
      </c>
      <c r="H50" s="84">
        <v>5</v>
      </c>
      <c r="I50" s="84">
        <v>483</v>
      </c>
      <c r="J50" s="84">
        <v>473</v>
      </c>
      <c r="K50" s="84">
        <v>229</v>
      </c>
      <c r="L50" s="84">
        <v>153</v>
      </c>
      <c r="M50" s="84">
        <v>0</v>
      </c>
      <c r="N50" s="84">
        <v>40</v>
      </c>
      <c r="O50" s="84">
        <v>0</v>
      </c>
      <c r="P50" s="84">
        <v>0</v>
      </c>
    </row>
    <row r="51" spans="1:16" ht="15" customHeight="1" x14ac:dyDescent="0.15">
      <c r="A51" s="83" t="s">
        <v>39</v>
      </c>
      <c r="B51" s="84">
        <v>23583</v>
      </c>
      <c r="C51" s="84">
        <v>7924</v>
      </c>
      <c r="D51" s="84">
        <v>2652</v>
      </c>
      <c r="E51" s="84">
        <v>0</v>
      </c>
      <c r="F51" s="84">
        <v>0</v>
      </c>
      <c r="G51" s="84">
        <v>2565</v>
      </c>
      <c r="H51" s="84">
        <v>3</v>
      </c>
      <c r="I51" s="84">
        <v>279</v>
      </c>
      <c r="J51" s="84">
        <v>28</v>
      </c>
      <c r="K51" s="84">
        <v>1160</v>
      </c>
      <c r="L51" s="84">
        <v>738</v>
      </c>
      <c r="M51" s="84">
        <v>22</v>
      </c>
      <c r="N51" s="84">
        <v>100</v>
      </c>
      <c r="O51" s="84">
        <v>0</v>
      </c>
      <c r="P51" s="84">
        <v>1576</v>
      </c>
    </row>
    <row r="52" spans="1:16" ht="15" customHeight="1" x14ac:dyDescent="0.15">
      <c r="A52" s="83" t="s">
        <v>40</v>
      </c>
      <c r="B52" s="84">
        <v>15074</v>
      </c>
      <c r="C52" s="84">
        <v>6348</v>
      </c>
      <c r="D52" s="84">
        <v>3204</v>
      </c>
      <c r="E52" s="84">
        <v>9</v>
      </c>
      <c r="F52" s="84">
        <v>24</v>
      </c>
      <c r="G52" s="84">
        <v>789</v>
      </c>
      <c r="H52" s="84">
        <v>23</v>
      </c>
      <c r="I52" s="84">
        <v>1356</v>
      </c>
      <c r="J52" s="84">
        <v>594</v>
      </c>
      <c r="K52" s="84">
        <v>1107</v>
      </c>
      <c r="L52" s="84">
        <v>60</v>
      </c>
      <c r="M52" s="84">
        <v>154</v>
      </c>
      <c r="N52" s="84">
        <v>194</v>
      </c>
      <c r="O52" s="84">
        <v>14</v>
      </c>
      <c r="P52" s="84">
        <v>221</v>
      </c>
    </row>
    <row r="53" spans="1:16" ht="15" customHeight="1" x14ac:dyDescent="0.15">
      <c r="A53" s="83" t="s">
        <v>41</v>
      </c>
      <c r="B53" s="84">
        <v>98511</v>
      </c>
      <c r="C53" s="84">
        <v>43835</v>
      </c>
      <c r="D53" s="84">
        <v>31458</v>
      </c>
      <c r="E53" s="84">
        <v>1239</v>
      </c>
      <c r="F53" s="84">
        <v>201</v>
      </c>
      <c r="G53" s="84">
        <v>6905</v>
      </c>
      <c r="H53" s="84">
        <v>0</v>
      </c>
      <c r="I53" s="84">
        <v>4178</v>
      </c>
      <c r="J53" s="84">
        <v>0</v>
      </c>
      <c r="K53" s="84">
        <v>2882</v>
      </c>
      <c r="L53" s="84">
        <v>858</v>
      </c>
      <c r="M53" s="84">
        <v>1816</v>
      </c>
      <c r="N53" s="84">
        <v>247</v>
      </c>
      <c r="O53" s="84">
        <v>0</v>
      </c>
      <c r="P53" s="84">
        <v>0</v>
      </c>
    </row>
    <row r="54" spans="1:16" ht="15" customHeight="1" x14ac:dyDescent="0.15">
      <c r="A54" s="83" t="s">
        <v>42</v>
      </c>
      <c r="B54" s="84">
        <v>6858</v>
      </c>
      <c r="C54" s="84">
        <v>3989</v>
      </c>
      <c r="D54" s="84">
        <v>1139</v>
      </c>
      <c r="E54" s="84">
        <v>0</v>
      </c>
      <c r="F54" s="84">
        <v>30</v>
      </c>
      <c r="G54" s="84">
        <v>728</v>
      </c>
      <c r="H54" s="84">
        <v>0</v>
      </c>
      <c r="I54" s="84">
        <v>968</v>
      </c>
      <c r="J54" s="84">
        <v>140</v>
      </c>
      <c r="K54" s="84">
        <v>613</v>
      </c>
      <c r="L54" s="84">
        <v>32</v>
      </c>
      <c r="M54" s="84">
        <v>3</v>
      </c>
      <c r="N54" s="84">
        <v>125</v>
      </c>
      <c r="O54" s="84">
        <v>0</v>
      </c>
      <c r="P54" s="84">
        <v>1977</v>
      </c>
    </row>
    <row r="55" spans="1:16" ht="15" customHeight="1" x14ac:dyDescent="0.15">
      <c r="A55" s="83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</row>
    <row r="56" spans="1:16" ht="15" customHeight="1" x14ac:dyDescent="0.15">
      <c r="A56" s="83" t="s">
        <v>43</v>
      </c>
      <c r="B56" s="84">
        <v>1502</v>
      </c>
      <c r="C56" s="84">
        <v>738</v>
      </c>
      <c r="D56" s="84">
        <v>406</v>
      </c>
      <c r="E56" s="84">
        <v>14</v>
      </c>
      <c r="F56" s="84">
        <v>20</v>
      </c>
      <c r="G56" s="84">
        <v>244</v>
      </c>
      <c r="H56" s="84">
        <v>1</v>
      </c>
      <c r="I56" s="84">
        <v>87</v>
      </c>
      <c r="J56" s="84">
        <v>9</v>
      </c>
      <c r="K56" s="84">
        <v>109</v>
      </c>
      <c r="L56" s="84">
        <v>25</v>
      </c>
      <c r="M56" s="84">
        <v>13</v>
      </c>
      <c r="N56" s="84">
        <v>12</v>
      </c>
      <c r="O56" s="84">
        <v>2</v>
      </c>
      <c r="P56" s="84">
        <v>12</v>
      </c>
    </row>
    <row r="57" spans="1:16" ht="15" customHeight="1" x14ac:dyDescent="0.15">
      <c r="A57" s="83" t="s">
        <v>44</v>
      </c>
      <c r="B57" s="84">
        <v>64295</v>
      </c>
      <c r="C57" s="84">
        <v>24417</v>
      </c>
      <c r="D57" s="84">
        <v>11976</v>
      </c>
      <c r="E57" s="84">
        <v>30</v>
      </c>
      <c r="F57" s="84">
        <v>327</v>
      </c>
      <c r="G57" s="84">
        <v>5133</v>
      </c>
      <c r="H57" s="84">
        <v>14</v>
      </c>
      <c r="I57" s="84">
        <v>506</v>
      </c>
      <c r="J57" s="84">
        <v>209</v>
      </c>
      <c r="K57" s="84">
        <v>2902</v>
      </c>
      <c r="L57" s="84">
        <v>696</v>
      </c>
      <c r="M57" s="84">
        <v>88</v>
      </c>
      <c r="N57" s="84">
        <v>542</v>
      </c>
      <c r="O57" s="84">
        <v>0</v>
      </c>
      <c r="P57" s="84">
        <v>5556</v>
      </c>
    </row>
    <row r="58" spans="1:16" ht="15" customHeight="1" x14ac:dyDescent="0.15">
      <c r="A58" s="83" t="s">
        <v>45</v>
      </c>
      <c r="B58" s="84">
        <v>3993</v>
      </c>
      <c r="C58" s="84">
        <v>2348</v>
      </c>
      <c r="D58" s="84">
        <v>346</v>
      </c>
      <c r="E58" s="84">
        <v>0</v>
      </c>
      <c r="F58" s="84">
        <v>0</v>
      </c>
      <c r="G58" s="84">
        <v>361</v>
      </c>
      <c r="H58" s="84">
        <v>2</v>
      </c>
      <c r="I58" s="84">
        <v>559</v>
      </c>
      <c r="J58" s="84">
        <v>7</v>
      </c>
      <c r="K58" s="84">
        <v>878</v>
      </c>
      <c r="L58" s="84">
        <v>0</v>
      </c>
      <c r="M58" s="84">
        <v>458</v>
      </c>
      <c r="N58" s="84">
        <v>123</v>
      </c>
      <c r="O58" s="84">
        <v>0</v>
      </c>
      <c r="P58" s="84">
        <v>0</v>
      </c>
    </row>
    <row r="59" spans="1:16" ht="15" customHeight="1" x14ac:dyDescent="0.15">
      <c r="A59" s="83" t="s">
        <v>46</v>
      </c>
      <c r="B59" s="84">
        <v>24819</v>
      </c>
      <c r="C59" s="84">
        <v>12017</v>
      </c>
      <c r="D59" s="84">
        <v>3330</v>
      </c>
      <c r="E59" s="84">
        <v>0</v>
      </c>
      <c r="F59" s="84">
        <v>0</v>
      </c>
      <c r="G59" s="84">
        <v>1865</v>
      </c>
      <c r="H59" s="84">
        <v>1</v>
      </c>
      <c r="I59" s="84">
        <v>1463</v>
      </c>
      <c r="J59" s="84">
        <v>34</v>
      </c>
      <c r="K59" s="84">
        <v>522</v>
      </c>
      <c r="L59" s="84">
        <v>218</v>
      </c>
      <c r="M59" s="84">
        <v>172</v>
      </c>
      <c r="N59" s="84">
        <v>458</v>
      </c>
      <c r="O59" s="84">
        <v>1</v>
      </c>
      <c r="P59" s="84">
        <v>5904</v>
      </c>
    </row>
    <row r="60" spans="1:16" ht="15" customHeight="1" x14ac:dyDescent="0.15">
      <c r="A60" s="83" t="s">
        <v>47</v>
      </c>
      <c r="B60" s="84">
        <v>29487</v>
      </c>
      <c r="C60" s="84">
        <v>16829</v>
      </c>
      <c r="D60" s="84">
        <v>8267</v>
      </c>
      <c r="E60" s="84">
        <v>1648</v>
      </c>
      <c r="F60" s="84">
        <v>1321</v>
      </c>
      <c r="G60" s="84">
        <v>0</v>
      </c>
      <c r="H60" s="84">
        <v>0</v>
      </c>
      <c r="I60" s="84">
        <v>1767</v>
      </c>
      <c r="J60" s="84">
        <v>1551</v>
      </c>
      <c r="K60" s="84">
        <v>4993</v>
      </c>
      <c r="L60" s="84">
        <v>1108</v>
      </c>
      <c r="M60" s="84">
        <v>192</v>
      </c>
      <c r="N60" s="84">
        <v>424</v>
      </c>
      <c r="O60" s="84">
        <v>0</v>
      </c>
      <c r="P60" s="84">
        <v>504</v>
      </c>
    </row>
    <row r="61" spans="1:16" ht="15" customHeight="1" x14ac:dyDescent="0.15">
      <c r="A61" s="83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</row>
    <row r="62" spans="1:16" ht="15" customHeight="1" x14ac:dyDescent="0.15">
      <c r="A62" s="83" t="s">
        <v>48</v>
      </c>
      <c r="B62" s="84">
        <v>11566</v>
      </c>
      <c r="C62" s="84">
        <v>1272</v>
      </c>
      <c r="D62" s="84">
        <v>83</v>
      </c>
      <c r="E62" s="84">
        <v>84</v>
      </c>
      <c r="F62" s="84">
        <v>10</v>
      </c>
      <c r="G62" s="84">
        <v>316</v>
      </c>
      <c r="H62" s="84">
        <v>24</v>
      </c>
      <c r="I62" s="84">
        <v>85</v>
      </c>
      <c r="J62" s="84">
        <v>316</v>
      </c>
      <c r="K62" s="84">
        <v>368</v>
      </c>
      <c r="L62" s="84">
        <v>16</v>
      </c>
      <c r="M62" s="84">
        <v>5</v>
      </c>
      <c r="N62" s="84">
        <v>5</v>
      </c>
      <c r="O62" s="84">
        <v>5</v>
      </c>
      <c r="P62" s="84">
        <v>0</v>
      </c>
    </row>
    <row r="63" spans="1:16" ht="15" customHeight="1" x14ac:dyDescent="0.15">
      <c r="A63" s="83" t="s">
        <v>49</v>
      </c>
      <c r="B63" s="84">
        <v>5744</v>
      </c>
      <c r="C63" s="84">
        <v>1563</v>
      </c>
      <c r="D63" s="84">
        <v>988</v>
      </c>
      <c r="E63" s="84">
        <v>1</v>
      </c>
      <c r="F63" s="84">
        <v>0</v>
      </c>
      <c r="G63" s="84">
        <v>47</v>
      </c>
      <c r="H63" s="84">
        <v>0</v>
      </c>
      <c r="I63" s="84">
        <v>62</v>
      </c>
      <c r="J63" s="84">
        <v>0</v>
      </c>
      <c r="K63" s="84">
        <v>135</v>
      </c>
      <c r="L63" s="84">
        <v>0</v>
      </c>
      <c r="M63" s="84">
        <v>1</v>
      </c>
      <c r="N63" s="84">
        <v>1</v>
      </c>
      <c r="O63" s="84">
        <v>0</v>
      </c>
      <c r="P63" s="84">
        <v>416</v>
      </c>
    </row>
    <row r="64" spans="1:16" ht="15" customHeight="1" x14ac:dyDescent="0.15">
      <c r="A64" s="83" t="s">
        <v>50</v>
      </c>
      <c r="B64" s="84">
        <v>13671</v>
      </c>
      <c r="C64" s="84">
        <v>6040</v>
      </c>
      <c r="D64" s="84">
        <v>3167</v>
      </c>
      <c r="E64" s="84">
        <v>0</v>
      </c>
      <c r="F64" s="84">
        <v>6</v>
      </c>
      <c r="G64" s="84">
        <v>1070</v>
      </c>
      <c r="H64" s="84">
        <v>22</v>
      </c>
      <c r="I64" s="84">
        <v>747</v>
      </c>
      <c r="J64" s="84">
        <v>374</v>
      </c>
      <c r="K64" s="84">
        <v>688</v>
      </c>
      <c r="L64" s="84">
        <v>0</v>
      </c>
      <c r="M64" s="84">
        <v>0</v>
      </c>
      <c r="N64" s="84">
        <v>485</v>
      </c>
      <c r="O64" s="84">
        <v>0</v>
      </c>
      <c r="P64" s="84">
        <v>22</v>
      </c>
    </row>
    <row r="65" spans="1:16" ht="15" customHeight="1" x14ac:dyDescent="0.15">
      <c r="A65" s="83" t="s">
        <v>51</v>
      </c>
      <c r="B65" s="84">
        <v>1032</v>
      </c>
      <c r="C65" s="84">
        <v>669</v>
      </c>
      <c r="D65" s="84">
        <v>152</v>
      </c>
      <c r="E65" s="84">
        <v>0</v>
      </c>
      <c r="F65" s="84">
        <v>38</v>
      </c>
      <c r="G65" s="84">
        <v>0</v>
      </c>
      <c r="H65" s="84">
        <v>1</v>
      </c>
      <c r="I65" s="84">
        <v>32</v>
      </c>
      <c r="J65" s="84">
        <v>449</v>
      </c>
      <c r="K65" s="84">
        <v>57</v>
      </c>
      <c r="L65" s="84">
        <v>5</v>
      </c>
      <c r="M65" s="84">
        <v>25</v>
      </c>
      <c r="N65" s="84">
        <v>20</v>
      </c>
      <c r="O65" s="84">
        <v>8</v>
      </c>
      <c r="P65" s="84">
        <v>0</v>
      </c>
    </row>
    <row r="66" spans="1:16" ht="15" customHeight="1" x14ac:dyDescent="0.15">
      <c r="A66" s="83" t="s">
        <v>52</v>
      </c>
      <c r="B66" s="84">
        <v>45566</v>
      </c>
      <c r="C66" s="84">
        <v>23210</v>
      </c>
      <c r="D66" s="84">
        <v>13570</v>
      </c>
      <c r="E66" s="84">
        <v>1</v>
      </c>
      <c r="F66" s="84">
        <v>1</v>
      </c>
      <c r="G66" s="84">
        <v>423</v>
      </c>
      <c r="H66" s="84">
        <v>0</v>
      </c>
      <c r="I66" s="84">
        <v>2600</v>
      </c>
      <c r="J66" s="84">
        <v>4334</v>
      </c>
      <c r="K66" s="84">
        <v>2644</v>
      </c>
      <c r="L66" s="84">
        <v>5622</v>
      </c>
      <c r="M66" s="84">
        <v>0</v>
      </c>
      <c r="N66" s="84">
        <v>212</v>
      </c>
      <c r="O66" s="84">
        <v>0</v>
      </c>
      <c r="P66" s="84">
        <v>3341</v>
      </c>
    </row>
    <row r="67" spans="1:16" ht="15" customHeight="1" x14ac:dyDescent="0.15">
      <c r="A67" s="83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</row>
    <row r="68" spans="1:16" ht="15" customHeight="1" x14ac:dyDescent="0.15">
      <c r="A68" s="83" t="s">
        <v>53</v>
      </c>
      <c r="B68" s="84">
        <v>16852</v>
      </c>
      <c r="C68" s="84">
        <v>7214</v>
      </c>
      <c r="D68" s="84">
        <v>4098</v>
      </c>
      <c r="E68" s="84">
        <v>251</v>
      </c>
      <c r="F68" s="84">
        <v>51</v>
      </c>
      <c r="G68" s="84">
        <v>1121</v>
      </c>
      <c r="H68" s="84">
        <v>0</v>
      </c>
      <c r="I68" s="84">
        <v>2166</v>
      </c>
      <c r="J68" s="84">
        <v>663</v>
      </c>
      <c r="K68" s="84">
        <v>858</v>
      </c>
      <c r="L68" s="84">
        <v>95</v>
      </c>
      <c r="M68" s="84">
        <v>0</v>
      </c>
      <c r="N68" s="84">
        <v>212</v>
      </c>
      <c r="O68" s="84">
        <v>0</v>
      </c>
      <c r="P68" s="84">
        <v>0</v>
      </c>
    </row>
    <row r="69" spans="1:16" ht="15" customHeight="1" x14ac:dyDescent="0.15">
      <c r="A69" s="83" t="s">
        <v>54</v>
      </c>
      <c r="B69" s="84">
        <v>4083</v>
      </c>
      <c r="C69" s="84">
        <v>2050</v>
      </c>
      <c r="D69" s="84">
        <v>751</v>
      </c>
      <c r="E69" s="84">
        <v>2</v>
      </c>
      <c r="F69" s="84">
        <v>8</v>
      </c>
      <c r="G69" s="84">
        <v>623</v>
      </c>
      <c r="H69" s="84">
        <v>5</v>
      </c>
      <c r="I69" s="84">
        <v>76</v>
      </c>
      <c r="J69" s="84">
        <v>247</v>
      </c>
      <c r="K69" s="84">
        <v>406</v>
      </c>
      <c r="L69" s="84">
        <v>119</v>
      </c>
      <c r="M69" s="84">
        <v>0</v>
      </c>
      <c r="N69" s="84">
        <v>147</v>
      </c>
      <c r="O69" s="84">
        <v>0</v>
      </c>
      <c r="P69" s="84">
        <v>127</v>
      </c>
    </row>
    <row r="70" spans="1:16" ht="15" customHeight="1" x14ac:dyDescent="0.15">
      <c r="A70" s="83" t="s">
        <v>55</v>
      </c>
      <c r="B70" s="84">
        <v>2201</v>
      </c>
      <c r="C70" s="84">
        <v>844</v>
      </c>
      <c r="D70" s="84">
        <v>596</v>
      </c>
      <c r="E70" s="84">
        <v>0</v>
      </c>
      <c r="F70" s="84">
        <v>1</v>
      </c>
      <c r="G70" s="84">
        <v>64</v>
      </c>
      <c r="H70" s="84">
        <v>2</v>
      </c>
      <c r="I70" s="84">
        <v>51</v>
      </c>
      <c r="J70" s="84">
        <v>103</v>
      </c>
      <c r="K70" s="84">
        <v>26</v>
      </c>
      <c r="L70" s="84">
        <v>8</v>
      </c>
      <c r="M70" s="84">
        <v>7</v>
      </c>
      <c r="N70" s="84">
        <v>51</v>
      </c>
      <c r="O70" s="84">
        <v>0</v>
      </c>
      <c r="P70" s="84">
        <v>0</v>
      </c>
    </row>
    <row r="71" spans="1:16" ht="15" customHeight="1" x14ac:dyDescent="0.15">
      <c r="A71" s="83" t="s">
        <v>56</v>
      </c>
      <c r="B71" s="84">
        <v>467</v>
      </c>
      <c r="C71" s="84">
        <v>75</v>
      </c>
      <c r="D71" s="84">
        <v>0</v>
      </c>
      <c r="E71" s="84">
        <v>6</v>
      </c>
      <c r="F71" s="84">
        <v>5</v>
      </c>
      <c r="G71" s="84">
        <v>34</v>
      </c>
      <c r="H71" s="84">
        <v>5</v>
      </c>
      <c r="I71" s="84">
        <v>4</v>
      </c>
      <c r="J71" s="84">
        <v>1</v>
      </c>
      <c r="K71" s="84">
        <v>24</v>
      </c>
      <c r="L71" s="84">
        <v>6</v>
      </c>
      <c r="M71" s="84">
        <v>1</v>
      </c>
      <c r="N71" s="84">
        <v>0</v>
      </c>
      <c r="O71" s="84">
        <v>0</v>
      </c>
      <c r="P71" s="84">
        <v>2</v>
      </c>
    </row>
    <row r="72" spans="1:16" ht="15" customHeight="1" x14ac:dyDescent="0.15">
      <c r="A72" s="83" t="s">
        <v>57</v>
      </c>
      <c r="B72" s="84">
        <v>24874</v>
      </c>
      <c r="C72" s="84">
        <v>10321</v>
      </c>
      <c r="D72" s="84">
        <v>7446</v>
      </c>
      <c r="E72" s="84">
        <v>16</v>
      </c>
      <c r="F72" s="84">
        <v>0</v>
      </c>
      <c r="G72" s="84">
        <v>120</v>
      </c>
      <c r="H72" s="84">
        <v>46</v>
      </c>
      <c r="I72" s="84">
        <v>1232</v>
      </c>
      <c r="J72" s="84">
        <v>1300</v>
      </c>
      <c r="K72" s="84">
        <v>1171</v>
      </c>
      <c r="L72" s="84">
        <v>281</v>
      </c>
      <c r="M72" s="84">
        <v>19</v>
      </c>
      <c r="N72" s="84">
        <v>160</v>
      </c>
      <c r="O72" s="84">
        <v>0</v>
      </c>
      <c r="P72" s="84">
        <v>0</v>
      </c>
    </row>
    <row r="73" spans="1:16" ht="15" customHeight="1" x14ac:dyDescent="0.15">
      <c r="A73" s="83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</row>
    <row r="74" spans="1:16" ht="15" customHeight="1" x14ac:dyDescent="0.15">
      <c r="A74" s="83" t="s">
        <v>58</v>
      </c>
      <c r="B74" s="84">
        <v>51891</v>
      </c>
      <c r="C74" s="84">
        <v>22264</v>
      </c>
      <c r="D74" s="84">
        <v>8714</v>
      </c>
      <c r="E74" s="84">
        <v>1880</v>
      </c>
      <c r="F74" s="84">
        <v>6</v>
      </c>
      <c r="G74" s="84">
        <v>902</v>
      </c>
      <c r="H74" s="84">
        <v>21</v>
      </c>
      <c r="I74" s="84">
        <v>7298</v>
      </c>
      <c r="J74" s="84">
        <v>1043</v>
      </c>
      <c r="K74" s="84">
        <v>1695</v>
      </c>
      <c r="L74" s="84">
        <v>3473</v>
      </c>
      <c r="M74" s="84">
        <v>28</v>
      </c>
      <c r="N74" s="84">
        <v>1154</v>
      </c>
      <c r="O74" s="84">
        <v>1</v>
      </c>
      <c r="P74" s="84">
        <v>6314</v>
      </c>
    </row>
    <row r="75" spans="1:16" ht="15" customHeight="1" x14ac:dyDescent="0.15">
      <c r="A75" s="83" t="s">
        <v>59</v>
      </c>
      <c r="B75" s="84">
        <v>5083</v>
      </c>
      <c r="C75" s="84">
        <v>2077</v>
      </c>
      <c r="D75" s="84">
        <v>597</v>
      </c>
      <c r="E75" s="84">
        <v>5</v>
      </c>
      <c r="F75" s="84">
        <v>13</v>
      </c>
      <c r="G75" s="84">
        <v>144</v>
      </c>
      <c r="H75" s="84">
        <v>2</v>
      </c>
      <c r="I75" s="84">
        <v>342</v>
      </c>
      <c r="J75" s="84">
        <v>250</v>
      </c>
      <c r="K75" s="84">
        <v>741</v>
      </c>
      <c r="L75" s="84">
        <v>0</v>
      </c>
      <c r="M75" s="84">
        <v>20</v>
      </c>
      <c r="N75" s="84">
        <v>105</v>
      </c>
      <c r="O75" s="84">
        <v>0</v>
      </c>
      <c r="P75" s="84">
        <v>0</v>
      </c>
    </row>
    <row r="76" spans="1:16" ht="15" customHeight="1" x14ac:dyDescent="0.15">
      <c r="A76" s="83" t="s">
        <v>60</v>
      </c>
      <c r="B76" s="84">
        <v>10260</v>
      </c>
      <c r="C76" s="84">
        <v>7622</v>
      </c>
      <c r="D76" s="84">
        <v>656</v>
      </c>
      <c r="E76" s="84">
        <v>0</v>
      </c>
      <c r="F76" s="84">
        <v>0</v>
      </c>
      <c r="G76" s="84">
        <v>2901</v>
      </c>
      <c r="H76" s="84">
        <v>0</v>
      </c>
      <c r="I76" s="84">
        <v>1814</v>
      </c>
      <c r="J76" s="84">
        <v>0</v>
      </c>
      <c r="K76" s="84">
        <v>177</v>
      </c>
      <c r="L76" s="84">
        <v>209</v>
      </c>
      <c r="M76" s="84">
        <v>1406</v>
      </c>
      <c r="N76" s="84">
        <v>660</v>
      </c>
      <c r="O76" s="84">
        <v>0</v>
      </c>
      <c r="P76" s="84">
        <v>3157</v>
      </c>
    </row>
    <row r="77" spans="1:16" ht="15" customHeight="1" x14ac:dyDescent="0.15">
      <c r="A77" s="87" t="s">
        <v>61</v>
      </c>
      <c r="B77" s="88">
        <v>122</v>
      </c>
      <c r="C77" s="88">
        <v>76</v>
      </c>
      <c r="D77" s="88">
        <v>15</v>
      </c>
      <c r="E77" s="88">
        <v>0</v>
      </c>
      <c r="F77" s="88">
        <v>0</v>
      </c>
      <c r="G77" s="88">
        <v>47</v>
      </c>
      <c r="H77" s="88">
        <v>0</v>
      </c>
      <c r="I77" s="88">
        <v>20</v>
      </c>
      <c r="J77" s="88">
        <v>0</v>
      </c>
      <c r="K77" s="88">
        <v>9</v>
      </c>
      <c r="L77" s="88">
        <v>2</v>
      </c>
      <c r="M77" s="88">
        <v>8</v>
      </c>
      <c r="N77" s="88">
        <v>8</v>
      </c>
      <c r="O77" s="88">
        <v>0</v>
      </c>
      <c r="P77" s="88">
        <v>0</v>
      </c>
    </row>
    <row r="78" spans="1:16" s="15" customFormat="1" ht="15" customHeight="1" x14ac:dyDescent="0.15">
      <c r="A78" s="15" t="s">
        <v>250</v>
      </c>
    </row>
  </sheetData>
  <mergeCells count="4">
    <mergeCell ref="A3:P3"/>
    <mergeCell ref="A4:P4"/>
    <mergeCell ref="A5:P5"/>
    <mergeCell ref="D8:P8"/>
  </mergeCells>
  <phoneticPr fontId="0" type="noConversion"/>
  <printOptions horizontalCentered="1" verticalCentered="1"/>
  <pageMargins left="0.25" right="0.25" top="0.25" bottom="0.5" header="0.5" footer="0.5"/>
  <pageSetup scale="4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79"/>
  <sheetViews>
    <sheetView workbookViewId="0"/>
  </sheetViews>
  <sheetFormatPr baseColWidth="10" defaultColWidth="8.83203125" defaultRowHeight="13" x14ac:dyDescent="0.15"/>
  <cols>
    <col min="1" max="1" width="18.1640625" customWidth="1"/>
    <col min="2" max="2" width="10" customWidth="1"/>
    <col min="3" max="3" width="14.83203125" customWidth="1"/>
    <col min="4" max="4" width="11.5" customWidth="1"/>
    <col min="5" max="5" width="11.83203125" customWidth="1"/>
    <col min="6" max="6" width="11.5" customWidth="1"/>
    <col min="7" max="7" width="11.83203125" customWidth="1"/>
    <col min="8" max="8" width="11.5" customWidth="1"/>
    <col min="9" max="9" width="11.1640625" customWidth="1"/>
    <col min="10" max="10" width="11.6640625" customWidth="1"/>
    <col min="11" max="12" width="11.5" customWidth="1"/>
    <col min="13" max="13" width="12.5" customWidth="1"/>
    <col min="14" max="14" width="13.33203125" customWidth="1"/>
    <col min="15" max="15" width="13.1640625" customWidth="1"/>
  </cols>
  <sheetData>
    <row r="1" spans="1:16" s="13" customFormat="1" x14ac:dyDescent="0.15">
      <c r="A1" s="13" t="s">
        <v>251</v>
      </c>
      <c r="P1" s="28" t="s">
        <v>132</v>
      </c>
    </row>
    <row r="2" spans="1:16" s="13" customFormat="1" x14ac:dyDescent="0.15">
      <c r="P2" s="28"/>
    </row>
    <row r="3" spans="1:16" s="17" customFormat="1" ht="15.75" customHeight="1" x14ac:dyDescent="0.15">
      <c r="A3" s="221" t="s">
        <v>0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</row>
    <row r="4" spans="1:16" s="17" customFormat="1" ht="15.75" customHeight="1" x14ac:dyDescent="0.15">
      <c r="A4" s="221" t="s">
        <v>164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</row>
    <row r="5" spans="1:16" s="17" customFormat="1" ht="15.75" customHeight="1" x14ac:dyDescent="0.15">
      <c r="A5" s="221" t="s">
        <v>221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</row>
    <row r="6" spans="1:16" s="13" customFormat="1" x14ac:dyDescent="0.15"/>
    <row r="7" spans="1:16" s="13" customFormat="1" x14ac:dyDescent="0.15"/>
    <row r="8" spans="1:16" s="16" customFormat="1" ht="20" customHeight="1" x14ac:dyDescent="0.15">
      <c r="A8" s="168"/>
      <c r="B8" s="210" t="s">
        <v>216</v>
      </c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2"/>
    </row>
    <row r="9" spans="1:16" s="16" customFormat="1" ht="15" customHeight="1" x14ac:dyDescent="0.15">
      <c r="A9" s="114"/>
      <c r="B9" s="168" t="s">
        <v>62</v>
      </c>
      <c r="C9" s="168" t="s">
        <v>163</v>
      </c>
      <c r="D9" s="168"/>
      <c r="E9" s="168" t="s">
        <v>89</v>
      </c>
      <c r="F9" s="168" t="s">
        <v>89</v>
      </c>
      <c r="G9" s="168"/>
      <c r="H9" s="168"/>
      <c r="I9" s="168"/>
      <c r="J9" s="168"/>
      <c r="K9" s="168"/>
      <c r="L9" s="168"/>
      <c r="M9" s="168" t="s">
        <v>66</v>
      </c>
      <c r="N9" s="168" t="s">
        <v>67</v>
      </c>
      <c r="O9" s="168"/>
      <c r="P9" s="113"/>
    </row>
    <row r="10" spans="1:16" s="16" customFormat="1" ht="15" customHeight="1" x14ac:dyDescent="0.15">
      <c r="A10" s="114"/>
      <c r="B10" s="114" t="s">
        <v>63</v>
      </c>
      <c r="C10" s="114" t="s">
        <v>105</v>
      </c>
      <c r="D10" s="114" t="s">
        <v>70</v>
      </c>
      <c r="E10" s="114" t="s">
        <v>64</v>
      </c>
      <c r="F10" s="114" t="s">
        <v>65</v>
      </c>
      <c r="G10" s="114" t="s">
        <v>71</v>
      </c>
      <c r="H10" s="114" t="s">
        <v>72</v>
      </c>
      <c r="I10" s="114" t="s">
        <v>73</v>
      </c>
      <c r="J10" s="114" t="s">
        <v>74</v>
      </c>
      <c r="K10" s="114" t="s">
        <v>75</v>
      </c>
      <c r="L10" s="114" t="s">
        <v>76</v>
      </c>
      <c r="M10" s="114" t="s">
        <v>77</v>
      </c>
      <c r="N10" s="114" t="s">
        <v>78</v>
      </c>
      <c r="O10" s="114" t="s">
        <v>79</v>
      </c>
      <c r="P10" s="108"/>
    </row>
    <row r="11" spans="1:16" s="16" customFormat="1" ht="15" customHeight="1" x14ac:dyDescent="0.15">
      <c r="A11" s="101" t="s">
        <v>3</v>
      </c>
      <c r="B11" s="101" t="s">
        <v>161</v>
      </c>
      <c r="C11" s="101" t="s">
        <v>101</v>
      </c>
      <c r="D11" s="101" t="s">
        <v>81</v>
      </c>
      <c r="E11" s="101" t="s">
        <v>81</v>
      </c>
      <c r="F11" s="101" t="s">
        <v>81</v>
      </c>
      <c r="G11" s="101" t="s">
        <v>82</v>
      </c>
      <c r="H11" s="101" t="s">
        <v>83</v>
      </c>
      <c r="I11" s="101" t="s">
        <v>84</v>
      </c>
      <c r="J11" s="101" t="s">
        <v>85</v>
      </c>
      <c r="K11" s="101" t="s">
        <v>66</v>
      </c>
      <c r="L11" s="101" t="s">
        <v>83</v>
      </c>
      <c r="M11" s="101" t="s">
        <v>81</v>
      </c>
      <c r="N11" s="101" t="s">
        <v>86</v>
      </c>
      <c r="O11" s="101" t="s">
        <v>87</v>
      </c>
      <c r="P11" s="101" t="s">
        <v>98</v>
      </c>
    </row>
    <row r="12" spans="1:16" s="15" customFormat="1" ht="15" customHeight="1" x14ac:dyDescent="0.15">
      <c r="A12" s="83" t="s">
        <v>5</v>
      </c>
      <c r="B12" s="69">
        <f>SUM(B14:B77)</f>
        <v>1254353</v>
      </c>
      <c r="C12" s="69">
        <f>SUM(C14:C77)</f>
        <v>514813</v>
      </c>
      <c r="D12" s="123">
        <f>TOTWRKACT!D12/$C12</f>
        <v>0.51831830198538109</v>
      </c>
      <c r="E12" s="123">
        <f>TOTWRKACT!E12/$C12</f>
        <v>1.8146394904557578E-2</v>
      </c>
      <c r="F12" s="123">
        <f>TOTWRKACT!F12/$C12</f>
        <v>1.9915969487949995E-2</v>
      </c>
      <c r="G12" s="123">
        <f>TOTWRKACT!G12/$C12</f>
        <v>9.1328307560220895E-2</v>
      </c>
      <c r="H12" s="123">
        <f>TOTWRKACT!H12/$C12</f>
        <v>1.3655443821348724E-3</v>
      </c>
      <c r="I12" s="123">
        <f>TOTWRKACT!I12/$C12</f>
        <v>0.18561885577870021</v>
      </c>
      <c r="J12" s="123">
        <f>TOTWRKACT!J12/$C12</f>
        <v>6.3024826490395536E-2</v>
      </c>
      <c r="K12" s="123">
        <f>TOTWRKACT!K12/$C12</f>
        <v>0.13970121189635848</v>
      </c>
      <c r="L12" s="123">
        <f>TOTWRKACT!L12/$C12</f>
        <v>5.4674221513442749E-2</v>
      </c>
      <c r="M12" s="123">
        <f>TOTWRKACT!M12/$C12</f>
        <v>2.2478064850732206E-2</v>
      </c>
      <c r="N12" s="123">
        <f>TOTWRKACT!N12/$C12</f>
        <v>2.5838508351576202E-2</v>
      </c>
      <c r="O12" s="123">
        <f>TOTWRKACT!O12/$C12</f>
        <v>3.3410189719373831E-4</v>
      </c>
      <c r="P12" s="123">
        <f>TOTWRKACT!P12/$C12</f>
        <v>8.7243329131160244E-2</v>
      </c>
    </row>
    <row r="13" spans="1:16" s="15" customFormat="1" ht="15" customHeight="1" x14ac:dyDescent="0.15">
      <c r="A13" s="83"/>
      <c r="B13" s="69"/>
      <c r="C13" s="69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</row>
    <row r="14" spans="1:16" s="15" customFormat="1" ht="15" customHeight="1" x14ac:dyDescent="0.15">
      <c r="A14" s="83" t="s">
        <v>6</v>
      </c>
      <c r="B14" s="69">
        <f>TOTWRKACT!B14</f>
        <v>13412</v>
      </c>
      <c r="C14" s="69">
        <f>TOTWRKACT!C14</f>
        <v>5815</v>
      </c>
      <c r="D14" s="123">
        <f>TOTWRKACT!D14/$C14</f>
        <v>0.62510748065348243</v>
      </c>
      <c r="E14" s="123">
        <f>TOTWRKACT!E14/$C14</f>
        <v>4.6431642304385207E-3</v>
      </c>
      <c r="F14" s="123">
        <f>TOTWRKACT!F14/$C14</f>
        <v>0.11281169389509889</v>
      </c>
      <c r="G14" s="123">
        <f>TOTWRKACT!G14/$C14</f>
        <v>9.3207222699914022E-2</v>
      </c>
      <c r="H14" s="123">
        <f>TOTWRKACT!H14/$C14</f>
        <v>6.878761822871883E-4</v>
      </c>
      <c r="I14" s="123">
        <f>TOTWRKACT!I14/$C14</f>
        <v>6.9131556319862425E-2</v>
      </c>
      <c r="J14" s="123">
        <f>TOTWRKACT!J14/$C14</f>
        <v>0</v>
      </c>
      <c r="K14" s="123">
        <f>TOTWRKACT!K14/$C14</f>
        <v>8.1169389509888223E-2</v>
      </c>
      <c r="L14" s="123">
        <f>TOTWRKACT!L14/$C14</f>
        <v>3.4049871023215821E-2</v>
      </c>
      <c r="M14" s="123">
        <f>TOTWRKACT!M14/$C14</f>
        <v>1.0318142734307824E-3</v>
      </c>
      <c r="N14" s="123">
        <f>TOTWRKACT!N14/$C14</f>
        <v>3.129836629406707E-2</v>
      </c>
      <c r="O14" s="123">
        <f>TOTWRKACT!O14/$C14</f>
        <v>0</v>
      </c>
      <c r="P14" s="123">
        <f>TOTWRKACT!P14/$C14</f>
        <v>5.7609630266552019E-2</v>
      </c>
    </row>
    <row r="15" spans="1:16" s="15" customFormat="1" ht="15" customHeight="1" x14ac:dyDescent="0.15">
      <c r="A15" s="83" t="s">
        <v>7</v>
      </c>
      <c r="B15" s="69">
        <f>TOTWRKACT!B15</f>
        <v>2737</v>
      </c>
      <c r="C15" s="69">
        <f>TOTWRKACT!C15</f>
        <v>1047</v>
      </c>
      <c r="D15" s="123">
        <f>TOTWRKACT!D15/$C15</f>
        <v>0.76886341929321877</v>
      </c>
      <c r="E15" s="123">
        <f>TOTWRKACT!E15/$C15</f>
        <v>0</v>
      </c>
      <c r="F15" s="123">
        <f>TOTWRKACT!F15/$C15</f>
        <v>2.8653295128939827E-3</v>
      </c>
      <c r="G15" s="123">
        <f>TOTWRKACT!G15/$C15</f>
        <v>1.1461318051575931E-2</v>
      </c>
      <c r="H15" s="123">
        <f>TOTWRKACT!H15/$C15</f>
        <v>5.7306590257879654E-3</v>
      </c>
      <c r="I15" s="123">
        <f>TOTWRKACT!I15/$C15</f>
        <v>6.7812798471824254E-2</v>
      </c>
      <c r="J15" s="123">
        <f>TOTWRKACT!J15/$C15</f>
        <v>6.972301814708691E-2</v>
      </c>
      <c r="K15" s="123">
        <f>TOTWRKACT!K15/$C15</f>
        <v>9.9331423113658071E-2</v>
      </c>
      <c r="L15" s="123">
        <f>TOTWRKACT!L15/$C15</f>
        <v>2.387774594078319E-2</v>
      </c>
      <c r="M15" s="123">
        <f>TOTWRKACT!M15/$C15</f>
        <v>5.1575931232091692E-2</v>
      </c>
      <c r="N15" s="123">
        <f>TOTWRKACT!N15/$C15</f>
        <v>1.0506208213944603E-2</v>
      </c>
      <c r="O15" s="123">
        <f>TOTWRKACT!O15/$C15</f>
        <v>0</v>
      </c>
      <c r="P15" s="123">
        <f>TOTWRKACT!P15/$C15</f>
        <v>4.9665711556829036E-2</v>
      </c>
    </row>
    <row r="16" spans="1:16" s="15" customFormat="1" ht="15" customHeight="1" x14ac:dyDescent="0.15">
      <c r="A16" s="83" t="s">
        <v>9</v>
      </c>
      <c r="B16" s="69">
        <f>TOTWRKACT!B16</f>
        <v>17342</v>
      </c>
      <c r="C16" s="69">
        <f>TOTWRKACT!C16</f>
        <v>6136</v>
      </c>
      <c r="D16" s="123">
        <f>TOTWRKACT!D16/$C16</f>
        <v>0.42943285528031289</v>
      </c>
      <c r="E16" s="123">
        <f>TOTWRKACT!E16/$C16</f>
        <v>0</v>
      </c>
      <c r="F16" s="123">
        <f>TOTWRKACT!F16/$C16</f>
        <v>0</v>
      </c>
      <c r="G16" s="123">
        <f>TOTWRKACT!G16/$C16</f>
        <v>0.14439374185136897</v>
      </c>
      <c r="H16" s="123">
        <f>TOTWRKACT!H16/$C16</f>
        <v>2.9335071707953064E-3</v>
      </c>
      <c r="I16" s="123">
        <f>TOTWRKACT!I16/$C16</f>
        <v>0.32317470664928294</v>
      </c>
      <c r="J16" s="123">
        <f>TOTWRKACT!J16/$C16</f>
        <v>6.8774445893089967E-2</v>
      </c>
      <c r="K16" s="123">
        <f>TOTWRKACT!K16/$C16</f>
        <v>0.19198174706649282</v>
      </c>
      <c r="L16" s="123">
        <f>TOTWRKACT!L16/$C16</f>
        <v>3.8298565840938721E-2</v>
      </c>
      <c r="M16" s="123">
        <f>TOTWRKACT!M16/$C16</f>
        <v>1.3852672750977835E-2</v>
      </c>
      <c r="N16" s="123">
        <f>TOTWRKACT!N16/$C16</f>
        <v>3.9928292046936112E-2</v>
      </c>
      <c r="O16" s="123">
        <f>TOTWRKACT!O16/$C16</f>
        <v>0</v>
      </c>
      <c r="P16" s="123">
        <f>TOTWRKACT!P16/$C16</f>
        <v>0</v>
      </c>
    </row>
    <row r="17" spans="1:16" s="15" customFormat="1" ht="15" customHeight="1" x14ac:dyDescent="0.15">
      <c r="A17" s="83" t="s">
        <v>10</v>
      </c>
      <c r="B17" s="69">
        <f>TOTWRKACT!B17</f>
        <v>5499</v>
      </c>
      <c r="C17" s="69">
        <f>TOTWRKACT!C17</f>
        <v>2407</v>
      </c>
      <c r="D17" s="123">
        <f>TOTWRKACT!D17/$C17</f>
        <v>0.55587868716244282</v>
      </c>
      <c r="E17" s="123">
        <f>TOTWRKACT!E17/$C17</f>
        <v>0</v>
      </c>
      <c r="F17" s="123">
        <f>TOTWRKACT!F17/$C17</f>
        <v>1.2463647694225177E-2</v>
      </c>
      <c r="G17" s="123">
        <f>TOTWRKACT!G17/$C17</f>
        <v>0.10635646032405484</v>
      </c>
      <c r="H17" s="123">
        <f>TOTWRKACT!H17/$C17</f>
        <v>9.1400083090984637E-3</v>
      </c>
      <c r="I17" s="123">
        <f>TOTWRKACT!I17/$C17</f>
        <v>0.16119651017864561</v>
      </c>
      <c r="J17" s="123">
        <f>TOTWRKACT!J17/$C17</f>
        <v>1.038637307852098E-2</v>
      </c>
      <c r="K17" s="123">
        <f>TOTWRKACT!K17/$C17</f>
        <v>0.12255920232654757</v>
      </c>
      <c r="L17" s="123">
        <f>TOTWRKACT!L17/$C17</f>
        <v>2.1603656003323639E-2</v>
      </c>
      <c r="M17" s="123">
        <f>TOTWRKACT!M17/$C17</f>
        <v>0</v>
      </c>
      <c r="N17" s="123">
        <f>TOTWRKACT!N17/$C17</f>
        <v>4.5284586622351478E-2</v>
      </c>
      <c r="O17" s="123">
        <f>TOTWRKACT!O17/$C17</f>
        <v>0</v>
      </c>
      <c r="P17" s="123">
        <f>TOTWRKACT!P17/$C17</f>
        <v>5.9410054009140005E-2</v>
      </c>
    </row>
    <row r="18" spans="1:16" s="15" customFormat="1" ht="15" customHeight="1" x14ac:dyDescent="0.15">
      <c r="A18" s="83" t="s">
        <v>11</v>
      </c>
      <c r="B18" s="69">
        <f>TOTWRKACT!B18</f>
        <v>435154</v>
      </c>
      <c r="C18" s="69">
        <f>TOTWRKACT!C18</f>
        <v>163538</v>
      </c>
      <c r="D18" s="123">
        <f>TOTWRKACT!D18/$C18</f>
        <v>0.52704570191637412</v>
      </c>
      <c r="E18" s="123">
        <f>TOTWRKACT!E18/$C18</f>
        <v>1.8650099671024472E-2</v>
      </c>
      <c r="F18" s="123">
        <f>TOTWRKACT!F18/$C18</f>
        <v>4.0400396238183173E-2</v>
      </c>
      <c r="G18" s="123">
        <f>TOTWRKACT!G18/$C18</f>
        <v>2.1291687558854824E-2</v>
      </c>
      <c r="H18" s="123">
        <f>TOTWRKACT!H18/$C18</f>
        <v>1.767173378664286E-3</v>
      </c>
      <c r="I18" s="123">
        <f>TOTWRKACT!I18/$C18</f>
        <v>0.29017720652080864</v>
      </c>
      <c r="J18" s="123">
        <f>TOTWRKACT!J18/$C18</f>
        <v>5.0893370348175961E-2</v>
      </c>
      <c r="K18" s="123">
        <f>TOTWRKACT!K18/$C18</f>
        <v>0.16973425136665485</v>
      </c>
      <c r="L18" s="123">
        <f>TOTWRKACT!L18/$C18</f>
        <v>4.2571145544154879E-2</v>
      </c>
      <c r="M18" s="123">
        <f>TOTWRKACT!M18/$C18</f>
        <v>3.14605779696462E-2</v>
      </c>
      <c r="N18" s="123">
        <f>TOTWRKACT!N18/$C18</f>
        <v>1.4375863713632305E-2</v>
      </c>
      <c r="O18" s="123">
        <f>TOTWRKACT!O18/$C18</f>
        <v>0</v>
      </c>
      <c r="P18" s="123">
        <f>TOTWRKACT!P18/$C18</f>
        <v>9.7653144834839601E-3</v>
      </c>
    </row>
    <row r="19" spans="1:16" s="15" customFormat="1" ht="15" customHeight="1" x14ac:dyDescent="0.15">
      <c r="A19" s="83"/>
      <c r="B19" s="69" t="s">
        <v>90</v>
      </c>
      <c r="C19" s="69" t="s">
        <v>90</v>
      </c>
      <c r="D19" s="123" t="s">
        <v>90</v>
      </c>
      <c r="E19" s="123" t="s">
        <v>90</v>
      </c>
      <c r="F19" s="123" t="s">
        <v>90</v>
      </c>
      <c r="G19" s="123" t="s">
        <v>90</v>
      </c>
      <c r="H19" s="123" t="s">
        <v>90</v>
      </c>
      <c r="I19" s="123" t="s">
        <v>90</v>
      </c>
      <c r="J19" s="123" t="s">
        <v>90</v>
      </c>
      <c r="K19" s="123" t="s">
        <v>90</v>
      </c>
      <c r="L19" s="123" t="s">
        <v>90</v>
      </c>
      <c r="M19" s="123" t="s">
        <v>90</v>
      </c>
      <c r="N19" s="123" t="s">
        <v>90</v>
      </c>
      <c r="O19" s="123" t="s">
        <v>90</v>
      </c>
      <c r="P19" s="123" t="s">
        <v>90</v>
      </c>
    </row>
    <row r="20" spans="1:16" s="15" customFormat="1" ht="15" customHeight="1" x14ac:dyDescent="0.15">
      <c r="A20" s="83" t="s">
        <v>12</v>
      </c>
      <c r="B20" s="69">
        <f>TOTWRKACT!B20</f>
        <v>7386</v>
      </c>
      <c r="C20" s="69">
        <f>TOTWRKACT!C20</f>
        <v>3568</v>
      </c>
      <c r="D20" s="123">
        <f>TOTWRKACT!D20/$C20</f>
        <v>0.28447309417040356</v>
      </c>
      <c r="E20" s="123">
        <f>TOTWRKACT!E20/$C20</f>
        <v>2.2982062780269059E-2</v>
      </c>
      <c r="F20" s="123">
        <f>TOTWRKACT!F20/$C20</f>
        <v>0</v>
      </c>
      <c r="G20" s="123">
        <f>TOTWRKACT!G20/$C20</f>
        <v>0.18581838565022421</v>
      </c>
      <c r="H20" s="123">
        <f>TOTWRKACT!H20/$C20</f>
        <v>2.3542600896860985E-2</v>
      </c>
      <c r="I20" s="123">
        <f>TOTWRKACT!I20/$C20</f>
        <v>0.12556053811659193</v>
      </c>
      <c r="J20" s="123">
        <f>TOTWRKACT!J20/$C20</f>
        <v>0.13957399103139012</v>
      </c>
      <c r="K20" s="123">
        <f>TOTWRKACT!K20/$C20</f>
        <v>0.26597533632286996</v>
      </c>
      <c r="L20" s="123">
        <f>TOTWRKACT!L20/$C20</f>
        <v>1.1771300448430493E-2</v>
      </c>
      <c r="M20" s="123">
        <f>TOTWRKACT!M20/$C20</f>
        <v>1.8217488789237669E-2</v>
      </c>
      <c r="N20" s="123">
        <f>TOTWRKACT!N20/$C20</f>
        <v>6.726457399103139E-2</v>
      </c>
      <c r="O20" s="123">
        <f>TOTWRKACT!O20/$C20</f>
        <v>0</v>
      </c>
      <c r="P20" s="123">
        <f>TOTWRKACT!P20/$C20</f>
        <v>7.5952914798206275E-2</v>
      </c>
    </row>
    <row r="21" spans="1:16" s="15" customFormat="1" ht="15" customHeight="1" x14ac:dyDescent="0.15">
      <c r="A21" s="83" t="s">
        <v>13</v>
      </c>
      <c r="B21" s="69">
        <f>TOTWRKACT!B21</f>
        <v>9500</v>
      </c>
      <c r="C21" s="69">
        <f>TOTWRKACT!C21</f>
        <v>4047</v>
      </c>
      <c r="D21" s="123">
        <f>TOTWRKACT!D21/$C21</f>
        <v>0.59056090931554239</v>
      </c>
      <c r="E21" s="123">
        <f>TOTWRKACT!E21/$C21</f>
        <v>2.7674820854954287E-2</v>
      </c>
      <c r="F21" s="123">
        <f>TOTWRKACT!F21/$C21</f>
        <v>4.6948356807511738E-3</v>
      </c>
      <c r="G21" s="123">
        <f>TOTWRKACT!G21/$C21</f>
        <v>0</v>
      </c>
      <c r="H21" s="123">
        <f>TOTWRKACT!H21/$C21</f>
        <v>1.4825796886582653E-3</v>
      </c>
      <c r="I21" s="123">
        <f>TOTWRKACT!I21/$C21</f>
        <v>0.46108228317272054</v>
      </c>
      <c r="J21" s="123">
        <f>TOTWRKACT!J21/$C21</f>
        <v>8.1541882876204601E-3</v>
      </c>
      <c r="K21" s="123">
        <f>TOTWRKACT!K21/$C21</f>
        <v>0.107981220657277</v>
      </c>
      <c r="L21" s="123">
        <f>TOTWRKACT!L21/$C21</f>
        <v>0</v>
      </c>
      <c r="M21" s="123">
        <f>TOTWRKACT!M21/$C21</f>
        <v>1.7543859649122806E-2</v>
      </c>
      <c r="N21" s="123">
        <f>TOTWRKACT!N21/$C21</f>
        <v>3.4593526068692859E-3</v>
      </c>
      <c r="O21" s="123">
        <f>TOTWRKACT!O21/$C21</f>
        <v>0</v>
      </c>
      <c r="P21" s="123">
        <f>TOTWRKACT!P21/$C21</f>
        <v>0</v>
      </c>
    </row>
    <row r="22" spans="1:16" s="15" customFormat="1" ht="15" customHeight="1" x14ac:dyDescent="0.15">
      <c r="A22" s="83" t="s">
        <v>14</v>
      </c>
      <c r="B22" s="69">
        <f>TOTWRKACT!B22</f>
        <v>2511</v>
      </c>
      <c r="C22" s="69">
        <f>TOTWRKACT!C22</f>
        <v>1025</v>
      </c>
      <c r="D22" s="123">
        <f>TOTWRKACT!D22/$C22</f>
        <v>0.62731707317073171</v>
      </c>
      <c r="E22" s="123">
        <f>TOTWRKACT!E22/$C22</f>
        <v>2.5365853658536587E-2</v>
      </c>
      <c r="F22" s="123">
        <f>TOTWRKACT!F22/$C22</f>
        <v>2.9268292682926829E-3</v>
      </c>
      <c r="G22" s="123">
        <f>TOTWRKACT!G22/$C22</f>
        <v>0.23317073170731709</v>
      </c>
      <c r="H22" s="123">
        <f>TOTWRKACT!H22/$C22</f>
        <v>0</v>
      </c>
      <c r="I22" s="123">
        <f>TOTWRKACT!I22/$C22</f>
        <v>0.16487804878048781</v>
      </c>
      <c r="J22" s="123">
        <f>TOTWRKACT!J22/$C22</f>
        <v>0</v>
      </c>
      <c r="K22" s="123">
        <f>TOTWRKACT!K22/$C22</f>
        <v>0.1326829268292683</v>
      </c>
      <c r="L22" s="123">
        <f>TOTWRKACT!L22/$C22</f>
        <v>1.9512195121951219E-3</v>
      </c>
      <c r="M22" s="123">
        <f>TOTWRKACT!M22/$C22</f>
        <v>9.7560975609756097E-4</v>
      </c>
      <c r="N22" s="123">
        <f>TOTWRKACT!N22/$C22</f>
        <v>9.7560975609756097E-3</v>
      </c>
      <c r="O22" s="123">
        <f>TOTWRKACT!O22/$C22</f>
        <v>0</v>
      </c>
      <c r="P22" s="123">
        <f>TOTWRKACT!P22/$C22</f>
        <v>0</v>
      </c>
    </row>
    <row r="23" spans="1:16" s="15" customFormat="1" ht="15" customHeight="1" x14ac:dyDescent="0.15">
      <c r="A23" s="83" t="s">
        <v>15</v>
      </c>
      <c r="B23" s="69">
        <f>TOTWRKACT!B23</f>
        <v>6533</v>
      </c>
      <c r="C23" s="69">
        <f>TOTWRKACT!C23</f>
        <v>1732</v>
      </c>
      <c r="D23" s="123">
        <f>TOTWRKACT!D23/$C23</f>
        <v>0.52020785219399535</v>
      </c>
      <c r="E23" s="123">
        <f>TOTWRKACT!E23/$C23</f>
        <v>5.7736720554272516E-4</v>
      </c>
      <c r="F23" s="123">
        <f>TOTWRKACT!F23/$C23</f>
        <v>5.7736720554272516E-4</v>
      </c>
      <c r="G23" s="123">
        <f>TOTWRKACT!G23/$C23</f>
        <v>5.3117782909930716E-2</v>
      </c>
      <c r="H23" s="123">
        <f>TOTWRKACT!H23/$C23</f>
        <v>5.7736720554272519E-3</v>
      </c>
      <c r="I23" s="123">
        <f>TOTWRKACT!I23/$C23</f>
        <v>0.33256351039260967</v>
      </c>
      <c r="J23" s="123">
        <f>TOTWRKACT!J23/$C23</f>
        <v>2.3094688221709007E-3</v>
      </c>
      <c r="K23" s="123">
        <f>TOTWRKACT!K23/$C23</f>
        <v>0.13799076212471131</v>
      </c>
      <c r="L23" s="123">
        <f>TOTWRKACT!L23/$C23</f>
        <v>1.2702078521939953E-2</v>
      </c>
      <c r="M23" s="123">
        <f>TOTWRKACT!M23/$C23</f>
        <v>6.9284064665127024E-3</v>
      </c>
      <c r="N23" s="123">
        <f>TOTWRKACT!N23/$C23</f>
        <v>9.2378752886836026E-3</v>
      </c>
      <c r="O23" s="123">
        <f>TOTWRKACT!O23/$C23</f>
        <v>0</v>
      </c>
      <c r="P23" s="123">
        <f>TOTWRKACT!P23/$C23</f>
        <v>0</v>
      </c>
    </row>
    <row r="24" spans="1:16" s="15" customFormat="1" ht="15" customHeight="1" x14ac:dyDescent="0.15">
      <c r="A24" s="83" t="s">
        <v>16</v>
      </c>
      <c r="B24" s="69">
        <f>TOTWRKACT!B24</f>
        <v>19593</v>
      </c>
      <c r="C24" s="69">
        <f>TOTWRKACT!C24</f>
        <v>11507</v>
      </c>
      <c r="D24" s="123">
        <f>TOTWRKACT!D24/$C24</f>
        <v>0.19118797253845485</v>
      </c>
      <c r="E24" s="123">
        <f>TOTWRKACT!E24/$C24</f>
        <v>8.6903623881115846E-4</v>
      </c>
      <c r="F24" s="123">
        <f>TOTWRKACT!F24/$C24</f>
        <v>4.6927956895802553E-3</v>
      </c>
      <c r="G24" s="123">
        <f>TOTWRKACT!G24/$C24</f>
        <v>0.20804727557139133</v>
      </c>
      <c r="H24" s="123">
        <f>TOTWRKACT!H24/$C24</f>
        <v>8.6903623881115841E-5</v>
      </c>
      <c r="I24" s="123">
        <f>TOTWRKACT!I24/$C24</f>
        <v>5.4488572173459635E-2</v>
      </c>
      <c r="J24" s="123">
        <f>TOTWRKACT!J24/$C24</f>
        <v>0.27365951160163376</v>
      </c>
      <c r="K24" s="123">
        <f>TOTWRKACT!K24/$C24</f>
        <v>0.25358477448509603</v>
      </c>
      <c r="L24" s="123">
        <f>TOTWRKACT!L24/$C24</f>
        <v>0.22264708438341879</v>
      </c>
      <c r="M24" s="123">
        <f>TOTWRKACT!M24/$C24</f>
        <v>6.3439645433214561E-3</v>
      </c>
      <c r="N24" s="123">
        <f>TOTWRKACT!N24/$C24</f>
        <v>3.6760232901712001E-2</v>
      </c>
      <c r="O24" s="123">
        <f>TOTWRKACT!O24/$C24</f>
        <v>4.60589206569914E-3</v>
      </c>
      <c r="P24" s="123">
        <f>TOTWRKACT!P24/$C24</f>
        <v>0.15286347440688278</v>
      </c>
    </row>
    <row r="25" spans="1:16" s="15" customFormat="1" ht="15" customHeight="1" x14ac:dyDescent="0.15">
      <c r="A25" s="83"/>
      <c r="B25" s="69" t="s">
        <v>90</v>
      </c>
      <c r="C25" s="69" t="s">
        <v>90</v>
      </c>
      <c r="D25" s="123" t="s">
        <v>90</v>
      </c>
      <c r="E25" s="123" t="s">
        <v>90</v>
      </c>
      <c r="F25" s="123" t="s">
        <v>90</v>
      </c>
      <c r="G25" s="123" t="s">
        <v>90</v>
      </c>
      <c r="H25" s="123" t="s">
        <v>90</v>
      </c>
      <c r="I25" s="123" t="s">
        <v>90</v>
      </c>
      <c r="J25" s="123" t="s">
        <v>90</v>
      </c>
      <c r="K25" s="123" t="s">
        <v>90</v>
      </c>
      <c r="L25" s="123" t="s">
        <v>90</v>
      </c>
      <c r="M25" s="123" t="s">
        <v>90</v>
      </c>
      <c r="N25" s="123" t="s">
        <v>90</v>
      </c>
      <c r="O25" s="123" t="s">
        <v>90</v>
      </c>
      <c r="P25" s="123" t="s">
        <v>90</v>
      </c>
    </row>
    <row r="26" spans="1:16" s="15" customFormat="1" ht="15" customHeight="1" x14ac:dyDescent="0.15">
      <c r="A26" s="83" t="s">
        <v>18</v>
      </c>
      <c r="B26" s="69">
        <f>TOTWRKACT!B26</f>
        <v>3620</v>
      </c>
      <c r="C26" s="69">
        <f>TOTWRKACT!C26</f>
        <v>2255</v>
      </c>
      <c r="D26" s="123">
        <f>TOTWRKACT!D26/$C26</f>
        <v>0.17960088691796008</v>
      </c>
      <c r="E26" s="123">
        <f>TOTWRKACT!E26/$C26</f>
        <v>4.434589800443459E-4</v>
      </c>
      <c r="F26" s="123">
        <f>TOTWRKACT!F26/$C26</f>
        <v>8.869179600886918E-4</v>
      </c>
      <c r="G26" s="123">
        <f>TOTWRKACT!G26/$C26</f>
        <v>0.55875831485587579</v>
      </c>
      <c r="H26" s="123">
        <f>TOTWRKACT!H26/$C26</f>
        <v>5.3215077605321508E-3</v>
      </c>
      <c r="I26" s="123">
        <f>TOTWRKACT!I26/$C26</f>
        <v>7.5831485587583153E-2</v>
      </c>
      <c r="J26" s="123">
        <f>TOTWRKACT!J26/$C26</f>
        <v>5.3215077605321508E-3</v>
      </c>
      <c r="K26" s="123">
        <f>TOTWRKACT!K26/$C26</f>
        <v>0.152549889135255</v>
      </c>
      <c r="L26" s="123">
        <f>TOTWRKACT!L26/$C26</f>
        <v>0.29977827050997785</v>
      </c>
      <c r="M26" s="123">
        <f>TOTWRKACT!M26/$C26</f>
        <v>0</v>
      </c>
      <c r="N26" s="123">
        <f>TOTWRKACT!N26/$C26</f>
        <v>0.12283813747228381</v>
      </c>
      <c r="O26" s="123">
        <f>TOTWRKACT!O26/$C26</f>
        <v>3.7250554323725059E-2</v>
      </c>
      <c r="P26" s="123">
        <f>TOTWRKACT!P26/$C26</f>
        <v>3.4589800443458982E-2</v>
      </c>
    </row>
    <row r="27" spans="1:16" s="15" customFormat="1" ht="15" customHeight="1" x14ac:dyDescent="0.15">
      <c r="A27" s="83" t="s">
        <v>19</v>
      </c>
      <c r="B27" s="69">
        <f>TOTWRKACT!B27</f>
        <v>1664</v>
      </c>
      <c r="C27" s="69">
        <f>TOTWRKACT!C27</f>
        <v>26</v>
      </c>
      <c r="D27" s="123" t="s">
        <v>90</v>
      </c>
      <c r="E27" s="123" t="s">
        <v>90</v>
      </c>
      <c r="F27" s="123" t="s">
        <v>90</v>
      </c>
      <c r="G27" s="123" t="s">
        <v>90</v>
      </c>
      <c r="H27" s="123" t="s">
        <v>90</v>
      </c>
      <c r="I27" s="123" t="s">
        <v>90</v>
      </c>
      <c r="J27" s="123" t="s">
        <v>90</v>
      </c>
      <c r="K27" s="123" t="s">
        <v>90</v>
      </c>
      <c r="L27" s="123" t="s">
        <v>90</v>
      </c>
      <c r="M27" s="123" t="s">
        <v>90</v>
      </c>
      <c r="N27" s="123" t="s">
        <v>90</v>
      </c>
      <c r="O27" s="123" t="s">
        <v>90</v>
      </c>
      <c r="P27" s="123" t="s">
        <v>90</v>
      </c>
    </row>
    <row r="28" spans="1:16" s="15" customFormat="1" ht="15" customHeight="1" x14ac:dyDescent="0.15">
      <c r="A28" s="83" t="s">
        <v>20</v>
      </c>
      <c r="B28" s="69">
        <f>TOTWRKACT!B28</f>
        <v>9001</v>
      </c>
      <c r="C28" s="69">
        <f>TOTWRKACT!C28</f>
        <v>4631</v>
      </c>
      <c r="D28" s="123">
        <f>TOTWRKACT!D28/$C28</f>
        <v>0.76462966961779311</v>
      </c>
      <c r="E28" s="123">
        <f>TOTWRKACT!E28/$C28</f>
        <v>4.7937810408119196E-2</v>
      </c>
      <c r="F28" s="123">
        <f>TOTWRKACT!F28/$C28</f>
        <v>1.6843014467717556E-2</v>
      </c>
      <c r="G28" s="123">
        <f>TOTWRKACT!G28/$C28</f>
        <v>0.15504210753616929</v>
      </c>
      <c r="H28" s="123">
        <f>TOTWRKACT!H28/$C28</f>
        <v>6.4780824875836757E-4</v>
      </c>
      <c r="I28" s="123">
        <f>TOTWRKACT!I28/$C28</f>
        <v>7.4713884690131724E-2</v>
      </c>
      <c r="J28" s="123">
        <f>TOTWRKACT!J28/$C28</f>
        <v>1.403584538976463E-2</v>
      </c>
      <c r="K28" s="123">
        <f>TOTWRKACT!K28/$C28</f>
        <v>4.5130641330166268E-2</v>
      </c>
      <c r="L28" s="123">
        <f>TOTWRKACT!L28/$C28</f>
        <v>1.2740228892247895E-2</v>
      </c>
      <c r="M28" s="123">
        <f>TOTWRKACT!M28/$C28</f>
        <v>5.6143381559058516E-3</v>
      </c>
      <c r="N28" s="123">
        <f>TOTWRKACT!N28/$C28</f>
        <v>8.6374433167782339E-4</v>
      </c>
      <c r="O28" s="123">
        <f>TOTWRKACT!O28/$C28</f>
        <v>0</v>
      </c>
      <c r="P28" s="123">
        <f>TOTWRKACT!P28/$C28</f>
        <v>2.7639818613690349E-2</v>
      </c>
    </row>
    <row r="29" spans="1:16" s="15" customFormat="1" ht="15" customHeight="1" x14ac:dyDescent="0.15">
      <c r="A29" s="83" t="s">
        <v>21</v>
      </c>
      <c r="B29" s="69">
        <f>TOTWRKACT!B29</f>
        <v>194</v>
      </c>
      <c r="C29" s="69">
        <f>TOTWRKACT!C29</f>
        <v>171</v>
      </c>
      <c r="D29" s="123">
        <f>TOTWRKACT!D29/$C29</f>
        <v>0.28654970760233917</v>
      </c>
      <c r="E29" s="123">
        <f>TOTWRKACT!E29/$C29</f>
        <v>0</v>
      </c>
      <c r="F29" s="123">
        <f>TOTWRKACT!F29/$C29</f>
        <v>0</v>
      </c>
      <c r="G29" s="123">
        <f>TOTWRKACT!G29/$C29</f>
        <v>0.1871345029239766</v>
      </c>
      <c r="H29" s="123">
        <f>TOTWRKACT!H29/$C29</f>
        <v>0</v>
      </c>
      <c r="I29" s="123">
        <f>TOTWRKACT!I29/$C29</f>
        <v>0.28654970760233917</v>
      </c>
      <c r="J29" s="123">
        <f>TOTWRKACT!J29/$C29</f>
        <v>1.1695906432748537E-2</v>
      </c>
      <c r="K29" s="123">
        <f>TOTWRKACT!K29/$C29</f>
        <v>0.10526315789473684</v>
      </c>
      <c r="L29" s="123">
        <f>TOTWRKACT!L29/$C29</f>
        <v>5.8479532163742687E-3</v>
      </c>
      <c r="M29" s="123">
        <f>TOTWRKACT!M29/$C29</f>
        <v>0</v>
      </c>
      <c r="N29" s="123">
        <f>TOTWRKACT!N29/$C29</f>
        <v>4.6783625730994149E-2</v>
      </c>
      <c r="O29" s="123">
        <f>TOTWRKACT!O29/$C29</f>
        <v>0</v>
      </c>
      <c r="P29" s="123">
        <f>TOTWRKACT!P29/$C29</f>
        <v>0.83625730994152048</v>
      </c>
    </row>
    <row r="30" spans="1:16" s="15" customFormat="1" ht="15" customHeight="1" x14ac:dyDescent="0.15">
      <c r="A30" s="83" t="s">
        <v>22</v>
      </c>
      <c r="B30" s="69">
        <f>TOTWRKACT!B30</f>
        <v>7323</v>
      </c>
      <c r="C30" s="69">
        <f>TOTWRKACT!C30</f>
        <v>4305</v>
      </c>
      <c r="D30" s="123">
        <f>TOTWRKACT!D30/$C30</f>
        <v>0.26596980255516839</v>
      </c>
      <c r="E30" s="123">
        <f>TOTWRKACT!E30/$C30</f>
        <v>0</v>
      </c>
      <c r="F30" s="123">
        <f>TOTWRKACT!F30/$C30</f>
        <v>0</v>
      </c>
      <c r="G30" s="123">
        <f>TOTWRKACT!G30/$C30</f>
        <v>0.4511033681765389</v>
      </c>
      <c r="H30" s="123">
        <f>TOTWRKACT!H30/$C30</f>
        <v>0</v>
      </c>
      <c r="I30" s="123">
        <f>TOTWRKACT!I30/$C30</f>
        <v>8.8037166085946569E-2</v>
      </c>
      <c r="J30" s="123">
        <f>TOTWRKACT!J30/$C30</f>
        <v>6.5737514518002318E-2</v>
      </c>
      <c r="K30" s="123">
        <f>TOTWRKACT!K30/$C30</f>
        <v>0.13263646922183508</v>
      </c>
      <c r="L30" s="123">
        <f>TOTWRKACT!L30/$C30</f>
        <v>4.8315911730545877E-2</v>
      </c>
      <c r="M30" s="123">
        <f>TOTWRKACT!M30/$C30</f>
        <v>1.1382113821138212E-2</v>
      </c>
      <c r="N30" s="123">
        <f>TOTWRKACT!N30/$C30</f>
        <v>8.4320557491289194E-2</v>
      </c>
      <c r="O30" s="123">
        <f>TOTWRKACT!O30/$C30</f>
        <v>0</v>
      </c>
      <c r="P30" s="123">
        <f>TOTWRKACT!P30/$C30</f>
        <v>2.3693379790940768E-2</v>
      </c>
    </row>
    <row r="31" spans="1:16" s="15" customFormat="1" ht="15" customHeight="1" x14ac:dyDescent="0.15">
      <c r="A31" s="83"/>
      <c r="B31" s="69" t="s">
        <v>90</v>
      </c>
      <c r="C31" s="69" t="s">
        <v>90</v>
      </c>
      <c r="D31" s="123" t="s">
        <v>90</v>
      </c>
      <c r="E31" s="123" t="s">
        <v>90</v>
      </c>
      <c r="F31" s="123" t="s">
        <v>90</v>
      </c>
      <c r="G31" s="123" t="s">
        <v>90</v>
      </c>
      <c r="H31" s="123" t="s">
        <v>90</v>
      </c>
      <c r="I31" s="123" t="s">
        <v>90</v>
      </c>
      <c r="J31" s="123" t="s">
        <v>90</v>
      </c>
      <c r="K31" s="123" t="s">
        <v>90</v>
      </c>
      <c r="L31" s="123" t="s">
        <v>90</v>
      </c>
      <c r="M31" s="123" t="s">
        <v>90</v>
      </c>
      <c r="N31" s="123" t="s">
        <v>90</v>
      </c>
      <c r="O31" s="123" t="s">
        <v>90</v>
      </c>
      <c r="P31" s="123" t="s">
        <v>90</v>
      </c>
    </row>
    <row r="32" spans="1:16" s="15" customFormat="1" ht="15" customHeight="1" x14ac:dyDescent="0.15">
      <c r="A32" s="83" t="s">
        <v>23</v>
      </c>
      <c r="B32" s="69">
        <f>TOTWRKACT!B32</f>
        <v>29353</v>
      </c>
      <c r="C32" s="69">
        <f>TOTWRKACT!C32</f>
        <v>9113</v>
      </c>
      <c r="D32" s="123">
        <f>TOTWRKACT!D32/$C32</f>
        <v>0.7565017008668935</v>
      </c>
      <c r="E32" s="123">
        <f>TOTWRKACT!E32/$C32</f>
        <v>3.8406671787556239E-3</v>
      </c>
      <c r="F32" s="123">
        <f>TOTWRKACT!F32/$C32</f>
        <v>0</v>
      </c>
      <c r="G32" s="123">
        <f>TOTWRKACT!G32/$C32</f>
        <v>9.053001207066827E-2</v>
      </c>
      <c r="H32" s="123">
        <f>TOTWRKACT!H32/$C32</f>
        <v>5.4866673982223197E-4</v>
      </c>
      <c r="I32" s="123">
        <f>TOTWRKACT!I32/$C32</f>
        <v>0.13135081751344233</v>
      </c>
      <c r="J32" s="123">
        <f>TOTWRKACT!J32/$C32</f>
        <v>1.2070668276089104E-3</v>
      </c>
      <c r="K32" s="123">
        <f>TOTWRKACT!K32/$C32</f>
        <v>5.3769340502578734E-2</v>
      </c>
      <c r="L32" s="123">
        <f>TOTWRKACT!L32/$C32</f>
        <v>1.3168001755733568E-2</v>
      </c>
      <c r="M32" s="123">
        <f>TOTWRKACT!M32/$C32</f>
        <v>1.4484801931306924E-2</v>
      </c>
      <c r="N32" s="123">
        <f>TOTWRKACT!N32/$C32</f>
        <v>5.5415340722045431E-2</v>
      </c>
      <c r="O32" s="123">
        <f>TOTWRKACT!O32/$C32</f>
        <v>0</v>
      </c>
      <c r="P32" s="123">
        <f>TOTWRKACT!P32/$C32</f>
        <v>0</v>
      </c>
    </row>
    <row r="33" spans="1:17" s="15" customFormat="1" ht="15" customHeight="1" x14ac:dyDescent="0.15">
      <c r="A33" s="83" t="s">
        <v>24</v>
      </c>
      <c r="B33" s="69">
        <f>TOTWRKACT!B33</f>
        <v>14836</v>
      </c>
      <c r="C33" s="69">
        <f>TOTWRKACT!C33</f>
        <v>8008</v>
      </c>
      <c r="D33" s="123">
        <f>TOTWRKACT!D33/$C33</f>
        <v>0.60626873126873126</v>
      </c>
      <c r="E33" s="123">
        <f>TOTWRKACT!E33/$C33</f>
        <v>1.6233766233766235E-3</v>
      </c>
      <c r="F33" s="123">
        <f>TOTWRKACT!F33/$C33</f>
        <v>7.242757242757243E-3</v>
      </c>
      <c r="G33" s="123">
        <f>TOTWRKACT!G33/$C33</f>
        <v>4.87012987012987E-3</v>
      </c>
      <c r="H33" s="123">
        <f>TOTWRKACT!H33/$C33</f>
        <v>0</v>
      </c>
      <c r="I33" s="123">
        <f>TOTWRKACT!I33/$C33</f>
        <v>2.1728271728271728E-2</v>
      </c>
      <c r="J33" s="123">
        <f>TOTWRKACT!J33/$C33</f>
        <v>1.5484515484515484E-2</v>
      </c>
      <c r="K33" s="123">
        <f>TOTWRKACT!K33/$C33</f>
        <v>8.4915084915084912E-2</v>
      </c>
      <c r="L33" s="123">
        <f>TOTWRKACT!L33/$C33</f>
        <v>3.1468531468531472E-2</v>
      </c>
      <c r="M33" s="123">
        <f>TOTWRKACT!M33/$C33</f>
        <v>2.4475524475524476E-2</v>
      </c>
      <c r="N33" s="123">
        <f>TOTWRKACT!N33/$C33</f>
        <v>1.6983016983016984E-2</v>
      </c>
      <c r="O33" s="123">
        <f>TOTWRKACT!O33/$C33</f>
        <v>0</v>
      </c>
      <c r="P33" s="123">
        <f>TOTWRKACT!P33/$C33</f>
        <v>0.33566433566433568</v>
      </c>
    </row>
    <row r="34" spans="1:17" s="15" customFormat="1" ht="15" customHeight="1" x14ac:dyDescent="0.15">
      <c r="A34" s="83" t="s">
        <v>25</v>
      </c>
      <c r="B34" s="69">
        <f>TOTWRKACT!B34</f>
        <v>12441</v>
      </c>
      <c r="C34" s="69">
        <f>TOTWRKACT!C34</f>
        <v>4935</v>
      </c>
      <c r="D34" s="123">
        <f>TOTWRKACT!D34/$C34</f>
        <v>0.62532928064842963</v>
      </c>
      <c r="E34" s="123">
        <f>TOTWRKACT!E34/$C34</f>
        <v>0</v>
      </c>
      <c r="F34" s="123">
        <f>TOTWRKACT!F34/$C34</f>
        <v>4.0526849037487333E-4</v>
      </c>
      <c r="G34" s="123">
        <f>TOTWRKACT!G34/$C34</f>
        <v>5.9979736575481259E-2</v>
      </c>
      <c r="H34" s="123">
        <f>TOTWRKACT!H34/$C34</f>
        <v>2.0263424518743669E-3</v>
      </c>
      <c r="I34" s="123">
        <f>TOTWRKACT!I34/$C34</f>
        <v>0.18804457953394124</v>
      </c>
      <c r="J34" s="123">
        <f>TOTWRKACT!J34/$C34</f>
        <v>5.8763931104356638E-3</v>
      </c>
      <c r="K34" s="123">
        <f>TOTWRKACT!K34/$C34</f>
        <v>0.1398176291793313</v>
      </c>
      <c r="L34" s="123">
        <f>TOTWRKACT!L34/$C34</f>
        <v>6.6869300911854106E-3</v>
      </c>
      <c r="M34" s="123">
        <f>TOTWRKACT!M34/$C34</f>
        <v>1.1347517730496455E-2</v>
      </c>
      <c r="N34" s="123">
        <f>TOTWRKACT!N34/$C34</f>
        <v>4.2755825734549141E-2</v>
      </c>
      <c r="O34" s="123">
        <f>TOTWRKACT!O34/$C34</f>
        <v>0</v>
      </c>
      <c r="P34" s="123">
        <f>TOTWRKACT!P34/$C34</f>
        <v>1.8642350557244173E-2</v>
      </c>
    </row>
    <row r="35" spans="1:17" s="15" customFormat="1" ht="15" customHeight="1" x14ac:dyDescent="0.15">
      <c r="A35" s="83" t="s">
        <v>26</v>
      </c>
      <c r="B35" s="69">
        <f>TOTWRKACT!B35</f>
        <v>12896</v>
      </c>
      <c r="C35" s="69">
        <f>TOTWRKACT!C35</f>
        <v>6244</v>
      </c>
      <c r="D35" s="123">
        <f>TOTWRKACT!D35/$C35</f>
        <v>0.4530749519538757</v>
      </c>
      <c r="E35" s="123">
        <f>TOTWRKACT!E35/$C35</f>
        <v>2.2581678411274824E-2</v>
      </c>
      <c r="F35" s="123">
        <f>TOTWRKACT!F35/$C35</f>
        <v>0</v>
      </c>
      <c r="G35" s="123">
        <f>TOTWRKACT!G35/$C35</f>
        <v>9.9775784753363225E-2</v>
      </c>
      <c r="H35" s="123">
        <f>TOTWRKACT!H35/$C35</f>
        <v>0</v>
      </c>
      <c r="I35" s="123">
        <f>TOTWRKACT!I35/$C35</f>
        <v>2.9628443305573349E-2</v>
      </c>
      <c r="J35" s="123">
        <f>TOTWRKACT!J35/$C35</f>
        <v>0.19634849455477257</v>
      </c>
      <c r="K35" s="123">
        <f>TOTWRKACT!K35/$C35</f>
        <v>0.22229340166559897</v>
      </c>
      <c r="L35" s="123">
        <f>TOTWRKACT!L35/$C35</f>
        <v>6.5502882767456763E-2</v>
      </c>
      <c r="M35" s="123">
        <f>TOTWRKACT!M35/$C35</f>
        <v>4.5643818065342727E-2</v>
      </c>
      <c r="N35" s="123">
        <f>TOTWRKACT!N35/$C35</f>
        <v>4.9967969250480464E-2</v>
      </c>
      <c r="O35" s="123">
        <f>TOTWRKACT!O35/$C35</f>
        <v>0</v>
      </c>
      <c r="P35" s="123">
        <f>TOTWRKACT!P35/$C35</f>
        <v>3.2831518257527226E-2</v>
      </c>
    </row>
    <row r="36" spans="1:17" s="15" customFormat="1" ht="15" customHeight="1" x14ac:dyDescent="0.15">
      <c r="A36" s="83" t="s">
        <v>27</v>
      </c>
      <c r="B36" s="69">
        <f>TOTWRKACT!B36</f>
        <v>3341</v>
      </c>
      <c r="C36" s="69">
        <f>TOTWRKACT!C36</f>
        <v>1627</v>
      </c>
      <c r="D36" s="123">
        <f>TOTWRKACT!D36/$C36</f>
        <v>0.37123540258143822</v>
      </c>
      <c r="E36" s="123">
        <f>TOTWRKACT!E36/$C36</f>
        <v>2.4585125998770742E-3</v>
      </c>
      <c r="F36" s="123">
        <f>TOTWRKACT!F36/$C36</f>
        <v>6.1462814996926856E-3</v>
      </c>
      <c r="G36" s="123">
        <f>TOTWRKACT!G36/$C36</f>
        <v>0.13275968039336203</v>
      </c>
      <c r="H36" s="123">
        <f>TOTWRKACT!H36/$C36</f>
        <v>2.4585125998770742E-3</v>
      </c>
      <c r="I36" s="123">
        <f>TOTWRKACT!I36/$C36</f>
        <v>0.14013521819299324</v>
      </c>
      <c r="J36" s="123">
        <f>TOTWRKACT!J36/$C36</f>
        <v>5.1014136447449294E-2</v>
      </c>
      <c r="K36" s="123">
        <f>TOTWRKACT!K36/$C36</f>
        <v>0.33189920098340503</v>
      </c>
      <c r="L36" s="123">
        <f>TOTWRKACT!L36/$C36</f>
        <v>6.1462814996926856E-3</v>
      </c>
      <c r="M36" s="123">
        <f>TOTWRKACT!M36/$C36</f>
        <v>3.6877688998156115E-3</v>
      </c>
      <c r="N36" s="123">
        <f>TOTWRKACT!N36/$C36</f>
        <v>0.10633066994468347</v>
      </c>
      <c r="O36" s="123">
        <f>TOTWRKACT!O36/$C36</f>
        <v>0</v>
      </c>
      <c r="P36" s="123">
        <f>TOTWRKACT!P36/$C36</f>
        <v>0</v>
      </c>
    </row>
    <row r="37" spans="1:17" s="15" customFormat="1" ht="15" customHeight="1" x14ac:dyDescent="0.15">
      <c r="A37" s="83"/>
      <c r="B37" s="69" t="s">
        <v>90</v>
      </c>
      <c r="C37" s="69" t="s">
        <v>90</v>
      </c>
      <c r="D37" s="123" t="s">
        <v>90</v>
      </c>
      <c r="E37" s="123" t="s">
        <v>90</v>
      </c>
      <c r="F37" s="123" t="s">
        <v>90</v>
      </c>
      <c r="G37" s="123" t="s">
        <v>90</v>
      </c>
      <c r="H37" s="123" t="s">
        <v>90</v>
      </c>
      <c r="I37" s="123" t="s">
        <v>90</v>
      </c>
      <c r="J37" s="123" t="s">
        <v>90</v>
      </c>
      <c r="K37" s="123" t="s">
        <v>90</v>
      </c>
      <c r="L37" s="123" t="s">
        <v>90</v>
      </c>
      <c r="M37" s="123" t="s">
        <v>90</v>
      </c>
      <c r="N37" s="123" t="s">
        <v>90</v>
      </c>
      <c r="O37" s="123" t="s">
        <v>90</v>
      </c>
      <c r="P37" s="123" t="s">
        <v>90</v>
      </c>
    </row>
    <row r="38" spans="1:17" s="15" customFormat="1" ht="15" customHeight="1" x14ac:dyDescent="0.15">
      <c r="A38" s="83" t="s">
        <v>28</v>
      </c>
      <c r="B38" s="69">
        <f>TOTWRKACT!B38</f>
        <v>13392</v>
      </c>
      <c r="C38" s="69">
        <f>TOTWRKACT!C38</f>
        <v>5574</v>
      </c>
      <c r="D38" s="123">
        <f>TOTWRKACT!D38/$C38</f>
        <v>0.60513096519555076</v>
      </c>
      <c r="E38" s="123">
        <f>TOTWRKACT!E38/$C38</f>
        <v>0</v>
      </c>
      <c r="F38" s="123">
        <f>TOTWRKACT!F38/$C38</f>
        <v>0</v>
      </c>
      <c r="G38" s="123">
        <f>TOTWRKACT!G38/$C38</f>
        <v>4.6645138141370645E-3</v>
      </c>
      <c r="H38" s="123">
        <f>TOTWRKACT!H38/$C38</f>
        <v>0</v>
      </c>
      <c r="I38" s="123">
        <f>TOTWRKACT!I38/$C38</f>
        <v>9.4366702547542161E-2</v>
      </c>
      <c r="J38" s="123">
        <f>TOTWRKACT!J38/$C38</f>
        <v>4.843918191603875E-2</v>
      </c>
      <c r="K38" s="123">
        <f>TOTWRKACT!K38/$C38</f>
        <v>5.6153570147111587E-2</v>
      </c>
      <c r="L38" s="123">
        <f>TOTWRKACT!L38/$C38</f>
        <v>1.9734481521349119E-3</v>
      </c>
      <c r="M38" s="123">
        <f>TOTWRKACT!M38/$C38</f>
        <v>5.776820954431288E-2</v>
      </c>
      <c r="N38" s="123">
        <f>TOTWRKACT!N38/$C38</f>
        <v>4.4492285611768927E-2</v>
      </c>
      <c r="O38" s="123">
        <f>TOTWRKACT!O38/$C38</f>
        <v>0</v>
      </c>
      <c r="P38" s="123">
        <f>TOTWRKACT!P38/$C38</f>
        <v>0.19788302834589164</v>
      </c>
    </row>
    <row r="39" spans="1:17" s="15" customFormat="1" ht="15" customHeight="1" x14ac:dyDescent="0.15">
      <c r="A39" s="83" t="s">
        <v>29</v>
      </c>
      <c r="B39" s="69">
        <f>TOTWRKACT!B39</f>
        <v>14508</v>
      </c>
      <c r="C39" s="69">
        <f>TOTWRKACT!C39</f>
        <v>6659</v>
      </c>
      <c r="D39" s="123">
        <f>TOTWRKACT!D39/$C39</f>
        <v>0.28968313560594683</v>
      </c>
      <c r="E39" s="123">
        <f>TOTWRKACT!E39/$C39</f>
        <v>0</v>
      </c>
      <c r="F39" s="123">
        <f>TOTWRKACT!F39/$C39</f>
        <v>9.4608800120138167E-3</v>
      </c>
      <c r="G39" s="123">
        <f>TOTWRKACT!G39/$C39</f>
        <v>0.41162336687190271</v>
      </c>
      <c r="H39" s="123">
        <f>TOTWRKACT!H39/$C39</f>
        <v>2.7031085748610902E-3</v>
      </c>
      <c r="I39" s="123">
        <f>TOTWRKACT!I39/$C39</f>
        <v>0.16053461480702808</v>
      </c>
      <c r="J39" s="123">
        <f>TOTWRKACT!J39/$C39</f>
        <v>0.10421985283075537</v>
      </c>
      <c r="K39" s="123">
        <f>TOTWRKACT!K39/$C39</f>
        <v>0.16924463132602494</v>
      </c>
      <c r="L39" s="123">
        <f>TOTWRKACT!L39/$C39</f>
        <v>0.22210542123441959</v>
      </c>
      <c r="M39" s="123">
        <f>TOTWRKACT!M39/$C39</f>
        <v>1.9522450818441207E-3</v>
      </c>
      <c r="N39" s="123">
        <f>TOTWRKACT!N39/$C39</f>
        <v>5.4212344195825199E-2</v>
      </c>
      <c r="O39" s="123">
        <f>TOTWRKACT!O39/$C39</f>
        <v>0</v>
      </c>
      <c r="P39" s="123">
        <f>TOTWRKACT!P39/$C39</f>
        <v>0</v>
      </c>
    </row>
    <row r="40" spans="1:17" s="15" customFormat="1" ht="15" customHeight="1" x14ac:dyDescent="0.15">
      <c r="A40" s="83" t="s">
        <v>30</v>
      </c>
      <c r="B40" s="69">
        <f>TOTWRKACT!B40</f>
        <v>34707</v>
      </c>
      <c r="C40" s="69">
        <f>TOTWRKACT!C40</f>
        <v>10366</v>
      </c>
      <c r="D40" s="123">
        <f>TOTWRKACT!D40/$C40</f>
        <v>0.72062512058653294</v>
      </c>
      <c r="E40" s="123">
        <f>TOTWRKACT!E40/$C40</f>
        <v>0</v>
      </c>
      <c r="F40" s="123">
        <f>TOTWRKACT!F40/$C40</f>
        <v>0</v>
      </c>
      <c r="G40" s="123">
        <f>TOTWRKACT!G40/$C40</f>
        <v>1.9293845263360988E-3</v>
      </c>
      <c r="H40" s="123">
        <f>TOTWRKACT!H40/$C40</f>
        <v>0</v>
      </c>
      <c r="I40" s="123">
        <f>TOTWRKACT!I40/$C40</f>
        <v>3.4632452247732974E-2</v>
      </c>
      <c r="J40" s="123">
        <f>TOTWRKACT!J40/$C40</f>
        <v>4.804167470576886E-2</v>
      </c>
      <c r="K40" s="123">
        <f>TOTWRKACT!K40/$C40</f>
        <v>0.15599073895427359</v>
      </c>
      <c r="L40" s="123">
        <f>TOTWRKACT!L40/$C40</f>
        <v>1.2444530194867838E-2</v>
      </c>
      <c r="M40" s="123">
        <f>TOTWRKACT!M40/$C40</f>
        <v>1.2251591742234228E-2</v>
      </c>
      <c r="N40" s="123">
        <f>TOTWRKACT!N40/$C40</f>
        <v>4.1095890410958902E-2</v>
      </c>
      <c r="O40" s="123">
        <f>TOTWRKACT!O40/$C40</f>
        <v>0</v>
      </c>
      <c r="P40" s="123">
        <f>TOTWRKACT!P40/$C40</f>
        <v>0</v>
      </c>
    </row>
    <row r="41" spans="1:17" s="15" customFormat="1" ht="15" customHeight="1" x14ac:dyDescent="0.15">
      <c r="A41" s="83" t="s">
        <v>31</v>
      </c>
      <c r="B41" s="69">
        <f>TOTWRKACT!B41</f>
        <v>47329</v>
      </c>
      <c r="C41" s="69">
        <f>TOTWRKACT!C41</f>
        <v>18839</v>
      </c>
      <c r="D41" s="123">
        <f>TOTWRKACT!D41/$C41</f>
        <v>0.55369180954403097</v>
      </c>
      <c r="E41" s="123">
        <f>TOTWRKACT!E41/$C41</f>
        <v>1.3270343436488136E-3</v>
      </c>
      <c r="F41" s="123">
        <f>TOTWRKACT!F41/$C41</f>
        <v>7.3783109506874037E-3</v>
      </c>
      <c r="G41" s="123">
        <f>TOTWRKACT!G41/$C41</f>
        <v>3.163649875258772E-2</v>
      </c>
      <c r="H41" s="123">
        <f>TOTWRKACT!H41/$C41</f>
        <v>0</v>
      </c>
      <c r="I41" s="123">
        <f>TOTWRKACT!I41/$C41</f>
        <v>0.30829661871649239</v>
      </c>
      <c r="J41" s="123">
        <f>TOTWRKACT!J41/$C41</f>
        <v>8.487711661977812E-2</v>
      </c>
      <c r="K41" s="123">
        <f>TOTWRKACT!K41/$C41</f>
        <v>9.204310207548172E-2</v>
      </c>
      <c r="L41" s="123">
        <f>TOTWRKACT!L41/$C41</f>
        <v>8.7584266680821692E-3</v>
      </c>
      <c r="M41" s="123">
        <f>TOTWRKACT!M41/$C41</f>
        <v>4.1934285259302507E-3</v>
      </c>
      <c r="N41" s="123">
        <f>TOTWRKACT!N41/$C41</f>
        <v>6.9005785869738307E-3</v>
      </c>
      <c r="O41" s="123">
        <f>TOTWRKACT!O41/$C41</f>
        <v>0</v>
      </c>
      <c r="P41" s="123">
        <f>TOTWRKACT!P41/$C41</f>
        <v>0.18408620415096344</v>
      </c>
    </row>
    <row r="42" spans="1:17" s="15" customFormat="1" ht="15" customHeight="1" x14ac:dyDescent="0.15">
      <c r="A42" s="83" t="s">
        <v>32</v>
      </c>
      <c r="B42" s="69">
        <f>TOTWRKACT!B42</f>
        <v>13103</v>
      </c>
      <c r="C42" s="69">
        <f>TOTWRKACT!C42</f>
        <v>7641</v>
      </c>
      <c r="D42" s="123">
        <f>TOTWRKACT!D42/$C42</f>
        <v>0.54744143436722947</v>
      </c>
      <c r="E42" s="123">
        <f>TOTWRKACT!E42/$C42</f>
        <v>3.4026959822012828E-2</v>
      </c>
      <c r="F42" s="123">
        <f>TOTWRKACT!F42/$C42</f>
        <v>2.3557126030624265E-2</v>
      </c>
      <c r="G42" s="123">
        <f>TOTWRKACT!G42/$C42</f>
        <v>3.2063865986127468E-2</v>
      </c>
      <c r="H42" s="123">
        <f>TOTWRKACT!H42/$C42</f>
        <v>2.3557126030624262E-3</v>
      </c>
      <c r="I42" s="123">
        <f>TOTWRKACT!I42/$C42</f>
        <v>7.9439863892160706E-2</v>
      </c>
      <c r="J42" s="123">
        <f>TOTWRKACT!J42/$C42</f>
        <v>1.2694673472058632E-2</v>
      </c>
      <c r="K42" s="123">
        <f>TOTWRKACT!K42/$C42</f>
        <v>8.4674780787854995E-2</v>
      </c>
      <c r="L42" s="123">
        <f>TOTWRKACT!L42/$C42</f>
        <v>4.4889412380578461E-2</v>
      </c>
      <c r="M42" s="123">
        <f>TOTWRKACT!M42/$C42</f>
        <v>0</v>
      </c>
      <c r="N42" s="123">
        <f>TOTWRKACT!N42/$C42</f>
        <v>9.187279151943463E-2</v>
      </c>
      <c r="O42" s="123">
        <f>TOTWRKACT!O42/$C42</f>
        <v>5.2349168956942809E-4</v>
      </c>
      <c r="P42" s="123">
        <f>TOTWRKACT!P42/$C42</f>
        <v>0.35545085721764169</v>
      </c>
    </row>
    <row r="43" spans="1:17" s="15" customFormat="1" ht="15" customHeight="1" x14ac:dyDescent="0.15">
      <c r="A43" s="83"/>
      <c r="B43" s="69" t="s">
        <v>90</v>
      </c>
      <c r="C43" s="69" t="s">
        <v>90</v>
      </c>
      <c r="D43" s="123" t="s">
        <v>90</v>
      </c>
      <c r="E43" s="123" t="s">
        <v>90</v>
      </c>
      <c r="F43" s="123" t="s">
        <v>90</v>
      </c>
      <c r="G43" s="123" t="s">
        <v>90</v>
      </c>
      <c r="H43" s="123" t="s">
        <v>90</v>
      </c>
      <c r="I43" s="123" t="s">
        <v>90</v>
      </c>
      <c r="J43" s="123" t="s">
        <v>90</v>
      </c>
      <c r="K43" s="123" t="s">
        <v>90</v>
      </c>
      <c r="L43" s="123" t="s">
        <v>90</v>
      </c>
      <c r="M43" s="123" t="s">
        <v>90</v>
      </c>
      <c r="N43" s="123" t="s">
        <v>90</v>
      </c>
      <c r="O43" s="123" t="s">
        <v>90</v>
      </c>
      <c r="P43" s="123" t="s">
        <v>90</v>
      </c>
      <c r="Q43" s="15" t="s">
        <v>90</v>
      </c>
    </row>
    <row r="44" spans="1:17" s="15" customFormat="1" ht="15" customHeight="1" x14ac:dyDescent="0.15">
      <c r="A44" s="83" t="s">
        <v>33</v>
      </c>
      <c r="B44" s="69">
        <f>TOTWRKACT!B44</f>
        <v>6814</v>
      </c>
      <c r="C44" s="69">
        <f>TOTWRKACT!C44</f>
        <v>4115</v>
      </c>
      <c r="D44" s="123">
        <f>TOTWRKACT!D44/$C44</f>
        <v>0.29914945321992709</v>
      </c>
      <c r="E44" s="123">
        <f>TOTWRKACT!E44/$C44</f>
        <v>0</v>
      </c>
      <c r="F44" s="123">
        <f>TOTWRKACT!F44/$C44</f>
        <v>3.6452004860267314E-3</v>
      </c>
      <c r="G44" s="123">
        <f>TOTWRKACT!G44/$C44</f>
        <v>0.22138517618469017</v>
      </c>
      <c r="H44" s="123">
        <f>TOTWRKACT!H44/$C44</f>
        <v>0</v>
      </c>
      <c r="I44" s="123">
        <f>TOTWRKACT!I44/$C44</f>
        <v>3.9125151883353582E-2</v>
      </c>
      <c r="J44" s="123">
        <f>TOTWRKACT!J44/$C44</f>
        <v>0.29307411907654923</v>
      </c>
      <c r="K44" s="123">
        <f>TOTWRKACT!K44/$C44</f>
        <v>0.20753341433778857</v>
      </c>
      <c r="L44" s="123">
        <f>TOTWRKACT!L44/$C44</f>
        <v>4.3742405832320778E-3</v>
      </c>
      <c r="M44" s="123">
        <f>TOTWRKACT!M44/$C44</f>
        <v>5.4921020656136091E-2</v>
      </c>
      <c r="N44" s="123">
        <f>TOTWRKACT!N44/$C44</f>
        <v>3.2077764277035237E-2</v>
      </c>
      <c r="O44" s="123">
        <f>TOTWRKACT!O44/$C44</f>
        <v>0</v>
      </c>
      <c r="P44" s="123">
        <f>TOTWRKACT!P44/$C44</f>
        <v>0</v>
      </c>
    </row>
    <row r="45" spans="1:17" s="15" customFormat="1" ht="15" customHeight="1" x14ac:dyDescent="0.15">
      <c r="A45" s="83" t="s">
        <v>34</v>
      </c>
      <c r="B45" s="69">
        <f>TOTWRKACT!B45</f>
        <v>30037</v>
      </c>
      <c r="C45" s="69">
        <f>TOTWRKACT!C45</f>
        <v>5770</v>
      </c>
      <c r="D45" s="123">
        <f>TOTWRKACT!D45/$C45</f>
        <v>0.65025996533795494</v>
      </c>
      <c r="E45" s="123">
        <f>TOTWRKACT!E45/$C45</f>
        <v>2.5303292894280762E-2</v>
      </c>
      <c r="F45" s="123">
        <f>TOTWRKACT!F45/$C45</f>
        <v>4.0207972270363948E-2</v>
      </c>
      <c r="G45" s="123">
        <f>TOTWRKACT!G45/$C45</f>
        <v>2.5476603119584055E-2</v>
      </c>
      <c r="H45" s="123">
        <f>TOTWRKACT!H45/$C45</f>
        <v>6.932409012131716E-4</v>
      </c>
      <c r="I45" s="123">
        <f>TOTWRKACT!I45/$C45</f>
        <v>5.7712305025996537E-2</v>
      </c>
      <c r="J45" s="123">
        <f>TOTWRKACT!J45/$C45</f>
        <v>9.4974003466204507E-2</v>
      </c>
      <c r="K45" s="123">
        <f>TOTWRKACT!K45/$C45</f>
        <v>0.13518197573656845</v>
      </c>
      <c r="L45" s="123">
        <f>TOTWRKACT!L45/$C45</f>
        <v>2.5823223570190641E-2</v>
      </c>
      <c r="M45" s="123">
        <f>TOTWRKACT!M45/$C45</f>
        <v>3.466204506065858E-4</v>
      </c>
      <c r="N45" s="123">
        <f>TOTWRKACT!N45/$C45</f>
        <v>1.9757365684575388E-2</v>
      </c>
      <c r="O45" s="123">
        <f>TOTWRKACT!O45/$C45</f>
        <v>0</v>
      </c>
      <c r="P45" s="123">
        <f>TOTWRKACT!P45/$C45</f>
        <v>7.5216637781629112E-2</v>
      </c>
    </row>
    <row r="46" spans="1:17" s="15" customFormat="1" ht="15" customHeight="1" x14ac:dyDescent="0.15">
      <c r="A46" s="83" t="s">
        <v>35</v>
      </c>
      <c r="B46" s="69">
        <f>TOTWRKACT!B46</f>
        <v>2854</v>
      </c>
      <c r="C46" s="69">
        <f>TOTWRKACT!C46</f>
        <v>1677</v>
      </c>
      <c r="D46" s="123">
        <f>TOTWRKACT!D46/$C46</f>
        <v>0.36612999403697077</v>
      </c>
      <c r="E46" s="123">
        <f>TOTWRKACT!E46/$C46</f>
        <v>0</v>
      </c>
      <c r="F46" s="123">
        <f>TOTWRKACT!F46/$C46</f>
        <v>1.908169350029815E-2</v>
      </c>
      <c r="G46" s="123">
        <f>TOTWRKACT!G46/$C46</f>
        <v>0.45080500894454384</v>
      </c>
      <c r="H46" s="123">
        <f>TOTWRKACT!H46/$C46</f>
        <v>0</v>
      </c>
      <c r="I46" s="123">
        <f>TOTWRKACT!I46/$C46</f>
        <v>0.27191413237924866</v>
      </c>
      <c r="J46" s="123">
        <f>TOTWRKACT!J46/$C46</f>
        <v>0.18127608825283245</v>
      </c>
      <c r="K46" s="123">
        <f>TOTWRKACT!K46/$C46</f>
        <v>0.14370900417412044</v>
      </c>
      <c r="L46" s="123">
        <f>TOTWRKACT!L46/$C46</f>
        <v>2.0274299344066785E-2</v>
      </c>
      <c r="M46" s="123">
        <f>TOTWRKACT!M46/$C46</f>
        <v>1.7292784734645201E-2</v>
      </c>
      <c r="N46" s="123">
        <f>TOTWRKACT!N46/$C46</f>
        <v>1.6696481812760882E-2</v>
      </c>
      <c r="O46" s="123">
        <f>TOTWRKACT!O46/$C46</f>
        <v>0</v>
      </c>
      <c r="P46" s="123">
        <f>TOTWRKACT!P46/$C46</f>
        <v>0</v>
      </c>
    </row>
    <row r="47" spans="1:17" s="15" customFormat="1" ht="15" customHeight="1" x14ac:dyDescent="0.15">
      <c r="A47" s="83" t="s">
        <v>36</v>
      </c>
      <c r="B47" s="69">
        <f>TOTWRKACT!B47</f>
        <v>4939</v>
      </c>
      <c r="C47" s="69">
        <f>TOTWRKACT!C47</f>
        <v>3263</v>
      </c>
      <c r="D47" s="123">
        <f>TOTWRKACT!D47/$C47</f>
        <v>0.56818878332822553</v>
      </c>
      <c r="E47" s="123">
        <f>TOTWRKACT!E47/$C47</f>
        <v>3.0646644192460924E-4</v>
      </c>
      <c r="F47" s="123">
        <f>TOTWRKACT!F47/$C47</f>
        <v>0</v>
      </c>
      <c r="G47" s="123">
        <f>TOTWRKACT!G47/$C47</f>
        <v>0.10756972111553785</v>
      </c>
      <c r="H47" s="123">
        <f>TOTWRKACT!H47/$C47</f>
        <v>3.371130861170702E-3</v>
      </c>
      <c r="I47" s="123">
        <f>TOTWRKACT!I47/$C47</f>
        <v>5.6083358872203497E-2</v>
      </c>
      <c r="J47" s="123">
        <f>TOTWRKACT!J47/$C47</f>
        <v>0.14281336193686792</v>
      </c>
      <c r="K47" s="123">
        <f>TOTWRKACT!K47/$C47</f>
        <v>0.13760343242414955</v>
      </c>
      <c r="L47" s="123">
        <f>TOTWRKACT!L47/$C47</f>
        <v>4.7808764940239043E-2</v>
      </c>
      <c r="M47" s="123">
        <f>TOTWRKACT!M47/$C47</f>
        <v>4.5969966288691389E-3</v>
      </c>
      <c r="N47" s="123">
        <f>TOTWRKACT!N47/$C47</f>
        <v>7.9681274900398405E-3</v>
      </c>
      <c r="O47" s="123">
        <f>TOTWRKACT!O47/$C47</f>
        <v>0</v>
      </c>
      <c r="P47" s="123">
        <f>TOTWRKACT!P47/$C47</f>
        <v>0.14434569414649095</v>
      </c>
    </row>
    <row r="48" spans="1:17" s="15" customFormat="1" ht="15" customHeight="1" x14ac:dyDescent="0.15">
      <c r="A48" s="83" t="s">
        <v>37</v>
      </c>
      <c r="B48" s="69">
        <f>TOTWRKACT!B48</f>
        <v>6921</v>
      </c>
      <c r="C48" s="69">
        <f>TOTWRKACT!C48</f>
        <v>3426</v>
      </c>
      <c r="D48" s="123">
        <f>TOTWRKACT!D48/$C48</f>
        <v>0.7262113251605371</v>
      </c>
      <c r="E48" s="123">
        <f>TOTWRKACT!E48/$C48</f>
        <v>0</v>
      </c>
      <c r="F48" s="123">
        <f>TOTWRKACT!F48/$C48</f>
        <v>2.0431990659661413E-3</v>
      </c>
      <c r="G48" s="123">
        <f>TOTWRKACT!G48/$C48</f>
        <v>5.195563339171045E-2</v>
      </c>
      <c r="H48" s="123">
        <f>TOTWRKACT!H48/$C48</f>
        <v>0</v>
      </c>
      <c r="I48" s="123">
        <f>TOTWRKACT!I48/$C48</f>
        <v>7.0052539404553416E-2</v>
      </c>
      <c r="J48" s="123">
        <f>TOTWRKACT!J48/$C48</f>
        <v>8.085230589608873E-2</v>
      </c>
      <c r="K48" s="123">
        <f>TOTWRKACT!K48/$C48</f>
        <v>0.10157618213660245</v>
      </c>
      <c r="L48" s="123">
        <f>TOTWRKACT!L48/$C48</f>
        <v>2.0723876240513719E-2</v>
      </c>
      <c r="M48" s="123">
        <f>TOTWRKACT!M48/$C48</f>
        <v>1.7221249270286048E-2</v>
      </c>
      <c r="N48" s="123">
        <f>TOTWRKACT!N48/$C48</f>
        <v>1.7513134851138354E-2</v>
      </c>
      <c r="O48" s="123">
        <f>TOTWRKACT!O48/$C48</f>
        <v>0</v>
      </c>
      <c r="P48" s="123">
        <f>TOTWRKACT!P48/$C48</f>
        <v>0</v>
      </c>
    </row>
    <row r="49" spans="1:17" s="15" customFormat="1" ht="15" customHeight="1" x14ac:dyDescent="0.15">
      <c r="A49" s="83"/>
      <c r="B49" s="69" t="s">
        <v>90</v>
      </c>
      <c r="C49" s="69" t="s">
        <v>90</v>
      </c>
      <c r="D49" s="123" t="s">
        <v>90</v>
      </c>
      <c r="E49" s="123" t="s">
        <v>90</v>
      </c>
      <c r="F49" s="123" t="s">
        <v>90</v>
      </c>
      <c r="G49" s="123" t="s">
        <v>90</v>
      </c>
      <c r="H49" s="123" t="s">
        <v>90</v>
      </c>
      <c r="I49" s="123" t="s">
        <v>90</v>
      </c>
      <c r="J49" s="123" t="s">
        <v>90</v>
      </c>
      <c r="K49" s="123" t="s">
        <v>90</v>
      </c>
      <c r="L49" s="123" t="s">
        <v>90</v>
      </c>
      <c r="M49" s="123" t="s">
        <v>90</v>
      </c>
      <c r="N49" s="123" t="s">
        <v>90</v>
      </c>
      <c r="O49" s="123" t="s">
        <v>90</v>
      </c>
      <c r="P49" s="123" t="s">
        <v>90</v>
      </c>
    </row>
    <row r="50" spans="1:17" s="15" customFormat="1" ht="15" customHeight="1" x14ac:dyDescent="0.15">
      <c r="A50" s="83" t="s">
        <v>38</v>
      </c>
      <c r="B50" s="69">
        <f>TOTWRKACT!B50</f>
        <v>3879</v>
      </c>
      <c r="C50" s="69">
        <f>TOTWRKACT!C50</f>
        <v>1604</v>
      </c>
      <c r="D50" s="123">
        <f>TOTWRKACT!D50/$C50</f>
        <v>0.45511221945137159</v>
      </c>
      <c r="E50" s="123">
        <f>TOTWRKACT!E50/$C50</f>
        <v>0</v>
      </c>
      <c r="F50" s="123">
        <f>TOTWRKACT!F50/$C50</f>
        <v>0</v>
      </c>
      <c r="G50" s="123">
        <f>TOTWRKACT!G50/$C50</f>
        <v>6.8578553615960103E-2</v>
      </c>
      <c r="H50" s="123">
        <f>TOTWRKACT!H50/$C50</f>
        <v>3.117206982543641E-3</v>
      </c>
      <c r="I50" s="123">
        <f>TOTWRKACT!I50/$C50</f>
        <v>0.30112219451371569</v>
      </c>
      <c r="J50" s="123">
        <f>TOTWRKACT!J50/$C50</f>
        <v>0.29488778054862841</v>
      </c>
      <c r="K50" s="123">
        <f>TOTWRKACT!K50/$C50</f>
        <v>0.14276807980049874</v>
      </c>
      <c r="L50" s="123">
        <f>TOTWRKACT!L50/$C50</f>
        <v>9.538653366583541E-2</v>
      </c>
      <c r="M50" s="123">
        <f>TOTWRKACT!M50/$C50</f>
        <v>0</v>
      </c>
      <c r="N50" s="123">
        <f>TOTWRKACT!N50/$C50</f>
        <v>2.4937655860349128E-2</v>
      </c>
      <c r="O50" s="123">
        <f>TOTWRKACT!O50/$C50</f>
        <v>0</v>
      </c>
      <c r="P50" s="123">
        <f>TOTWRKACT!P50/$C50</f>
        <v>0</v>
      </c>
    </row>
    <row r="51" spans="1:17" s="15" customFormat="1" ht="15" customHeight="1" x14ac:dyDescent="0.15">
      <c r="A51" s="83" t="s">
        <v>39</v>
      </c>
      <c r="B51" s="69">
        <f>TOTWRKACT!B51</f>
        <v>23583</v>
      </c>
      <c r="C51" s="69">
        <f>TOTWRKACT!C51</f>
        <v>7924</v>
      </c>
      <c r="D51" s="123">
        <f>TOTWRKACT!D51/$C51</f>
        <v>0.33467945482079758</v>
      </c>
      <c r="E51" s="123">
        <f>TOTWRKACT!E51/$C51</f>
        <v>0</v>
      </c>
      <c r="F51" s="123">
        <f>TOTWRKACT!F51/$C51</f>
        <v>0</v>
      </c>
      <c r="G51" s="123">
        <f>TOTWRKACT!G51/$C51</f>
        <v>0.32370015143866732</v>
      </c>
      <c r="H51" s="123">
        <f>TOTWRKACT!H51/$C51</f>
        <v>3.7859666834931852E-4</v>
      </c>
      <c r="I51" s="123">
        <f>TOTWRKACT!I51/$C51</f>
        <v>3.5209490156486625E-2</v>
      </c>
      <c r="J51" s="123">
        <f>TOTWRKACT!J51/$C51</f>
        <v>3.5335689045936395E-3</v>
      </c>
      <c r="K51" s="123">
        <f>TOTWRKACT!K51/$C51</f>
        <v>0.14639071176173649</v>
      </c>
      <c r="L51" s="123">
        <f>TOTWRKACT!L51/$C51</f>
        <v>9.3134780413932361E-2</v>
      </c>
      <c r="M51" s="123">
        <f>TOTWRKACT!M51/$C51</f>
        <v>2.7763755678950025E-3</v>
      </c>
      <c r="N51" s="123">
        <f>TOTWRKACT!N51/$C51</f>
        <v>1.2619888944977285E-2</v>
      </c>
      <c r="O51" s="123">
        <f>TOTWRKACT!O51/$C51</f>
        <v>0</v>
      </c>
      <c r="P51" s="123">
        <f>TOTWRKACT!P51/$C51</f>
        <v>0.19888944977284201</v>
      </c>
    </row>
    <row r="52" spans="1:17" s="15" customFormat="1" ht="15" customHeight="1" x14ac:dyDescent="0.15">
      <c r="A52" s="83" t="s">
        <v>40</v>
      </c>
      <c r="B52" s="69">
        <f>TOTWRKACT!B52</f>
        <v>15074</v>
      </c>
      <c r="C52" s="69">
        <f>TOTWRKACT!C52</f>
        <v>6348</v>
      </c>
      <c r="D52" s="123">
        <f>TOTWRKACT!D52/$C52</f>
        <v>0.50472589792060496</v>
      </c>
      <c r="E52" s="123">
        <f>TOTWRKACT!E52/$C52</f>
        <v>1.4177693761814746E-3</v>
      </c>
      <c r="F52" s="123">
        <f>TOTWRKACT!F52/$C52</f>
        <v>3.780718336483932E-3</v>
      </c>
      <c r="G52" s="123">
        <f>TOTWRKACT!G52/$C52</f>
        <v>0.12429111531190926</v>
      </c>
      <c r="H52" s="123">
        <f>TOTWRKACT!H52/$C52</f>
        <v>3.6231884057971015E-3</v>
      </c>
      <c r="I52" s="123">
        <f>TOTWRKACT!I52/$C52</f>
        <v>0.21361058601134217</v>
      </c>
      <c r="J52" s="123">
        <f>TOTWRKACT!J52/$C52</f>
        <v>9.3572778827977321E-2</v>
      </c>
      <c r="K52" s="123">
        <f>TOTWRKACT!K52/$C52</f>
        <v>0.17438563327032136</v>
      </c>
      <c r="L52" s="123">
        <f>TOTWRKACT!L52/$C52</f>
        <v>9.4517958412098299E-3</v>
      </c>
      <c r="M52" s="123">
        <f>TOTWRKACT!M52/$C52</f>
        <v>2.4259609325771897E-2</v>
      </c>
      <c r="N52" s="123">
        <f>TOTWRKACT!N52/$C52</f>
        <v>3.0560806553245116E-2</v>
      </c>
      <c r="O52" s="123">
        <f>TOTWRKACT!O52/$C52</f>
        <v>2.2054190296156269E-3</v>
      </c>
      <c r="P52" s="123">
        <f>TOTWRKACT!P52/$C52</f>
        <v>3.4814114681789542E-2</v>
      </c>
    </row>
    <row r="53" spans="1:17" s="15" customFormat="1" ht="15" customHeight="1" x14ac:dyDescent="0.15">
      <c r="A53" s="83" t="s">
        <v>41</v>
      </c>
      <c r="B53" s="69">
        <f>TOTWRKACT!B53</f>
        <v>98511</v>
      </c>
      <c r="C53" s="69">
        <f>TOTWRKACT!C53</f>
        <v>43835</v>
      </c>
      <c r="D53" s="123">
        <f>TOTWRKACT!D53/$C53</f>
        <v>0.7176457168928938</v>
      </c>
      <c r="E53" s="123">
        <f>TOTWRKACT!E53/$C53</f>
        <v>2.8265084977757499E-2</v>
      </c>
      <c r="F53" s="123">
        <f>TOTWRKACT!F53/$C53</f>
        <v>4.5853769818638077E-3</v>
      </c>
      <c r="G53" s="123">
        <f>TOTWRKACT!G53/$C53</f>
        <v>0.15752252766054523</v>
      </c>
      <c r="H53" s="123">
        <f>TOTWRKACT!H53/$C53</f>
        <v>0</v>
      </c>
      <c r="I53" s="123">
        <f>TOTWRKACT!I53/$C53</f>
        <v>9.5311965324512374E-2</v>
      </c>
      <c r="J53" s="123">
        <f>TOTWRKACT!J53/$C53</f>
        <v>0</v>
      </c>
      <c r="K53" s="123">
        <f>TOTWRKACT!K53/$C53</f>
        <v>6.5746549560853199E-2</v>
      </c>
      <c r="L53" s="123">
        <f>TOTWRKACT!L53/$C53</f>
        <v>1.957340025094103E-2</v>
      </c>
      <c r="M53" s="123">
        <f>TOTWRKACT!M53/$C53</f>
        <v>4.1428082582411319E-2</v>
      </c>
      <c r="N53" s="123">
        <f>TOTWRKACT!N53/$C53</f>
        <v>5.6347667389072655E-3</v>
      </c>
      <c r="O53" s="123">
        <f>TOTWRKACT!O53/$C53</f>
        <v>0</v>
      </c>
      <c r="P53" s="123">
        <f>TOTWRKACT!P53/$C53</f>
        <v>0</v>
      </c>
    </row>
    <row r="54" spans="1:17" s="15" customFormat="1" ht="15" customHeight="1" x14ac:dyDescent="0.15">
      <c r="A54" s="83" t="s">
        <v>42</v>
      </c>
      <c r="B54" s="69">
        <f>TOTWRKACT!B54</f>
        <v>6858</v>
      </c>
      <c r="C54" s="69">
        <f>TOTWRKACT!C54</f>
        <v>3989</v>
      </c>
      <c r="D54" s="123">
        <f>TOTWRKACT!D54/$C54</f>
        <v>0.28553522186011532</v>
      </c>
      <c r="E54" s="123">
        <f>TOTWRKACT!E54/$C54</f>
        <v>0</v>
      </c>
      <c r="F54" s="123">
        <f>TOTWRKACT!F54/$C54</f>
        <v>7.520681875156681E-3</v>
      </c>
      <c r="G54" s="123">
        <f>TOTWRKACT!G54/$C54</f>
        <v>0.18250188017046878</v>
      </c>
      <c r="H54" s="123">
        <f>TOTWRKACT!H54/$C54</f>
        <v>0</v>
      </c>
      <c r="I54" s="123">
        <f>TOTWRKACT!I54/$C54</f>
        <v>0.24266733517172223</v>
      </c>
      <c r="J54" s="123">
        <f>TOTWRKACT!J54/$C54</f>
        <v>3.5096515417397847E-2</v>
      </c>
      <c r="K54" s="123">
        <f>TOTWRKACT!K54/$C54</f>
        <v>0.15367259964903485</v>
      </c>
      <c r="L54" s="123">
        <f>TOTWRKACT!L54/$C54</f>
        <v>8.0220606668337923E-3</v>
      </c>
      <c r="M54" s="123">
        <f>TOTWRKACT!M54/$C54</f>
        <v>7.5206818751566808E-4</v>
      </c>
      <c r="N54" s="123">
        <f>TOTWRKACT!N54/$C54</f>
        <v>3.1336174479819505E-2</v>
      </c>
      <c r="O54" s="123">
        <f>TOTWRKACT!O54/$C54</f>
        <v>0</v>
      </c>
      <c r="P54" s="123">
        <f>TOTWRKACT!P54/$C54</f>
        <v>0.49561293557282526</v>
      </c>
    </row>
    <row r="55" spans="1:17" s="15" customFormat="1" ht="15" customHeight="1" x14ac:dyDescent="0.15">
      <c r="A55" s="83"/>
      <c r="B55" s="69" t="s">
        <v>90</v>
      </c>
      <c r="C55" s="69" t="s">
        <v>90</v>
      </c>
      <c r="D55" s="123" t="s">
        <v>90</v>
      </c>
      <c r="E55" s="123" t="s">
        <v>90</v>
      </c>
      <c r="F55" s="123" t="s">
        <v>90</v>
      </c>
      <c r="G55" s="123" t="s">
        <v>90</v>
      </c>
      <c r="H55" s="123" t="s">
        <v>90</v>
      </c>
      <c r="I55" s="123" t="s">
        <v>90</v>
      </c>
      <c r="J55" s="123" t="s">
        <v>90</v>
      </c>
      <c r="K55" s="123" t="s">
        <v>90</v>
      </c>
      <c r="L55" s="123" t="s">
        <v>90</v>
      </c>
      <c r="M55" s="123" t="s">
        <v>90</v>
      </c>
      <c r="N55" s="123" t="s">
        <v>90</v>
      </c>
      <c r="O55" s="123" t="s">
        <v>90</v>
      </c>
      <c r="P55" s="123" t="s">
        <v>90</v>
      </c>
    </row>
    <row r="56" spans="1:17" s="15" customFormat="1" ht="15" customHeight="1" x14ac:dyDescent="0.15">
      <c r="A56" s="83" t="s">
        <v>43</v>
      </c>
      <c r="B56" s="69">
        <f>TOTWRKACT!B56</f>
        <v>1502</v>
      </c>
      <c r="C56" s="69">
        <f>TOTWRKACT!C56</f>
        <v>738</v>
      </c>
      <c r="D56" s="123">
        <f>TOTWRKACT!D56/$C56</f>
        <v>0.55013550135501355</v>
      </c>
      <c r="E56" s="123">
        <f>TOTWRKACT!E56/$C56</f>
        <v>1.8970189701897018E-2</v>
      </c>
      <c r="F56" s="123">
        <f>TOTWRKACT!F56/$C56</f>
        <v>2.7100271002710029E-2</v>
      </c>
      <c r="G56" s="123">
        <f>TOTWRKACT!G56/$C56</f>
        <v>0.33062330623306235</v>
      </c>
      <c r="H56" s="123">
        <f>TOTWRKACT!H56/$C56</f>
        <v>1.3550135501355014E-3</v>
      </c>
      <c r="I56" s="123">
        <f>TOTWRKACT!I56/$C56</f>
        <v>0.11788617886178862</v>
      </c>
      <c r="J56" s="123">
        <f>TOTWRKACT!J56/$C56</f>
        <v>1.2195121951219513E-2</v>
      </c>
      <c r="K56" s="123">
        <f>TOTWRKACT!K56/$C56</f>
        <v>0.14769647696476965</v>
      </c>
      <c r="L56" s="123">
        <f>TOTWRKACT!L56/$C56</f>
        <v>3.3875338753387531E-2</v>
      </c>
      <c r="M56" s="123">
        <f>TOTWRKACT!M56/$C56</f>
        <v>1.7615176151761516E-2</v>
      </c>
      <c r="N56" s="123">
        <f>TOTWRKACT!N56/$C56</f>
        <v>1.6260162601626018E-2</v>
      </c>
      <c r="O56" s="123">
        <f>TOTWRKACT!O56/$C56</f>
        <v>2.7100271002710027E-3</v>
      </c>
      <c r="P56" s="123">
        <f>TOTWRKACT!P56/$C56</f>
        <v>1.6260162601626018E-2</v>
      </c>
    </row>
    <row r="57" spans="1:17" s="15" customFormat="1" ht="15" customHeight="1" x14ac:dyDescent="0.15">
      <c r="A57" s="83" t="s">
        <v>44</v>
      </c>
      <c r="B57" s="69">
        <f>TOTWRKACT!B57</f>
        <v>64295</v>
      </c>
      <c r="C57" s="69">
        <f>TOTWRKACT!C57</f>
        <v>24417</v>
      </c>
      <c r="D57" s="123">
        <f>TOTWRKACT!D57/$C57</f>
        <v>0.49047794569357417</v>
      </c>
      <c r="E57" s="123">
        <f>TOTWRKACT!E57/$C57</f>
        <v>1.2286521685710775E-3</v>
      </c>
      <c r="F57" s="123">
        <f>TOTWRKACT!F57/$C57</f>
        <v>1.3392308637424745E-2</v>
      </c>
      <c r="G57" s="123">
        <f>TOTWRKACT!G57/$C57</f>
        <v>0.21022238604251137</v>
      </c>
      <c r="H57" s="123">
        <f>TOTWRKACT!H57/$C57</f>
        <v>5.7337101199983617E-4</v>
      </c>
      <c r="I57" s="123">
        <f>TOTWRKACT!I57/$C57</f>
        <v>2.0723266576565508E-2</v>
      </c>
      <c r="J57" s="123">
        <f>TOTWRKACT!J57/$C57</f>
        <v>8.5596101077118399E-3</v>
      </c>
      <c r="K57" s="123">
        <f>TOTWRKACT!K57/$C57</f>
        <v>0.1188516197731089</v>
      </c>
      <c r="L57" s="123">
        <f>TOTWRKACT!L57/$C57</f>
        <v>2.8504730310848998E-2</v>
      </c>
      <c r="M57" s="123">
        <f>TOTWRKACT!M57/$C57</f>
        <v>3.6040463611418275E-3</v>
      </c>
      <c r="N57" s="123">
        <f>TOTWRKACT!N57/$C57</f>
        <v>2.2197649178850802E-2</v>
      </c>
      <c r="O57" s="123">
        <f>TOTWRKACT!O57/$C57</f>
        <v>0</v>
      </c>
      <c r="P57" s="123">
        <f>TOTWRKACT!P57/$C57</f>
        <v>0.22754638161936355</v>
      </c>
    </row>
    <row r="58" spans="1:17" s="15" customFormat="1" ht="15" customHeight="1" x14ac:dyDescent="0.15">
      <c r="A58" s="83" t="s">
        <v>45</v>
      </c>
      <c r="B58" s="69">
        <f>TOTWRKACT!B58</f>
        <v>3993</v>
      </c>
      <c r="C58" s="69">
        <f>TOTWRKACT!C58</f>
        <v>2348</v>
      </c>
      <c r="D58" s="123">
        <f>TOTWRKACT!D58/$C58</f>
        <v>0.14735945485519591</v>
      </c>
      <c r="E58" s="123">
        <f>TOTWRKACT!E58/$C58</f>
        <v>0</v>
      </c>
      <c r="F58" s="123">
        <f>TOTWRKACT!F58/$C58</f>
        <v>0</v>
      </c>
      <c r="G58" s="123">
        <f>TOTWRKACT!G58/$C58</f>
        <v>0.15374787052810904</v>
      </c>
      <c r="H58" s="123">
        <f>TOTWRKACT!H58/$C58</f>
        <v>8.5178875638841568E-4</v>
      </c>
      <c r="I58" s="123">
        <f>TOTWRKACT!I58/$C58</f>
        <v>0.23807495741056217</v>
      </c>
      <c r="J58" s="123">
        <f>TOTWRKACT!J58/$C58</f>
        <v>2.981260647359455E-3</v>
      </c>
      <c r="K58" s="123">
        <f>TOTWRKACT!K58/$C58</f>
        <v>0.37393526405451449</v>
      </c>
      <c r="L58" s="123">
        <f>TOTWRKACT!L58/$C58</f>
        <v>0</v>
      </c>
      <c r="M58" s="123">
        <f>TOTWRKACT!M58/$C58</f>
        <v>0.1950596252129472</v>
      </c>
      <c r="N58" s="123">
        <f>TOTWRKACT!N58/$C58</f>
        <v>5.2385008517887563E-2</v>
      </c>
      <c r="O58" s="123">
        <f>TOTWRKACT!O58/$C58</f>
        <v>0</v>
      </c>
      <c r="P58" s="123">
        <f>TOTWRKACT!P58/$C58</f>
        <v>0</v>
      </c>
    </row>
    <row r="59" spans="1:17" s="15" customFormat="1" ht="15" customHeight="1" x14ac:dyDescent="0.15">
      <c r="A59" s="83" t="s">
        <v>46</v>
      </c>
      <c r="B59" s="69">
        <f>TOTWRKACT!B59</f>
        <v>24819</v>
      </c>
      <c r="C59" s="69">
        <f>TOTWRKACT!C59</f>
        <v>12017</v>
      </c>
      <c r="D59" s="123">
        <f>TOTWRKACT!D59/$C59</f>
        <v>0.27710743113921943</v>
      </c>
      <c r="E59" s="123">
        <f>TOTWRKACT!E59/$C59</f>
        <v>0</v>
      </c>
      <c r="F59" s="123">
        <f>TOTWRKACT!F59/$C59</f>
        <v>0</v>
      </c>
      <c r="G59" s="123">
        <f>TOTWRKACT!G59/$C59</f>
        <v>0.1551968045269202</v>
      </c>
      <c r="H59" s="123">
        <f>TOTWRKACT!H59/$C59</f>
        <v>8.3215444786552379E-5</v>
      </c>
      <c r="I59" s="123">
        <f>TOTWRKACT!I59/$C59</f>
        <v>0.12174419572272614</v>
      </c>
      <c r="J59" s="123">
        <f>TOTWRKACT!J59/$C59</f>
        <v>2.8293251227427809E-3</v>
      </c>
      <c r="K59" s="123">
        <f>TOTWRKACT!K59/$C59</f>
        <v>4.3438462178580342E-2</v>
      </c>
      <c r="L59" s="123">
        <f>TOTWRKACT!L59/$C59</f>
        <v>1.8140966963468421E-2</v>
      </c>
      <c r="M59" s="123">
        <f>TOTWRKACT!M59/$C59</f>
        <v>1.431305650328701E-2</v>
      </c>
      <c r="N59" s="123">
        <f>TOTWRKACT!N59/$C59</f>
        <v>3.8112673712240995E-2</v>
      </c>
      <c r="O59" s="123">
        <f>TOTWRKACT!O59/$C59</f>
        <v>8.3215444786552379E-5</v>
      </c>
      <c r="P59" s="123">
        <f>TOTWRKACT!P59/$C59</f>
        <v>0.49130398601980529</v>
      </c>
    </row>
    <row r="60" spans="1:17" s="15" customFormat="1" ht="15" customHeight="1" x14ac:dyDescent="0.15">
      <c r="A60" s="83" t="s">
        <v>47</v>
      </c>
      <c r="B60" s="69">
        <f>TOTWRKACT!B60</f>
        <v>29487</v>
      </c>
      <c r="C60" s="69">
        <f>TOTWRKACT!C60</f>
        <v>16829</v>
      </c>
      <c r="D60" s="123">
        <f>TOTWRKACT!D60/$C60</f>
        <v>0.4912353675203518</v>
      </c>
      <c r="E60" s="123">
        <f>TOTWRKACT!E60/$C60</f>
        <v>9.7926198823459501E-2</v>
      </c>
      <c r="F60" s="123">
        <f>TOTWRKACT!F60/$C60</f>
        <v>7.8495454275358006E-2</v>
      </c>
      <c r="G60" s="123">
        <f>TOTWRKACT!G60/$C60</f>
        <v>0</v>
      </c>
      <c r="H60" s="123">
        <f>TOTWRKACT!H60/$C60</f>
        <v>0</v>
      </c>
      <c r="I60" s="123">
        <f>TOTWRKACT!I60/$C60</f>
        <v>0.10499732604432824</v>
      </c>
      <c r="J60" s="123">
        <f>TOTWRKACT!J60/$C60</f>
        <v>9.2162338819894232E-2</v>
      </c>
      <c r="K60" s="123">
        <f>TOTWRKACT!K60/$C60</f>
        <v>0.29669023709073622</v>
      </c>
      <c r="L60" s="123">
        <f>TOTWRKACT!L60/$C60</f>
        <v>6.5838730762374467E-2</v>
      </c>
      <c r="M60" s="123">
        <f>TOTWRKACT!M60/$C60</f>
        <v>1.1408877532830234E-2</v>
      </c>
      <c r="N60" s="123">
        <f>TOTWRKACT!N60/$C60</f>
        <v>2.5194604551666767E-2</v>
      </c>
      <c r="O60" s="123">
        <f>TOTWRKACT!O60/$C60</f>
        <v>0</v>
      </c>
      <c r="P60" s="123">
        <f>TOTWRKACT!P60/$C60</f>
        <v>2.9948303523679363E-2</v>
      </c>
    </row>
    <row r="61" spans="1:17" s="15" customFormat="1" ht="15" customHeight="1" x14ac:dyDescent="0.15">
      <c r="A61" s="83"/>
      <c r="B61" s="69" t="s">
        <v>90</v>
      </c>
      <c r="C61" s="69" t="s">
        <v>90</v>
      </c>
      <c r="D61" s="123" t="s">
        <v>90</v>
      </c>
      <c r="E61" s="123" t="s">
        <v>90</v>
      </c>
      <c r="F61" s="123" t="s">
        <v>90</v>
      </c>
      <c r="G61" s="123" t="s">
        <v>90</v>
      </c>
      <c r="H61" s="123" t="s">
        <v>90</v>
      </c>
      <c r="I61" s="123" t="s">
        <v>90</v>
      </c>
      <c r="J61" s="123" t="s">
        <v>90</v>
      </c>
      <c r="K61" s="123" t="s">
        <v>90</v>
      </c>
      <c r="L61" s="123" t="s">
        <v>90</v>
      </c>
      <c r="M61" s="123" t="s">
        <v>90</v>
      </c>
      <c r="N61" s="123" t="s">
        <v>90</v>
      </c>
      <c r="O61" s="123" t="s">
        <v>90</v>
      </c>
      <c r="P61" s="123" t="s">
        <v>90</v>
      </c>
      <c r="Q61" s="15" t="s">
        <v>90</v>
      </c>
    </row>
    <row r="62" spans="1:17" s="15" customFormat="1" ht="15" customHeight="1" x14ac:dyDescent="0.15">
      <c r="A62" s="83" t="s">
        <v>48</v>
      </c>
      <c r="B62" s="69">
        <f>TOTWRKACT!B62</f>
        <v>11566</v>
      </c>
      <c r="C62" s="69">
        <f>TOTWRKACT!C62</f>
        <v>1272</v>
      </c>
      <c r="D62" s="123">
        <f>TOTWRKACT!D62/$C62</f>
        <v>6.5251572327044025E-2</v>
      </c>
      <c r="E62" s="123">
        <f>TOTWRKACT!E62/$C62</f>
        <v>6.6037735849056603E-2</v>
      </c>
      <c r="F62" s="123">
        <f>TOTWRKACT!F62/$C62</f>
        <v>7.8616352201257862E-3</v>
      </c>
      <c r="G62" s="123">
        <f>TOTWRKACT!G62/$C62</f>
        <v>0.24842767295597484</v>
      </c>
      <c r="H62" s="123">
        <f>TOTWRKACT!H62/$C62</f>
        <v>1.8867924528301886E-2</v>
      </c>
      <c r="I62" s="123">
        <f>TOTWRKACT!I62/$C62</f>
        <v>6.6823899371069181E-2</v>
      </c>
      <c r="J62" s="123">
        <f>TOTWRKACT!J62/$C62</f>
        <v>0.24842767295597484</v>
      </c>
      <c r="K62" s="123">
        <f>TOTWRKACT!K62/$C62</f>
        <v>0.28930817610062892</v>
      </c>
      <c r="L62" s="123">
        <f>TOTWRKACT!L62/$C62</f>
        <v>1.2578616352201259E-2</v>
      </c>
      <c r="M62" s="123">
        <f>TOTWRKACT!M62/$C62</f>
        <v>3.9308176100628931E-3</v>
      </c>
      <c r="N62" s="123">
        <f>TOTWRKACT!N62/$C62</f>
        <v>3.9308176100628931E-3</v>
      </c>
      <c r="O62" s="123">
        <f>TOTWRKACT!O62/$C62</f>
        <v>3.9308176100628931E-3</v>
      </c>
      <c r="P62" s="123">
        <f>TOTWRKACT!P62/$C62</f>
        <v>0</v>
      </c>
    </row>
    <row r="63" spans="1:17" s="15" customFormat="1" ht="15" customHeight="1" x14ac:dyDescent="0.15">
      <c r="A63" s="83" t="s">
        <v>49</v>
      </c>
      <c r="B63" s="69">
        <f>TOTWRKACT!B63</f>
        <v>5744</v>
      </c>
      <c r="C63" s="69">
        <f>TOTWRKACT!C63</f>
        <v>1563</v>
      </c>
      <c r="D63" s="123">
        <f>TOTWRKACT!D63/$C63</f>
        <v>0.63211772232885477</v>
      </c>
      <c r="E63" s="123">
        <f>TOTWRKACT!E63/$C63</f>
        <v>6.3979526551503517E-4</v>
      </c>
      <c r="F63" s="123">
        <f>TOTWRKACT!F63/$C63</f>
        <v>0</v>
      </c>
      <c r="G63" s="123">
        <f>TOTWRKACT!G63/$C63</f>
        <v>3.0070377479206652E-2</v>
      </c>
      <c r="H63" s="123">
        <f>TOTWRKACT!H63/$C63</f>
        <v>0</v>
      </c>
      <c r="I63" s="123">
        <f>TOTWRKACT!I63/$C63</f>
        <v>3.9667306461932179E-2</v>
      </c>
      <c r="J63" s="123">
        <f>TOTWRKACT!J63/$C63</f>
        <v>0</v>
      </c>
      <c r="K63" s="123">
        <f>TOTWRKACT!K63/$C63</f>
        <v>8.6372360844529747E-2</v>
      </c>
      <c r="L63" s="123">
        <f>TOTWRKACT!L63/$C63</f>
        <v>0</v>
      </c>
      <c r="M63" s="123">
        <f>TOTWRKACT!M63/$C63</f>
        <v>6.3979526551503517E-4</v>
      </c>
      <c r="N63" s="123">
        <f>TOTWRKACT!N63/$C63</f>
        <v>6.3979526551503517E-4</v>
      </c>
      <c r="O63" s="123">
        <f>TOTWRKACT!O63/$C63</f>
        <v>0</v>
      </c>
      <c r="P63" s="123">
        <f>TOTWRKACT!P63/$C63</f>
        <v>0.26615483045425464</v>
      </c>
    </row>
    <row r="64" spans="1:17" s="15" customFormat="1" ht="15" customHeight="1" x14ac:dyDescent="0.15">
      <c r="A64" s="83" t="s">
        <v>50</v>
      </c>
      <c r="B64" s="69">
        <f>TOTWRKACT!B64</f>
        <v>13671</v>
      </c>
      <c r="C64" s="69">
        <f>TOTWRKACT!C64</f>
        <v>6040</v>
      </c>
      <c r="D64" s="123">
        <f>TOTWRKACT!D64/$C64</f>
        <v>0.52433774834437086</v>
      </c>
      <c r="E64" s="123">
        <f>TOTWRKACT!E64/$C64</f>
        <v>0</v>
      </c>
      <c r="F64" s="123">
        <f>TOTWRKACT!F64/$C64</f>
        <v>9.9337748344370861E-4</v>
      </c>
      <c r="G64" s="123">
        <f>TOTWRKACT!G64/$C64</f>
        <v>0.17715231788079469</v>
      </c>
      <c r="H64" s="123">
        <f>TOTWRKACT!H64/$C64</f>
        <v>3.6423841059602651E-3</v>
      </c>
      <c r="I64" s="123">
        <f>TOTWRKACT!I64/$C64</f>
        <v>0.12367549668874173</v>
      </c>
      <c r="J64" s="123">
        <f>TOTWRKACT!J64/$C64</f>
        <v>6.1920529801324502E-2</v>
      </c>
      <c r="K64" s="123">
        <f>TOTWRKACT!K64/$C64</f>
        <v>0.11390728476821192</v>
      </c>
      <c r="L64" s="123">
        <f>TOTWRKACT!L64/$C64</f>
        <v>0</v>
      </c>
      <c r="M64" s="123">
        <f>TOTWRKACT!M64/$C64</f>
        <v>0</v>
      </c>
      <c r="N64" s="123">
        <f>TOTWRKACT!N64/$C64</f>
        <v>8.0298013245033106E-2</v>
      </c>
      <c r="O64" s="123">
        <f>TOTWRKACT!O64/$C64</f>
        <v>0</v>
      </c>
      <c r="P64" s="123">
        <f>TOTWRKACT!P64/$C64</f>
        <v>3.6423841059602651E-3</v>
      </c>
    </row>
    <row r="65" spans="1:18" s="15" customFormat="1" ht="15" customHeight="1" x14ac:dyDescent="0.15">
      <c r="A65" s="83" t="s">
        <v>51</v>
      </c>
      <c r="B65" s="69">
        <f>TOTWRKACT!B65</f>
        <v>1032</v>
      </c>
      <c r="C65" s="69">
        <f>TOTWRKACT!C65</f>
        <v>669</v>
      </c>
      <c r="D65" s="123">
        <f>TOTWRKACT!D65/$C65</f>
        <v>0.22720478325859492</v>
      </c>
      <c r="E65" s="123">
        <f>TOTWRKACT!E65/$C65</f>
        <v>0</v>
      </c>
      <c r="F65" s="123">
        <f>TOTWRKACT!F65/$C65</f>
        <v>5.6801195814648729E-2</v>
      </c>
      <c r="G65" s="123">
        <f>TOTWRKACT!G65/$C65</f>
        <v>0</v>
      </c>
      <c r="H65" s="123">
        <f>TOTWRKACT!H65/$C65</f>
        <v>1.4947683109118087E-3</v>
      </c>
      <c r="I65" s="123">
        <f>TOTWRKACT!I65/$C65</f>
        <v>4.7832585949177879E-2</v>
      </c>
      <c r="J65" s="123">
        <f>TOTWRKACT!J65/$C65</f>
        <v>0.67115097159940207</v>
      </c>
      <c r="K65" s="123">
        <f>TOTWRKACT!K65/$C65</f>
        <v>8.520179372197309E-2</v>
      </c>
      <c r="L65" s="123">
        <f>TOTWRKACT!L65/$C65</f>
        <v>7.4738415545590429E-3</v>
      </c>
      <c r="M65" s="123">
        <f>TOTWRKACT!M65/$C65</f>
        <v>3.7369207772795218E-2</v>
      </c>
      <c r="N65" s="123">
        <f>TOTWRKACT!N65/$C65</f>
        <v>2.9895366218236172E-2</v>
      </c>
      <c r="O65" s="123">
        <f>TOTWRKACT!O65/$C65</f>
        <v>1.195814648729447E-2</v>
      </c>
      <c r="P65" s="123">
        <f>TOTWRKACT!P65/$C65</f>
        <v>0</v>
      </c>
    </row>
    <row r="66" spans="1:18" s="15" customFormat="1" ht="15" customHeight="1" x14ac:dyDescent="0.15">
      <c r="A66" s="83" t="s">
        <v>52</v>
      </c>
      <c r="B66" s="69">
        <f>TOTWRKACT!B66</f>
        <v>45566</v>
      </c>
      <c r="C66" s="69">
        <f>TOTWRKACT!C66</f>
        <v>23210</v>
      </c>
      <c r="D66" s="123">
        <f>TOTWRKACT!D66/$C66</f>
        <v>0.58466178371391642</v>
      </c>
      <c r="E66" s="123">
        <f>TOTWRKACT!E66/$C66</f>
        <v>4.3084877208099958E-5</v>
      </c>
      <c r="F66" s="123">
        <f>TOTWRKACT!F66/$C66</f>
        <v>4.3084877208099958E-5</v>
      </c>
      <c r="G66" s="123">
        <f>TOTWRKACT!G66/$C66</f>
        <v>1.8224903059026281E-2</v>
      </c>
      <c r="H66" s="123">
        <f>TOTWRKACT!H66/$C66</f>
        <v>0</v>
      </c>
      <c r="I66" s="123">
        <f>TOTWRKACT!I66/$C66</f>
        <v>0.11202068074105989</v>
      </c>
      <c r="J66" s="123">
        <f>TOTWRKACT!J66/$C66</f>
        <v>0.18672985781990523</v>
      </c>
      <c r="K66" s="123">
        <f>TOTWRKACT!K66/$C66</f>
        <v>0.11391641533821628</v>
      </c>
      <c r="L66" s="123">
        <f>TOTWRKACT!L66/$C66</f>
        <v>0.24222317966393797</v>
      </c>
      <c r="M66" s="123">
        <f>TOTWRKACT!M66/$C66</f>
        <v>0</v>
      </c>
      <c r="N66" s="123">
        <f>TOTWRKACT!N66/$C66</f>
        <v>9.1339939681171906E-3</v>
      </c>
      <c r="O66" s="123">
        <f>TOTWRKACT!O66/$C66</f>
        <v>0</v>
      </c>
      <c r="P66" s="123">
        <f>TOTWRKACT!P66/$C66</f>
        <v>0.14394657475226197</v>
      </c>
    </row>
    <row r="67" spans="1:18" s="15" customFormat="1" ht="15" customHeight="1" x14ac:dyDescent="0.15">
      <c r="A67" s="83"/>
      <c r="B67" s="69" t="s">
        <v>90</v>
      </c>
      <c r="C67" s="69" t="s">
        <v>90</v>
      </c>
      <c r="D67" s="123" t="s">
        <v>90</v>
      </c>
      <c r="E67" s="123" t="s">
        <v>90</v>
      </c>
      <c r="F67" s="123" t="s">
        <v>90</v>
      </c>
      <c r="G67" s="123" t="s">
        <v>90</v>
      </c>
      <c r="H67" s="123" t="s">
        <v>90</v>
      </c>
      <c r="I67" s="123" t="s">
        <v>90</v>
      </c>
      <c r="J67" s="123" t="s">
        <v>90</v>
      </c>
      <c r="K67" s="123" t="s">
        <v>90</v>
      </c>
      <c r="L67" s="123" t="s">
        <v>90</v>
      </c>
      <c r="M67" s="123" t="s">
        <v>90</v>
      </c>
      <c r="N67" s="123" t="s">
        <v>90</v>
      </c>
      <c r="O67" s="123" t="s">
        <v>90</v>
      </c>
      <c r="P67" s="123" t="s">
        <v>90</v>
      </c>
      <c r="Q67" s="15" t="s">
        <v>90</v>
      </c>
      <c r="R67" s="15" t="s">
        <v>90</v>
      </c>
    </row>
    <row r="68" spans="1:18" s="15" customFormat="1" ht="15" customHeight="1" x14ac:dyDescent="0.15">
      <c r="A68" s="83" t="s">
        <v>53</v>
      </c>
      <c r="B68" s="69">
        <f>TOTWRKACT!B68</f>
        <v>16852</v>
      </c>
      <c r="C68" s="69">
        <f>TOTWRKACT!C68</f>
        <v>7214</v>
      </c>
      <c r="D68" s="123">
        <f>TOTWRKACT!D68/$C68</f>
        <v>0.56806210146936509</v>
      </c>
      <c r="E68" s="123">
        <f>TOTWRKACT!E68/$C68</f>
        <v>3.479345716662046E-2</v>
      </c>
      <c r="F68" s="123">
        <f>TOTWRKACT!F68/$C68</f>
        <v>7.0695869143332412E-3</v>
      </c>
      <c r="G68" s="123">
        <f>TOTWRKACT!G68/$C68</f>
        <v>0.15539229276406985</v>
      </c>
      <c r="H68" s="123">
        <f>TOTWRKACT!H68/$C68</f>
        <v>0</v>
      </c>
      <c r="I68" s="123">
        <f>TOTWRKACT!I68/$C68</f>
        <v>0.30024951483227058</v>
      </c>
      <c r="J68" s="123">
        <f>TOTWRKACT!J68/$C68</f>
        <v>9.1904629886332134E-2</v>
      </c>
      <c r="K68" s="123">
        <f>TOTWRKACT!K68/$C68</f>
        <v>0.11893540338231218</v>
      </c>
      <c r="L68" s="123">
        <f>TOTWRKACT!L68/$C68</f>
        <v>1.3168838369836429E-2</v>
      </c>
      <c r="M68" s="123">
        <f>TOTWRKACT!M68/$C68</f>
        <v>0</v>
      </c>
      <c r="N68" s="123">
        <f>TOTWRKACT!N68/$C68</f>
        <v>2.9387302467424454E-2</v>
      </c>
      <c r="O68" s="123">
        <f>TOTWRKACT!O68/$C68</f>
        <v>0</v>
      </c>
      <c r="P68" s="123">
        <f>TOTWRKACT!P68/$C68</f>
        <v>0</v>
      </c>
    </row>
    <row r="69" spans="1:18" s="15" customFormat="1" ht="15" customHeight="1" x14ac:dyDescent="0.15">
      <c r="A69" s="83" t="s">
        <v>54</v>
      </c>
      <c r="B69" s="69">
        <f>TOTWRKACT!B69</f>
        <v>4083</v>
      </c>
      <c r="C69" s="69">
        <f>TOTWRKACT!C69</f>
        <v>2050</v>
      </c>
      <c r="D69" s="123">
        <f>TOTWRKACT!D69/$C69</f>
        <v>0.36634146341463414</v>
      </c>
      <c r="E69" s="123">
        <f>TOTWRKACT!E69/$C69</f>
        <v>9.7560975609756097E-4</v>
      </c>
      <c r="F69" s="123">
        <f>TOTWRKACT!F69/$C69</f>
        <v>3.9024390243902439E-3</v>
      </c>
      <c r="G69" s="123">
        <f>TOTWRKACT!G69/$C69</f>
        <v>0.30390243902439024</v>
      </c>
      <c r="H69" s="123">
        <f>TOTWRKACT!H69/$C69</f>
        <v>2.4390243902439024E-3</v>
      </c>
      <c r="I69" s="123">
        <f>TOTWRKACT!I69/$C69</f>
        <v>3.7073170731707315E-2</v>
      </c>
      <c r="J69" s="123">
        <f>TOTWRKACT!J69/$C69</f>
        <v>0.12048780487804878</v>
      </c>
      <c r="K69" s="123">
        <f>TOTWRKACT!K69/$C69</f>
        <v>0.19804878048780489</v>
      </c>
      <c r="L69" s="123">
        <f>TOTWRKACT!L69/$C69</f>
        <v>5.8048780487804881E-2</v>
      </c>
      <c r="M69" s="123">
        <f>TOTWRKACT!M69/$C69</f>
        <v>0</v>
      </c>
      <c r="N69" s="123">
        <f>TOTWRKACT!N69/$C69</f>
        <v>7.1707317073170726E-2</v>
      </c>
      <c r="O69" s="123">
        <f>TOTWRKACT!O69/$C69</f>
        <v>0</v>
      </c>
      <c r="P69" s="123">
        <f>TOTWRKACT!P69/$C69</f>
        <v>6.1951219512195121E-2</v>
      </c>
    </row>
    <row r="70" spans="1:18" s="15" customFormat="1" ht="15" customHeight="1" x14ac:dyDescent="0.15">
      <c r="A70" s="83" t="s">
        <v>55</v>
      </c>
      <c r="B70" s="69">
        <f>TOTWRKACT!B70</f>
        <v>2201</v>
      </c>
      <c r="C70" s="69">
        <f>TOTWRKACT!C70</f>
        <v>844</v>
      </c>
      <c r="D70" s="123">
        <f>TOTWRKACT!D70/$C70</f>
        <v>0.70616113744075826</v>
      </c>
      <c r="E70" s="123">
        <f>TOTWRKACT!E70/$C70</f>
        <v>0</v>
      </c>
      <c r="F70" s="123">
        <f>TOTWRKACT!F70/$C70</f>
        <v>1.1848341232227489E-3</v>
      </c>
      <c r="G70" s="123">
        <f>TOTWRKACT!G70/$C70</f>
        <v>7.582938388625593E-2</v>
      </c>
      <c r="H70" s="123">
        <f>TOTWRKACT!H70/$C70</f>
        <v>2.3696682464454978E-3</v>
      </c>
      <c r="I70" s="123">
        <f>TOTWRKACT!I70/$C70</f>
        <v>6.0426540284360189E-2</v>
      </c>
      <c r="J70" s="123">
        <f>TOTWRKACT!J70/$C70</f>
        <v>0.12203791469194313</v>
      </c>
      <c r="K70" s="123">
        <f>TOTWRKACT!K70/$C70</f>
        <v>3.0805687203791468E-2</v>
      </c>
      <c r="L70" s="123">
        <f>TOTWRKACT!L70/$C70</f>
        <v>9.4786729857819912E-3</v>
      </c>
      <c r="M70" s="123">
        <f>TOTWRKACT!M70/$C70</f>
        <v>8.2938388625592423E-3</v>
      </c>
      <c r="N70" s="123">
        <f>TOTWRKACT!N70/$C70</f>
        <v>6.0426540284360189E-2</v>
      </c>
      <c r="O70" s="123">
        <f>TOTWRKACT!O70/$C70</f>
        <v>0</v>
      </c>
      <c r="P70" s="123">
        <f>TOTWRKACT!P70/$C70</f>
        <v>0</v>
      </c>
    </row>
    <row r="71" spans="1:18" s="15" customFormat="1" ht="15" customHeight="1" x14ac:dyDescent="0.15">
      <c r="A71" s="83" t="s">
        <v>56</v>
      </c>
      <c r="B71" s="69">
        <f>TOTWRKACT!B71</f>
        <v>467</v>
      </c>
      <c r="C71" s="69">
        <f>TOTWRKACT!C71</f>
        <v>75</v>
      </c>
      <c r="D71" s="123">
        <f>TOTWRKACT!D71/$C71</f>
        <v>0</v>
      </c>
      <c r="E71" s="123">
        <f>TOTWRKACT!E71/$C71</f>
        <v>0.08</v>
      </c>
      <c r="F71" s="123">
        <f>TOTWRKACT!F71/$C71</f>
        <v>6.6666666666666666E-2</v>
      </c>
      <c r="G71" s="123">
        <f>TOTWRKACT!G71/$C71</f>
        <v>0.45333333333333331</v>
      </c>
      <c r="H71" s="123">
        <f>TOTWRKACT!H71/$C71</f>
        <v>6.6666666666666666E-2</v>
      </c>
      <c r="I71" s="123">
        <f>TOTWRKACT!I71/$C71</f>
        <v>5.3333333333333337E-2</v>
      </c>
      <c r="J71" s="123">
        <f>TOTWRKACT!J71/$C71</f>
        <v>1.3333333333333334E-2</v>
      </c>
      <c r="K71" s="123">
        <f>TOTWRKACT!K71/$C71</f>
        <v>0.32</v>
      </c>
      <c r="L71" s="123">
        <f>TOTWRKACT!L71/$C71</f>
        <v>0.08</v>
      </c>
      <c r="M71" s="123">
        <f>TOTWRKACT!M71/$C71</f>
        <v>1.3333333333333334E-2</v>
      </c>
      <c r="N71" s="123">
        <f>TOTWRKACT!N71/$C71</f>
        <v>0</v>
      </c>
      <c r="O71" s="123">
        <f>TOTWRKACT!O71/$C71</f>
        <v>0</v>
      </c>
      <c r="P71" s="123">
        <f>TOTWRKACT!P71/$C71</f>
        <v>2.6666666666666668E-2</v>
      </c>
    </row>
    <row r="72" spans="1:18" s="15" customFormat="1" ht="15" customHeight="1" x14ac:dyDescent="0.15">
      <c r="A72" s="83" t="s">
        <v>57</v>
      </c>
      <c r="B72" s="69">
        <f>TOTWRKACT!B72</f>
        <v>24874</v>
      </c>
      <c r="C72" s="69">
        <f>TOTWRKACT!C72</f>
        <v>10321</v>
      </c>
      <c r="D72" s="123">
        <f>TOTWRKACT!D72/$C72</f>
        <v>0.72144172076349189</v>
      </c>
      <c r="E72" s="123">
        <f>TOTWRKACT!E72/$C72</f>
        <v>1.5502373800988277E-3</v>
      </c>
      <c r="F72" s="123">
        <f>TOTWRKACT!F72/$C72</f>
        <v>0</v>
      </c>
      <c r="G72" s="123">
        <f>TOTWRKACT!G72/$C72</f>
        <v>1.1626780350741207E-2</v>
      </c>
      <c r="H72" s="123">
        <f>TOTWRKACT!H72/$C72</f>
        <v>4.4569324677841294E-3</v>
      </c>
      <c r="I72" s="123">
        <f>TOTWRKACT!I72/$C72</f>
        <v>0.11936827826760973</v>
      </c>
      <c r="J72" s="123">
        <f>TOTWRKACT!J72/$C72</f>
        <v>0.12595678713302974</v>
      </c>
      <c r="K72" s="123">
        <f>TOTWRKACT!K72/$C72</f>
        <v>0.11345799825598295</v>
      </c>
      <c r="L72" s="123">
        <f>TOTWRKACT!L72/$C72</f>
        <v>2.722604398798566E-2</v>
      </c>
      <c r="M72" s="123">
        <f>TOTWRKACT!M72/$C72</f>
        <v>1.8409068888673578E-3</v>
      </c>
      <c r="N72" s="123">
        <f>TOTWRKACT!N72/$C72</f>
        <v>1.5502373800988276E-2</v>
      </c>
      <c r="O72" s="123">
        <f>TOTWRKACT!O72/$C72</f>
        <v>0</v>
      </c>
      <c r="P72" s="123">
        <f>TOTWRKACT!P72/$C72</f>
        <v>0</v>
      </c>
    </row>
    <row r="73" spans="1:18" s="15" customFormat="1" ht="15" customHeight="1" x14ac:dyDescent="0.15">
      <c r="A73" s="83"/>
      <c r="B73" s="69" t="s">
        <v>90</v>
      </c>
      <c r="C73" s="69" t="s">
        <v>90</v>
      </c>
      <c r="D73" s="123" t="s">
        <v>90</v>
      </c>
      <c r="E73" s="123" t="s">
        <v>90</v>
      </c>
      <c r="F73" s="123" t="s">
        <v>90</v>
      </c>
      <c r="G73" s="123" t="s">
        <v>90</v>
      </c>
      <c r="H73" s="123" t="s">
        <v>90</v>
      </c>
      <c r="I73" s="123" t="s">
        <v>90</v>
      </c>
      <c r="J73" s="123" t="s">
        <v>90</v>
      </c>
      <c r="K73" s="123" t="s">
        <v>90</v>
      </c>
      <c r="L73" s="123" t="s">
        <v>90</v>
      </c>
      <c r="M73" s="123" t="s">
        <v>90</v>
      </c>
      <c r="N73" s="123" t="s">
        <v>90</v>
      </c>
      <c r="O73" s="123" t="s">
        <v>90</v>
      </c>
      <c r="P73" s="123" t="s">
        <v>90</v>
      </c>
    </row>
    <row r="74" spans="1:18" s="15" customFormat="1" ht="15" customHeight="1" x14ac:dyDescent="0.15">
      <c r="A74" s="83" t="s">
        <v>58</v>
      </c>
      <c r="B74" s="69">
        <f>TOTWRKACT!B74</f>
        <v>51891</v>
      </c>
      <c r="C74" s="69">
        <f>TOTWRKACT!C74</f>
        <v>22264</v>
      </c>
      <c r="D74" s="123">
        <f>TOTWRKACT!D74/$C74</f>
        <v>0.39139417894358608</v>
      </c>
      <c r="E74" s="123">
        <f>TOTWRKACT!E74/$C74</f>
        <v>8.4441250449155583E-2</v>
      </c>
      <c r="F74" s="123">
        <f>TOTWRKACT!F74/$C74</f>
        <v>2.6949335249730504E-4</v>
      </c>
      <c r="G74" s="123">
        <f>TOTWRKACT!G74/$C74</f>
        <v>4.0513833992094864E-2</v>
      </c>
      <c r="H74" s="123">
        <f>TOTWRKACT!H74/$C74</f>
        <v>9.4322673374056768E-4</v>
      </c>
      <c r="I74" s="123">
        <f>TOTWRKACT!I74/$C74</f>
        <v>0.32779374775422204</v>
      </c>
      <c r="J74" s="123">
        <f>TOTWRKACT!J74/$C74</f>
        <v>4.6846927775781533E-2</v>
      </c>
      <c r="K74" s="123">
        <f>TOTWRKACT!K74/$C74</f>
        <v>7.6131872080488674E-2</v>
      </c>
      <c r="L74" s="123">
        <f>TOTWRKACT!L74/$C74</f>
        <v>0.15599173553719009</v>
      </c>
      <c r="M74" s="123">
        <f>TOTWRKACT!M74/$C74</f>
        <v>1.2576356449874237E-3</v>
      </c>
      <c r="N74" s="123">
        <f>TOTWRKACT!N74/$C74</f>
        <v>5.1832554796981671E-2</v>
      </c>
      <c r="O74" s="123">
        <f>TOTWRKACT!O74/$C74</f>
        <v>4.4915558749550845E-5</v>
      </c>
      <c r="P74" s="123">
        <f>TOTWRKACT!P74/$C74</f>
        <v>0.283596837944664</v>
      </c>
    </row>
    <row r="75" spans="1:18" s="15" customFormat="1" ht="15" customHeight="1" x14ac:dyDescent="0.15">
      <c r="A75" s="83" t="s">
        <v>59</v>
      </c>
      <c r="B75" s="69">
        <f>TOTWRKACT!B75</f>
        <v>5083</v>
      </c>
      <c r="C75" s="69">
        <f>TOTWRKACT!C75</f>
        <v>2077</v>
      </c>
      <c r="D75" s="123">
        <f>TOTWRKACT!D75/$C75</f>
        <v>0.28743379874819452</v>
      </c>
      <c r="E75" s="123">
        <f>TOTWRKACT!E75/$C75</f>
        <v>2.4073182474723159E-3</v>
      </c>
      <c r="F75" s="123">
        <f>TOTWRKACT!F75/$C75</f>
        <v>6.2590274434280212E-3</v>
      </c>
      <c r="G75" s="123">
        <f>TOTWRKACT!G75/$C75</f>
        <v>6.9330765527202701E-2</v>
      </c>
      <c r="H75" s="123">
        <f>TOTWRKACT!H75/$C75</f>
        <v>9.6292729898892631E-4</v>
      </c>
      <c r="I75" s="123">
        <f>TOTWRKACT!I75/$C75</f>
        <v>0.16466056812710642</v>
      </c>
      <c r="J75" s="123">
        <f>TOTWRKACT!J75/$C75</f>
        <v>0.1203659123736158</v>
      </c>
      <c r="K75" s="123">
        <f>TOTWRKACT!K75/$C75</f>
        <v>0.35676456427539721</v>
      </c>
      <c r="L75" s="123">
        <f>TOTWRKACT!L75/$C75</f>
        <v>0</v>
      </c>
      <c r="M75" s="123">
        <f>TOTWRKACT!M75/$C75</f>
        <v>9.6292729898892638E-3</v>
      </c>
      <c r="N75" s="123">
        <f>TOTWRKACT!N75/$C75</f>
        <v>5.0553683196918629E-2</v>
      </c>
      <c r="O75" s="123">
        <f>TOTWRKACT!O75/$C75</f>
        <v>0</v>
      </c>
      <c r="P75" s="123">
        <f>TOTWRKACT!P75/$C75</f>
        <v>0</v>
      </c>
    </row>
    <row r="76" spans="1:18" s="15" customFormat="1" ht="15" customHeight="1" x14ac:dyDescent="0.15">
      <c r="A76" s="83" t="s">
        <v>60</v>
      </c>
      <c r="B76" s="69">
        <f>TOTWRKACT!B76</f>
        <v>10260</v>
      </c>
      <c r="C76" s="69">
        <f>TOTWRKACT!C76</f>
        <v>7622</v>
      </c>
      <c r="D76" s="123">
        <f>TOTWRKACT!D76/$C76</f>
        <v>8.6066649173445295E-2</v>
      </c>
      <c r="E76" s="123">
        <f>TOTWRKACT!E76/$C76</f>
        <v>0</v>
      </c>
      <c r="F76" s="123">
        <f>TOTWRKACT!F76/$C76</f>
        <v>0</v>
      </c>
      <c r="G76" s="123">
        <f>TOTWRKACT!G76/$C76</f>
        <v>0.38060876410390976</v>
      </c>
      <c r="H76" s="123">
        <f>TOTWRKACT!H76/$C76</f>
        <v>0</v>
      </c>
      <c r="I76" s="123">
        <f>TOTWRKACT!I76/$C76</f>
        <v>0.23799527683022828</v>
      </c>
      <c r="J76" s="123">
        <f>TOTWRKACT!J76/$C76</f>
        <v>0</v>
      </c>
      <c r="K76" s="123">
        <f>TOTWRKACT!K76/$C76</f>
        <v>2.3222251377591183E-2</v>
      </c>
      <c r="L76" s="123">
        <f>TOTWRKACT!L76/$C76</f>
        <v>2.7420624508003148E-2</v>
      </c>
      <c r="M76" s="123">
        <f>TOTWRKACT!M76/$C76</f>
        <v>0.18446601941747573</v>
      </c>
      <c r="N76" s="123">
        <f>TOTWRKACT!N76/$C76</f>
        <v>8.6591445814746787E-2</v>
      </c>
      <c r="O76" s="123">
        <f>TOTWRKACT!O76/$C76</f>
        <v>0</v>
      </c>
      <c r="P76" s="123">
        <f>TOTWRKACT!P76/$C76</f>
        <v>0.41419574914720547</v>
      </c>
    </row>
    <row r="77" spans="1:18" s="15" customFormat="1" ht="15" customHeight="1" x14ac:dyDescent="0.15">
      <c r="A77" s="87" t="s">
        <v>61</v>
      </c>
      <c r="B77" s="72">
        <f>TOTWRKACT!B77</f>
        <v>122</v>
      </c>
      <c r="C77" s="72">
        <f>TOTWRKACT!C77</f>
        <v>76</v>
      </c>
      <c r="D77" s="124">
        <f>TOTWRKACT!D77/$C77</f>
        <v>0.19736842105263158</v>
      </c>
      <c r="E77" s="124">
        <f>TOTWRKACT!E77/$C77</f>
        <v>0</v>
      </c>
      <c r="F77" s="124">
        <f>TOTWRKACT!F77/$C77</f>
        <v>0</v>
      </c>
      <c r="G77" s="124">
        <f>TOTWRKACT!G77/$C77</f>
        <v>0.61842105263157898</v>
      </c>
      <c r="H77" s="124">
        <f>TOTWRKACT!H77/$C77</f>
        <v>0</v>
      </c>
      <c r="I77" s="124">
        <f>TOTWRKACT!I77/$C77</f>
        <v>0.26315789473684209</v>
      </c>
      <c r="J77" s="124">
        <f>TOTWRKACT!J77/$C77</f>
        <v>0</v>
      </c>
      <c r="K77" s="124">
        <f>TOTWRKACT!K77/$C77</f>
        <v>0.11842105263157894</v>
      </c>
      <c r="L77" s="124">
        <f>TOTWRKACT!L77/$C77</f>
        <v>2.6315789473684209E-2</v>
      </c>
      <c r="M77" s="124">
        <f>TOTWRKACT!M77/$C77</f>
        <v>0.10526315789473684</v>
      </c>
      <c r="N77" s="124">
        <f>TOTWRKACT!N77/$C77</f>
        <v>0.10526315789473684</v>
      </c>
      <c r="O77" s="124">
        <f>TOTWRKACT!O77/$C77</f>
        <v>0</v>
      </c>
      <c r="P77" s="124">
        <f>TOTWRKACT!P77/$C77</f>
        <v>0</v>
      </c>
    </row>
    <row r="78" spans="1:18" s="15" customFormat="1" ht="15" customHeight="1" x14ac:dyDescent="0.15">
      <c r="A78" s="15" t="s">
        <v>213</v>
      </c>
    </row>
    <row r="79" spans="1:18" ht="15" customHeight="1" x14ac:dyDescent="0.15"/>
  </sheetData>
  <mergeCells count="4">
    <mergeCell ref="A4:P4"/>
    <mergeCell ref="B8:P8"/>
    <mergeCell ref="A3:P3"/>
    <mergeCell ref="A5:P5"/>
  </mergeCells>
  <phoneticPr fontId="0" type="noConversion"/>
  <printOptions horizontalCentered="1" verticalCentered="1"/>
  <pageMargins left="0.25" right="0.25" top="0.25" bottom="0.25" header="0.5" footer="0.5"/>
  <pageSetup scale="5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79"/>
  <sheetViews>
    <sheetView workbookViewId="0"/>
  </sheetViews>
  <sheetFormatPr baseColWidth="10" defaultColWidth="8.83203125" defaultRowHeight="13" x14ac:dyDescent="0.15"/>
  <cols>
    <col min="1" max="1" width="18.1640625" customWidth="1"/>
    <col min="2" max="2" width="10.5" customWidth="1"/>
    <col min="3" max="3" width="13.33203125" customWidth="1"/>
    <col min="4" max="4" width="12.33203125" customWidth="1"/>
    <col min="5" max="5" width="12.1640625" customWidth="1"/>
    <col min="6" max="6" width="11.5" customWidth="1"/>
    <col min="7" max="7" width="10.5" customWidth="1"/>
    <col min="8" max="8" width="10.33203125" customWidth="1"/>
    <col min="10" max="10" width="11" customWidth="1"/>
    <col min="11" max="11" width="10.5" customWidth="1"/>
    <col min="12" max="12" width="10.1640625" customWidth="1"/>
    <col min="13" max="13" width="12.1640625" customWidth="1"/>
    <col min="14" max="14" width="13.5" customWidth="1"/>
    <col min="15" max="15" width="12.33203125" customWidth="1"/>
  </cols>
  <sheetData>
    <row r="1" spans="1:16" s="13" customFormat="1" ht="15" customHeight="1" x14ac:dyDescent="0.15">
      <c r="A1" s="13" t="s">
        <v>251</v>
      </c>
      <c r="P1" s="28" t="s">
        <v>134</v>
      </c>
    </row>
    <row r="2" spans="1:16" s="13" customFormat="1" ht="15" customHeight="1" x14ac:dyDescent="0.15">
      <c r="O2" s="29"/>
    </row>
    <row r="3" spans="1:16" s="13" customFormat="1" ht="15" customHeight="1" x14ac:dyDescent="0.15">
      <c r="A3" s="190" t="s">
        <v>0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</row>
    <row r="4" spans="1:16" s="13" customFormat="1" ht="15" customHeight="1" x14ac:dyDescent="0.15">
      <c r="A4" s="190" t="s">
        <v>165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</row>
    <row r="5" spans="1:16" s="13" customFormat="1" ht="15" customHeight="1" x14ac:dyDescent="0.15">
      <c r="A5" s="190" t="s">
        <v>221</v>
      </c>
      <c r="B5" s="223"/>
      <c r="C5" s="223"/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</row>
    <row r="6" spans="1:16" s="13" customFormat="1" ht="15" customHeight="1" x14ac:dyDescent="0.15"/>
    <row r="7" spans="1:16" s="13" customFormat="1" ht="15" customHeight="1" x14ac:dyDescent="0.15"/>
    <row r="8" spans="1:16" s="19" customFormat="1" ht="20" customHeight="1" x14ac:dyDescent="0.15">
      <c r="A8" s="120"/>
      <c r="B8" s="210" t="s">
        <v>217</v>
      </c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2"/>
    </row>
    <row r="9" spans="1:16" s="19" customFormat="1" ht="15" customHeight="1" x14ac:dyDescent="0.15">
      <c r="A9" s="114"/>
      <c r="B9" s="168" t="s">
        <v>62</v>
      </c>
      <c r="C9" s="168" t="s">
        <v>215</v>
      </c>
      <c r="D9" s="168"/>
      <c r="E9" s="168" t="s">
        <v>89</v>
      </c>
      <c r="F9" s="168" t="s">
        <v>89</v>
      </c>
      <c r="G9" s="168"/>
      <c r="H9" s="168"/>
      <c r="I9" s="168"/>
      <c r="J9" s="168"/>
      <c r="K9" s="168"/>
      <c r="L9" s="168"/>
      <c r="M9" s="168" t="s">
        <v>66</v>
      </c>
      <c r="N9" s="168" t="s">
        <v>67</v>
      </c>
      <c r="O9" s="168"/>
      <c r="P9" s="113"/>
    </row>
    <row r="10" spans="1:16" s="19" customFormat="1" ht="15" customHeight="1" x14ac:dyDescent="0.15">
      <c r="A10" s="114"/>
      <c r="B10" s="114" t="s">
        <v>63</v>
      </c>
      <c r="C10" s="114" t="s">
        <v>103</v>
      </c>
      <c r="D10" s="114" t="s">
        <v>70</v>
      </c>
      <c r="E10" s="114" t="s">
        <v>64</v>
      </c>
      <c r="F10" s="114" t="s">
        <v>65</v>
      </c>
      <c r="G10" s="114" t="s">
        <v>71</v>
      </c>
      <c r="H10" s="114" t="s">
        <v>72</v>
      </c>
      <c r="I10" s="114" t="s">
        <v>73</v>
      </c>
      <c r="J10" s="114" t="s">
        <v>74</v>
      </c>
      <c r="K10" s="114" t="s">
        <v>75</v>
      </c>
      <c r="L10" s="114" t="s">
        <v>76</v>
      </c>
      <c r="M10" s="114" t="s">
        <v>77</v>
      </c>
      <c r="N10" s="114" t="s">
        <v>78</v>
      </c>
      <c r="O10" s="114" t="s">
        <v>79</v>
      </c>
      <c r="P10" s="108"/>
    </row>
    <row r="11" spans="1:16" s="19" customFormat="1" ht="15" customHeight="1" x14ac:dyDescent="0.15">
      <c r="A11" s="101" t="s">
        <v>3</v>
      </c>
      <c r="B11" s="101" t="s">
        <v>214</v>
      </c>
      <c r="C11" s="101" t="s">
        <v>104</v>
      </c>
      <c r="D11" s="101" t="s">
        <v>81</v>
      </c>
      <c r="E11" s="101" t="s">
        <v>81</v>
      </c>
      <c r="F11" s="101" t="s">
        <v>81</v>
      </c>
      <c r="G11" s="101" t="s">
        <v>82</v>
      </c>
      <c r="H11" s="101" t="s">
        <v>83</v>
      </c>
      <c r="I11" s="101" t="s">
        <v>84</v>
      </c>
      <c r="J11" s="101" t="s">
        <v>85</v>
      </c>
      <c r="K11" s="101" t="s">
        <v>66</v>
      </c>
      <c r="L11" s="101" t="s">
        <v>83</v>
      </c>
      <c r="M11" s="101" t="s">
        <v>81</v>
      </c>
      <c r="N11" s="101" t="s">
        <v>86</v>
      </c>
      <c r="O11" s="101" t="s">
        <v>87</v>
      </c>
      <c r="P11" s="101" t="s">
        <v>98</v>
      </c>
    </row>
    <row r="12" spans="1:16" s="15" customFormat="1" ht="15" customHeight="1" x14ac:dyDescent="0.15">
      <c r="A12" s="83" t="s">
        <v>5</v>
      </c>
      <c r="B12" s="69">
        <f>SUM(B14:B77)</f>
        <v>1254353</v>
      </c>
      <c r="C12" s="123">
        <f>TOTWRKACT!C12/$B12</f>
        <v>0.41042114938936647</v>
      </c>
      <c r="D12" s="123">
        <f>TOTWRKACT!D12/$B12</f>
        <v>0.21272879325038485</v>
      </c>
      <c r="E12" s="123">
        <f>TOTWRKACT!E12/$B12</f>
        <v>7.4476642540018635E-3</v>
      </c>
      <c r="F12" s="123">
        <f>TOTWRKACT!F12/$B12</f>
        <v>8.1739350884479887E-3</v>
      </c>
      <c r="G12" s="123">
        <f>TOTWRKACT!G12/$B12</f>
        <v>3.7483068960651428E-2</v>
      </c>
      <c r="H12" s="123">
        <f>TOTWRKACT!H12/$B12</f>
        <v>5.6044829485798651E-4</v>
      </c>
      <c r="I12" s="123">
        <f>TOTWRKACT!I12/$B12</f>
        <v>7.6181904137033199E-2</v>
      </c>
      <c r="J12" s="123">
        <f>TOTWRKACT!J12/$B12</f>
        <v>2.5866721728253529E-2</v>
      </c>
      <c r="K12" s="123">
        <f>TOTWRKACT!K12/$B12</f>
        <v>5.7336331957590886E-2</v>
      </c>
      <c r="L12" s="123">
        <f>TOTWRKACT!L12/$B12</f>
        <v>2.2439456835516E-2</v>
      </c>
      <c r="M12" s="123">
        <f>TOTWRKACT!M12/$B12</f>
        <v>9.2254732120862302E-3</v>
      </c>
      <c r="N12" s="123">
        <f>TOTWRKACT!N12/$B12</f>
        <v>1.060467029616065E-2</v>
      </c>
      <c r="O12" s="123">
        <f>TOTWRKACT!O12/$B12</f>
        <v>1.3712248465942202E-4</v>
      </c>
      <c r="P12" s="123">
        <f>TOTWRKACT!P12/$B12</f>
        <v>3.5806507418565586E-2</v>
      </c>
    </row>
    <row r="13" spans="1:16" s="15" customFormat="1" ht="15" customHeight="1" x14ac:dyDescent="0.15">
      <c r="A13" s="83"/>
      <c r="B13" s="69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</row>
    <row r="14" spans="1:16" s="15" customFormat="1" ht="15" customHeight="1" x14ac:dyDescent="0.15">
      <c r="A14" s="83" t="s">
        <v>6</v>
      </c>
      <c r="B14" s="69">
        <f>TOTWRKACT!B14</f>
        <v>13412</v>
      </c>
      <c r="C14" s="123">
        <f>TOTWRKACT!C14/$B14</f>
        <v>0.43356695496570236</v>
      </c>
      <c r="D14" s="123">
        <f>TOTWRKACT!D14/$B14</f>
        <v>0.27102594691321202</v>
      </c>
      <c r="E14" s="123">
        <f>TOTWRKACT!E14/$B14</f>
        <v>2.0131225767968984E-3</v>
      </c>
      <c r="F14" s="123">
        <f>TOTWRKACT!F14/$B14</f>
        <v>4.8911422606620937E-2</v>
      </c>
      <c r="G14" s="123">
        <f>TOTWRKACT!G14/$B14</f>
        <v>4.0411571726811812E-2</v>
      </c>
      <c r="H14" s="123">
        <f>TOTWRKACT!H14/$B14</f>
        <v>2.9824038174768865E-4</v>
      </c>
      <c r="I14" s="123">
        <f>TOTWRKACT!I14/$B14</f>
        <v>2.9973158365642707E-2</v>
      </c>
      <c r="J14" s="123">
        <f>TOTWRKACT!J14/$B14</f>
        <v>0</v>
      </c>
      <c r="K14" s="123">
        <f>TOTWRKACT!K14/$B14</f>
        <v>3.5192365046227261E-2</v>
      </c>
      <c r="L14" s="123">
        <f>TOTWRKACT!L14/$B14</f>
        <v>1.4762898896510588E-2</v>
      </c>
      <c r="M14" s="123">
        <f>TOTWRKACT!M14/$B14</f>
        <v>4.4736057262153298E-4</v>
      </c>
      <c r="N14" s="123">
        <f>TOTWRKACT!N14/$B14</f>
        <v>1.3569937369519834E-2</v>
      </c>
      <c r="O14" s="123">
        <f>TOTWRKACT!O14/$B14</f>
        <v>0</v>
      </c>
      <c r="P14" s="123">
        <f>TOTWRKACT!P14/$B14</f>
        <v>2.4977631971368923E-2</v>
      </c>
    </row>
    <row r="15" spans="1:16" s="15" customFormat="1" ht="15" customHeight="1" x14ac:dyDescent="0.15">
      <c r="A15" s="83" t="s">
        <v>7</v>
      </c>
      <c r="B15" s="69">
        <f>TOTWRKACT!B15</f>
        <v>2737</v>
      </c>
      <c r="C15" s="123">
        <f>TOTWRKACT!C15/$B15</f>
        <v>0.38253562294483012</v>
      </c>
      <c r="D15" s="123">
        <f>TOTWRKACT!D15/$B15</f>
        <v>0.29411764705882354</v>
      </c>
      <c r="E15" s="123">
        <f>TOTWRKACT!E15/$B15</f>
        <v>0</v>
      </c>
      <c r="F15" s="123">
        <f>TOTWRKACT!F15/$B15</f>
        <v>1.0960906101571063E-3</v>
      </c>
      <c r="G15" s="123">
        <f>TOTWRKACT!G15/$B15</f>
        <v>4.3843624406284254E-3</v>
      </c>
      <c r="H15" s="123">
        <f>TOTWRKACT!H15/$B15</f>
        <v>2.1921812203142127E-3</v>
      </c>
      <c r="I15" s="123">
        <f>TOTWRKACT!I15/$B15</f>
        <v>2.5940811107051515E-2</v>
      </c>
      <c r="J15" s="123">
        <f>TOTWRKACT!J15/$B15</f>
        <v>2.6671538180489587E-2</v>
      </c>
      <c r="K15" s="123">
        <f>TOTWRKACT!K15/$B15</f>
        <v>3.7997807818779684E-2</v>
      </c>
      <c r="L15" s="123">
        <f>TOTWRKACT!L15/$B15</f>
        <v>9.1340884179758868E-3</v>
      </c>
      <c r="M15" s="123">
        <f>TOTWRKACT!M15/$B15</f>
        <v>1.9729630982827914E-2</v>
      </c>
      <c r="N15" s="123">
        <f>TOTWRKACT!N15/$B15</f>
        <v>4.0189989039093902E-3</v>
      </c>
      <c r="O15" s="123">
        <f>TOTWRKACT!O15/$B15</f>
        <v>0</v>
      </c>
      <c r="P15" s="123">
        <f>TOTWRKACT!P15/$B15</f>
        <v>1.8998903909389842E-2</v>
      </c>
    </row>
    <row r="16" spans="1:16" s="15" customFormat="1" ht="15" customHeight="1" x14ac:dyDescent="0.15">
      <c r="A16" s="83" t="s">
        <v>9</v>
      </c>
      <c r="B16" s="69">
        <f>TOTWRKACT!B16</f>
        <v>17342</v>
      </c>
      <c r="C16" s="123">
        <f>TOTWRKACT!C16/$B16</f>
        <v>0.35382308845577209</v>
      </c>
      <c r="D16" s="123">
        <f>TOTWRKACT!D16/$B16</f>
        <v>0.15194325913966095</v>
      </c>
      <c r="E16" s="123">
        <f>TOTWRKACT!E16/$B16</f>
        <v>0</v>
      </c>
      <c r="F16" s="123">
        <f>TOTWRKACT!F16/$B16</f>
        <v>0</v>
      </c>
      <c r="G16" s="123">
        <f>TOTWRKACT!G16/$B16</f>
        <v>5.1089839695536848E-2</v>
      </c>
      <c r="H16" s="123">
        <f>TOTWRKACT!H16/$B16</f>
        <v>1.0379425671779494E-3</v>
      </c>
      <c r="I16" s="123">
        <f>TOTWRKACT!I16/$B16</f>
        <v>0.11434667281743743</v>
      </c>
      <c r="J16" s="123">
        <f>TOTWRKACT!J16/$B16</f>
        <v>2.4333986852727481E-2</v>
      </c>
      <c r="K16" s="123">
        <f>TOTWRKACT!K16/$B16</f>
        <v>6.7927574674201366E-2</v>
      </c>
      <c r="L16" s="123">
        <f>TOTWRKACT!L16/$B16</f>
        <v>1.3550916849267673E-2</v>
      </c>
      <c r="M16" s="123">
        <f>TOTWRKACT!M16/$B16</f>
        <v>4.9013954561180949E-3</v>
      </c>
      <c r="N16" s="123">
        <f>TOTWRKACT!N16/$B16</f>
        <v>1.4127551608810979E-2</v>
      </c>
      <c r="O16" s="123">
        <f>TOTWRKACT!O16/$B16</f>
        <v>0</v>
      </c>
      <c r="P16" s="123">
        <f>TOTWRKACT!P16/$B16</f>
        <v>0</v>
      </c>
    </row>
    <row r="17" spans="1:16" s="15" customFormat="1" ht="15" customHeight="1" x14ac:dyDescent="0.15">
      <c r="A17" s="83" t="s">
        <v>10</v>
      </c>
      <c r="B17" s="69">
        <f>TOTWRKACT!B17</f>
        <v>5499</v>
      </c>
      <c r="C17" s="123">
        <f>TOTWRKACT!C17/$B17</f>
        <v>0.43771594835424621</v>
      </c>
      <c r="D17" s="123">
        <f>TOTWRKACT!D17/$B17</f>
        <v>0.24331696672122205</v>
      </c>
      <c r="E17" s="123">
        <f>TOTWRKACT!E17/$B17</f>
        <v>0</v>
      </c>
      <c r="F17" s="123">
        <f>TOTWRKACT!F17/$B17</f>
        <v>5.4555373704309879E-3</v>
      </c>
      <c r="G17" s="123">
        <f>TOTWRKACT!G17/$B17</f>
        <v>4.6553918894344425E-2</v>
      </c>
      <c r="H17" s="123">
        <f>TOTWRKACT!H17/$B17</f>
        <v>4.0007274049827244E-3</v>
      </c>
      <c r="I17" s="123">
        <f>TOTWRKACT!I17/$B17</f>
        <v>7.0558283324240773E-2</v>
      </c>
      <c r="J17" s="123">
        <f>TOTWRKACT!J17/$B17</f>
        <v>4.5462811420258226E-3</v>
      </c>
      <c r="K17" s="123">
        <f>TOTWRKACT!K17/$B17</f>
        <v>5.3646117475904712E-2</v>
      </c>
      <c r="L17" s="123">
        <f>TOTWRKACT!L17/$B17</f>
        <v>9.4562647754137114E-3</v>
      </c>
      <c r="M17" s="123">
        <f>TOTWRKACT!M17/$B17</f>
        <v>0</v>
      </c>
      <c r="N17" s="123">
        <f>TOTWRKACT!N17/$B17</f>
        <v>1.9821785779232586E-2</v>
      </c>
      <c r="O17" s="123">
        <f>TOTWRKACT!O17/$B17</f>
        <v>0</v>
      </c>
      <c r="P17" s="123">
        <f>TOTWRKACT!P17/$B17</f>
        <v>2.6004728132387706E-2</v>
      </c>
    </row>
    <row r="18" spans="1:16" s="15" customFormat="1" ht="15" customHeight="1" x14ac:dyDescent="0.15">
      <c r="A18" s="83" t="s">
        <v>11</v>
      </c>
      <c r="B18" s="69">
        <f>TOTWRKACT!B18</f>
        <v>435154</v>
      </c>
      <c r="C18" s="123">
        <f>TOTWRKACT!C18/$B18</f>
        <v>0.3758163776502112</v>
      </c>
      <c r="D18" s="123">
        <f>TOTWRKACT!D18/$B18</f>
        <v>0.19807240655032471</v>
      </c>
      <c r="E18" s="123">
        <f>TOTWRKACT!E18/$B18</f>
        <v>7.0090129011798124E-3</v>
      </c>
      <c r="F18" s="123">
        <f>TOTWRKACT!F18/$B18</f>
        <v>1.5183130569867219E-2</v>
      </c>
      <c r="G18" s="123">
        <f>TOTWRKACT!G18/$B18</f>
        <v>8.0017648924288875E-3</v>
      </c>
      <c r="H18" s="123">
        <f>TOTWRKACT!H18/$B18</f>
        <v>6.6413269784949694E-4</v>
      </c>
      <c r="I18" s="123">
        <f>TOTWRKACT!I18/$B18</f>
        <v>0.10905334663130754</v>
      </c>
      <c r="J18" s="123">
        <f>TOTWRKACT!J18/$B18</f>
        <v>1.9126562090662158E-2</v>
      </c>
      <c r="K18" s="123">
        <f>TOTWRKACT!K18/$B18</f>
        <v>6.3788911511786631E-2</v>
      </c>
      <c r="L18" s="123">
        <f>TOTWRKACT!L18/$B18</f>
        <v>1.5998933710824215E-2</v>
      </c>
      <c r="M18" s="123">
        <f>TOTWRKACT!M18/$B18</f>
        <v>1.1823400451334469E-2</v>
      </c>
      <c r="N18" s="123">
        <f>TOTWRKACT!N18/$B18</f>
        <v>5.4026850264504061E-3</v>
      </c>
      <c r="O18" s="123">
        <f>TOTWRKACT!O18/$B18</f>
        <v>0</v>
      </c>
      <c r="P18" s="123">
        <f>TOTWRKACT!P18/$B18</f>
        <v>3.6699651157980854E-3</v>
      </c>
    </row>
    <row r="19" spans="1:16" s="15" customFormat="1" ht="15" customHeight="1" x14ac:dyDescent="0.15">
      <c r="A19" s="83"/>
      <c r="B19" s="69" t="s">
        <v>90</v>
      </c>
      <c r="C19" s="123" t="s">
        <v>90</v>
      </c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</row>
    <row r="20" spans="1:16" s="15" customFormat="1" ht="15" customHeight="1" x14ac:dyDescent="0.15">
      <c r="A20" s="83" t="s">
        <v>12</v>
      </c>
      <c r="B20" s="69">
        <f>TOTWRKACT!B20</f>
        <v>7386</v>
      </c>
      <c r="C20" s="123">
        <f>TOTWRKACT!C20/$B20</f>
        <v>0.48307608989981043</v>
      </c>
      <c r="D20" s="123">
        <f>TOTWRKACT!D20/$B20</f>
        <v>0.13742215001353913</v>
      </c>
      <c r="E20" s="123">
        <f>TOTWRKACT!E20/$B20</f>
        <v>1.1102085025724344E-2</v>
      </c>
      <c r="F20" s="123">
        <f>TOTWRKACT!F20/$B20</f>
        <v>0</v>
      </c>
      <c r="G20" s="123">
        <f>TOTWRKACT!G20/$B20</f>
        <v>8.976441917140536E-2</v>
      </c>
      <c r="H20" s="123">
        <f>TOTWRKACT!H20/$B20</f>
        <v>1.1372867587327376E-2</v>
      </c>
      <c r="I20" s="123">
        <f>TOTWRKACT!I20/$B20</f>
        <v>6.0655293799079336E-2</v>
      </c>
      <c r="J20" s="123">
        <f>TOTWRKACT!J20/$B20</f>
        <v>6.7424857839155153E-2</v>
      </c>
      <c r="K20" s="123">
        <f>TOTWRKACT!K20/$B20</f>
        <v>0.12848632548063904</v>
      </c>
      <c r="L20" s="123">
        <f>TOTWRKACT!L20/$B20</f>
        <v>5.686433793663688E-3</v>
      </c>
      <c r="M20" s="123">
        <f>TOTWRKACT!M20/$B20</f>
        <v>8.8004332520985641E-3</v>
      </c>
      <c r="N20" s="123">
        <f>TOTWRKACT!N20/$B20</f>
        <v>3.2493907392363928E-2</v>
      </c>
      <c r="O20" s="123">
        <f>TOTWRKACT!O20/$B20</f>
        <v>0</v>
      </c>
      <c r="P20" s="123">
        <f>TOTWRKACT!P20/$B20</f>
        <v>3.6691037097210936E-2</v>
      </c>
    </row>
    <row r="21" spans="1:16" s="15" customFormat="1" ht="15" customHeight="1" x14ac:dyDescent="0.15">
      <c r="A21" s="83" t="s">
        <v>13</v>
      </c>
      <c r="B21" s="69">
        <f>TOTWRKACT!B21</f>
        <v>9500</v>
      </c>
      <c r="C21" s="123">
        <f>TOTWRKACT!C21/$B21</f>
        <v>0.42599999999999999</v>
      </c>
      <c r="D21" s="123">
        <f>TOTWRKACT!D21/$B21</f>
        <v>0.25157894736842107</v>
      </c>
      <c r="E21" s="123">
        <f>TOTWRKACT!E21/$B21</f>
        <v>1.1789473684210527E-2</v>
      </c>
      <c r="F21" s="123">
        <f>TOTWRKACT!F21/$B21</f>
        <v>2E-3</v>
      </c>
      <c r="G21" s="123">
        <f>TOTWRKACT!G21/$B21</f>
        <v>0</v>
      </c>
      <c r="H21" s="123">
        <f>TOTWRKACT!H21/$B21</f>
        <v>6.3157894736842106E-4</v>
      </c>
      <c r="I21" s="123">
        <f>TOTWRKACT!I21/$B21</f>
        <v>0.19642105263157894</v>
      </c>
      <c r="J21" s="123">
        <f>TOTWRKACT!J21/$B21</f>
        <v>3.4736842105263159E-3</v>
      </c>
      <c r="K21" s="123">
        <f>TOTWRKACT!K21/$B21</f>
        <v>4.5999999999999999E-2</v>
      </c>
      <c r="L21" s="123">
        <f>TOTWRKACT!L21/$B21</f>
        <v>0</v>
      </c>
      <c r="M21" s="123">
        <f>TOTWRKACT!M21/$B21</f>
        <v>7.4736842105263155E-3</v>
      </c>
      <c r="N21" s="123">
        <f>TOTWRKACT!N21/$B21</f>
        <v>1.4736842105263158E-3</v>
      </c>
      <c r="O21" s="123">
        <f>TOTWRKACT!O21/$B21</f>
        <v>0</v>
      </c>
      <c r="P21" s="123">
        <f>TOTWRKACT!P21/$B21</f>
        <v>0</v>
      </c>
    </row>
    <row r="22" spans="1:16" s="15" customFormat="1" ht="15" customHeight="1" x14ac:dyDescent="0.15">
      <c r="A22" s="83" t="s">
        <v>14</v>
      </c>
      <c r="B22" s="69">
        <f>TOTWRKACT!B22</f>
        <v>2511</v>
      </c>
      <c r="C22" s="123">
        <f>TOTWRKACT!C22/$B22</f>
        <v>0.40820390282755875</v>
      </c>
      <c r="D22" s="123">
        <f>TOTWRKACT!D22/$B22</f>
        <v>0.25607327757865395</v>
      </c>
      <c r="E22" s="123">
        <f>TOTWRKACT!E22/$B22</f>
        <v>1.0354440461967344E-2</v>
      </c>
      <c r="F22" s="123">
        <f>TOTWRKACT!F22/$B22</f>
        <v>1.1947431302270011E-3</v>
      </c>
      <c r="G22" s="123">
        <f>TOTWRKACT!G22/$B22</f>
        <v>9.5181202708084431E-2</v>
      </c>
      <c r="H22" s="123">
        <f>TOTWRKACT!H22/$B22</f>
        <v>0</v>
      </c>
      <c r="I22" s="123">
        <f>TOTWRKACT!I22/$B22</f>
        <v>6.7303863002787734E-2</v>
      </c>
      <c r="J22" s="123">
        <f>TOTWRKACT!J22/$B22</f>
        <v>0</v>
      </c>
      <c r="K22" s="123">
        <f>TOTWRKACT!K22/$B22</f>
        <v>5.4161688570290724E-2</v>
      </c>
      <c r="L22" s="123">
        <f>TOTWRKACT!L22/$B22</f>
        <v>7.9649542015133412E-4</v>
      </c>
      <c r="M22" s="123">
        <f>TOTWRKACT!M22/$B22</f>
        <v>3.9824771007566706E-4</v>
      </c>
      <c r="N22" s="123">
        <f>TOTWRKACT!N22/$B22</f>
        <v>3.9824771007566703E-3</v>
      </c>
      <c r="O22" s="123">
        <f>TOTWRKACT!O22/$B22</f>
        <v>0</v>
      </c>
      <c r="P22" s="123">
        <f>TOTWRKACT!P22/$B22</f>
        <v>0</v>
      </c>
    </row>
    <row r="23" spans="1:16" s="15" customFormat="1" ht="15" customHeight="1" x14ac:dyDescent="0.15">
      <c r="A23" s="83" t="s">
        <v>15</v>
      </c>
      <c r="B23" s="69">
        <f>TOTWRKACT!B23</f>
        <v>6533</v>
      </c>
      <c r="C23" s="123">
        <f>TOTWRKACT!C23/$B23</f>
        <v>0.26511556712077144</v>
      </c>
      <c r="D23" s="123">
        <f>TOTWRKACT!D23/$B23</f>
        <v>0.13791519975508953</v>
      </c>
      <c r="E23" s="123">
        <f>TOTWRKACT!E23/$B23</f>
        <v>1.5306903413439462E-4</v>
      </c>
      <c r="F23" s="123">
        <f>TOTWRKACT!F23/$B23</f>
        <v>1.5306903413439462E-4</v>
      </c>
      <c r="G23" s="123">
        <f>TOTWRKACT!G23/$B23</f>
        <v>1.4082351140364305E-2</v>
      </c>
      <c r="H23" s="123">
        <f>TOTWRKACT!H23/$B23</f>
        <v>1.5306903413439461E-3</v>
      </c>
      <c r="I23" s="123">
        <f>TOTWRKACT!I23/$B23</f>
        <v>8.8167763661411297E-2</v>
      </c>
      <c r="J23" s="123">
        <f>TOTWRKACT!J23/$B23</f>
        <v>6.1227613653757848E-4</v>
      </c>
      <c r="K23" s="123">
        <f>TOTWRKACT!K23/$B23</f>
        <v>3.6583499158120314E-2</v>
      </c>
      <c r="L23" s="123">
        <f>TOTWRKACT!L23/$B23</f>
        <v>3.3675187509566813E-3</v>
      </c>
      <c r="M23" s="123">
        <f>TOTWRKACT!M23/$B23</f>
        <v>1.8368284096127354E-3</v>
      </c>
      <c r="N23" s="123">
        <f>TOTWRKACT!N23/$B23</f>
        <v>2.4491045461503139E-3</v>
      </c>
      <c r="O23" s="123">
        <f>TOTWRKACT!O23/$B23</f>
        <v>0</v>
      </c>
      <c r="P23" s="123">
        <f>TOTWRKACT!P23/$B23</f>
        <v>0</v>
      </c>
    </row>
    <row r="24" spans="1:16" s="15" customFormat="1" ht="15" customHeight="1" x14ac:dyDescent="0.15">
      <c r="A24" s="83" t="s">
        <v>16</v>
      </c>
      <c r="B24" s="69">
        <f>TOTWRKACT!B24</f>
        <v>19593</v>
      </c>
      <c r="C24" s="123">
        <f>TOTWRKACT!C24/$B24</f>
        <v>0.58730158730158732</v>
      </c>
      <c r="D24" s="123">
        <f>TOTWRKACT!D24/$B24</f>
        <v>0.11228499974480682</v>
      </c>
      <c r="E24" s="123">
        <f>TOTWRKACT!E24/$B24</f>
        <v>5.1038636247639465E-4</v>
      </c>
      <c r="F24" s="123">
        <f>TOTWRKACT!F24/$B24</f>
        <v>2.7560863573725309E-3</v>
      </c>
      <c r="G24" s="123">
        <f>TOTWRKACT!G24/$B24</f>
        <v>0.12218649517684887</v>
      </c>
      <c r="H24" s="123">
        <f>TOTWRKACT!H24/$B24</f>
        <v>5.1038636247639462E-5</v>
      </c>
      <c r="I24" s="123">
        <f>TOTWRKACT!I24/$B24</f>
        <v>3.2001224927269943E-2</v>
      </c>
      <c r="J24" s="123">
        <f>TOTWRKACT!J24/$B24</f>
        <v>0.16072066554381667</v>
      </c>
      <c r="K24" s="123">
        <f>TOTWRKACT!K24/$B24</f>
        <v>0.14893074057061195</v>
      </c>
      <c r="L24" s="123">
        <f>TOTWRKACT!L24/$B24</f>
        <v>0.13076098606645231</v>
      </c>
      <c r="M24" s="123">
        <f>TOTWRKACT!M24/$B24</f>
        <v>3.7258204460776808E-3</v>
      </c>
      <c r="N24" s="123">
        <f>TOTWRKACT!N24/$B24</f>
        <v>2.1589343132751494E-2</v>
      </c>
      <c r="O24" s="123">
        <f>TOTWRKACT!O24/$B24</f>
        <v>2.7050477211248915E-3</v>
      </c>
      <c r="P24" s="123">
        <f>TOTWRKACT!P24/$B24</f>
        <v>8.977696115959781E-2</v>
      </c>
    </row>
    <row r="25" spans="1:16" s="15" customFormat="1" ht="15" customHeight="1" x14ac:dyDescent="0.15">
      <c r="A25" s="83"/>
      <c r="B25" s="69" t="s">
        <v>90</v>
      </c>
      <c r="C25" s="123" t="s">
        <v>90</v>
      </c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</row>
    <row r="26" spans="1:16" s="15" customFormat="1" ht="15" customHeight="1" x14ac:dyDescent="0.15">
      <c r="A26" s="83" t="s">
        <v>18</v>
      </c>
      <c r="B26" s="69">
        <f>TOTWRKACT!B26</f>
        <v>3620</v>
      </c>
      <c r="C26" s="123">
        <f>TOTWRKACT!C26/$B26</f>
        <v>0.6229281767955801</v>
      </c>
      <c r="D26" s="123">
        <f>TOTWRKACT!D26/$B26</f>
        <v>0.11187845303867404</v>
      </c>
      <c r="E26" s="123">
        <f>TOTWRKACT!E26/$B26</f>
        <v>2.7624309392265195E-4</v>
      </c>
      <c r="F26" s="123">
        <f>TOTWRKACT!F26/$B26</f>
        <v>5.5248618784530391E-4</v>
      </c>
      <c r="G26" s="123">
        <f>TOTWRKACT!G26/$B26</f>
        <v>0.34806629834254144</v>
      </c>
      <c r="H26" s="123">
        <f>TOTWRKACT!H26/$B26</f>
        <v>3.3149171270718232E-3</v>
      </c>
      <c r="I26" s="123">
        <f>TOTWRKACT!I26/$B26</f>
        <v>4.7237569060773484E-2</v>
      </c>
      <c r="J26" s="123">
        <f>TOTWRKACT!J26/$B26</f>
        <v>3.3149171270718232E-3</v>
      </c>
      <c r="K26" s="123">
        <f>TOTWRKACT!K26/$B26</f>
        <v>9.5027624309392267E-2</v>
      </c>
      <c r="L26" s="123">
        <f>TOTWRKACT!L26/$B26</f>
        <v>0.18674033149171271</v>
      </c>
      <c r="M26" s="123">
        <f>TOTWRKACT!M26/$B26</f>
        <v>0</v>
      </c>
      <c r="N26" s="123">
        <f>TOTWRKACT!N26/$B26</f>
        <v>7.6519337016574582E-2</v>
      </c>
      <c r="O26" s="123">
        <f>TOTWRKACT!O26/$B26</f>
        <v>2.3204419889502764E-2</v>
      </c>
      <c r="P26" s="123">
        <f>TOTWRKACT!P26/$B26</f>
        <v>2.1546961325966851E-2</v>
      </c>
    </row>
    <row r="27" spans="1:16" s="15" customFormat="1" ht="15" customHeight="1" x14ac:dyDescent="0.15">
      <c r="A27" s="83" t="s">
        <v>19</v>
      </c>
      <c r="B27" s="69">
        <f>TOTWRKACT!B27</f>
        <v>1664</v>
      </c>
      <c r="C27" s="123" t="s">
        <v>90</v>
      </c>
      <c r="D27" s="123" t="s">
        <v>90</v>
      </c>
      <c r="E27" s="123" t="s">
        <v>90</v>
      </c>
      <c r="F27" s="123" t="s">
        <v>90</v>
      </c>
      <c r="G27" s="123" t="s">
        <v>90</v>
      </c>
      <c r="H27" s="123" t="s">
        <v>90</v>
      </c>
      <c r="I27" s="123" t="s">
        <v>90</v>
      </c>
      <c r="J27" s="123" t="s">
        <v>90</v>
      </c>
      <c r="K27" s="123" t="s">
        <v>90</v>
      </c>
      <c r="L27" s="123" t="s">
        <v>90</v>
      </c>
      <c r="M27" s="123" t="s">
        <v>90</v>
      </c>
      <c r="N27" s="123" t="s">
        <v>90</v>
      </c>
      <c r="O27" s="123" t="s">
        <v>90</v>
      </c>
      <c r="P27" s="123" t="s">
        <v>90</v>
      </c>
    </row>
    <row r="28" spans="1:16" s="15" customFormat="1" ht="15" customHeight="1" x14ac:dyDescent="0.15">
      <c r="A28" s="83" t="s">
        <v>20</v>
      </c>
      <c r="B28" s="69">
        <f>TOTWRKACT!B28</f>
        <v>9001</v>
      </c>
      <c r="C28" s="123">
        <f>TOTWRKACT!C28/$B28</f>
        <v>0.51449838906788137</v>
      </c>
      <c r="D28" s="123">
        <f>TOTWRKACT!D28/$B28</f>
        <v>0.39340073325186092</v>
      </c>
      <c r="E28" s="123">
        <f>TOTWRKACT!E28/$B28</f>
        <v>2.4663926230418843E-2</v>
      </c>
      <c r="F28" s="123">
        <f>TOTWRKACT!F28/$B28</f>
        <v>8.6657038106877013E-3</v>
      </c>
      <c r="G28" s="123">
        <f>TOTWRKACT!G28/$B28</f>
        <v>7.9768914565048324E-2</v>
      </c>
      <c r="H28" s="123">
        <f>TOTWRKACT!H28/$B28</f>
        <v>3.3329630041106545E-4</v>
      </c>
      <c r="I28" s="123">
        <f>TOTWRKACT!I28/$B28</f>
        <v>3.8440173314076211E-2</v>
      </c>
      <c r="J28" s="123">
        <f>TOTWRKACT!J28/$B28</f>
        <v>7.2214198422397508E-3</v>
      </c>
      <c r="K28" s="123">
        <f>TOTWRKACT!K28/$B28</f>
        <v>2.3219642261970892E-2</v>
      </c>
      <c r="L28" s="123">
        <f>TOTWRKACT!L28/$B28</f>
        <v>6.5548272414176203E-3</v>
      </c>
      <c r="M28" s="123">
        <f>TOTWRKACT!M28/$B28</f>
        <v>2.8885679368959006E-3</v>
      </c>
      <c r="N28" s="123">
        <f>TOTWRKACT!N28/$B28</f>
        <v>4.4439506721475393E-4</v>
      </c>
      <c r="O28" s="123">
        <f>TOTWRKACT!O28/$B28</f>
        <v>0</v>
      </c>
      <c r="P28" s="123">
        <f>TOTWRKACT!P28/$B28</f>
        <v>1.4220642150872126E-2</v>
      </c>
    </row>
    <row r="29" spans="1:16" s="15" customFormat="1" ht="15" customHeight="1" x14ac:dyDescent="0.15">
      <c r="A29" s="83" t="s">
        <v>21</v>
      </c>
      <c r="B29" s="69">
        <f>TOTWRKACT!B29</f>
        <v>194</v>
      </c>
      <c r="C29" s="123">
        <f>TOTWRKACT!C29/$B29</f>
        <v>0.88144329896907214</v>
      </c>
      <c r="D29" s="123">
        <f>TOTWRKACT!D29/$B29</f>
        <v>0.25257731958762886</v>
      </c>
      <c r="E29" s="123">
        <f>TOTWRKACT!E29/$B29</f>
        <v>0</v>
      </c>
      <c r="F29" s="123">
        <f>TOTWRKACT!F29/$B29</f>
        <v>0</v>
      </c>
      <c r="G29" s="123">
        <f>TOTWRKACT!G29/$B29</f>
        <v>0.16494845360824742</v>
      </c>
      <c r="H29" s="123">
        <f>TOTWRKACT!H29/$B29</f>
        <v>0</v>
      </c>
      <c r="I29" s="123">
        <f>TOTWRKACT!I29/$B29</f>
        <v>0.25257731958762886</v>
      </c>
      <c r="J29" s="123">
        <f>TOTWRKACT!J29/$B29</f>
        <v>1.0309278350515464E-2</v>
      </c>
      <c r="K29" s="123">
        <f>TOTWRKACT!K29/$B29</f>
        <v>9.2783505154639179E-2</v>
      </c>
      <c r="L29" s="123">
        <f>TOTWRKACT!L29/$B29</f>
        <v>5.1546391752577319E-3</v>
      </c>
      <c r="M29" s="123">
        <f>TOTWRKACT!M29/$B29</f>
        <v>0</v>
      </c>
      <c r="N29" s="123">
        <f>TOTWRKACT!N29/$B29</f>
        <v>4.1237113402061855E-2</v>
      </c>
      <c r="O29" s="123">
        <f>TOTWRKACT!O29/$B29</f>
        <v>0</v>
      </c>
      <c r="P29" s="123">
        <f>TOTWRKACT!P29/$B29</f>
        <v>0.73711340206185572</v>
      </c>
    </row>
    <row r="30" spans="1:16" s="15" customFormat="1" ht="15" customHeight="1" x14ac:dyDescent="0.15">
      <c r="A30" s="83" t="s">
        <v>22</v>
      </c>
      <c r="B30" s="69">
        <f>TOTWRKACT!B30</f>
        <v>7323</v>
      </c>
      <c r="C30" s="123">
        <f>TOTWRKACT!C30/$B30</f>
        <v>0.58787382220401474</v>
      </c>
      <c r="D30" s="123">
        <f>TOTWRKACT!D30/$B30</f>
        <v>0.15635668441895398</v>
      </c>
      <c r="E30" s="123">
        <f>TOTWRKACT!E30/$B30</f>
        <v>0</v>
      </c>
      <c r="F30" s="123">
        <f>TOTWRKACT!F30/$B30</f>
        <v>0</v>
      </c>
      <c r="G30" s="123">
        <f>TOTWRKACT!G30/$B30</f>
        <v>0.26519186125904681</v>
      </c>
      <c r="H30" s="123">
        <f>TOTWRKACT!H30/$B30</f>
        <v>0</v>
      </c>
      <c r="I30" s="123">
        <f>TOTWRKACT!I30/$B30</f>
        <v>5.175474532295507E-2</v>
      </c>
      <c r="J30" s="123">
        <f>TOTWRKACT!J30/$B30</f>
        <v>3.8645363921889934E-2</v>
      </c>
      <c r="K30" s="123">
        <f>TOTWRKACT!K30/$B30</f>
        <v>7.7973508125085342E-2</v>
      </c>
      <c r="L30" s="123">
        <f>TOTWRKACT!L30/$B30</f>
        <v>2.8403659702307796E-2</v>
      </c>
      <c r="M30" s="123">
        <f>TOTWRKACT!M30/$B30</f>
        <v>6.6912467567936638E-3</v>
      </c>
      <c r="N30" s="123">
        <f>TOTWRKACT!N30/$B30</f>
        <v>4.9569848422777549E-2</v>
      </c>
      <c r="O30" s="123">
        <f>TOTWRKACT!O30/$B30</f>
        <v>0</v>
      </c>
      <c r="P30" s="123">
        <f>TOTWRKACT!P30/$B30</f>
        <v>1.3928717738631708E-2</v>
      </c>
    </row>
    <row r="31" spans="1:16" s="15" customFormat="1" ht="15" customHeight="1" x14ac:dyDescent="0.15">
      <c r="A31" s="83"/>
      <c r="B31" s="69" t="s">
        <v>90</v>
      </c>
      <c r="C31" s="123" t="s">
        <v>90</v>
      </c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</row>
    <row r="32" spans="1:16" s="15" customFormat="1" ht="15" customHeight="1" x14ac:dyDescent="0.15">
      <c r="A32" s="83" t="s">
        <v>23</v>
      </c>
      <c r="B32" s="69">
        <f>TOTWRKACT!B32</f>
        <v>29353</v>
      </c>
      <c r="C32" s="123">
        <f>TOTWRKACT!C32/$B32</f>
        <v>0.31046230368275818</v>
      </c>
      <c r="D32" s="123">
        <f>TOTWRKACT!D32/$B32</f>
        <v>0.23486526079106054</v>
      </c>
      <c r="E32" s="123">
        <f>TOTWRKACT!E32/$B32</f>
        <v>1.1923823799952305E-3</v>
      </c>
      <c r="F32" s="123">
        <f>TOTWRKACT!F32/$B32</f>
        <v>0</v>
      </c>
      <c r="G32" s="123">
        <f>TOTWRKACT!G32/$B32</f>
        <v>2.8106156099887574E-2</v>
      </c>
      <c r="H32" s="123">
        <f>TOTWRKACT!H32/$B32</f>
        <v>1.7034033999931863E-4</v>
      </c>
      <c r="I32" s="123">
        <f>TOTWRKACT!I32/$B32</f>
        <v>4.0779477395836879E-2</v>
      </c>
      <c r="J32" s="123">
        <f>TOTWRKACT!J32/$B32</f>
        <v>3.7474874799850103E-4</v>
      </c>
      <c r="K32" s="123">
        <f>TOTWRKACT!K32/$B32</f>
        <v>1.6693353319933227E-2</v>
      </c>
      <c r="L32" s="123">
        <f>TOTWRKACT!L32/$B32</f>
        <v>4.0881681599836475E-3</v>
      </c>
      <c r="M32" s="123">
        <f>TOTWRKACT!M32/$B32</f>
        <v>4.4969849759820121E-3</v>
      </c>
      <c r="N32" s="123">
        <f>TOTWRKACT!N32/$B32</f>
        <v>1.7204374339931182E-2</v>
      </c>
      <c r="O32" s="123">
        <f>TOTWRKACT!O32/$B32</f>
        <v>0</v>
      </c>
      <c r="P32" s="123">
        <f>TOTWRKACT!P32/$B32</f>
        <v>0</v>
      </c>
    </row>
    <row r="33" spans="1:16" s="15" customFormat="1" ht="15" customHeight="1" x14ac:dyDescent="0.15">
      <c r="A33" s="83" t="s">
        <v>24</v>
      </c>
      <c r="B33" s="69">
        <f>TOTWRKACT!B33</f>
        <v>14836</v>
      </c>
      <c r="C33" s="123">
        <f>TOTWRKACT!C33/$B33</f>
        <v>0.53976813157185222</v>
      </c>
      <c r="D33" s="123">
        <f>TOTWRKACT!D33/$B33</f>
        <v>0.3272445403073605</v>
      </c>
      <c r="E33" s="123">
        <f>TOTWRKACT!E33/$B33</f>
        <v>8.7624696683742253E-4</v>
      </c>
      <c r="F33" s="123">
        <f>TOTWRKACT!F33/$B33</f>
        <v>3.9094095443515777E-3</v>
      </c>
      <c r="G33" s="123">
        <f>TOTWRKACT!G33/$B33</f>
        <v>2.6287409005122673E-3</v>
      </c>
      <c r="H33" s="123">
        <f>TOTWRKACT!H33/$B33</f>
        <v>0</v>
      </c>
      <c r="I33" s="123">
        <f>TOTWRKACT!I33/$B33</f>
        <v>1.1728228633054732E-2</v>
      </c>
      <c r="J33" s="123">
        <f>TOTWRKACT!J33/$B33</f>
        <v>8.358047991372337E-3</v>
      </c>
      <c r="K33" s="123">
        <f>TOTWRKACT!K33/$B33</f>
        <v>4.5834456726880558E-2</v>
      </c>
      <c r="L33" s="123">
        <f>TOTWRKACT!L33/$B33</f>
        <v>1.6985710434079267E-2</v>
      </c>
      <c r="M33" s="123">
        <f>TOTWRKACT!M33/$B33</f>
        <v>1.3211108115394984E-2</v>
      </c>
      <c r="N33" s="123">
        <f>TOTWRKACT!N33/$B33</f>
        <v>9.1668913453761113E-3</v>
      </c>
      <c r="O33" s="123">
        <f>TOTWRKACT!O33/$B33</f>
        <v>0</v>
      </c>
      <c r="P33" s="123">
        <f>TOTWRKACT!P33/$B33</f>
        <v>0.18118091129684552</v>
      </c>
    </row>
    <row r="34" spans="1:16" s="15" customFormat="1" ht="15" customHeight="1" x14ac:dyDescent="0.15">
      <c r="A34" s="83" t="s">
        <v>25</v>
      </c>
      <c r="B34" s="69">
        <f>TOTWRKACT!B34</f>
        <v>12441</v>
      </c>
      <c r="C34" s="123">
        <f>TOTWRKACT!C34/$B34</f>
        <v>0.39667229322401737</v>
      </c>
      <c r="D34" s="123">
        <f>TOTWRKACT!D34/$B34</f>
        <v>0.24805079977493771</v>
      </c>
      <c r="E34" s="123">
        <f>TOTWRKACT!E34/$B34</f>
        <v>0</v>
      </c>
      <c r="F34" s="123">
        <f>TOTWRKACT!F34/$B34</f>
        <v>1.6075878144843661E-4</v>
      </c>
      <c r="G34" s="123">
        <f>TOTWRKACT!G34/$B34</f>
        <v>2.3792299654368621E-2</v>
      </c>
      <c r="H34" s="123">
        <f>TOTWRKACT!H34/$B34</f>
        <v>8.0379390724218309E-4</v>
      </c>
      <c r="I34" s="123">
        <f>TOTWRKACT!I34/$B34</f>
        <v>7.4592074592074592E-2</v>
      </c>
      <c r="J34" s="123">
        <f>TOTWRKACT!J34/$B34</f>
        <v>2.331002331002331E-3</v>
      </c>
      <c r="K34" s="123">
        <f>TOTWRKACT!K34/$B34</f>
        <v>5.5461779599710631E-2</v>
      </c>
      <c r="L34" s="123">
        <f>TOTWRKACT!L34/$B34</f>
        <v>2.6525198938992041E-3</v>
      </c>
      <c r="M34" s="123">
        <f>TOTWRKACT!M34/$B34</f>
        <v>4.5012458805562252E-3</v>
      </c>
      <c r="N34" s="123">
        <f>TOTWRKACT!N34/$B34</f>
        <v>1.6960051442810063E-2</v>
      </c>
      <c r="O34" s="123">
        <f>TOTWRKACT!O34/$B34</f>
        <v>0</v>
      </c>
      <c r="P34" s="123">
        <f>TOTWRKACT!P34/$B34</f>
        <v>7.3949039466280845E-3</v>
      </c>
    </row>
    <row r="35" spans="1:16" s="15" customFormat="1" ht="15" customHeight="1" x14ac:dyDescent="0.15">
      <c r="A35" s="83" t="s">
        <v>26</v>
      </c>
      <c r="B35" s="69">
        <f>TOTWRKACT!B35</f>
        <v>12896</v>
      </c>
      <c r="C35" s="123">
        <f>TOTWRKACT!C35/$B35</f>
        <v>0.48418114143920593</v>
      </c>
      <c r="D35" s="123">
        <f>TOTWRKACT!D35/$B35</f>
        <v>0.21937034739454095</v>
      </c>
      <c r="E35" s="123">
        <f>TOTWRKACT!E35/$B35</f>
        <v>1.093362282878412E-2</v>
      </c>
      <c r="F35" s="123">
        <f>TOTWRKACT!F35/$B35</f>
        <v>0</v>
      </c>
      <c r="G35" s="123">
        <f>TOTWRKACT!G35/$B35</f>
        <v>4.8309553349875932E-2</v>
      </c>
      <c r="H35" s="123">
        <f>TOTWRKACT!H35/$B35</f>
        <v>0</v>
      </c>
      <c r="I35" s="123">
        <f>TOTWRKACT!I35/$B35</f>
        <v>1.4345533498759305E-2</v>
      </c>
      <c r="J35" s="123">
        <f>TOTWRKACT!J35/$B35</f>
        <v>9.5068238213399506E-2</v>
      </c>
      <c r="K35" s="123">
        <f>TOTWRKACT!K35/$B35</f>
        <v>0.1076302729528536</v>
      </c>
      <c r="L35" s="123">
        <f>TOTWRKACT!L35/$B35</f>
        <v>3.1715260545905705E-2</v>
      </c>
      <c r="M35" s="123">
        <f>TOTWRKACT!M35/$B35</f>
        <v>2.2099875930521092E-2</v>
      </c>
      <c r="N35" s="123">
        <f>TOTWRKACT!N35/$B35</f>
        <v>2.4193548387096774E-2</v>
      </c>
      <c r="O35" s="123">
        <f>TOTWRKACT!O35/$B35</f>
        <v>0</v>
      </c>
      <c r="P35" s="123">
        <f>TOTWRKACT!P35/$B35</f>
        <v>1.5896401985111663E-2</v>
      </c>
    </row>
    <row r="36" spans="1:16" s="15" customFormat="1" ht="15" customHeight="1" x14ac:dyDescent="0.15">
      <c r="A36" s="83" t="s">
        <v>27</v>
      </c>
      <c r="B36" s="69">
        <f>TOTWRKACT!B36</f>
        <v>3341</v>
      </c>
      <c r="C36" s="123">
        <f>TOTWRKACT!C36/$B36</f>
        <v>0.48697994612391499</v>
      </c>
      <c r="D36" s="123">
        <f>TOTWRKACT!D36/$B36</f>
        <v>0.18078419634839868</v>
      </c>
      <c r="E36" s="123">
        <f>TOTWRKACT!E36/$B36</f>
        <v>1.1972463334331039E-3</v>
      </c>
      <c r="F36" s="123">
        <f>TOTWRKACT!F36/$B36</f>
        <v>2.9931158335827599E-3</v>
      </c>
      <c r="G36" s="123">
        <f>TOTWRKACT!G36/$B36</f>
        <v>6.4651302005387615E-2</v>
      </c>
      <c r="H36" s="123">
        <f>TOTWRKACT!H36/$B36</f>
        <v>1.1972463334331039E-3</v>
      </c>
      <c r="I36" s="123">
        <f>TOTWRKACT!I36/$B36</f>
        <v>6.8243041005686914E-2</v>
      </c>
      <c r="J36" s="123">
        <f>TOTWRKACT!J36/$B36</f>
        <v>2.4842861418736904E-2</v>
      </c>
      <c r="K36" s="123">
        <f>TOTWRKACT!K36/$B36</f>
        <v>0.16162825501346903</v>
      </c>
      <c r="L36" s="123">
        <f>TOTWRKACT!L36/$B36</f>
        <v>2.9931158335827599E-3</v>
      </c>
      <c r="M36" s="123">
        <f>TOTWRKACT!M36/$B36</f>
        <v>1.7958695001496557E-3</v>
      </c>
      <c r="N36" s="123">
        <f>TOTWRKACT!N36/$B36</f>
        <v>5.1780903920981745E-2</v>
      </c>
      <c r="O36" s="123">
        <f>TOTWRKACT!O36/$B36</f>
        <v>0</v>
      </c>
      <c r="P36" s="123">
        <f>TOTWRKACT!P36/$B36</f>
        <v>0</v>
      </c>
    </row>
    <row r="37" spans="1:16" s="15" customFormat="1" ht="15" customHeight="1" x14ac:dyDescent="0.15">
      <c r="A37" s="83"/>
      <c r="B37" s="69" t="s">
        <v>90</v>
      </c>
      <c r="C37" s="123" t="s">
        <v>90</v>
      </c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</row>
    <row r="38" spans="1:16" s="15" customFormat="1" ht="15" customHeight="1" x14ac:dyDescent="0.15">
      <c r="A38" s="83" t="s">
        <v>28</v>
      </c>
      <c r="B38" s="69">
        <f>TOTWRKACT!B38</f>
        <v>13392</v>
      </c>
      <c r="C38" s="123">
        <f>TOTWRKACT!C38/$B38</f>
        <v>0.41621863799283154</v>
      </c>
      <c r="D38" s="123">
        <f>TOTWRKACT!D38/$B38</f>
        <v>0.25186678614097968</v>
      </c>
      <c r="E38" s="123">
        <f>TOTWRKACT!E38/$B38</f>
        <v>0</v>
      </c>
      <c r="F38" s="123">
        <f>TOTWRKACT!F38/$B38</f>
        <v>0</v>
      </c>
      <c r="G38" s="123">
        <f>TOTWRKACT!G38/$B38</f>
        <v>1.9414575866188769E-3</v>
      </c>
      <c r="H38" s="123">
        <f>TOTWRKACT!H38/$B38</f>
        <v>0</v>
      </c>
      <c r="I38" s="123">
        <f>TOTWRKACT!I38/$B38</f>
        <v>3.9277180406212663E-2</v>
      </c>
      <c r="J38" s="123">
        <f>TOTWRKACT!J38/$B38</f>
        <v>2.0161290322580645E-2</v>
      </c>
      <c r="K38" s="123">
        <f>TOTWRKACT!K38/$B38</f>
        <v>2.3372162485065712E-2</v>
      </c>
      <c r="L38" s="123">
        <f>TOTWRKACT!L38/$B38</f>
        <v>8.2138590203106334E-4</v>
      </c>
      <c r="M38" s="123">
        <f>TOTWRKACT!M38/$B38</f>
        <v>2.4044205495818399E-2</v>
      </c>
      <c r="N38" s="123">
        <f>TOTWRKACT!N38/$B38</f>
        <v>1.8518518518518517E-2</v>
      </c>
      <c r="O38" s="123">
        <f>TOTWRKACT!O38/$B38</f>
        <v>0</v>
      </c>
      <c r="P38" s="123">
        <f>TOTWRKACT!P38/$B38</f>
        <v>8.2362604540023893E-2</v>
      </c>
    </row>
    <row r="39" spans="1:16" s="15" customFormat="1" ht="15" customHeight="1" x14ac:dyDescent="0.15">
      <c r="A39" s="83" t="s">
        <v>29</v>
      </c>
      <c r="B39" s="69">
        <f>TOTWRKACT!B39</f>
        <v>14508</v>
      </c>
      <c r="C39" s="123">
        <f>TOTWRKACT!C39/$B39</f>
        <v>0.45898814447201541</v>
      </c>
      <c r="D39" s="123">
        <f>TOTWRKACT!D39/$B39</f>
        <v>0.13296112489660877</v>
      </c>
      <c r="E39" s="123">
        <f>TOTWRKACT!E39/$B39</f>
        <v>0</v>
      </c>
      <c r="F39" s="123">
        <f>TOTWRKACT!F39/$B39</f>
        <v>4.3424317617866007E-3</v>
      </c>
      <c r="G39" s="123">
        <f>TOTWRKACT!G39/$B39</f>
        <v>0.18893024538185829</v>
      </c>
      <c r="H39" s="123">
        <f>TOTWRKACT!H39/$B39</f>
        <v>1.2406947890818859E-3</v>
      </c>
      <c r="I39" s="123">
        <f>TOTWRKACT!I39/$B39</f>
        <v>7.3683484973807556E-2</v>
      </c>
      <c r="J39" s="123">
        <f>TOTWRKACT!J39/$B39</f>
        <v>4.7835676867934933E-2</v>
      </c>
      <c r="K39" s="123">
        <f>TOTWRKACT!K39/$B39</f>
        <v>7.7681279294182518E-2</v>
      </c>
      <c r="L39" s="123">
        <f>TOTWRKACT!L39/$B39</f>
        <v>0.10194375516956163</v>
      </c>
      <c r="M39" s="123">
        <f>TOTWRKACT!M39/$B39</f>
        <v>8.960573476702509E-4</v>
      </c>
      <c r="N39" s="123">
        <f>TOTWRKACT!N39/$B39</f>
        <v>2.4882823269920043E-2</v>
      </c>
      <c r="O39" s="123">
        <f>TOTWRKACT!O39/$B39</f>
        <v>0</v>
      </c>
      <c r="P39" s="123">
        <f>TOTWRKACT!P39/$B39</f>
        <v>0</v>
      </c>
    </row>
    <row r="40" spans="1:16" s="15" customFormat="1" ht="15" customHeight="1" x14ac:dyDescent="0.15">
      <c r="A40" s="83" t="s">
        <v>30</v>
      </c>
      <c r="B40" s="69">
        <f>TOTWRKACT!B40</f>
        <v>34707</v>
      </c>
      <c r="C40" s="123">
        <f>TOTWRKACT!C40/$B40</f>
        <v>0.29867173768980321</v>
      </c>
      <c r="D40" s="123">
        <f>TOTWRKACT!D40/$B40</f>
        <v>0.21523035698850376</v>
      </c>
      <c r="E40" s="123">
        <f>TOTWRKACT!E40/$B40</f>
        <v>0</v>
      </c>
      <c r="F40" s="123">
        <f>TOTWRKACT!F40/$B40</f>
        <v>0</v>
      </c>
      <c r="G40" s="123">
        <f>TOTWRKACT!G40/$B40</f>
        <v>5.7625262915262049E-4</v>
      </c>
      <c r="H40" s="123">
        <f>TOTWRKACT!H40/$B40</f>
        <v>0</v>
      </c>
      <c r="I40" s="123">
        <f>TOTWRKACT!I40/$B40</f>
        <v>1.0343734693289539E-2</v>
      </c>
      <c r="J40" s="123">
        <f>TOTWRKACT!J40/$B40</f>
        <v>1.4348690465900251E-2</v>
      </c>
      <c r="K40" s="123">
        <f>TOTWRKACT!K40/$B40</f>
        <v>4.6590025066989366E-2</v>
      </c>
      <c r="L40" s="123">
        <f>TOTWRKACT!L40/$B40</f>
        <v>3.7168294580344021E-3</v>
      </c>
      <c r="M40" s="123">
        <f>TOTWRKACT!M40/$B40</f>
        <v>3.6592041951191401E-3</v>
      </c>
      <c r="N40" s="123">
        <f>TOTWRKACT!N40/$B40</f>
        <v>1.2274181000950816E-2</v>
      </c>
      <c r="O40" s="123">
        <f>TOTWRKACT!O40/$B40</f>
        <v>0</v>
      </c>
      <c r="P40" s="123">
        <f>TOTWRKACT!P40/$B40</f>
        <v>0</v>
      </c>
    </row>
    <row r="41" spans="1:16" s="15" customFormat="1" ht="15" customHeight="1" x14ac:dyDescent="0.15">
      <c r="A41" s="83" t="s">
        <v>31</v>
      </c>
      <c r="B41" s="69">
        <f>TOTWRKACT!B41</f>
        <v>47329</v>
      </c>
      <c r="C41" s="123">
        <f>TOTWRKACT!C41/$B41</f>
        <v>0.3980434828540641</v>
      </c>
      <c r="D41" s="123">
        <f>TOTWRKACT!D41/$B41</f>
        <v>0.22039341629867523</v>
      </c>
      <c r="E41" s="123">
        <f>TOTWRKACT!E41/$B41</f>
        <v>5.2821737201293076E-4</v>
      </c>
      <c r="F41" s="123">
        <f>TOTWRKACT!F41/$B41</f>
        <v>2.936888588391895E-3</v>
      </c>
      <c r="G41" s="123">
        <f>TOTWRKACT!G41/$B41</f>
        <v>1.2592702148788269E-2</v>
      </c>
      <c r="H41" s="123">
        <f>TOTWRKACT!H41/$B41</f>
        <v>0</v>
      </c>
      <c r="I41" s="123">
        <f>TOTWRKACT!I41/$B41</f>
        <v>0.12271545986604407</v>
      </c>
      <c r="J41" s="123">
        <f>TOTWRKACT!J41/$B41</f>
        <v>3.3784783113947052E-2</v>
      </c>
      <c r="K41" s="123">
        <f>TOTWRKACT!K41/$B41</f>
        <v>3.6637156922816876E-2</v>
      </c>
      <c r="L41" s="123">
        <f>TOTWRKACT!L41/$B41</f>
        <v>3.4862346552853429E-3</v>
      </c>
      <c r="M41" s="123">
        <f>TOTWRKACT!M41/$B41</f>
        <v>1.6691668955608613E-3</v>
      </c>
      <c r="N41" s="123">
        <f>TOTWRKACT!N41/$B41</f>
        <v>2.7467303344672401E-3</v>
      </c>
      <c r="O41" s="123">
        <f>TOTWRKACT!O41/$B41</f>
        <v>0</v>
      </c>
      <c r="P41" s="123">
        <f>TOTWRKACT!P41/$B41</f>
        <v>7.3274313845633751E-2</v>
      </c>
    </row>
    <row r="42" spans="1:16" s="15" customFormat="1" ht="15" customHeight="1" x14ac:dyDescent="0.15">
      <c r="A42" s="83" t="s">
        <v>32</v>
      </c>
      <c r="B42" s="69">
        <f>TOTWRKACT!B42</f>
        <v>13103</v>
      </c>
      <c r="C42" s="123">
        <f>TOTWRKACT!C42/$B42</f>
        <v>0.58314889719911467</v>
      </c>
      <c r="D42" s="123">
        <f>TOTWRKACT!D42/$B42</f>
        <v>0.31923986873235138</v>
      </c>
      <c r="E42" s="123">
        <f>TOTWRKACT!E42/$B42</f>
        <v>1.9842784095245362E-2</v>
      </c>
      <c r="F42" s="123">
        <f>TOTWRKACT!F42/$B42</f>
        <v>1.3737312065939098E-2</v>
      </c>
      <c r="G42" s="123">
        <f>TOTWRKACT!G42/$B42</f>
        <v>1.8698008089750438E-2</v>
      </c>
      <c r="H42" s="123">
        <f>TOTWRKACT!H42/$B42</f>
        <v>1.3737312065939097E-3</v>
      </c>
      <c r="I42" s="123">
        <f>TOTWRKACT!I42/$B42</f>
        <v>4.6325269022361289E-2</v>
      </c>
      <c r="J42" s="123">
        <f>TOTWRKACT!J42/$B42</f>
        <v>7.4028848355338472E-3</v>
      </c>
      <c r="K42" s="123">
        <f>TOTWRKACT!K42/$B42</f>
        <v>4.9378005037014422E-2</v>
      </c>
      <c r="L42" s="123">
        <f>TOTWRKACT!L42/$B42</f>
        <v>2.6177211325650613E-2</v>
      </c>
      <c r="M42" s="123">
        <f>TOTWRKACT!M42/$B42</f>
        <v>0</v>
      </c>
      <c r="N42" s="123">
        <f>TOTWRKACT!N42/$B42</f>
        <v>5.3575517057162479E-2</v>
      </c>
      <c r="O42" s="123">
        <f>TOTWRKACT!O42/$B42</f>
        <v>3.0527360146531327E-4</v>
      </c>
      <c r="P42" s="123">
        <f>TOTWRKACT!P42/$B42</f>
        <v>0.20728077539494771</v>
      </c>
    </row>
    <row r="43" spans="1:16" s="15" customFormat="1" ht="15" customHeight="1" x14ac:dyDescent="0.15">
      <c r="A43" s="83"/>
      <c r="B43" s="69" t="s">
        <v>90</v>
      </c>
      <c r="C43" s="123" t="s">
        <v>90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</row>
    <row r="44" spans="1:16" s="15" customFormat="1" ht="15" customHeight="1" x14ac:dyDescent="0.15">
      <c r="A44" s="83" t="s">
        <v>33</v>
      </c>
      <c r="B44" s="69">
        <f>TOTWRKACT!B44</f>
        <v>6814</v>
      </c>
      <c r="C44" s="123">
        <f>TOTWRKACT!C44/$B44</f>
        <v>0.60390372761960665</v>
      </c>
      <c r="D44" s="123">
        <f>TOTWRKACT!D44/$B44</f>
        <v>0.18065746991488113</v>
      </c>
      <c r="E44" s="123">
        <f>TOTWRKACT!E44/$B44</f>
        <v>0</v>
      </c>
      <c r="F44" s="123">
        <f>TOTWRKACT!F44/$B44</f>
        <v>2.2013501614323453E-3</v>
      </c>
      <c r="G44" s="123">
        <f>TOTWRKACT!G44/$B44</f>
        <v>0.13369533313765777</v>
      </c>
      <c r="H44" s="123">
        <f>TOTWRKACT!H44/$B44</f>
        <v>0</v>
      </c>
      <c r="I44" s="123">
        <f>TOTWRKACT!I44/$B44</f>
        <v>2.3627825066040505E-2</v>
      </c>
      <c r="J44" s="123">
        <f>TOTWRKACT!J44/$B44</f>
        <v>0.17698855297916055</v>
      </c>
      <c r="K44" s="123">
        <f>TOTWRKACT!K44/$B44</f>
        <v>0.12533020252421484</v>
      </c>
      <c r="L44" s="123">
        <f>TOTWRKACT!L44/$B44</f>
        <v>2.6416201937188143E-3</v>
      </c>
      <c r="M44" s="123">
        <f>TOTWRKACT!M44/$B44</f>
        <v>3.3167009098913999E-2</v>
      </c>
      <c r="N44" s="123">
        <f>TOTWRKACT!N44/$B44</f>
        <v>1.9371881420604638E-2</v>
      </c>
      <c r="O44" s="123">
        <f>TOTWRKACT!O44/$B44</f>
        <v>0</v>
      </c>
      <c r="P44" s="123">
        <f>TOTWRKACT!P44/$B44</f>
        <v>0</v>
      </c>
    </row>
    <row r="45" spans="1:16" s="15" customFormat="1" ht="15" customHeight="1" x14ac:dyDescent="0.15">
      <c r="A45" s="83" t="s">
        <v>34</v>
      </c>
      <c r="B45" s="69">
        <f>TOTWRKACT!B45</f>
        <v>30037</v>
      </c>
      <c r="C45" s="123">
        <f>TOTWRKACT!C45/$B45</f>
        <v>0.19209641442221259</v>
      </c>
      <c r="D45" s="123">
        <f>TOTWRKACT!D45/$B45</f>
        <v>0.12491260778373339</v>
      </c>
      <c r="E45" s="123">
        <f>TOTWRKACT!E45/$B45</f>
        <v>4.860671838066385E-3</v>
      </c>
      <c r="F45" s="123">
        <f>TOTWRKACT!F45/$B45</f>
        <v>7.7238073043246662E-3</v>
      </c>
      <c r="G45" s="123">
        <f>TOTWRKACT!G45/$B45</f>
        <v>4.8939641109298528E-3</v>
      </c>
      <c r="H45" s="123">
        <f>TOTWRKACT!H45/$B45</f>
        <v>1.3316909145387357E-4</v>
      </c>
      <c r="I45" s="123">
        <f>TOTWRKACT!I45/$B45</f>
        <v>1.1086326863534973E-2</v>
      </c>
      <c r="J45" s="123">
        <f>TOTWRKACT!J45/$B45</f>
        <v>1.8244165529180678E-2</v>
      </c>
      <c r="K45" s="123">
        <f>TOTWRKACT!K45/$B45</f>
        <v>2.5967972833505343E-2</v>
      </c>
      <c r="L45" s="123">
        <f>TOTWRKACT!L45/$B45</f>
        <v>4.9605486566567901E-3</v>
      </c>
      <c r="M45" s="123">
        <f>TOTWRKACT!M45/$B45</f>
        <v>6.6584545726936783E-5</v>
      </c>
      <c r="N45" s="123">
        <f>TOTWRKACT!N45/$B45</f>
        <v>3.7953191064353962E-3</v>
      </c>
      <c r="O45" s="123">
        <f>TOTWRKACT!O45/$B45</f>
        <v>0</v>
      </c>
      <c r="P45" s="123">
        <f>TOTWRKACT!P45/$B45</f>
        <v>1.4448846422745281E-2</v>
      </c>
    </row>
    <row r="46" spans="1:16" s="15" customFormat="1" ht="15" customHeight="1" x14ac:dyDescent="0.15">
      <c r="A46" s="83" t="s">
        <v>35</v>
      </c>
      <c r="B46" s="69">
        <f>TOTWRKACT!B46</f>
        <v>2854</v>
      </c>
      <c r="C46" s="123">
        <f>TOTWRKACT!C46/$B46</f>
        <v>0.58759635599159077</v>
      </c>
      <c r="D46" s="123">
        <f>TOTWRKACT!D46/$B46</f>
        <v>0.21513665031534687</v>
      </c>
      <c r="E46" s="123">
        <f>TOTWRKACT!E46/$B46</f>
        <v>0</v>
      </c>
      <c r="F46" s="123">
        <f>TOTWRKACT!F46/$B46</f>
        <v>1.1212333566923615E-2</v>
      </c>
      <c r="G46" s="123">
        <f>TOTWRKACT!G46/$B46</f>
        <v>0.26489138051857042</v>
      </c>
      <c r="H46" s="123">
        <f>TOTWRKACT!H46/$B46</f>
        <v>0</v>
      </c>
      <c r="I46" s="123">
        <f>TOTWRKACT!I46/$B46</f>
        <v>0.15977575332866154</v>
      </c>
      <c r="J46" s="123">
        <f>TOTWRKACT!J46/$B46</f>
        <v>0.10651716888577435</v>
      </c>
      <c r="K46" s="123">
        <f>TOTWRKACT!K46/$B46</f>
        <v>8.4442887175893488E-2</v>
      </c>
      <c r="L46" s="123">
        <f>TOTWRKACT!L46/$B46</f>
        <v>1.1913104414856343E-2</v>
      </c>
      <c r="M46" s="123">
        <f>TOTWRKACT!M46/$B46</f>
        <v>1.0161177295024528E-2</v>
      </c>
      <c r="N46" s="123">
        <f>TOTWRKACT!N46/$B46</f>
        <v>9.8107918710581641E-3</v>
      </c>
      <c r="O46" s="123">
        <f>TOTWRKACT!O46/$B46</f>
        <v>0</v>
      </c>
      <c r="P46" s="123">
        <f>TOTWRKACT!P46/$B46</f>
        <v>0</v>
      </c>
    </row>
    <row r="47" spans="1:16" s="15" customFormat="1" ht="15" customHeight="1" x14ac:dyDescent="0.15">
      <c r="A47" s="83" t="s">
        <v>36</v>
      </c>
      <c r="B47" s="69">
        <f>TOTWRKACT!B47</f>
        <v>4939</v>
      </c>
      <c r="C47" s="123">
        <f>TOTWRKACT!C47/$B47</f>
        <v>0.66066005264223526</v>
      </c>
      <c r="D47" s="123">
        <f>TOTWRKACT!D47/$B47</f>
        <v>0.37537963150435311</v>
      </c>
      <c r="E47" s="123">
        <f>TOTWRKACT!E47/$B47</f>
        <v>2.0247013565499088E-4</v>
      </c>
      <c r="F47" s="123">
        <f>TOTWRKACT!F47/$B47</f>
        <v>0</v>
      </c>
      <c r="G47" s="123">
        <f>TOTWRKACT!G47/$B47</f>
        <v>7.1067017614901806E-2</v>
      </c>
      <c r="H47" s="123">
        <f>TOTWRKACT!H47/$B47</f>
        <v>2.2271714922048997E-3</v>
      </c>
      <c r="I47" s="123">
        <f>TOTWRKACT!I47/$B47</f>
        <v>3.7052034824863335E-2</v>
      </c>
      <c r="J47" s="123">
        <f>TOTWRKACT!J47/$B47</f>
        <v>9.4351083215225756E-2</v>
      </c>
      <c r="K47" s="123">
        <f>TOTWRKACT!K47/$B47</f>
        <v>9.0909090909090912E-2</v>
      </c>
      <c r="L47" s="123">
        <f>TOTWRKACT!L47/$B47</f>
        <v>3.1585341162178579E-2</v>
      </c>
      <c r="M47" s="123">
        <f>TOTWRKACT!M47/$B47</f>
        <v>3.0370520348248632E-3</v>
      </c>
      <c r="N47" s="123">
        <f>TOTWRKACT!N47/$B47</f>
        <v>5.2642235270297629E-3</v>
      </c>
      <c r="O47" s="123">
        <f>TOTWRKACT!O47/$B47</f>
        <v>0</v>
      </c>
      <c r="P47" s="123">
        <f>TOTWRKACT!P47/$B47</f>
        <v>9.5363433893500715E-2</v>
      </c>
    </row>
    <row r="48" spans="1:16" s="15" customFormat="1" ht="15" customHeight="1" x14ac:dyDescent="0.15">
      <c r="A48" s="83" t="s">
        <v>37</v>
      </c>
      <c r="B48" s="69">
        <f>TOTWRKACT!B48</f>
        <v>6921</v>
      </c>
      <c r="C48" s="123">
        <f>TOTWRKACT!C48/$B48</f>
        <v>0.49501517121803207</v>
      </c>
      <c r="D48" s="123">
        <f>TOTWRKACT!D48/$B48</f>
        <v>0.35948562346481722</v>
      </c>
      <c r="E48" s="123">
        <f>TOTWRKACT!E48/$B48</f>
        <v>0</v>
      </c>
      <c r="F48" s="123">
        <f>TOTWRKACT!F48/$B48</f>
        <v>1.0114145354717526E-3</v>
      </c>
      <c r="G48" s="123">
        <f>TOTWRKACT!G48/$B48</f>
        <v>2.5718826759138853E-2</v>
      </c>
      <c r="H48" s="123">
        <f>TOTWRKACT!H48/$B48</f>
        <v>0</v>
      </c>
      <c r="I48" s="123">
        <f>TOTWRKACT!I48/$B48</f>
        <v>3.4677069787602946E-2</v>
      </c>
      <c r="J48" s="123">
        <f>TOTWRKACT!J48/$B48</f>
        <v>4.0023118046525072E-2</v>
      </c>
      <c r="K48" s="123">
        <f>TOTWRKACT!K48/$B48</f>
        <v>5.0281751192024271E-2</v>
      </c>
      <c r="L48" s="123">
        <f>TOTWRKACT!L48/$B48</f>
        <v>1.0258633145499206E-2</v>
      </c>
      <c r="M48" s="123">
        <f>TOTWRKACT!M48/$B48</f>
        <v>8.5247796561190581E-3</v>
      </c>
      <c r="N48" s="123">
        <f>TOTWRKACT!N48/$B48</f>
        <v>8.6692674469007365E-3</v>
      </c>
      <c r="O48" s="123">
        <f>TOTWRKACT!O48/$B48</f>
        <v>0</v>
      </c>
      <c r="P48" s="123">
        <f>TOTWRKACT!P48/$B48</f>
        <v>0</v>
      </c>
    </row>
    <row r="49" spans="1:16" s="15" customFormat="1" ht="15" customHeight="1" x14ac:dyDescent="0.15">
      <c r="A49" s="83"/>
      <c r="B49" s="69" t="s">
        <v>90</v>
      </c>
      <c r="C49" s="123" t="s">
        <v>90</v>
      </c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</row>
    <row r="50" spans="1:16" s="15" customFormat="1" ht="15" customHeight="1" x14ac:dyDescent="0.15">
      <c r="A50" s="83" t="s">
        <v>38</v>
      </c>
      <c r="B50" s="69">
        <f>TOTWRKACT!B50</f>
        <v>3879</v>
      </c>
      <c r="C50" s="123">
        <f>TOTWRKACT!C50/$B50</f>
        <v>0.41350863624645529</v>
      </c>
      <c r="D50" s="123">
        <f>TOTWRKACT!D50/$B50</f>
        <v>0.18819283320443414</v>
      </c>
      <c r="E50" s="123">
        <f>TOTWRKACT!E50/$B50</f>
        <v>0</v>
      </c>
      <c r="F50" s="123">
        <f>TOTWRKACT!F50/$B50</f>
        <v>0</v>
      </c>
      <c r="G50" s="123">
        <f>TOTWRKACT!G50/$B50</f>
        <v>2.8357824181490073E-2</v>
      </c>
      <c r="H50" s="123">
        <f>TOTWRKACT!H50/$B50</f>
        <v>1.2889920082495489E-3</v>
      </c>
      <c r="I50" s="123">
        <f>TOTWRKACT!I50/$B50</f>
        <v>0.12451662799690642</v>
      </c>
      <c r="J50" s="123">
        <f>TOTWRKACT!J50/$B50</f>
        <v>0.12193864398040732</v>
      </c>
      <c r="K50" s="123">
        <f>TOTWRKACT!K50/$B50</f>
        <v>5.9035833977829334E-2</v>
      </c>
      <c r="L50" s="123">
        <f>TOTWRKACT!L50/$B50</f>
        <v>3.9443155452436193E-2</v>
      </c>
      <c r="M50" s="123">
        <f>TOTWRKACT!M50/$B50</f>
        <v>0</v>
      </c>
      <c r="N50" s="123">
        <f>TOTWRKACT!N50/$B50</f>
        <v>1.0311936065996391E-2</v>
      </c>
      <c r="O50" s="123">
        <f>TOTWRKACT!O50/$B50</f>
        <v>0</v>
      </c>
      <c r="P50" s="123">
        <f>TOTWRKACT!P50/$B50</f>
        <v>0</v>
      </c>
    </row>
    <row r="51" spans="1:16" s="15" customFormat="1" ht="15" customHeight="1" x14ac:dyDescent="0.15">
      <c r="A51" s="83" t="s">
        <v>39</v>
      </c>
      <c r="B51" s="69">
        <f>TOTWRKACT!B51</f>
        <v>23583</v>
      </c>
      <c r="C51" s="123">
        <f>TOTWRKACT!C51/$B51</f>
        <v>0.33600474918373402</v>
      </c>
      <c r="D51" s="123">
        <f>TOTWRKACT!D51/$B51</f>
        <v>0.11245388627401094</v>
      </c>
      <c r="E51" s="123">
        <f>TOTWRKACT!E51/$B51</f>
        <v>0</v>
      </c>
      <c r="F51" s="123">
        <f>TOTWRKACT!F51/$B51</f>
        <v>0</v>
      </c>
      <c r="G51" s="123">
        <f>TOTWRKACT!G51/$B51</f>
        <v>0.10876478819488615</v>
      </c>
      <c r="H51" s="123">
        <f>TOTWRKACT!H51/$B51</f>
        <v>1.2721027859051011E-4</v>
      </c>
      <c r="I51" s="123">
        <f>TOTWRKACT!I51/$B51</f>
        <v>1.1830555908917441E-2</v>
      </c>
      <c r="J51" s="123">
        <f>TOTWRKACT!J51/$B51</f>
        <v>1.1872959335114278E-3</v>
      </c>
      <c r="K51" s="123">
        <f>TOTWRKACT!K51/$B51</f>
        <v>4.9187974388330578E-2</v>
      </c>
      <c r="L51" s="123">
        <f>TOTWRKACT!L51/$B51</f>
        <v>3.1293728533265487E-2</v>
      </c>
      <c r="M51" s="123">
        <f>TOTWRKACT!M51/$B51</f>
        <v>9.3287537633040749E-4</v>
      </c>
      <c r="N51" s="123">
        <f>TOTWRKACT!N51/$B51</f>
        <v>4.2403426196836701E-3</v>
      </c>
      <c r="O51" s="123">
        <f>TOTWRKACT!O51/$B51</f>
        <v>0</v>
      </c>
      <c r="P51" s="123">
        <f>TOTWRKACT!P51/$B51</f>
        <v>6.6827799686214648E-2</v>
      </c>
    </row>
    <row r="52" spans="1:16" s="15" customFormat="1" ht="15" customHeight="1" x14ac:dyDescent="0.15">
      <c r="A52" s="83" t="s">
        <v>40</v>
      </c>
      <c r="B52" s="69">
        <f>TOTWRKACT!B52</f>
        <v>15074</v>
      </c>
      <c r="C52" s="123">
        <f>TOTWRKACT!C52/$B52</f>
        <v>0.42112246251824331</v>
      </c>
      <c r="D52" s="123">
        <f>TOTWRKACT!D52/$B52</f>
        <v>0.21255141302905664</v>
      </c>
      <c r="E52" s="123">
        <f>TOTWRKACT!E52/$B52</f>
        <v>5.9705453098049619E-4</v>
      </c>
      <c r="F52" s="123">
        <f>TOTWRKACT!F52/$B52</f>
        <v>1.5921454159479899E-3</v>
      </c>
      <c r="G52" s="123">
        <f>TOTWRKACT!G52/$B52</f>
        <v>5.2341780549290166E-2</v>
      </c>
      <c r="H52" s="123">
        <f>TOTWRKACT!H52/$B52</f>
        <v>1.5258060236168238E-3</v>
      </c>
      <c r="I52" s="123">
        <f>TOTWRKACT!I52/$B52</f>
        <v>8.9956216001061434E-2</v>
      </c>
      <c r="J52" s="123">
        <f>TOTWRKACT!J52/$B52</f>
        <v>3.9405599044712754E-2</v>
      </c>
      <c r="K52" s="123">
        <f>TOTWRKACT!K52/$B52</f>
        <v>7.3437707310601036E-2</v>
      </c>
      <c r="L52" s="123">
        <f>TOTWRKACT!L52/$B52</f>
        <v>3.9803635398699749E-3</v>
      </c>
      <c r="M52" s="123">
        <f>TOTWRKACT!M52/$B52</f>
        <v>1.0216266418999602E-2</v>
      </c>
      <c r="N52" s="123">
        <f>TOTWRKACT!N52/$B52</f>
        <v>1.2869842112246252E-2</v>
      </c>
      <c r="O52" s="123">
        <f>TOTWRKACT!O52/$B52</f>
        <v>9.2875149263632747E-4</v>
      </c>
      <c r="P52" s="123">
        <f>TOTWRKACT!P52/$B52</f>
        <v>1.4661005705187741E-2</v>
      </c>
    </row>
    <row r="53" spans="1:16" s="15" customFormat="1" ht="15" customHeight="1" x14ac:dyDescent="0.15">
      <c r="A53" s="83" t="s">
        <v>41</v>
      </c>
      <c r="B53" s="69">
        <f>TOTWRKACT!B53</f>
        <v>98511</v>
      </c>
      <c r="C53" s="123">
        <f>TOTWRKACT!C53/$B53</f>
        <v>0.44497568799423415</v>
      </c>
      <c r="D53" s="123">
        <f>TOTWRKACT!D53/$B53</f>
        <v>0.31933489661053083</v>
      </c>
      <c r="E53" s="123">
        <f>TOTWRKACT!E53/$B53</f>
        <v>1.2577275634193136E-2</v>
      </c>
      <c r="F53" s="123">
        <f>TOTWRKACT!F53/$B53</f>
        <v>2.0403812772177726E-3</v>
      </c>
      <c r="G53" s="123">
        <f>TOTWRKACT!G53/$B53</f>
        <v>7.0093695120341887E-2</v>
      </c>
      <c r="H53" s="123">
        <f>TOTWRKACT!H53/$B53</f>
        <v>0</v>
      </c>
      <c r="I53" s="123">
        <f>TOTWRKACT!I53/$B53</f>
        <v>4.2411507344357481E-2</v>
      </c>
      <c r="J53" s="123">
        <f>TOTWRKACT!J53/$B53</f>
        <v>0</v>
      </c>
      <c r="K53" s="123">
        <f>TOTWRKACT!K53/$B53</f>
        <v>2.9255616124087665E-2</v>
      </c>
      <c r="L53" s="123">
        <f>TOTWRKACT!L53/$B53</f>
        <v>8.709687243049E-3</v>
      </c>
      <c r="M53" s="123">
        <f>TOTWRKACT!M53/$B53</f>
        <v>1.8434489549390424E-2</v>
      </c>
      <c r="N53" s="123">
        <f>TOTWRKACT!N53/$B53</f>
        <v>2.5073342063322876E-3</v>
      </c>
      <c r="O53" s="123">
        <f>TOTWRKACT!O53/$B53</f>
        <v>0</v>
      </c>
      <c r="P53" s="123">
        <f>TOTWRKACT!P53/$B53</f>
        <v>0</v>
      </c>
    </row>
    <row r="54" spans="1:16" s="15" customFormat="1" ht="15" customHeight="1" x14ac:dyDescent="0.15">
      <c r="A54" s="83" t="s">
        <v>42</v>
      </c>
      <c r="B54" s="69">
        <f>TOTWRKACT!B54</f>
        <v>6858</v>
      </c>
      <c r="C54" s="123">
        <f>TOTWRKACT!C54/$B54</f>
        <v>0.58165645960921553</v>
      </c>
      <c r="D54" s="123">
        <f>TOTWRKACT!D54/$B54</f>
        <v>0.16608340624088655</v>
      </c>
      <c r="E54" s="123">
        <f>TOTWRKACT!E54/$B54</f>
        <v>0</v>
      </c>
      <c r="F54" s="123">
        <f>TOTWRKACT!F54/$B54</f>
        <v>4.3744531933508314E-3</v>
      </c>
      <c r="G54" s="123">
        <f>TOTWRKACT!G54/$B54</f>
        <v>0.10615339749198018</v>
      </c>
      <c r="H54" s="123">
        <f>TOTWRKACT!H54/$B54</f>
        <v>0</v>
      </c>
      <c r="I54" s="123">
        <f>TOTWRKACT!I54/$B54</f>
        <v>0.14114902303878682</v>
      </c>
      <c r="J54" s="123">
        <f>TOTWRKACT!J54/$B54</f>
        <v>2.0414114902303878E-2</v>
      </c>
      <c r="K54" s="123">
        <f>TOTWRKACT!K54/$B54</f>
        <v>8.9384660250801981E-2</v>
      </c>
      <c r="L54" s="123">
        <f>TOTWRKACT!L54/$B54</f>
        <v>4.666083406240887E-3</v>
      </c>
      <c r="M54" s="123">
        <f>TOTWRKACT!M54/$B54</f>
        <v>4.3744531933508313E-4</v>
      </c>
      <c r="N54" s="123">
        <f>TOTWRKACT!N54/$B54</f>
        <v>1.8226888305628464E-2</v>
      </c>
      <c r="O54" s="123">
        <f>TOTWRKACT!O54/$B54</f>
        <v>0</v>
      </c>
      <c r="P54" s="123">
        <f>TOTWRKACT!P54/$B54</f>
        <v>0.28827646544181978</v>
      </c>
    </row>
    <row r="55" spans="1:16" s="15" customFormat="1" ht="15" customHeight="1" x14ac:dyDescent="0.15">
      <c r="A55" s="83"/>
      <c r="B55" s="69" t="s">
        <v>90</v>
      </c>
      <c r="C55" s="123" t="s">
        <v>90</v>
      </c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</row>
    <row r="56" spans="1:16" s="15" customFormat="1" ht="15" customHeight="1" x14ac:dyDescent="0.15">
      <c r="A56" s="83" t="s">
        <v>43</v>
      </c>
      <c r="B56" s="69">
        <f>TOTWRKACT!B56</f>
        <v>1502</v>
      </c>
      <c r="C56" s="123">
        <f>TOTWRKACT!C56/$B56</f>
        <v>0.49134487350199735</v>
      </c>
      <c r="D56" s="123">
        <f>TOTWRKACT!D56/$B56</f>
        <v>0.27030625832223704</v>
      </c>
      <c r="E56" s="123">
        <f>TOTWRKACT!E56/$B56</f>
        <v>9.3209054593874838E-3</v>
      </c>
      <c r="F56" s="123">
        <f>TOTWRKACT!F56/$B56</f>
        <v>1.3315579227696404E-2</v>
      </c>
      <c r="G56" s="123">
        <f>TOTWRKACT!G56/$B56</f>
        <v>0.16245006657789615</v>
      </c>
      <c r="H56" s="123">
        <f>TOTWRKACT!H56/$B56</f>
        <v>6.6577896138482028E-4</v>
      </c>
      <c r="I56" s="123">
        <f>TOTWRKACT!I56/$B56</f>
        <v>5.7922769640479363E-2</v>
      </c>
      <c r="J56" s="123">
        <f>TOTWRKACT!J56/$B56</f>
        <v>5.9920106524633818E-3</v>
      </c>
      <c r="K56" s="123">
        <f>TOTWRKACT!K56/$B56</f>
        <v>7.256990679094541E-2</v>
      </c>
      <c r="L56" s="123">
        <f>TOTWRKACT!L56/$B56</f>
        <v>1.6644474034620507E-2</v>
      </c>
      <c r="M56" s="123">
        <f>TOTWRKACT!M56/$B56</f>
        <v>8.6551264980026625E-3</v>
      </c>
      <c r="N56" s="123">
        <f>TOTWRKACT!N56/$B56</f>
        <v>7.989347536617843E-3</v>
      </c>
      <c r="O56" s="123">
        <f>TOTWRKACT!O56/$B56</f>
        <v>1.3315579227696406E-3</v>
      </c>
      <c r="P56" s="123">
        <f>TOTWRKACT!P56/$B56</f>
        <v>7.989347536617843E-3</v>
      </c>
    </row>
    <row r="57" spans="1:16" s="15" customFormat="1" ht="15" customHeight="1" x14ac:dyDescent="0.15">
      <c r="A57" s="83" t="s">
        <v>44</v>
      </c>
      <c r="B57" s="69">
        <f>TOTWRKACT!B57</f>
        <v>64295</v>
      </c>
      <c r="C57" s="123">
        <f>TOTWRKACT!C57/$B57</f>
        <v>0.37976514503460612</v>
      </c>
      <c r="D57" s="123">
        <f>TOTWRKACT!D57/$B57</f>
        <v>0.18626642818259584</v>
      </c>
      <c r="E57" s="123">
        <f>TOTWRKACT!E57/$B57</f>
        <v>4.665992689944786E-4</v>
      </c>
      <c r="F57" s="123">
        <f>TOTWRKACT!F57/$B57</f>
        <v>5.0859320320398166E-3</v>
      </c>
      <c r="G57" s="123">
        <f>TOTWRKACT!G57/$B57</f>
        <v>7.9835134924955281E-2</v>
      </c>
      <c r="H57" s="123">
        <f>TOTWRKACT!H57/$B57</f>
        <v>2.1774632553075667E-4</v>
      </c>
      <c r="I57" s="123">
        <f>TOTWRKACT!I57/$B57</f>
        <v>7.8699743370402048E-3</v>
      </c>
      <c r="J57" s="123">
        <f>TOTWRKACT!J57/$B57</f>
        <v>3.2506415739948676E-3</v>
      </c>
      <c r="K57" s="123">
        <f>TOTWRKACT!K57/$B57</f>
        <v>4.5135702620732562E-2</v>
      </c>
      <c r="L57" s="123">
        <f>TOTWRKACT!L57/$B57</f>
        <v>1.0825103040671902E-2</v>
      </c>
      <c r="M57" s="123">
        <f>TOTWRKACT!M57/$B57</f>
        <v>1.3686911890504706E-3</v>
      </c>
      <c r="N57" s="123">
        <f>TOTWRKACT!N57/$B57</f>
        <v>8.42989345983358E-3</v>
      </c>
      <c r="O57" s="123">
        <f>TOTWRKACT!O57/$B57</f>
        <v>0</v>
      </c>
      <c r="P57" s="123">
        <f>TOTWRKACT!P57/$B57</f>
        <v>8.6414184617777431E-2</v>
      </c>
    </row>
    <row r="58" spans="1:16" s="15" customFormat="1" ht="15" customHeight="1" x14ac:dyDescent="0.15">
      <c r="A58" s="83" t="s">
        <v>45</v>
      </c>
      <c r="B58" s="69">
        <f>TOTWRKACT!B58</f>
        <v>3993</v>
      </c>
      <c r="C58" s="123">
        <f>TOTWRKACT!C58/$B58</f>
        <v>0.58802905083896817</v>
      </c>
      <c r="D58" s="123">
        <f>TOTWRKACT!D58/$B58</f>
        <v>8.6651640370648639E-2</v>
      </c>
      <c r="E58" s="123">
        <f>TOTWRKACT!E58/$B58</f>
        <v>0</v>
      </c>
      <c r="F58" s="123">
        <f>TOTWRKACT!F58/$B58</f>
        <v>0</v>
      </c>
      <c r="G58" s="123">
        <f>TOTWRKACT!G58/$B58</f>
        <v>9.0408214375156518E-2</v>
      </c>
      <c r="H58" s="123">
        <f>TOTWRKACT!H58/$B58</f>
        <v>5.0087653393438513E-4</v>
      </c>
      <c r="I58" s="123">
        <f>TOTWRKACT!I58/$B58</f>
        <v>0.13999499123466067</v>
      </c>
      <c r="J58" s="123">
        <f>TOTWRKACT!J58/$B58</f>
        <v>1.7530678687703481E-3</v>
      </c>
      <c r="K58" s="123">
        <f>TOTWRKACT!K58/$B58</f>
        <v>0.2198847983971951</v>
      </c>
      <c r="L58" s="123">
        <f>TOTWRKACT!L58/$B58</f>
        <v>0</v>
      </c>
      <c r="M58" s="123">
        <f>TOTWRKACT!M58/$B58</f>
        <v>0.1147007262709742</v>
      </c>
      <c r="N58" s="123">
        <f>TOTWRKACT!N58/$B58</f>
        <v>3.0803906836964687E-2</v>
      </c>
      <c r="O58" s="123">
        <f>TOTWRKACT!O58/$B58</f>
        <v>0</v>
      </c>
      <c r="P58" s="123">
        <f>TOTWRKACT!P58/$B58</f>
        <v>0</v>
      </c>
    </row>
    <row r="59" spans="1:16" s="15" customFormat="1" ht="15" customHeight="1" x14ac:dyDescent="0.15">
      <c r="A59" s="83" t="s">
        <v>46</v>
      </c>
      <c r="B59" s="69">
        <f>TOTWRKACT!B59</f>
        <v>24819</v>
      </c>
      <c r="C59" s="123">
        <f>TOTWRKACT!C59/$B59</f>
        <v>0.48418550304202423</v>
      </c>
      <c r="D59" s="123">
        <f>TOTWRKACT!D59/$B59</f>
        <v>0.13417140094282606</v>
      </c>
      <c r="E59" s="123">
        <f>TOTWRKACT!E59/$B59</f>
        <v>0</v>
      </c>
      <c r="F59" s="123">
        <f>TOTWRKACT!F59/$B59</f>
        <v>0</v>
      </c>
      <c r="G59" s="123">
        <f>TOTWRKACT!G59/$B59</f>
        <v>7.5144042870381567E-2</v>
      </c>
      <c r="H59" s="123">
        <f>TOTWRKACT!H59/$B59</f>
        <v>4.0291711994842659E-5</v>
      </c>
      <c r="I59" s="123">
        <f>TOTWRKACT!I59/$B59</f>
        <v>5.8946774648454811E-2</v>
      </c>
      <c r="J59" s="123">
        <f>TOTWRKACT!J59/$B59</f>
        <v>1.3699182078246504E-3</v>
      </c>
      <c r="K59" s="123">
        <f>TOTWRKACT!K59/$B59</f>
        <v>2.103227366130787E-2</v>
      </c>
      <c r="L59" s="123">
        <f>TOTWRKACT!L59/$B59</f>
        <v>8.7835932148756998E-3</v>
      </c>
      <c r="M59" s="123">
        <f>TOTWRKACT!M59/$B59</f>
        <v>6.9301744631129376E-3</v>
      </c>
      <c r="N59" s="123">
        <f>TOTWRKACT!N59/$B59</f>
        <v>1.845360409363794E-2</v>
      </c>
      <c r="O59" s="123">
        <f>TOTWRKACT!O59/$B59</f>
        <v>4.0291711994842659E-5</v>
      </c>
      <c r="P59" s="123">
        <f>TOTWRKACT!P59/$B59</f>
        <v>0.23788226761755107</v>
      </c>
    </row>
    <row r="60" spans="1:16" s="15" customFormat="1" ht="15" customHeight="1" x14ac:dyDescent="0.15">
      <c r="A60" s="83" t="s">
        <v>47</v>
      </c>
      <c r="B60" s="69">
        <f>TOTWRKACT!B60</f>
        <v>29487</v>
      </c>
      <c r="C60" s="123">
        <f>TOTWRKACT!C60/$B60</f>
        <v>0.57072608268050329</v>
      </c>
      <c r="D60" s="123">
        <f>TOTWRKACT!D60/$B60</f>
        <v>0.28036083697900771</v>
      </c>
      <c r="E60" s="123">
        <f>TOTWRKACT!E60/$B60</f>
        <v>5.5889035846305155E-2</v>
      </c>
      <c r="F60" s="123">
        <f>TOTWRKACT!F60/$B60</f>
        <v>4.479940312680164E-2</v>
      </c>
      <c r="G60" s="123">
        <f>TOTWRKACT!G60/$B60</f>
        <v>0</v>
      </c>
      <c r="H60" s="123">
        <f>TOTWRKACT!H60/$B60</f>
        <v>0</v>
      </c>
      <c r="I60" s="123">
        <f>TOTWRKACT!I60/$B60</f>
        <v>5.9924712585207041E-2</v>
      </c>
      <c r="J60" s="123">
        <f>TOTWRKACT!J60/$B60</f>
        <v>5.2599450605351511E-2</v>
      </c>
      <c r="K60" s="123">
        <f>TOTWRKACT!K60/$B60</f>
        <v>0.16932885678434564</v>
      </c>
      <c r="L60" s="123">
        <f>TOTWRKACT!L60/$B60</f>
        <v>3.757588089666633E-2</v>
      </c>
      <c r="M60" s="123">
        <f>TOTWRKACT!M60/$B60</f>
        <v>6.511343982093804E-3</v>
      </c>
      <c r="N60" s="123">
        <f>TOTWRKACT!N60/$B60</f>
        <v>1.4379217960457151E-2</v>
      </c>
      <c r="O60" s="123">
        <f>TOTWRKACT!O60/$B60</f>
        <v>0</v>
      </c>
      <c r="P60" s="123">
        <f>TOTWRKACT!P60/$B60</f>
        <v>1.7092277952996237E-2</v>
      </c>
    </row>
    <row r="61" spans="1:16" s="15" customFormat="1" ht="15" customHeight="1" x14ac:dyDescent="0.15">
      <c r="A61" s="83"/>
      <c r="B61" s="69" t="s">
        <v>90</v>
      </c>
      <c r="C61" s="123" t="s">
        <v>90</v>
      </c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</row>
    <row r="62" spans="1:16" s="15" customFormat="1" ht="15" customHeight="1" x14ac:dyDescent="0.15">
      <c r="A62" s="83" t="s">
        <v>48</v>
      </c>
      <c r="B62" s="69">
        <f>TOTWRKACT!B62</f>
        <v>11566</v>
      </c>
      <c r="C62" s="123">
        <f>TOTWRKACT!C62/$B62</f>
        <v>0.10997752031817395</v>
      </c>
      <c r="D62" s="123">
        <f>TOTWRKACT!D62/$B62</f>
        <v>7.1762061213902816E-3</v>
      </c>
      <c r="E62" s="123">
        <f>TOTWRKACT!E62/$B62</f>
        <v>7.2626664361058278E-3</v>
      </c>
      <c r="F62" s="123">
        <f>TOTWRKACT!F62/$B62</f>
        <v>8.646031471554556E-4</v>
      </c>
      <c r="G62" s="123">
        <f>TOTWRKACT!G62/$B62</f>
        <v>2.7321459450112398E-2</v>
      </c>
      <c r="H62" s="123">
        <f>TOTWRKACT!H62/$B62</f>
        <v>2.0750475531730937E-3</v>
      </c>
      <c r="I62" s="123">
        <f>TOTWRKACT!I62/$B62</f>
        <v>7.3491267508213731E-3</v>
      </c>
      <c r="J62" s="123">
        <f>TOTWRKACT!J62/$B62</f>
        <v>2.7321459450112398E-2</v>
      </c>
      <c r="K62" s="123">
        <f>TOTWRKACT!K62/$B62</f>
        <v>3.1817395815320768E-2</v>
      </c>
      <c r="L62" s="123">
        <f>TOTWRKACT!L62/$B62</f>
        <v>1.3833650354487291E-3</v>
      </c>
      <c r="M62" s="123">
        <f>TOTWRKACT!M62/$B62</f>
        <v>4.323015735777278E-4</v>
      </c>
      <c r="N62" s="123">
        <f>TOTWRKACT!N62/$B62</f>
        <v>4.323015735777278E-4</v>
      </c>
      <c r="O62" s="123">
        <f>TOTWRKACT!O62/$B62</f>
        <v>4.323015735777278E-4</v>
      </c>
      <c r="P62" s="123">
        <f>TOTWRKACT!P62/$B62</f>
        <v>0</v>
      </c>
    </row>
    <row r="63" spans="1:16" s="15" customFormat="1" ht="15" customHeight="1" x14ac:dyDescent="0.15">
      <c r="A63" s="83" t="s">
        <v>49</v>
      </c>
      <c r="B63" s="69">
        <f>TOTWRKACT!B63</f>
        <v>5744</v>
      </c>
      <c r="C63" s="123">
        <f>TOTWRKACT!C63/$B63</f>
        <v>0.2721100278551532</v>
      </c>
      <c r="D63" s="123">
        <f>TOTWRKACT!D63/$B63</f>
        <v>0.17200557103064068</v>
      </c>
      <c r="E63" s="123">
        <f>TOTWRKACT!E63/$B63</f>
        <v>1.7409470752089137E-4</v>
      </c>
      <c r="F63" s="123">
        <f>TOTWRKACT!F63/$B63</f>
        <v>0</v>
      </c>
      <c r="G63" s="123">
        <f>TOTWRKACT!G63/$B63</f>
        <v>8.1824512534818938E-3</v>
      </c>
      <c r="H63" s="123">
        <f>TOTWRKACT!H63/$B63</f>
        <v>0</v>
      </c>
      <c r="I63" s="123">
        <f>TOTWRKACT!I63/$B63</f>
        <v>1.0793871866295265E-2</v>
      </c>
      <c r="J63" s="123">
        <f>TOTWRKACT!J63/$B63</f>
        <v>0</v>
      </c>
      <c r="K63" s="123">
        <f>TOTWRKACT!K63/$B63</f>
        <v>2.3502785515320333E-2</v>
      </c>
      <c r="L63" s="123">
        <f>TOTWRKACT!L63/$B63</f>
        <v>0</v>
      </c>
      <c r="M63" s="123">
        <f>TOTWRKACT!M63/$B63</f>
        <v>1.7409470752089137E-4</v>
      </c>
      <c r="N63" s="123">
        <f>TOTWRKACT!N63/$B63</f>
        <v>1.7409470752089137E-4</v>
      </c>
      <c r="O63" s="123">
        <f>TOTWRKACT!O63/$B63</f>
        <v>0</v>
      </c>
      <c r="P63" s="123">
        <f>TOTWRKACT!P63/$B63</f>
        <v>7.2423398328690811E-2</v>
      </c>
    </row>
    <row r="64" spans="1:16" s="15" customFormat="1" ht="15" customHeight="1" x14ac:dyDescent="0.15">
      <c r="A64" s="83" t="s">
        <v>50</v>
      </c>
      <c r="B64" s="69">
        <f>TOTWRKACT!B64</f>
        <v>13671</v>
      </c>
      <c r="C64" s="123">
        <f>TOTWRKACT!C64/$B64</f>
        <v>0.44181113305537267</v>
      </c>
      <c r="D64" s="123">
        <f>TOTWRKACT!D64/$B64</f>
        <v>0.23165825469972937</v>
      </c>
      <c r="E64" s="123">
        <f>TOTWRKACT!E64/$B64</f>
        <v>0</v>
      </c>
      <c r="F64" s="123">
        <f>TOTWRKACT!F64/$B64</f>
        <v>4.3888523151195964E-4</v>
      </c>
      <c r="G64" s="123">
        <f>TOTWRKACT!G64/$B64</f>
        <v>7.8267866286299462E-2</v>
      </c>
      <c r="H64" s="123">
        <f>TOTWRKACT!H64/$B64</f>
        <v>1.6092458488771854E-3</v>
      </c>
      <c r="I64" s="123">
        <f>TOTWRKACT!I64/$B64</f>
        <v>5.4641211323238972E-2</v>
      </c>
      <c r="J64" s="123">
        <f>TOTWRKACT!J64/$B64</f>
        <v>2.7357179430912149E-2</v>
      </c>
      <c r="K64" s="123">
        <f>TOTWRKACT!K64/$B64</f>
        <v>5.0325506546704701E-2</v>
      </c>
      <c r="L64" s="123">
        <f>TOTWRKACT!L64/$B64</f>
        <v>0</v>
      </c>
      <c r="M64" s="123">
        <f>TOTWRKACT!M64/$B64</f>
        <v>0</v>
      </c>
      <c r="N64" s="123">
        <f>TOTWRKACT!N64/$B64</f>
        <v>3.5476556213883403E-2</v>
      </c>
      <c r="O64" s="123">
        <f>TOTWRKACT!O64/$B64</f>
        <v>0</v>
      </c>
      <c r="P64" s="123">
        <f>TOTWRKACT!P64/$B64</f>
        <v>1.6092458488771854E-3</v>
      </c>
    </row>
    <row r="65" spans="1:16" s="15" customFormat="1" ht="15" customHeight="1" x14ac:dyDescent="0.15">
      <c r="A65" s="83" t="s">
        <v>51</v>
      </c>
      <c r="B65" s="69">
        <f>TOTWRKACT!B65</f>
        <v>1032</v>
      </c>
      <c r="C65" s="123">
        <f>TOTWRKACT!C65/$B65</f>
        <v>0.64825581395348841</v>
      </c>
      <c r="D65" s="123">
        <f>TOTWRKACT!D65/$B65</f>
        <v>0.14728682170542637</v>
      </c>
      <c r="E65" s="123">
        <f>TOTWRKACT!E65/$B65</f>
        <v>0</v>
      </c>
      <c r="F65" s="123">
        <f>TOTWRKACT!F65/$B65</f>
        <v>3.6821705426356592E-2</v>
      </c>
      <c r="G65" s="123">
        <f>TOTWRKACT!G65/$B65</f>
        <v>0</v>
      </c>
      <c r="H65" s="123">
        <f>TOTWRKACT!H65/$B65</f>
        <v>9.6899224806201549E-4</v>
      </c>
      <c r="I65" s="123">
        <f>TOTWRKACT!I65/$B65</f>
        <v>3.1007751937984496E-2</v>
      </c>
      <c r="J65" s="123">
        <f>TOTWRKACT!J65/$B65</f>
        <v>0.43507751937984496</v>
      </c>
      <c r="K65" s="123">
        <f>TOTWRKACT!K65/$B65</f>
        <v>5.5232558139534885E-2</v>
      </c>
      <c r="L65" s="123">
        <f>TOTWRKACT!L65/$B65</f>
        <v>4.8449612403100775E-3</v>
      </c>
      <c r="M65" s="123">
        <f>TOTWRKACT!M65/$B65</f>
        <v>2.4224806201550389E-2</v>
      </c>
      <c r="N65" s="123">
        <f>TOTWRKACT!N65/$B65</f>
        <v>1.937984496124031E-2</v>
      </c>
      <c r="O65" s="123">
        <f>TOTWRKACT!O65/$B65</f>
        <v>7.7519379844961239E-3</v>
      </c>
      <c r="P65" s="123">
        <f>TOTWRKACT!P65/$B65</f>
        <v>0</v>
      </c>
    </row>
    <row r="66" spans="1:16" s="15" customFormat="1" ht="15" customHeight="1" x14ac:dyDescent="0.15">
      <c r="A66" s="83" t="s">
        <v>52</v>
      </c>
      <c r="B66" s="69">
        <f>TOTWRKACT!B66</f>
        <v>45566</v>
      </c>
      <c r="C66" s="123">
        <f>TOTWRKACT!C66/$B66</f>
        <v>0.50937102225343456</v>
      </c>
      <c r="D66" s="123">
        <f>TOTWRKACT!D66/$B66</f>
        <v>0.2978097704428741</v>
      </c>
      <c r="E66" s="123">
        <f>TOTWRKACT!E66/$B66</f>
        <v>2.1946187947153581E-5</v>
      </c>
      <c r="F66" s="123">
        <f>TOTWRKACT!F66/$B66</f>
        <v>2.1946187947153581E-5</v>
      </c>
      <c r="G66" s="123">
        <f>TOTWRKACT!G66/$B66</f>
        <v>9.2832375016459641E-3</v>
      </c>
      <c r="H66" s="123">
        <f>TOTWRKACT!H66/$B66</f>
        <v>0</v>
      </c>
      <c r="I66" s="123">
        <f>TOTWRKACT!I66/$B66</f>
        <v>5.7060088662599304E-2</v>
      </c>
      <c r="J66" s="123">
        <f>TOTWRKACT!J66/$B66</f>
        <v>9.5114778562963617E-2</v>
      </c>
      <c r="K66" s="123">
        <f>TOTWRKACT!K66/$B66</f>
        <v>5.8025720932274066E-2</v>
      </c>
      <c r="L66" s="123">
        <f>TOTWRKACT!L66/$B66</f>
        <v>0.12338146863889743</v>
      </c>
      <c r="M66" s="123">
        <f>TOTWRKACT!M66/$B66</f>
        <v>0</v>
      </c>
      <c r="N66" s="123">
        <f>TOTWRKACT!N66/$B66</f>
        <v>4.6525918447965584E-3</v>
      </c>
      <c r="O66" s="123">
        <f>TOTWRKACT!O66/$B66</f>
        <v>0</v>
      </c>
      <c r="P66" s="123">
        <f>TOTWRKACT!P66/$B66</f>
        <v>7.3322213931440103E-2</v>
      </c>
    </row>
    <row r="67" spans="1:16" s="15" customFormat="1" ht="15" customHeight="1" x14ac:dyDescent="0.15">
      <c r="A67" s="83"/>
      <c r="B67" s="69" t="s">
        <v>90</v>
      </c>
      <c r="C67" s="123" t="s">
        <v>90</v>
      </c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</row>
    <row r="68" spans="1:16" s="15" customFormat="1" ht="15" customHeight="1" x14ac:dyDescent="0.15">
      <c r="A68" s="83" t="s">
        <v>53</v>
      </c>
      <c r="B68" s="69">
        <f>TOTWRKACT!B68</f>
        <v>16852</v>
      </c>
      <c r="C68" s="123">
        <f>TOTWRKACT!C68/$B68</f>
        <v>0.42807975314502728</v>
      </c>
      <c r="D68" s="123">
        <f>TOTWRKACT!D68/$B68</f>
        <v>0.24317588416805128</v>
      </c>
      <c r="E68" s="123">
        <f>TOTWRKACT!E68/$B68</f>
        <v>1.4894374554948967E-2</v>
      </c>
      <c r="F68" s="123">
        <f>TOTWRKACT!F68/$B68</f>
        <v>3.0263470211250891E-3</v>
      </c>
      <c r="G68" s="123">
        <f>TOTWRKACT!G68/$B68</f>
        <v>6.6520294327082841E-2</v>
      </c>
      <c r="H68" s="123">
        <f>TOTWRKACT!H68/$B68</f>
        <v>0</v>
      </c>
      <c r="I68" s="123">
        <f>TOTWRKACT!I68/$B68</f>
        <v>0.12853073819131261</v>
      </c>
      <c r="J68" s="123">
        <f>TOTWRKACT!J68/$B68</f>
        <v>3.9342511274626159E-2</v>
      </c>
      <c r="K68" s="123">
        <f>TOTWRKACT!K68/$B68</f>
        <v>5.0913838120104436E-2</v>
      </c>
      <c r="L68" s="123">
        <f>TOTWRKACT!L68/$B68</f>
        <v>5.6373130785663424E-3</v>
      </c>
      <c r="M68" s="123">
        <f>TOTWRKACT!M68/$B68</f>
        <v>0</v>
      </c>
      <c r="N68" s="123">
        <f>TOTWRKACT!N68/$B68</f>
        <v>1.2580109185853311E-2</v>
      </c>
      <c r="O68" s="123">
        <f>TOTWRKACT!O68/$B68</f>
        <v>0</v>
      </c>
      <c r="P68" s="123">
        <f>TOTWRKACT!P68/$B68</f>
        <v>0</v>
      </c>
    </row>
    <row r="69" spans="1:16" s="15" customFormat="1" ht="15" customHeight="1" x14ac:dyDescent="0.15">
      <c r="A69" s="83" t="s">
        <v>54</v>
      </c>
      <c r="B69" s="69">
        <f>TOTWRKACT!B69</f>
        <v>4083</v>
      </c>
      <c r="C69" s="123">
        <f>TOTWRKACT!C69/$B69</f>
        <v>0.50208180259613033</v>
      </c>
      <c r="D69" s="123">
        <f>TOTWRKACT!D69/$B69</f>
        <v>0.18393338231692383</v>
      </c>
      <c r="E69" s="123">
        <f>TOTWRKACT!E69/$B69</f>
        <v>4.8983590497183444E-4</v>
      </c>
      <c r="F69" s="123">
        <f>TOTWRKACT!F69/$B69</f>
        <v>1.9593436198873378E-3</v>
      </c>
      <c r="G69" s="123">
        <f>TOTWRKACT!G69/$B69</f>
        <v>0.15258388439872642</v>
      </c>
      <c r="H69" s="123">
        <f>TOTWRKACT!H69/$B69</f>
        <v>1.2245897624295861E-3</v>
      </c>
      <c r="I69" s="123">
        <f>TOTWRKACT!I69/$B69</f>
        <v>1.8613764388929709E-2</v>
      </c>
      <c r="J69" s="123">
        <f>TOTWRKACT!J69/$B69</f>
        <v>6.0494734264021556E-2</v>
      </c>
      <c r="K69" s="123">
        <f>TOTWRKACT!K69/$B69</f>
        <v>9.9436688709282392E-2</v>
      </c>
      <c r="L69" s="123">
        <f>TOTWRKACT!L69/$B69</f>
        <v>2.9145236345824149E-2</v>
      </c>
      <c r="M69" s="123">
        <f>TOTWRKACT!M69/$B69</f>
        <v>0</v>
      </c>
      <c r="N69" s="123">
        <f>TOTWRKACT!N69/$B69</f>
        <v>3.6002939015429829E-2</v>
      </c>
      <c r="O69" s="123">
        <f>TOTWRKACT!O69/$B69</f>
        <v>0</v>
      </c>
      <c r="P69" s="123">
        <f>TOTWRKACT!P69/$B69</f>
        <v>3.1104579965711487E-2</v>
      </c>
    </row>
    <row r="70" spans="1:16" s="15" customFormat="1" ht="15" customHeight="1" x14ac:dyDescent="0.15">
      <c r="A70" s="83" t="s">
        <v>55</v>
      </c>
      <c r="B70" s="69">
        <f>TOTWRKACT!B70</f>
        <v>2201</v>
      </c>
      <c r="C70" s="123">
        <f>TOTWRKACT!C70/$B70</f>
        <v>0.38346206269877331</v>
      </c>
      <c r="D70" s="123">
        <f>TOTWRKACT!D70/$B70</f>
        <v>0.27078600636074512</v>
      </c>
      <c r="E70" s="123">
        <f>TOTWRKACT!E70/$B70</f>
        <v>0</v>
      </c>
      <c r="F70" s="123">
        <f>TOTWRKACT!F70/$B70</f>
        <v>4.5433893684688776E-4</v>
      </c>
      <c r="G70" s="123">
        <f>TOTWRKACT!G70/$B70</f>
        <v>2.9077691958200817E-2</v>
      </c>
      <c r="H70" s="123">
        <f>TOTWRKACT!H70/$B70</f>
        <v>9.0867787369377552E-4</v>
      </c>
      <c r="I70" s="123">
        <f>TOTWRKACT!I70/$B70</f>
        <v>2.3171285779191277E-2</v>
      </c>
      <c r="J70" s="123">
        <f>TOTWRKACT!J70/$B70</f>
        <v>4.6796910495229438E-2</v>
      </c>
      <c r="K70" s="123">
        <f>TOTWRKACT!K70/$B70</f>
        <v>1.1812812358019082E-2</v>
      </c>
      <c r="L70" s="123">
        <f>TOTWRKACT!L70/$B70</f>
        <v>3.6347114947751021E-3</v>
      </c>
      <c r="M70" s="123">
        <f>TOTWRKACT!M70/$B70</f>
        <v>3.1803725579282144E-3</v>
      </c>
      <c r="N70" s="123">
        <f>TOTWRKACT!N70/$B70</f>
        <v>2.3171285779191277E-2</v>
      </c>
      <c r="O70" s="123">
        <f>TOTWRKACT!O70/$B70</f>
        <v>0</v>
      </c>
      <c r="P70" s="123">
        <f>TOTWRKACT!P70/$B70</f>
        <v>0</v>
      </c>
    </row>
    <row r="71" spans="1:16" s="15" customFormat="1" ht="15" customHeight="1" x14ac:dyDescent="0.15">
      <c r="A71" s="83" t="s">
        <v>56</v>
      </c>
      <c r="B71" s="69">
        <f>TOTWRKACT!B71</f>
        <v>467</v>
      </c>
      <c r="C71" s="123">
        <f>TOTWRKACT!C71/$B71</f>
        <v>0.16059957173447537</v>
      </c>
      <c r="D71" s="123">
        <f>TOTWRKACT!D71/$B71</f>
        <v>0</v>
      </c>
      <c r="E71" s="123">
        <f>TOTWRKACT!E71/$B71</f>
        <v>1.284796573875803E-2</v>
      </c>
      <c r="F71" s="123">
        <f>TOTWRKACT!F71/$B71</f>
        <v>1.0706638115631691E-2</v>
      </c>
      <c r="G71" s="123">
        <f>TOTWRKACT!G71/$B71</f>
        <v>7.2805139186295498E-2</v>
      </c>
      <c r="H71" s="123">
        <f>TOTWRKACT!H71/$B71</f>
        <v>1.0706638115631691E-2</v>
      </c>
      <c r="I71" s="123">
        <f>TOTWRKACT!I71/$B71</f>
        <v>8.5653104925053538E-3</v>
      </c>
      <c r="J71" s="123">
        <f>TOTWRKACT!J71/$B71</f>
        <v>2.1413276231263384E-3</v>
      </c>
      <c r="K71" s="123">
        <f>TOTWRKACT!K71/$B71</f>
        <v>5.1391862955032119E-2</v>
      </c>
      <c r="L71" s="123">
        <f>TOTWRKACT!L71/$B71</f>
        <v>1.284796573875803E-2</v>
      </c>
      <c r="M71" s="123">
        <f>TOTWRKACT!M71/$B71</f>
        <v>2.1413276231263384E-3</v>
      </c>
      <c r="N71" s="123">
        <f>TOTWRKACT!N71/$B71</f>
        <v>0</v>
      </c>
      <c r="O71" s="123">
        <f>TOTWRKACT!O71/$B71</f>
        <v>0</v>
      </c>
      <c r="P71" s="123">
        <f>TOTWRKACT!P71/$B71</f>
        <v>4.2826552462526769E-3</v>
      </c>
    </row>
    <row r="72" spans="1:16" s="15" customFormat="1" ht="15" customHeight="1" x14ac:dyDescent="0.15">
      <c r="A72" s="83" t="s">
        <v>57</v>
      </c>
      <c r="B72" s="69">
        <f>TOTWRKACT!B72</f>
        <v>24874</v>
      </c>
      <c r="C72" s="123">
        <f>TOTWRKACT!C72/$B72</f>
        <v>0.41493125351772936</v>
      </c>
      <c r="D72" s="123">
        <f>TOTWRKACT!D72/$B72</f>
        <v>0.29934871753638337</v>
      </c>
      <c r="E72" s="123">
        <f>TOTWRKACT!E72/$B72</f>
        <v>6.4324193937444717E-4</v>
      </c>
      <c r="F72" s="123">
        <f>TOTWRKACT!F72/$B72</f>
        <v>0</v>
      </c>
      <c r="G72" s="123">
        <f>TOTWRKACT!G72/$B72</f>
        <v>4.8243145453083537E-3</v>
      </c>
      <c r="H72" s="123">
        <f>TOTWRKACT!H72/$B72</f>
        <v>1.8493205757015357E-3</v>
      </c>
      <c r="I72" s="123">
        <f>TOTWRKACT!I72/$B72</f>
        <v>4.9529629331832435E-2</v>
      </c>
      <c r="J72" s="123">
        <f>TOTWRKACT!J72/$B72</f>
        <v>5.2263407574173838E-2</v>
      </c>
      <c r="K72" s="123">
        <f>TOTWRKACT!K72/$B72</f>
        <v>4.7077269437967355E-2</v>
      </c>
      <c r="L72" s="123">
        <f>TOTWRKACT!L72/$B72</f>
        <v>1.129693656026373E-2</v>
      </c>
      <c r="M72" s="123">
        <f>TOTWRKACT!M72/$B72</f>
        <v>7.6384980300715603E-4</v>
      </c>
      <c r="N72" s="123">
        <f>TOTWRKACT!N72/$B72</f>
        <v>6.4324193937444719E-3</v>
      </c>
      <c r="O72" s="123">
        <f>TOTWRKACT!O72/$B72</f>
        <v>0</v>
      </c>
      <c r="P72" s="123">
        <f>TOTWRKACT!P72/$B72</f>
        <v>0</v>
      </c>
    </row>
    <row r="73" spans="1:16" s="15" customFormat="1" ht="15" customHeight="1" x14ac:dyDescent="0.15">
      <c r="A73" s="83"/>
      <c r="B73" s="69" t="s">
        <v>90</v>
      </c>
      <c r="C73" s="123" t="s">
        <v>90</v>
      </c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</row>
    <row r="74" spans="1:16" s="15" customFormat="1" ht="15" customHeight="1" x14ac:dyDescent="0.15">
      <c r="A74" s="83" t="s">
        <v>58</v>
      </c>
      <c r="B74" s="69">
        <f>TOTWRKACT!B74</f>
        <v>51891</v>
      </c>
      <c r="C74" s="123">
        <f>TOTWRKACT!C74/$B74</f>
        <v>0.42905320768534044</v>
      </c>
      <c r="D74" s="123">
        <f>TOTWRKACT!D74/$B74</f>
        <v>0.16792892794511571</v>
      </c>
      <c r="E74" s="123">
        <f>TOTWRKACT!E74/$B74</f>
        <v>3.6229789366171397E-2</v>
      </c>
      <c r="F74" s="123">
        <f>TOTWRKACT!F74/$B74</f>
        <v>1.1562698733884489E-4</v>
      </c>
      <c r="G74" s="123">
        <f>TOTWRKACT!G74/$B74</f>
        <v>1.7382590429939681E-2</v>
      </c>
      <c r="H74" s="123">
        <f>TOTWRKACT!H74/$B74</f>
        <v>4.0469445568595711E-4</v>
      </c>
      <c r="I74" s="123">
        <f>TOTWRKACT!I74/$B74</f>
        <v>0.14064095893314832</v>
      </c>
      <c r="J74" s="123">
        <f>TOTWRKACT!J74/$B74</f>
        <v>2.0099824632402535E-2</v>
      </c>
      <c r="K74" s="123">
        <f>TOTWRKACT!K74/$B74</f>
        <v>3.2664623923223682E-2</v>
      </c>
      <c r="L74" s="123">
        <f>TOTWRKACT!L74/$B74</f>
        <v>6.6928754504634716E-2</v>
      </c>
      <c r="M74" s="123">
        <f>TOTWRKACT!M74/$B74</f>
        <v>5.3959260758127618E-4</v>
      </c>
      <c r="N74" s="123">
        <f>TOTWRKACT!N74/$B74</f>
        <v>2.2238923898171167E-2</v>
      </c>
      <c r="O74" s="123">
        <f>TOTWRKACT!O74/$B74</f>
        <v>1.9271164556474149E-5</v>
      </c>
      <c r="P74" s="123">
        <f>TOTWRKACT!P74/$B74</f>
        <v>0.12167813300957776</v>
      </c>
    </row>
    <row r="75" spans="1:16" s="15" customFormat="1" ht="15" customHeight="1" x14ac:dyDescent="0.15">
      <c r="A75" s="83" t="s">
        <v>59</v>
      </c>
      <c r="B75" s="69">
        <f>TOTWRKACT!B75</f>
        <v>5083</v>
      </c>
      <c r="C75" s="123">
        <f>TOTWRKACT!C75/$B75</f>
        <v>0.40861695848908125</v>
      </c>
      <c r="D75" s="123">
        <f>TOTWRKACT!D75/$B75</f>
        <v>0.11745032461144993</v>
      </c>
      <c r="E75" s="123">
        <f>TOTWRKACT!E75/$B75</f>
        <v>9.8367106039740321E-4</v>
      </c>
      <c r="F75" s="123">
        <f>TOTWRKACT!F75/$B75</f>
        <v>2.5575447570332483E-3</v>
      </c>
      <c r="G75" s="123">
        <f>TOTWRKACT!G75/$B75</f>
        <v>2.832972653944521E-2</v>
      </c>
      <c r="H75" s="123">
        <f>TOTWRKACT!H75/$B75</f>
        <v>3.9346842415896122E-4</v>
      </c>
      <c r="I75" s="123">
        <f>TOTWRKACT!I75/$B75</f>
        <v>6.7283100531182374E-2</v>
      </c>
      <c r="J75" s="123">
        <f>TOTWRKACT!J75/$B75</f>
        <v>4.9183553019870152E-2</v>
      </c>
      <c r="K75" s="123">
        <f>TOTWRKACT!K75/$B75</f>
        <v>0.14578005115089515</v>
      </c>
      <c r="L75" s="123">
        <f>TOTWRKACT!L75/$B75</f>
        <v>0</v>
      </c>
      <c r="M75" s="123">
        <f>TOTWRKACT!M75/$B75</f>
        <v>3.9346842415896128E-3</v>
      </c>
      <c r="N75" s="123">
        <f>TOTWRKACT!N75/$B75</f>
        <v>2.0657092268345466E-2</v>
      </c>
      <c r="O75" s="123">
        <f>TOTWRKACT!O75/$B75</f>
        <v>0</v>
      </c>
      <c r="P75" s="123">
        <f>TOTWRKACT!P75/$B75</f>
        <v>0</v>
      </c>
    </row>
    <row r="76" spans="1:16" s="15" customFormat="1" ht="15" customHeight="1" x14ac:dyDescent="0.15">
      <c r="A76" s="83" t="s">
        <v>60</v>
      </c>
      <c r="B76" s="69">
        <f>TOTWRKACT!B76</f>
        <v>10260</v>
      </c>
      <c r="C76" s="123">
        <f>TOTWRKACT!C76/$B76</f>
        <v>0.74288499025341126</v>
      </c>
      <c r="D76" s="123">
        <f>TOTWRKACT!D76/$B76</f>
        <v>6.3937621832358668E-2</v>
      </c>
      <c r="E76" s="123">
        <f>TOTWRKACT!E76/$B76</f>
        <v>0</v>
      </c>
      <c r="F76" s="123">
        <f>TOTWRKACT!F76/$B76</f>
        <v>0</v>
      </c>
      <c r="G76" s="123">
        <f>TOTWRKACT!G76/$B76</f>
        <v>0.28274853801169592</v>
      </c>
      <c r="H76" s="123">
        <f>TOTWRKACT!H76/$B76</f>
        <v>0</v>
      </c>
      <c r="I76" s="123">
        <f>TOTWRKACT!I76/$B76</f>
        <v>0.17680311890838207</v>
      </c>
      <c r="J76" s="123">
        <f>TOTWRKACT!J76/$B76</f>
        <v>0</v>
      </c>
      <c r="K76" s="123">
        <f>TOTWRKACT!K76/$B76</f>
        <v>1.7251461988304094E-2</v>
      </c>
      <c r="L76" s="123">
        <f>TOTWRKACT!L76/$B76</f>
        <v>2.0370370370370372E-2</v>
      </c>
      <c r="M76" s="123">
        <f>TOTWRKACT!M76/$B76</f>
        <v>0.13703703703703704</v>
      </c>
      <c r="N76" s="123">
        <f>TOTWRKACT!N76/$B76</f>
        <v>6.4327485380116955E-2</v>
      </c>
      <c r="O76" s="123">
        <f>TOTWRKACT!O76/$B76</f>
        <v>0</v>
      </c>
      <c r="P76" s="123">
        <f>TOTWRKACT!P76/$B76</f>
        <v>0.30769980506822614</v>
      </c>
    </row>
    <row r="77" spans="1:16" s="15" customFormat="1" ht="15" customHeight="1" x14ac:dyDescent="0.15">
      <c r="A77" s="87" t="s">
        <v>61</v>
      </c>
      <c r="B77" s="72">
        <f>TOTWRKACT!B77</f>
        <v>122</v>
      </c>
      <c r="C77" s="124">
        <f>TOTWRKACT!C77/$B77</f>
        <v>0.62295081967213117</v>
      </c>
      <c r="D77" s="124">
        <f>TOTWRKACT!D77/$B77</f>
        <v>0.12295081967213115</v>
      </c>
      <c r="E77" s="124">
        <f>TOTWRKACT!E77/$B77</f>
        <v>0</v>
      </c>
      <c r="F77" s="124">
        <f>TOTWRKACT!F77/$B77</f>
        <v>0</v>
      </c>
      <c r="G77" s="124">
        <f>TOTWRKACT!G77/$B77</f>
        <v>0.38524590163934425</v>
      </c>
      <c r="H77" s="124">
        <f>TOTWRKACT!H77/$B77</f>
        <v>0</v>
      </c>
      <c r="I77" s="124">
        <f>TOTWRKACT!I77/$B77</f>
        <v>0.16393442622950818</v>
      </c>
      <c r="J77" s="124">
        <f>TOTWRKACT!J77/$B77</f>
        <v>0</v>
      </c>
      <c r="K77" s="124">
        <f>TOTWRKACT!K77/$B77</f>
        <v>7.3770491803278687E-2</v>
      </c>
      <c r="L77" s="124">
        <f>TOTWRKACT!L77/$B77</f>
        <v>1.6393442622950821E-2</v>
      </c>
      <c r="M77" s="124">
        <f>TOTWRKACT!M77/$B77</f>
        <v>6.5573770491803282E-2</v>
      </c>
      <c r="N77" s="124">
        <f>TOTWRKACT!N77/$B77</f>
        <v>6.5573770491803282E-2</v>
      </c>
      <c r="O77" s="124">
        <f>TOTWRKACT!O77/$B77</f>
        <v>0</v>
      </c>
      <c r="P77" s="124">
        <f>TOTWRKACT!P77/$B77</f>
        <v>0</v>
      </c>
    </row>
    <row r="78" spans="1:16" s="15" customFormat="1" ht="15" customHeight="1" x14ac:dyDescent="0.15">
      <c r="A78" s="15" t="s">
        <v>213</v>
      </c>
    </row>
    <row r="79" spans="1:16" ht="15" customHeight="1" x14ac:dyDescent="0.15"/>
  </sheetData>
  <mergeCells count="4">
    <mergeCell ref="A3:P3"/>
    <mergeCell ref="A4:P4"/>
    <mergeCell ref="A5:P5"/>
    <mergeCell ref="B8:P8"/>
  </mergeCells>
  <phoneticPr fontId="0" type="noConversion"/>
  <printOptions horizontalCentered="1" verticalCentered="1"/>
  <pageMargins left="0.25" right="0.25" top="0.25" bottom="0.25" header="0.5" footer="0.5"/>
  <pageSetup scale="5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O63"/>
  <sheetViews>
    <sheetView workbookViewId="0">
      <selection sqref="A1:N1"/>
    </sheetView>
  </sheetViews>
  <sheetFormatPr baseColWidth="10" defaultColWidth="8.83203125" defaultRowHeight="13" x14ac:dyDescent="0.15"/>
  <cols>
    <col min="1" max="1" width="18.5" customWidth="1"/>
    <col min="2" max="2" width="14.1640625" customWidth="1"/>
    <col min="3" max="3" width="12.33203125" customWidth="1"/>
    <col min="4" max="4" width="11.5" customWidth="1"/>
    <col min="5" max="5" width="12.83203125" customWidth="1"/>
    <col min="6" max="6" width="12.1640625" customWidth="1"/>
    <col min="7" max="7" width="13.1640625" customWidth="1"/>
    <col min="8" max="8" width="12.33203125" customWidth="1"/>
    <col min="9" max="9" width="13.83203125" customWidth="1"/>
    <col min="10" max="10" width="11.83203125" customWidth="1"/>
    <col min="11" max="11" width="12.33203125" customWidth="1"/>
    <col min="12" max="12" width="12.6640625" customWidth="1"/>
    <col min="13" max="13" width="10.5" customWidth="1"/>
    <col min="14" max="14" width="14" customWidth="1"/>
    <col min="15" max="15" width="11.5" customWidth="1"/>
  </cols>
  <sheetData>
    <row r="1" spans="1:15" s="13" customFormat="1" ht="15" customHeight="1" x14ac:dyDescent="0.15">
      <c r="A1" s="224" t="s">
        <v>251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8" t="s">
        <v>143</v>
      </c>
    </row>
    <row r="2" spans="1:15" s="13" customFormat="1" ht="15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9"/>
    </row>
    <row r="3" spans="1:15" s="25" customFormat="1" ht="15" customHeight="1" x14ac:dyDescent="0.15">
      <c r="A3" s="190" t="s">
        <v>166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s="25" customFormat="1" ht="15" customHeight="1" x14ac:dyDescent="0.15">
      <c r="A4" s="190" t="s">
        <v>223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</row>
    <row r="5" spans="1:15" s="13" customFormat="1" ht="15" customHeight="1" x14ac:dyDescent="0.15"/>
    <row r="6" spans="1:15" s="16" customFormat="1" ht="50" customHeight="1" x14ac:dyDescent="0.15">
      <c r="A6" s="91" t="s">
        <v>141</v>
      </c>
      <c r="B6" s="169" t="s">
        <v>277</v>
      </c>
      <c r="C6" s="178" t="s">
        <v>278</v>
      </c>
      <c r="D6" s="177" t="s">
        <v>279</v>
      </c>
      <c r="E6" s="169" t="s">
        <v>191</v>
      </c>
      <c r="F6" s="169" t="s">
        <v>280</v>
      </c>
      <c r="G6" s="169" t="s">
        <v>192</v>
      </c>
      <c r="H6" s="169" t="s">
        <v>193</v>
      </c>
      <c r="I6" s="169" t="s">
        <v>281</v>
      </c>
      <c r="J6" s="169" t="s">
        <v>195</v>
      </c>
      <c r="K6" s="169" t="s">
        <v>196</v>
      </c>
      <c r="L6" s="169" t="s">
        <v>197</v>
      </c>
      <c r="M6" s="169" t="s">
        <v>198</v>
      </c>
      <c r="N6" s="169" t="s">
        <v>98</v>
      </c>
      <c r="O6" s="169" t="s">
        <v>282</v>
      </c>
    </row>
    <row r="7" spans="1:15" s="15" customFormat="1" ht="15" customHeight="1" x14ac:dyDescent="0.15">
      <c r="A7" s="83" t="s">
        <v>5</v>
      </c>
      <c r="B7" s="69">
        <f>SUM(B9:B62)</f>
        <v>6516495</v>
      </c>
      <c r="C7" s="69">
        <f t="shared" ref="C7:O7" si="0">SUM(C9:C62)</f>
        <v>232166</v>
      </c>
      <c r="D7" s="69">
        <f t="shared" si="0"/>
        <v>224033</v>
      </c>
      <c r="E7" s="69">
        <f t="shared" si="0"/>
        <v>758401</v>
      </c>
      <c r="F7" s="69">
        <f t="shared" si="0"/>
        <v>12919</v>
      </c>
      <c r="G7" s="69">
        <f t="shared" si="0"/>
        <v>1496821</v>
      </c>
      <c r="H7" s="69">
        <f t="shared" si="0"/>
        <v>512444</v>
      </c>
      <c r="I7" s="69">
        <f t="shared" si="0"/>
        <v>1671248</v>
      </c>
      <c r="J7" s="69">
        <f t="shared" si="0"/>
        <v>317656</v>
      </c>
      <c r="K7" s="69">
        <f t="shared" si="0"/>
        <v>139377</v>
      </c>
      <c r="L7" s="69">
        <f t="shared" si="0"/>
        <v>224329</v>
      </c>
      <c r="M7" s="69">
        <f t="shared" si="0"/>
        <v>3264</v>
      </c>
      <c r="N7" s="69">
        <f t="shared" si="0"/>
        <v>484270</v>
      </c>
      <c r="O7" s="104">
        <f t="shared" si="0"/>
        <v>12593420</v>
      </c>
    </row>
    <row r="8" spans="1:15" s="15" customFormat="1" ht="15" customHeight="1" x14ac:dyDescent="0.15">
      <c r="A8" s="83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107"/>
    </row>
    <row r="9" spans="1:15" s="15" customFormat="1" ht="15" customHeight="1" x14ac:dyDescent="0.15">
      <c r="A9" s="83" t="s">
        <v>6</v>
      </c>
      <c r="B9" s="69">
        <v>102022</v>
      </c>
      <c r="C9" s="69">
        <v>781</v>
      </c>
      <c r="D9" s="69">
        <v>19914</v>
      </c>
      <c r="E9" s="69">
        <v>7252</v>
      </c>
      <c r="F9" s="69">
        <v>100</v>
      </c>
      <c r="G9" s="69">
        <v>6550</v>
      </c>
      <c r="H9" s="69">
        <v>0</v>
      </c>
      <c r="I9" s="69">
        <v>8897</v>
      </c>
      <c r="J9" s="69">
        <v>1831</v>
      </c>
      <c r="K9" s="69">
        <v>38</v>
      </c>
      <c r="L9" s="69">
        <v>3076</v>
      </c>
      <c r="M9" s="69">
        <v>0</v>
      </c>
      <c r="N9" s="69">
        <v>3554</v>
      </c>
      <c r="O9" s="104">
        <v>154012</v>
      </c>
    </row>
    <row r="10" spans="1:15" s="15" customFormat="1" ht="15" customHeight="1" x14ac:dyDescent="0.15">
      <c r="A10" s="83" t="s">
        <v>7</v>
      </c>
      <c r="B10" s="69">
        <v>22373</v>
      </c>
      <c r="C10" s="69">
        <v>0</v>
      </c>
      <c r="D10" s="69">
        <v>84</v>
      </c>
      <c r="E10" s="69">
        <v>169</v>
      </c>
      <c r="F10" s="69">
        <v>173</v>
      </c>
      <c r="G10" s="69">
        <v>1114</v>
      </c>
      <c r="H10" s="69">
        <v>1105</v>
      </c>
      <c r="I10" s="69">
        <v>2307</v>
      </c>
      <c r="J10" s="69">
        <v>151</v>
      </c>
      <c r="K10" s="69">
        <v>436</v>
      </c>
      <c r="L10" s="69">
        <v>214</v>
      </c>
      <c r="M10" s="69">
        <v>0</v>
      </c>
      <c r="N10" s="69">
        <v>410</v>
      </c>
      <c r="O10" s="104">
        <v>28535</v>
      </c>
    </row>
    <row r="11" spans="1:15" s="15" customFormat="1" ht="15" customHeight="1" x14ac:dyDescent="0.15">
      <c r="A11" s="83" t="s">
        <v>9</v>
      </c>
      <c r="B11" s="69">
        <v>70180</v>
      </c>
      <c r="C11" s="69">
        <v>0</v>
      </c>
      <c r="D11" s="69">
        <v>0</v>
      </c>
      <c r="E11" s="69">
        <v>13037</v>
      </c>
      <c r="F11" s="69">
        <v>471</v>
      </c>
      <c r="G11" s="69">
        <v>32935</v>
      </c>
      <c r="H11" s="69">
        <v>6911</v>
      </c>
      <c r="I11" s="69">
        <v>26550</v>
      </c>
      <c r="J11" s="69">
        <v>2978</v>
      </c>
      <c r="K11" s="69">
        <v>566</v>
      </c>
      <c r="L11" s="69">
        <v>2912</v>
      </c>
      <c r="M11" s="69">
        <v>0</v>
      </c>
      <c r="N11" s="69">
        <v>1</v>
      </c>
      <c r="O11" s="104">
        <v>156541</v>
      </c>
    </row>
    <row r="12" spans="1:15" s="15" customFormat="1" ht="15" customHeight="1" x14ac:dyDescent="0.15">
      <c r="A12" s="83" t="s">
        <v>10</v>
      </c>
      <c r="B12" s="69">
        <v>36677</v>
      </c>
      <c r="C12" s="69">
        <v>0</v>
      </c>
      <c r="D12" s="69">
        <v>758</v>
      </c>
      <c r="E12" s="69">
        <v>3818</v>
      </c>
      <c r="F12" s="69">
        <v>451</v>
      </c>
      <c r="G12" s="69">
        <v>4194</v>
      </c>
      <c r="H12" s="69">
        <v>307</v>
      </c>
      <c r="I12" s="69">
        <v>5814</v>
      </c>
      <c r="J12" s="69">
        <v>748</v>
      </c>
      <c r="K12" s="69">
        <v>0</v>
      </c>
      <c r="L12" s="69">
        <v>1579</v>
      </c>
      <c r="M12" s="69">
        <v>0</v>
      </c>
      <c r="N12" s="69">
        <v>3056</v>
      </c>
      <c r="O12" s="104">
        <v>57402</v>
      </c>
    </row>
    <row r="13" spans="1:15" s="15" customFormat="1" ht="15" customHeight="1" x14ac:dyDescent="0.15">
      <c r="A13" s="83" t="s">
        <v>11</v>
      </c>
      <c r="B13" s="69">
        <v>1882262</v>
      </c>
      <c r="C13" s="69">
        <v>90708</v>
      </c>
      <c r="D13" s="69">
        <v>141491</v>
      </c>
      <c r="E13" s="69">
        <v>56377</v>
      </c>
      <c r="F13" s="69">
        <v>3088</v>
      </c>
      <c r="G13" s="69">
        <v>883758</v>
      </c>
      <c r="H13" s="69">
        <v>133597</v>
      </c>
      <c r="I13" s="69">
        <v>612489</v>
      </c>
      <c r="J13" s="69">
        <v>112336</v>
      </c>
      <c r="K13" s="69">
        <v>70992</v>
      </c>
      <c r="L13" s="69">
        <v>35488</v>
      </c>
      <c r="M13" s="69">
        <v>0</v>
      </c>
      <c r="N13" s="69">
        <v>24929</v>
      </c>
      <c r="O13" s="104">
        <v>4047515</v>
      </c>
    </row>
    <row r="14" spans="1:15" s="15" customFormat="1" ht="15" customHeight="1" x14ac:dyDescent="0.15">
      <c r="A14" s="83" t="s">
        <v>12</v>
      </c>
      <c r="B14" s="69">
        <v>25150</v>
      </c>
      <c r="C14" s="69">
        <v>1586</v>
      </c>
      <c r="D14" s="69">
        <v>0</v>
      </c>
      <c r="E14" s="69">
        <v>12626</v>
      </c>
      <c r="F14" s="69">
        <v>2089</v>
      </c>
      <c r="G14" s="69">
        <v>5597</v>
      </c>
      <c r="H14" s="69">
        <v>9720</v>
      </c>
      <c r="I14" s="69">
        <v>22286</v>
      </c>
      <c r="J14" s="69">
        <v>803</v>
      </c>
      <c r="K14" s="69">
        <v>480</v>
      </c>
      <c r="L14" s="69">
        <v>3307</v>
      </c>
      <c r="M14" s="69">
        <v>0</v>
      </c>
      <c r="N14" s="69">
        <v>1374</v>
      </c>
      <c r="O14" s="104">
        <v>85018</v>
      </c>
    </row>
    <row r="15" spans="1:15" s="15" customFormat="1" ht="15" customHeight="1" x14ac:dyDescent="0.15">
      <c r="A15" s="83" t="s">
        <v>13</v>
      </c>
      <c r="B15" s="69">
        <v>52268</v>
      </c>
      <c r="C15" s="69">
        <v>2177</v>
      </c>
      <c r="D15" s="69">
        <v>348</v>
      </c>
      <c r="E15" s="69">
        <v>0</v>
      </c>
      <c r="F15" s="69">
        <v>259</v>
      </c>
      <c r="G15" s="69">
        <v>40384</v>
      </c>
      <c r="H15" s="69">
        <v>506</v>
      </c>
      <c r="I15" s="69">
        <v>7838</v>
      </c>
      <c r="J15" s="69">
        <v>0</v>
      </c>
      <c r="K15" s="69">
        <v>543</v>
      </c>
      <c r="L15" s="69">
        <v>292</v>
      </c>
      <c r="M15" s="69">
        <v>0</v>
      </c>
      <c r="N15" s="69">
        <v>0</v>
      </c>
      <c r="O15" s="104">
        <v>104615</v>
      </c>
    </row>
    <row r="16" spans="1:15" s="15" customFormat="1" ht="15" customHeight="1" x14ac:dyDescent="0.15">
      <c r="A16" s="83" t="s">
        <v>14</v>
      </c>
      <c r="B16" s="69">
        <v>15171</v>
      </c>
      <c r="C16" s="69">
        <v>619</v>
      </c>
      <c r="D16" s="69">
        <v>60</v>
      </c>
      <c r="E16" s="69">
        <v>2948</v>
      </c>
      <c r="F16" s="69">
        <v>3</v>
      </c>
      <c r="G16" s="69">
        <v>2026</v>
      </c>
      <c r="H16" s="69">
        <v>0</v>
      </c>
      <c r="I16" s="69">
        <v>3876</v>
      </c>
      <c r="J16" s="69">
        <v>30</v>
      </c>
      <c r="K16" s="69">
        <v>29</v>
      </c>
      <c r="L16" s="69">
        <v>245</v>
      </c>
      <c r="M16" s="69">
        <v>0</v>
      </c>
      <c r="N16" s="69">
        <v>0</v>
      </c>
      <c r="O16" s="104">
        <v>25007</v>
      </c>
    </row>
    <row r="17" spans="1:15" s="15" customFormat="1" ht="15" customHeight="1" x14ac:dyDescent="0.15">
      <c r="A17" s="83" t="s">
        <v>15</v>
      </c>
      <c r="B17" s="69">
        <v>18865</v>
      </c>
      <c r="C17" s="69">
        <v>5</v>
      </c>
      <c r="D17" s="69">
        <v>9</v>
      </c>
      <c r="E17" s="69">
        <v>1557</v>
      </c>
      <c r="F17" s="69">
        <v>137</v>
      </c>
      <c r="G17" s="69">
        <v>7704</v>
      </c>
      <c r="H17" s="69">
        <v>114</v>
      </c>
      <c r="I17" s="69">
        <v>3702</v>
      </c>
      <c r="J17" s="69">
        <v>200</v>
      </c>
      <c r="K17" s="69">
        <v>162</v>
      </c>
      <c r="L17" s="69">
        <v>198</v>
      </c>
      <c r="M17" s="69">
        <v>0</v>
      </c>
      <c r="N17" s="69">
        <v>0</v>
      </c>
      <c r="O17" s="104">
        <v>32653</v>
      </c>
    </row>
    <row r="18" spans="1:15" s="15" customFormat="1" ht="15" customHeight="1" x14ac:dyDescent="0.15">
      <c r="A18" s="83" t="s">
        <v>16</v>
      </c>
      <c r="B18" s="69">
        <v>52498</v>
      </c>
      <c r="C18" s="69">
        <v>247</v>
      </c>
      <c r="D18" s="69">
        <v>850</v>
      </c>
      <c r="E18" s="69">
        <v>51692</v>
      </c>
      <c r="F18" s="69">
        <v>25</v>
      </c>
      <c r="G18" s="69">
        <v>10623</v>
      </c>
      <c r="H18" s="69">
        <v>60220</v>
      </c>
      <c r="I18" s="69">
        <v>90643</v>
      </c>
      <c r="J18" s="69">
        <v>25173</v>
      </c>
      <c r="K18" s="69">
        <v>647</v>
      </c>
      <c r="L18" s="69">
        <v>4520</v>
      </c>
      <c r="M18" s="69">
        <v>1081</v>
      </c>
      <c r="N18" s="69">
        <v>21093</v>
      </c>
      <c r="O18" s="104">
        <v>319314</v>
      </c>
    </row>
    <row r="19" spans="1:15" s="15" customFormat="1" ht="15" customHeight="1" x14ac:dyDescent="0.15">
      <c r="A19" s="83" t="s">
        <v>18</v>
      </c>
      <c r="B19" s="69">
        <v>10266</v>
      </c>
      <c r="C19" s="69">
        <v>15</v>
      </c>
      <c r="D19" s="69">
        <v>54</v>
      </c>
      <c r="E19" s="69">
        <v>27993</v>
      </c>
      <c r="F19" s="69">
        <v>350</v>
      </c>
      <c r="G19" s="69">
        <v>3133</v>
      </c>
      <c r="H19" s="69">
        <v>312</v>
      </c>
      <c r="I19" s="69">
        <v>9703</v>
      </c>
      <c r="J19" s="69">
        <v>8234</v>
      </c>
      <c r="K19" s="69">
        <v>3</v>
      </c>
      <c r="L19" s="69">
        <v>7786</v>
      </c>
      <c r="M19" s="69">
        <v>1578</v>
      </c>
      <c r="N19" s="69">
        <v>1093</v>
      </c>
      <c r="O19" s="104">
        <v>70520</v>
      </c>
    </row>
    <row r="20" spans="1:15" s="15" customFormat="1" ht="15" customHeight="1" x14ac:dyDescent="0.15">
      <c r="A20" s="83" t="s">
        <v>19</v>
      </c>
      <c r="B20" s="69">
        <v>244</v>
      </c>
      <c r="C20" s="69">
        <v>0</v>
      </c>
      <c r="D20" s="69">
        <v>0</v>
      </c>
      <c r="E20" s="69">
        <v>471</v>
      </c>
      <c r="F20" s="69">
        <v>19</v>
      </c>
      <c r="G20" s="69">
        <v>0</v>
      </c>
      <c r="H20" s="69">
        <v>1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104">
        <v>735</v>
      </c>
    </row>
    <row r="21" spans="1:15" s="15" customFormat="1" ht="15" customHeight="1" x14ac:dyDescent="0.15">
      <c r="A21" s="83" t="s">
        <v>20</v>
      </c>
      <c r="B21" s="69">
        <v>98333</v>
      </c>
      <c r="C21" s="69">
        <v>6588</v>
      </c>
      <c r="D21" s="69">
        <v>1997</v>
      </c>
      <c r="E21" s="69">
        <v>13469</v>
      </c>
      <c r="F21" s="69">
        <v>78</v>
      </c>
      <c r="G21" s="69">
        <v>2605</v>
      </c>
      <c r="H21" s="69">
        <v>1104</v>
      </c>
      <c r="I21" s="69">
        <v>3227</v>
      </c>
      <c r="J21" s="69">
        <v>624</v>
      </c>
      <c r="K21" s="69">
        <v>185</v>
      </c>
      <c r="L21" s="69">
        <v>39</v>
      </c>
      <c r="M21" s="69">
        <v>0</v>
      </c>
      <c r="N21" s="69">
        <v>1044</v>
      </c>
      <c r="O21" s="104">
        <v>129293</v>
      </c>
    </row>
    <row r="22" spans="1:15" s="15" customFormat="1" ht="15" customHeight="1" x14ac:dyDescent="0.15">
      <c r="A22" s="83" t="s">
        <v>21</v>
      </c>
      <c r="B22" s="69">
        <v>829</v>
      </c>
      <c r="C22" s="69">
        <v>4</v>
      </c>
      <c r="D22" s="69">
        <v>0</v>
      </c>
      <c r="E22" s="69">
        <v>356</v>
      </c>
      <c r="F22" s="69">
        <v>0</v>
      </c>
      <c r="G22" s="69">
        <v>693</v>
      </c>
      <c r="H22" s="69">
        <v>13</v>
      </c>
      <c r="I22" s="69">
        <v>352</v>
      </c>
      <c r="J22" s="69">
        <v>3</v>
      </c>
      <c r="K22" s="69">
        <v>0</v>
      </c>
      <c r="L22" s="69">
        <v>79</v>
      </c>
      <c r="M22" s="69">
        <v>0</v>
      </c>
      <c r="N22" s="69">
        <v>2357</v>
      </c>
      <c r="O22" s="104">
        <v>4686</v>
      </c>
    </row>
    <row r="23" spans="1:15" s="15" customFormat="1" ht="15" customHeight="1" x14ac:dyDescent="0.15">
      <c r="A23" s="83" t="s">
        <v>22</v>
      </c>
      <c r="B23" s="69">
        <v>29154</v>
      </c>
      <c r="C23" s="69">
        <v>0</v>
      </c>
      <c r="D23" s="69">
        <v>0</v>
      </c>
      <c r="E23" s="69">
        <v>33143</v>
      </c>
      <c r="F23" s="69">
        <v>0</v>
      </c>
      <c r="G23" s="69">
        <v>5517</v>
      </c>
      <c r="H23" s="69">
        <v>4980</v>
      </c>
      <c r="I23" s="69">
        <v>14836</v>
      </c>
      <c r="J23" s="69">
        <v>1398</v>
      </c>
      <c r="K23" s="69">
        <v>504</v>
      </c>
      <c r="L23" s="69">
        <v>5984</v>
      </c>
      <c r="M23" s="69">
        <v>0</v>
      </c>
      <c r="N23" s="69">
        <v>519</v>
      </c>
      <c r="O23" s="104">
        <v>96036</v>
      </c>
    </row>
    <row r="24" spans="1:15" s="15" customFormat="1" ht="15" customHeight="1" x14ac:dyDescent="0.15">
      <c r="A24" s="83" t="s">
        <v>23</v>
      </c>
      <c r="B24" s="69">
        <v>162417</v>
      </c>
      <c r="C24" s="69">
        <v>530</v>
      </c>
      <c r="D24" s="69">
        <v>0</v>
      </c>
      <c r="E24" s="69">
        <v>10477</v>
      </c>
      <c r="F24" s="69">
        <v>69</v>
      </c>
      <c r="G24" s="69">
        <v>9040</v>
      </c>
      <c r="H24" s="69">
        <v>120</v>
      </c>
      <c r="I24" s="69">
        <v>7099</v>
      </c>
      <c r="J24" s="69">
        <v>610</v>
      </c>
      <c r="K24" s="69">
        <v>911</v>
      </c>
      <c r="L24" s="69">
        <v>12631</v>
      </c>
      <c r="M24" s="69">
        <v>0</v>
      </c>
      <c r="N24" s="69">
        <v>0</v>
      </c>
      <c r="O24" s="104">
        <v>203904</v>
      </c>
    </row>
    <row r="25" spans="1:15" s="15" customFormat="1" ht="15" customHeight="1" x14ac:dyDescent="0.15">
      <c r="A25" s="83" t="s">
        <v>24</v>
      </c>
      <c r="B25" s="69">
        <v>129937</v>
      </c>
      <c r="C25" s="69">
        <v>273</v>
      </c>
      <c r="D25" s="69">
        <v>1108</v>
      </c>
      <c r="E25" s="69">
        <v>567</v>
      </c>
      <c r="F25" s="69">
        <v>0</v>
      </c>
      <c r="G25" s="69">
        <v>3303</v>
      </c>
      <c r="H25" s="69">
        <v>1733</v>
      </c>
      <c r="I25" s="69">
        <v>19829</v>
      </c>
      <c r="J25" s="69">
        <v>5241</v>
      </c>
      <c r="K25" s="69">
        <v>1667</v>
      </c>
      <c r="L25" s="69">
        <v>1920</v>
      </c>
      <c r="M25" s="69">
        <v>0</v>
      </c>
      <c r="N25" s="69">
        <v>21284</v>
      </c>
      <c r="O25" s="104">
        <v>186862</v>
      </c>
    </row>
    <row r="26" spans="1:15" s="15" customFormat="1" ht="15" customHeight="1" x14ac:dyDescent="0.15">
      <c r="A26" s="83" t="s">
        <v>25</v>
      </c>
      <c r="B26" s="69">
        <v>78914</v>
      </c>
      <c r="C26" s="69">
        <v>0</v>
      </c>
      <c r="D26" s="69">
        <v>83</v>
      </c>
      <c r="E26" s="69">
        <v>4194</v>
      </c>
      <c r="F26" s="69">
        <v>14</v>
      </c>
      <c r="G26" s="69">
        <v>7517</v>
      </c>
      <c r="H26" s="69">
        <v>347</v>
      </c>
      <c r="I26" s="69">
        <v>15451</v>
      </c>
      <c r="J26" s="69">
        <v>443</v>
      </c>
      <c r="K26" s="69">
        <v>608</v>
      </c>
      <c r="L26" s="69">
        <v>2246</v>
      </c>
      <c r="M26" s="69">
        <v>0</v>
      </c>
      <c r="N26" s="69">
        <v>246</v>
      </c>
      <c r="O26" s="104">
        <v>110063</v>
      </c>
    </row>
    <row r="27" spans="1:15" s="15" customFormat="1" ht="15" customHeight="1" x14ac:dyDescent="0.15">
      <c r="A27" s="83" t="s">
        <v>26</v>
      </c>
      <c r="B27" s="69">
        <v>58274</v>
      </c>
      <c r="C27" s="69">
        <v>3733</v>
      </c>
      <c r="D27" s="69">
        <v>0</v>
      </c>
      <c r="E27" s="69">
        <v>11930</v>
      </c>
      <c r="F27" s="69">
        <v>0</v>
      </c>
      <c r="G27" s="69">
        <v>4451</v>
      </c>
      <c r="H27" s="69">
        <v>24193</v>
      </c>
      <c r="I27" s="69">
        <v>30731</v>
      </c>
      <c r="J27" s="69">
        <v>5204</v>
      </c>
      <c r="K27" s="69">
        <v>3461</v>
      </c>
      <c r="L27" s="69">
        <v>9373</v>
      </c>
      <c r="M27" s="69">
        <v>0</v>
      </c>
      <c r="N27" s="69">
        <v>1879</v>
      </c>
      <c r="O27" s="104">
        <v>153229</v>
      </c>
    </row>
    <row r="28" spans="1:15" s="15" customFormat="1" ht="15" customHeight="1" x14ac:dyDescent="0.15">
      <c r="A28" s="83" t="s">
        <v>27</v>
      </c>
      <c r="B28" s="69">
        <v>15058</v>
      </c>
      <c r="C28" s="69">
        <v>92</v>
      </c>
      <c r="D28" s="69">
        <v>193</v>
      </c>
      <c r="E28" s="69">
        <v>2704</v>
      </c>
      <c r="F28" s="69">
        <v>89</v>
      </c>
      <c r="G28" s="69">
        <v>2453</v>
      </c>
      <c r="H28" s="69">
        <v>1298</v>
      </c>
      <c r="I28" s="69">
        <v>11812</v>
      </c>
      <c r="J28" s="69">
        <v>166</v>
      </c>
      <c r="K28" s="69">
        <v>90</v>
      </c>
      <c r="L28" s="69">
        <v>1975</v>
      </c>
      <c r="M28" s="69">
        <v>1</v>
      </c>
      <c r="N28" s="69">
        <v>0</v>
      </c>
      <c r="O28" s="104">
        <v>35930</v>
      </c>
    </row>
    <row r="29" spans="1:15" s="15" customFormat="1" ht="15" customHeight="1" x14ac:dyDescent="0.15">
      <c r="A29" s="83" t="s">
        <v>28</v>
      </c>
      <c r="B29" s="69">
        <v>81079</v>
      </c>
      <c r="C29" s="69">
        <v>0</v>
      </c>
      <c r="D29" s="69">
        <v>0</v>
      </c>
      <c r="E29" s="69">
        <v>427</v>
      </c>
      <c r="F29" s="69">
        <v>0</v>
      </c>
      <c r="G29" s="69">
        <v>5696</v>
      </c>
      <c r="H29" s="69">
        <v>3674</v>
      </c>
      <c r="I29" s="69">
        <v>11027</v>
      </c>
      <c r="J29" s="69">
        <v>269</v>
      </c>
      <c r="K29" s="69">
        <v>6740</v>
      </c>
      <c r="L29" s="69">
        <v>7568</v>
      </c>
      <c r="M29" s="69">
        <v>0</v>
      </c>
      <c r="N29" s="69">
        <v>17883</v>
      </c>
      <c r="O29" s="104">
        <v>134361</v>
      </c>
    </row>
    <row r="30" spans="1:15" s="15" customFormat="1" ht="15" customHeight="1" x14ac:dyDescent="0.15">
      <c r="A30" s="83" t="s">
        <v>29</v>
      </c>
      <c r="B30" s="69">
        <v>41699</v>
      </c>
      <c r="C30" s="69">
        <v>0</v>
      </c>
      <c r="D30" s="69">
        <v>1045</v>
      </c>
      <c r="E30" s="69">
        <v>51523</v>
      </c>
      <c r="F30" s="69">
        <v>469</v>
      </c>
      <c r="G30" s="69">
        <v>12517</v>
      </c>
      <c r="H30" s="69">
        <v>11154</v>
      </c>
      <c r="I30" s="69">
        <v>31802</v>
      </c>
      <c r="J30" s="69">
        <v>14238</v>
      </c>
      <c r="K30" s="69">
        <v>407</v>
      </c>
      <c r="L30" s="69">
        <v>6527</v>
      </c>
      <c r="M30" s="69">
        <v>0</v>
      </c>
      <c r="N30" s="69">
        <v>0</v>
      </c>
      <c r="O30" s="104">
        <v>171380</v>
      </c>
    </row>
    <row r="31" spans="1:15" s="15" customFormat="1" ht="15" customHeight="1" x14ac:dyDescent="0.15">
      <c r="A31" s="83" t="s">
        <v>30</v>
      </c>
      <c r="B31" s="69">
        <v>195199</v>
      </c>
      <c r="C31" s="69">
        <v>0</v>
      </c>
      <c r="D31" s="69">
        <v>0</v>
      </c>
      <c r="E31" s="69">
        <v>184</v>
      </c>
      <c r="F31" s="69">
        <v>0</v>
      </c>
      <c r="G31" s="69">
        <v>6463</v>
      </c>
      <c r="H31" s="69">
        <v>9427</v>
      </c>
      <c r="I31" s="69">
        <v>59919</v>
      </c>
      <c r="J31" s="69">
        <v>3510</v>
      </c>
      <c r="K31" s="69">
        <v>4536</v>
      </c>
      <c r="L31" s="69">
        <v>15378</v>
      </c>
      <c r="M31" s="69">
        <v>0</v>
      </c>
      <c r="N31" s="69">
        <v>0</v>
      </c>
      <c r="O31" s="104">
        <v>294616</v>
      </c>
    </row>
    <row r="32" spans="1:15" s="15" customFormat="1" ht="15" customHeight="1" x14ac:dyDescent="0.15">
      <c r="A32" s="83" t="s">
        <v>31</v>
      </c>
      <c r="B32" s="69">
        <v>239151</v>
      </c>
      <c r="C32" s="69">
        <v>506</v>
      </c>
      <c r="D32" s="69">
        <v>3607</v>
      </c>
      <c r="E32" s="69">
        <v>5117</v>
      </c>
      <c r="F32" s="69">
        <v>0</v>
      </c>
      <c r="G32" s="69">
        <v>64995</v>
      </c>
      <c r="H32" s="69">
        <v>16604</v>
      </c>
      <c r="I32" s="69">
        <v>31098</v>
      </c>
      <c r="J32" s="69">
        <v>441</v>
      </c>
      <c r="K32" s="69">
        <v>1164</v>
      </c>
      <c r="L32" s="69">
        <v>3201</v>
      </c>
      <c r="M32" s="69">
        <v>0</v>
      </c>
      <c r="N32" s="69">
        <v>42742</v>
      </c>
      <c r="O32" s="104">
        <v>408627</v>
      </c>
    </row>
    <row r="33" spans="1:15" s="15" customFormat="1" ht="15" customHeight="1" x14ac:dyDescent="0.15">
      <c r="A33" s="83" t="s">
        <v>32</v>
      </c>
      <c r="B33" s="69">
        <v>90743</v>
      </c>
      <c r="C33" s="69">
        <v>4659</v>
      </c>
      <c r="D33" s="69">
        <v>3365</v>
      </c>
      <c r="E33" s="69">
        <v>3779</v>
      </c>
      <c r="F33" s="69">
        <v>403</v>
      </c>
      <c r="G33" s="69">
        <v>8858</v>
      </c>
      <c r="H33" s="69">
        <v>1642</v>
      </c>
      <c r="I33" s="69">
        <v>13039</v>
      </c>
      <c r="J33" s="69">
        <v>4044</v>
      </c>
      <c r="K33" s="69">
        <v>0</v>
      </c>
      <c r="L33" s="69">
        <v>9211</v>
      </c>
      <c r="M33" s="69">
        <v>92</v>
      </c>
      <c r="N33" s="69">
        <v>23855</v>
      </c>
      <c r="O33" s="104">
        <v>163690</v>
      </c>
    </row>
    <row r="34" spans="1:15" s="15" customFormat="1" ht="15" customHeight="1" x14ac:dyDescent="0.15">
      <c r="A34" s="83" t="s">
        <v>33</v>
      </c>
      <c r="B34" s="69">
        <v>34207</v>
      </c>
      <c r="C34" s="69">
        <v>0</v>
      </c>
      <c r="D34" s="69">
        <v>484</v>
      </c>
      <c r="E34" s="69">
        <v>19685</v>
      </c>
      <c r="F34" s="69">
        <v>0</v>
      </c>
      <c r="G34" s="69">
        <v>3505</v>
      </c>
      <c r="H34" s="69">
        <v>27402</v>
      </c>
      <c r="I34" s="69">
        <v>19954</v>
      </c>
      <c r="J34" s="69">
        <v>499</v>
      </c>
      <c r="K34" s="69">
        <v>2601</v>
      </c>
      <c r="L34" s="69">
        <v>3933</v>
      </c>
      <c r="M34" s="69">
        <v>0</v>
      </c>
      <c r="N34" s="69">
        <v>0</v>
      </c>
      <c r="O34" s="104">
        <v>112269</v>
      </c>
    </row>
    <row r="35" spans="1:15" s="15" customFormat="1" ht="15" customHeight="1" x14ac:dyDescent="0.15">
      <c r="A35" s="83" t="s">
        <v>34</v>
      </c>
      <c r="B35" s="69">
        <v>99426</v>
      </c>
      <c r="C35" s="69">
        <v>3986</v>
      </c>
      <c r="D35" s="69">
        <v>5331</v>
      </c>
      <c r="E35" s="69">
        <v>1987</v>
      </c>
      <c r="F35" s="69">
        <v>112</v>
      </c>
      <c r="G35" s="69">
        <v>6667</v>
      </c>
      <c r="H35" s="69">
        <v>9748</v>
      </c>
      <c r="I35" s="69">
        <v>22169</v>
      </c>
      <c r="J35" s="69">
        <v>3041</v>
      </c>
      <c r="K35" s="69">
        <v>14</v>
      </c>
      <c r="L35" s="69">
        <v>2576</v>
      </c>
      <c r="M35" s="69">
        <v>0</v>
      </c>
      <c r="N35" s="69">
        <v>1729</v>
      </c>
      <c r="O35" s="104">
        <v>156785</v>
      </c>
    </row>
    <row r="36" spans="1:15" s="15" customFormat="1" ht="15" customHeight="1" x14ac:dyDescent="0.15">
      <c r="A36" s="83" t="s">
        <v>35</v>
      </c>
      <c r="B36" s="69">
        <v>12203</v>
      </c>
      <c r="C36" s="69">
        <v>0</v>
      </c>
      <c r="D36" s="69">
        <v>647</v>
      </c>
      <c r="E36" s="69">
        <v>11355</v>
      </c>
      <c r="F36" s="69">
        <v>0</v>
      </c>
      <c r="G36" s="69">
        <v>3881</v>
      </c>
      <c r="H36" s="69">
        <v>3965</v>
      </c>
      <c r="I36" s="69">
        <v>5574</v>
      </c>
      <c r="J36" s="69">
        <v>116</v>
      </c>
      <c r="K36" s="69">
        <v>70</v>
      </c>
      <c r="L36" s="69">
        <v>214</v>
      </c>
      <c r="M36" s="69">
        <v>0</v>
      </c>
      <c r="N36" s="69">
        <v>0</v>
      </c>
      <c r="O36" s="104">
        <v>38026</v>
      </c>
    </row>
    <row r="37" spans="1:15" s="15" customFormat="1" ht="15" customHeight="1" x14ac:dyDescent="0.15">
      <c r="A37" s="83" t="s">
        <v>36</v>
      </c>
      <c r="B37" s="69">
        <v>45889</v>
      </c>
      <c r="C37" s="69">
        <v>4</v>
      </c>
      <c r="D37" s="69">
        <v>0</v>
      </c>
      <c r="E37" s="69">
        <v>5298</v>
      </c>
      <c r="F37" s="69">
        <v>368</v>
      </c>
      <c r="G37" s="69">
        <v>1571</v>
      </c>
      <c r="H37" s="69">
        <v>5566</v>
      </c>
      <c r="I37" s="69">
        <v>9488</v>
      </c>
      <c r="J37" s="69">
        <v>1495</v>
      </c>
      <c r="K37" s="69">
        <v>108</v>
      </c>
      <c r="L37" s="69">
        <v>452</v>
      </c>
      <c r="M37" s="69">
        <v>0</v>
      </c>
      <c r="N37" s="69">
        <v>4070</v>
      </c>
      <c r="O37" s="104">
        <v>74310</v>
      </c>
    </row>
    <row r="38" spans="1:15" s="15" customFormat="1" ht="15" customHeight="1" x14ac:dyDescent="0.15">
      <c r="A38" s="83" t="s">
        <v>37</v>
      </c>
      <c r="B38" s="69">
        <v>68298</v>
      </c>
      <c r="C38" s="69">
        <v>0</v>
      </c>
      <c r="D38" s="69">
        <v>157</v>
      </c>
      <c r="E38" s="69">
        <v>2045</v>
      </c>
      <c r="F38" s="69">
        <v>0</v>
      </c>
      <c r="G38" s="69">
        <v>2513</v>
      </c>
      <c r="H38" s="69">
        <v>3828</v>
      </c>
      <c r="I38" s="69">
        <v>7335</v>
      </c>
      <c r="J38" s="69">
        <v>1171</v>
      </c>
      <c r="K38" s="69">
        <v>1188</v>
      </c>
      <c r="L38" s="69">
        <v>599</v>
      </c>
      <c r="M38" s="69">
        <v>0</v>
      </c>
      <c r="N38" s="69">
        <v>0</v>
      </c>
      <c r="O38" s="104">
        <v>87135</v>
      </c>
    </row>
    <row r="39" spans="1:15" s="15" customFormat="1" ht="15" customHeight="1" x14ac:dyDescent="0.15">
      <c r="A39" s="83" t="s">
        <v>38</v>
      </c>
      <c r="B39" s="69">
        <v>14466</v>
      </c>
      <c r="C39" s="69">
        <v>0</v>
      </c>
      <c r="D39" s="69">
        <v>0</v>
      </c>
      <c r="E39" s="69">
        <v>1969</v>
      </c>
      <c r="F39" s="69">
        <v>103</v>
      </c>
      <c r="G39" s="69">
        <v>6466</v>
      </c>
      <c r="H39" s="69">
        <v>7092</v>
      </c>
      <c r="I39" s="69">
        <v>4752</v>
      </c>
      <c r="J39" s="69">
        <v>1119</v>
      </c>
      <c r="K39" s="69">
        <v>0</v>
      </c>
      <c r="L39" s="69">
        <v>342</v>
      </c>
      <c r="M39" s="69">
        <v>0</v>
      </c>
      <c r="N39" s="69">
        <v>0</v>
      </c>
      <c r="O39" s="104">
        <v>36310</v>
      </c>
    </row>
    <row r="40" spans="1:15" s="15" customFormat="1" ht="15" customHeight="1" x14ac:dyDescent="0.15">
      <c r="A40" s="83" t="s">
        <v>39</v>
      </c>
      <c r="B40" s="69">
        <v>67195</v>
      </c>
      <c r="C40" s="69">
        <v>0</v>
      </c>
      <c r="D40" s="69">
        <v>0</v>
      </c>
      <c r="E40" s="69">
        <v>39634</v>
      </c>
      <c r="F40" s="69">
        <v>83</v>
      </c>
      <c r="G40" s="69">
        <v>6863</v>
      </c>
      <c r="H40" s="69">
        <v>407</v>
      </c>
      <c r="I40" s="69">
        <v>33142</v>
      </c>
      <c r="J40" s="69">
        <v>5077</v>
      </c>
      <c r="K40" s="69">
        <v>170</v>
      </c>
      <c r="L40" s="69">
        <v>3017</v>
      </c>
      <c r="M40" s="69">
        <v>0</v>
      </c>
      <c r="N40" s="69">
        <v>20746</v>
      </c>
      <c r="O40" s="104">
        <v>176335</v>
      </c>
    </row>
    <row r="41" spans="1:15" s="15" customFormat="1" ht="15" customHeight="1" x14ac:dyDescent="0.15">
      <c r="A41" s="83" t="s">
        <v>40</v>
      </c>
      <c r="B41" s="69">
        <v>87532</v>
      </c>
      <c r="C41" s="69">
        <v>159</v>
      </c>
      <c r="D41" s="69">
        <v>343</v>
      </c>
      <c r="E41" s="69">
        <v>16359</v>
      </c>
      <c r="F41" s="69">
        <v>464</v>
      </c>
      <c r="G41" s="69">
        <v>27053</v>
      </c>
      <c r="H41" s="69">
        <v>11630</v>
      </c>
      <c r="I41" s="69">
        <v>29336</v>
      </c>
      <c r="J41" s="69">
        <v>874</v>
      </c>
      <c r="K41" s="69">
        <v>1302</v>
      </c>
      <c r="L41" s="69">
        <v>3956</v>
      </c>
      <c r="M41" s="69">
        <v>141</v>
      </c>
      <c r="N41" s="69">
        <v>806</v>
      </c>
      <c r="O41" s="104">
        <v>179955</v>
      </c>
    </row>
    <row r="42" spans="1:15" s="15" customFormat="1" ht="15" customHeight="1" x14ac:dyDescent="0.15">
      <c r="A42" s="83" t="s">
        <v>41</v>
      </c>
      <c r="B42" s="69">
        <v>859843</v>
      </c>
      <c r="C42" s="69">
        <v>37670</v>
      </c>
      <c r="D42" s="69">
        <v>3776</v>
      </c>
      <c r="E42" s="69">
        <v>94031</v>
      </c>
      <c r="F42" s="69">
        <v>0</v>
      </c>
      <c r="G42" s="69">
        <v>41883</v>
      </c>
      <c r="H42" s="69">
        <v>0</v>
      </c>
      <c r="I42" s="69">
        <v>78009</v>
      </c>
      <c r="J42" s="69">
        <v>7653</v>
      </c>
      <c r="K42" s="69">
        <v>18253</v>
      </c>
      <c r="L42" s="69">
        <v>3899</v>
      </c>
      <c r="M42" s="69">
        <v>0</v>
      </c>
      <c r="N42" s="69">
        <v>0</v>
      </c>
      <c r="O42" s="104">
        <v>1145018</v>
      </c>
    </row>
    <row r="43" spans="1:15" s="15" customFormat="1" ht="15" customHeight="1" x14ac:dyDescent="0.15">
      <c r="A43" s="83" t="s">
        <v>42</v>
      </c>
      <c r="B43" s="69">
        <v>26370</v>
      </c>
      <c r="C43" s="69">
        <v>9</v>
      </c>
      <c r="D43" s="69">
        <v>818</v>
      </c>
      <c r="E43" s="69">
        <v>11968</v>
      </c>
      <c r="F43" s="69">
        <v>0</v>
      </c>
      <c r="G43" s="69">
        <v>15806</v>
      </c>
      <c r="H43" s="69">
        <v>1365</v>
      </c>
      <c r="I43" s="69">
        <v>12035</v>
      </c>
      <c r="J43" s="69">
        <v>523</v>
      </c>
      <c r="K43" s="69">
        <v>9</v>
      </c>
      <c r="L43" s="69">
        <v>1642</v>
      </c>
      <c r="M43" s="69">
        <v>0</v>
      </c>
      <c r="N43" s="69">
        <v>19698</v>
      </c>
      <c r="O43" s="104">
        <v>90245</v>
      </c>
    </row>
    <row r="44" spans="1:15" s="15" customFormat="1" ht="15" customHeight="1" x14ac:dyDescent="0.15">
      <c r="A44" s="83" t="s">
        <v>43</v>
      </c>
      <c r="B44" s="69">
        <v>9369</v>
      </c>
      <c r="C44" s="69">
        <v>362</v>
      </c>
      <c r="D44" s="69">
        <v>556</v>
      </c>
      <c r="E44" s="69">
        <v>4255</v>
      </c>
      <c r="F44" s="69">
        <v>5</v>
      </c>
      <c r="G44" s="69">
        <v>585</v>
      </c>
      <c r="H44" s="69">
        <v>76</v>
      </c>
      <c r="I44" s="69">
        <v>2162</v>
      </c>
      <c r="J44" s="69">
        <v>89</v>
      </c>
      <c r="K44" s="69">
        <v>123</v>
      </c>
      <c r="L44" s="69">
        <v>201</v>
      </c>
      <c r="M44" s="69">
        <v>17</v>
      </c>
      <c r="N44" s="69">
        <v>76</v>
      </c>
      <c r="O44" s="104">
        <v>17875</v>
      </c>
    </row>
    <row r="45" spans="1:15" s="15" customFormat="1" ht="15" customHeight="1" x14ac:dyDescent="0.15">
      <c r="A45" s="83" t="s">
        <v>44</v>
      </c>
      <c r="B45" s="69">
        <v>278393</v>
      </c>
      <c r="C45" s="69">
        <v>666</v>
      </c>
      <c r="D45" s="69">
        <v>7578</v>
      </c>
      <c r="E45" s="69">
        <v>79157</v>
      </c>
      <c r="F45" s="69">
        <v>556</v>
      </c>
      <c r="G45" s="69">
        <v>6896</v>
      </c>
      <c r="H45" s="69">
        <v>3378</v>
      </c>
      <c r="I45" s="69">
        <v>68605</v>
      </c>
      <c r="J45" s="69">
        <v>6951</v>
      </c>
      <c r="K45" s="69">
        <v>569</v>
      </c>
      <c r="L45" s="69">
        <v>6731</v>
      </c>
      <c r="M45" s="69">
        <v>0</v>
      </c>
      <c r="N45" s="69">
        <v>58929</v>
      </c>
      <c r="O45" s="104">
        <v>518407</v>
      </c>
    </row>
    <row r="46" spans="1:15" s="15" customFormat="1" ht="15" customHeight="1" x14ac:dyDescent="0.15">
      <c r="A46" s="83" t="s">
        <v>45</v>
      </c>
      <c r="B46" s="69">
        <v>9344</v>
      </c>
      <c r="C46" s="69">
        <v>4</v>
      </c>
      <c r="D46" s="69">
        <v>4</v>
      </c>
      <c r="E46" s="69">
        <v>6223</v>
      </c>
      <c r="F46" s="69">
        <v>34</v>
      </c>
      <c r="G46" s="69">
        <v>7149</v>
      </c>
      <c r="H46" s="69">
        <v>102</v>
      </c>
      <c r="I46" s="69">
        <v>20081</v>
      </c>
      <c r="J46" s="69">
        <v>0</v>
      </c>
      <c r="K46" s="69">
        <v>8127</v>
      </c>
      <c r="L46" s="69">
        <v>2445</v>
      </c>
      <c r="M46" s="69">
        <v>0</v>
      </c>
      <c r="N46" s="69">
        <v>0</v>
      </c>
      <c r="O46" s="104">
        <v>53512</v>
      </c>
    </row>
    <row r="47" spans="1:15" s="15" customFormat="1" ht="15" customHeight="1" x14ac:dyDescent="0.15">
      <c r="A47" s="83" t="s">
        <v>46</v>
      </c>
      <c r="B47" s="69">
        <v>84817</v>
      </c>
      <c r="C47" s="69">
        <v>0</v>
      </c>
      <c r="D47" s="69">
        <v>0</v>
      </c>
      <c r="E47" s="69">
        <v>23699</v>
      </c>
      <c r="F47" s="69">
        <v>11</v>
      </c>
      <c r="G47" s="69">
        <v>7817</v>
      </c>
      <c r="H47" s="69">
        <v>282</v>
      </c>
      <c r="I47" s="69">
        <v>11559</v>
      </c>
      <c r="J47" s="69">
        <v>1811</v>
      </c>
      <c r="K47" s="69">
        <v>1645</v>
      </c>
      <c r="L47" s="69">
        <v>4568</v>
      </c>
      <c r="M47" s="69">
        <v>6</v>
      </c>
      <c r="N47" s="69">
        <v>33105</v>
      </c>
      <c r="O47" s="104">
        <v>169321</v>
      </c>
    </row>
    <row r="48" spans="1:15" s="15" customFormat="1" ht="15" customHeight="1" x14ac:dyDescent="0.15">
      <c r="A48" s="83" t="s">
        <v>47</v>
      </c>
      <c r="B48" s="69">
        <v>209235</v>
      </c>
      <c r="C48" s="69">
        <v>27151</v>
      </c>
      <c r="D48" s="69">
        <v>26101</v>
      </c>
      <c r="E48" s="69">
        <v>0</v>
      </c>
      <c r="F48" s="69">
        <v>0</v>
      </c>
      <c r="G48" s="69">
        <v>17017</v>
      </c>
      <c r="H48" s="69">
        <v>14722</v>
      </c>
      <c r="I48" s="69">
        <v>89160</v>
      </c>
      <c r="J48" s="69">
        <v>7044</v>
      </c>
      <c r="K48" s="69">
        <v>1351</v>
      </c>
      <c r="L48" s="69">
        <v>6138</v>
      </c>
      <c r="M48" s="69">
        <v>0</v>
      </c>
      <c r="N48" s="69">
        <v>3934</v>
      </c>
      <c r="O48" s="104">
        <v>401854</v>
      </c>
    </row>
    <row r="49" spans="1:15" s="15" customFormat="1" ht="15" customHeight="1" x14ac:dyDescent="0.15">
      <c r="A49" s="83" t="s">
        <v>48</v>
      </c>
      <c r="B49" s="69">
        <v>2389</v>
      </c>
      <c r="C49" s="69">
        <v>2646</v>
      </c>
      <c r="D49" s="69">
        <v>205</v>
      </c>
      <c r="E49" s="69">
        <v>7360</v>
      </c>
      <c r="F49" s="69">
        <v>393</v>
      </c>
      <c r="G49" s="69">
        <v>2071</v>
      </c>
      <c r="H49" s="69">
        <v>6423</v>
      </c>
      <c r="I49" s="69">
        <v>8027</v>
      </c>
      <c r="J49" s="69">
        <v>260</v>
      </c>
      <c r="K49" s="69">
        <v>51</v>
      </c>
      <c r="L49" s="69">
        <v>93</v>
      </c>
      <c r="M49" s="69">
        <v>205</v>
      </c>
      <c r="N49" s="69">
        <v>0</v>
      </c>
      <c r="O49" s="104">
        <v>30122</v>
      </c>
    </row>
    <row r="50" spans="1:15" s="15" customFormat="1" ht="15" customHeight="1" x14ac:dyDescent="0.15">
      <c r="A50" s="83" t="s">
        <v>49</v>
      </c>
      <c r="B50" s="69">
        <v>19846</v>
      </c>
      <c r="C50" s="69">
        <v>22</v>
      </c>
      <c r="D50" s="69">
        <v>0</v>
      </c>
      <c r="E50" s="69">
        <v>521</v>
      </c>
      <c r="F50" s="69">
        <v>0</v>
      </c>
      <c r="G50" s="69">
        <v>911</v>
      </c>
      <c r="H50" s="69">
        <v>0</v>
      </c>
      <c r="I50" s="69">
        <v>2105</v>
      </c>
      <c r="J50" s="69">
        <v>0</v>
      </c>
      <c r="K50" s="69">
        <v>16</v>
      </c>
      <c r="L50" s="69">
        <v>13</v>
      </c>
      <c r="M50" s="69">
        <v>0</v>
      </c>
      <c r="N50" s="69">
        <v>4651</v>
      </c>
      <c r="O50" s="104">
        <v>28085</v>
      </c>
    </row>
    <row r="51" spans="1:15" s="15" customFormat="1" ht="15" customHeight="1" x14ac:dyDescent="0.15">
      <c r="A51" s="83" t="s">
        <v>50</v>
      </c>
      <c r="B51" s="69">
        <v>73973</v>
      </c>
      <c r="C51" s="69">
        <v>0</v>
      </c>
      <c r="D51" s="69">
        <v>45</v>
      </c>
      <c r="E51" s="69">
        <v>20117</v>
      </c>
      <c r="F51" s="69">
        <v>477</v>
      </c>
      <c r="G51" s="69">
        <v>9287</v>
      </c>
      <c r="H51" s="69">
        <v>6241</v>
      </c>
      <c r="I51" s="69">
        <v>11571</v>
      </c>
      <c r="J51" s="69">
        <v>0</v>
      </c>
      <c r="K51" s="69">
        <v>0</v>
      </c>
      <c r="L51" s="69">
        <v>9400</v>
      </c>
      <c r="M51" s="69">
        <v>0</v>
      </c>
      <c r="N51" s="69">
        <v>335</v>
      </c>
      <c r="O51" s="104">
        <v>131446</v>
      </c>
    </row>
    <row r="52" spans="1:15" s="15" customFormat="1" ht="15" customHeight="1" x14ac:dyDescent="0.15">
      <c r="A52" s="83" t="s">
        <v>51</v>
      </c>
      <c r="B52" s="69">
        <v>3415</v>
      </c>
      <c r="C52" s="69">
        <v>0</v>
      </c>
      <c r="D52" s="69">
        <v>903</v>
      </c>
      <c r="E52" s="69">
        <v>0</v>
      </c>
      <c r="F52" s="69">
        <v>5</v>
      </c>
      <c r="G52" s="69">
        <v>438</v>
      </c>
      <c r="H52" s="69">
        <v>7655</v>
      </c>
      <c r="I52" s="69">
        <v>1322</v>
      </c>
      <c r="J52" s="69">
        <v>38</v>
      </c>
      <c r="K52" s="69">
        <v>319</v>
      </c>
      <c r="L52" s="69">
        <v>471</v>
      </c>
      <c r="M52" s="69">
        <v>127</v>
      </c>
      <c r="N52" s="69">
        <v>0</v>
      </c>
      <c r="O52" s="104">
        <v>14693</v>
      </c>
    </row>
    <row r="53" spans="1:15" s="15" customFormat="1" ht="15" customHeight="1" x14ac:dyDescent="0.15">
      <c r="A53" s="83" t="s">
        <v>52</v>
      </c>
      <c r="B53" s="69">
        <v>373840</v>
      </c>
      <c r="C53" s="69">
        <v>1</v>
      </c>
      <c r="D53" s="69">
        <v>20</v>
      </c>
      <c r="E53" s="69">
        <v>4666</v>
      </c>
      <c r="F53" s="69">
        <v>2</v>
      </c>
      <c r="G53" s="69">
        <v>36760</v>
      </c>
      <c r="H53" s="69">
        <v>47685</v>
      </c>
      <c r="I53" s="69">
        <v>65634</v>
      </c>
      <c r="J53" s="69">
        <v>33455</v>
      </c>
      <c r="K53" s="69">
        <v>0</v>
      </c>
      <c r="L53" s="69">
        <v>6358</v>
      </c>
      <c r="M53" s="69">
        <v>0</v>
      </c>
      <c r="N53" s="69">
        <v>30638</v>
      </c>
      <c r="O53" s="104">
        <v>599057</v>
      </c>
    </row>
    <row r="54" spans="1:15" s="15" customFormat="1" ht="15" customHeight="1" x14ac:dyDescent="0.15">
      <c r="A54" s="83" t="s">
        <v>53</v>
      </c>
      <c r="B54" s="69">
        <v>107219</v>
      </c>
      <c r="C54" s="69">
        <v>5764</v>
      </c>
      <c r="D54" s="69">
        <v>1248</v>
      </c>
      <c r="E54" s="69">
        <v>18253</v>
      </c>
      <c r="F54" s="69">
        <v>0</v>
      </c>
      <c r="G54" s="69">
        <v>24362</v>
      </c>
      <c r="H54" s="69">
        <v>12233</v>
      </c>
      <c r="I54" s="69">
        <v>18086</v>
      </c>
      <c r="J54" s="69">
        <v>216</v>
      </c>
      <c r="K54" s="69">
        <v>0</v>
      </c>
      <c r="L54" s="69">
        <v>3495</v>
      </c>
      <c r="M54" s="69">
        <v>0</v>
      </c>
      <c r="N54" s="69">
        <v>0</v>
      </c>
      <c r="O54" s="104">
        <v>190876</v>
      </c>
    </row>
    <row r="55" spans="1:15" s="15" customFormat="1" ht="15" customHeight="1" x14ac:dyDescent="0.15">
      <c r="A55" s="83" t="s">
        <v>54</v>
      </c>
      <c r="B55" s="69">
        <v>18270</v>
      </c>
      <c r="C55" s="69">
        <v>44</v>
      </c>
      <c r="D55" s="69">
        <v>155</v>
      </c>
      <c r="E55" s="69">
        <v>10228</v>
      </c>
      <c r="F55" s="69">
        <v>154</v>
      </c>
      <c r="G55" s="69">
        <v>841</v>
      </c>
      <c r="H55" s="69">
        <v>3214</v>
      </c>
      <c r="I55" s="69">
        <v>7929</v>
      </c>
      <c r="J55" s="69">
        <v>1132</v>
      </c>
      <c r="K55" s="69">
        <v>0</v>
      </c>
      <c r="L55" s="69">
        <v>1153</v>
      </c>
      <c r="M55" s="69">
        <v>0</v>
      </c>
      <c r="N55" s="69">
        <v>905</v>
      </c>
      <c r="O55" s="104">
        <v>44025</v>
      </c>
    </row>
    <row r="56" spans="1:15" s="15" customFormat="1" ht="15" customHeight="1" x14ac:dyDescent="0.15">
      <c r="A56" s="83" t="s">
        <v>55</v>
      </c>
      <c r="B56" s="69">
        <v>14989</v>
      </c>
      <c r="C56" s="69">
        <v>10</v>
      </c>
      <c r="D56" s="69">
        <v>37</v>
      </c>
      <c r="E56" s="69">
        <v>945</v>
      </c>
      <c r="F56" s="69">
        <v>27</v>
      </c>
      <c r="G56" s="69">
        <v>430</v>
      </c>
      <c r="H56" s="69">
        <v>1581</v>
      </c>
      <c r="I56" s="69">
        <v>546</v>
      </c>
      <c r="J56" s="69">
        <v>74</v>
      </c>
      <c r="K56" s="69">
        <v>42</v>
      </c>
      <c r="L56" s="69">
        <v>693</v>
      </c>
      <c r="M56" s="69">
        <v>0</v>
      </c>
      <c r="N56" s="69">
        <v>0</v>
      </c>
      <c r="O56" s="104">
        <v>19374</v>
      </c>
    </row>
    <row r="57" spans="1:15" s="15" customFormat="1" ht="15" customHeight="1" x14ac:dyDescent="0.15">
      <c r="A57" s="83" t="s">
        <v>56</v>
      </c>
      <c r="B57" s="69">
        <v>2</v>
      </c>
      <c r="C57" s="69">
        <v>189</v>
      </c>
      <c r="D57" s="69">
        <v>163</v>
      </c>
      <c r="E57" s="69">
        <v>696</v>
      </c>
      <c r="F57" s="69">
        <v>107</v>
      </c>
      <c r="G57" s="69">
        <v>76</v>
      </c>
      <c r="H57" s="69">
        <v>20</v>
      </c>
      <c r="I57" s="69">
        <v>474</v>
      </c>
      <c r="J57" s="69">
        <v>72</v>
      </c>
      <c r="K57" s="69">
        <v>3</v>
      </c>
      <c r="L57" s="69">
        <v>0</v>
      </c>
      <c r="M57" s="69">
        <v>2</v>
      </c>
      <c r="N57" s="69">
        <v>14</v>
      </c>
      <c r="O57" s="104">
        <v>1818</v>
      </c>
    </row>
    <row r="58" spans="1:15" s="15" customFormat="1" ht="15" customHeight="1" x14ac:dyDescent="0.15">
      <c r="A58" s="83" t="s">
        <v>57</v>
      </c>
      <c r="B58" s="69">
        <v>220177</v>
      </c>
      <c r="C58" s="69">
        <v>329</v>
      </c>
      <c r="D58" s="69">
        <v>0</v>
      </c>
      <c r="E58" s="69">
        <v>2240</v>
      </c>
      <c r="F58" s="69">
        <v>1101</v>
      </c>
      <c r="G58" s="69">
        <v>23178</v>
      </c>
      <c r="H58" s="69">
        <v>30861</v>
      </c>
      <c r="I58" s="69">
        <v>28405</v>
      </c>
      <c r="J58" s="69">
        <v>5710</v>
      </c>
      <c r="K58" s="69">
        <v>224</v>
      </c>
      <c r="L58" s="69">
        <v>2407</v>
      </c>
      <c r="M58" s="69">
        <v>0</v>
      </c>
      <c r="N58" s="69">
        <v>0</v>
      </c>
      <c r="O58" s="104">
        <v>314632</v>
      </c>
    </row>
    <row r="59" spans="1:15" s="15" customFormat="1" ht="15" customHeight="1" x14ac:dyDescent="0.15">
      <c r="A59" s="83" t="s">
        <v>58</v>
      </c>
      <c r="B59" s="69">
        <v>241674</v>
      </c>
      <c r="C59" s="69">
        <v>40557</v>
      </c>
      <c r="D59" s="69">
        <v>166</v>
      </c>
      <c r="E59" s="69">
        <v>13815</v>
      </c>
      <c r="F59" s="69">
        <v>556</v>
      </c>
      <c r="G59" s="69">
        <v>81144</v>
      </c>
      <c r="H59" s="69">
        <v>13612</v>
      </c>
      <c r="I59" s="69">
        <v>47042</v>
      </c>
      <c r="J59" s="69">
        <v>49245</v>
      </c>
      <c r="K59" s="69">
        <v>384</v>
      </c>
      <c r="L59" s="69">
        <v>14220</v>
      </c>
      <c r="M59" s="69">
        <v>14</v>
      </c>
      <c r="N59" s="69">
        <v>75215</v>
      </c>
      <c r="O59" s="104">
        <v>577643</v>
      </c>
    </row>
    <row r="60" spans="1:15" s="15" customFormat="1" ht="15" customHeight="1" x14ac:dyDescent="0.15">
      <c r="A60" s="83" t="s">
        <v>59</v>
      </c>
      <c r="B60" s="69">
        <v>14627</v>
      </c>
      <c r="C60" s="69">
        <v>65</v>
      </c>
      <c r="D60" s="69">
        <v>327</v>
      </c>
      <c r="E60" s="69">
        <v>2262</v>
      </c>
      <c r="F60" s="69">
        <v>68</v>
      </c>
      <c r="G60" s="69">
        <v>4640</v>
      </c>
      <c r="H60" s="69">
        <v>4274</v>
      </c>
      <c r="I60" s="69">
        <v>19134</v>
      </c>
      <c r="J60" s="69">
        <v>0</v>
      </c>
      <c r="K60" s="69">
        <v>277</v>
      </c>
      <c r="L60" s="69">
        <v>1255</v>
      </c>
      <c r="M60" s="69">
        <v>0</v>
      </c>
      <c r="N60" s="69">
        <v>0</v>
      </c>
      <c r="O60" s="104">
        <v>46930</v>
      </c>
    </row>
    <row r="61" spans="1:15" s="15" customFormat="1" ht="15" customHeight="1" x14ac:dyDescent="0.15">
      <c r="A61" s="83" t="s">
        <v>60</v>
      </c>
      <c r="B61" s="69">
        <v>10419</v>
      </c>
      <c r="C61" s="69">
        <v>5</v>
      </c>
      <c r="D61" s="69">
        <v>2</v>
      </c>
      <c r="E61" s="69">
        <v>42484</v>
      </c>
      <c r="F61" s="69">
        <v>0</v>
      </c>
      <c r="G61" s="69">
        <v>24450</v>
      </c>
      <c r="H61" s="69">
        <v>0</v>
      </c>
      <c r="I61" s="69">
        <v>3030</v>
      </c>
      <c r="J61" s="69">
        <v>1296</v>
      </c>
      <c r="K61" s="69">
        <v>8219</v>
      </c>
      <c r="L61" s="69">
        <v>8175</v>
      </c>
      <c r="M61" s="69">
        <v>0</v>
      </c>
      <c r="N61" s="69">
        <v>62100</v>
      </c>
      <c r="O61" s="104">
        <v>160179</v>
      </c>
    </row>
    <row r="62" spans="1:15" s="15" customFormat="1" ht="15" customHeight="1" x14ac:dyDescent="0.15">
      <c r="A62" s="87" t="s">
        <v>61</v>
      </c>
      <c r="B62" s="72">
        <v>305</v>
      </c>
      <c r="C62" s="72">
        <v>0</v>
      </c>
      <c r="D62" s="72">
        <v>1</v>
      </c>
      <c r="E62" s="72">
        <v>1339</v>
      </c>
      <c r="F62" s="72">
        <v>6</v>
      </c>
      <c r="G62" s="72">
        <v>435</v>
      </c>
      <c r="H62" s="72">
        <v>0</v>
      </c>
      <c r="I62" s="72">
        <v>255</v>
      </c>
      <c r="J62" s="72">
        <v>20</v>
      </c>
      <c r="K62" s="72">
        <v>143</v>
      </c>
      <c r="L62" s="72">
        <v>134</v>
      </c>
      <c r="M62" s="72">
        <v>0</v>
      </c>
      <c r="N62" s="72">
        <v>0</v>
      </c>
      <c r="O62" s="119">
        <v>2639</v>
      </c>
    </row>
    <row r="63" spans="1:15" ht="15" customHeight="1" x14ac:dyDescent="0.15"/>
  </sheetData>
  <mergeCells count="3">
    <mergeCell ref="A1:N1"/>
    <mergeCell ref="A3:O3"/>
    <mergeCell ref="A4:O4"/>
  </mergeCells>
  <phoneticPr fontId="0" type="noConversion"/>
  <hyperlinks>
    <hyperlink ref="B9" r:id="rId1" location="THRS1VFY!B1" display="A:\THRS1VFY.W02 - THRS1VFY!B1" xr:uid="{00000000-0004-0000-0D00-000000000000}"/>
  </hyperlinks>
  <printOptions horizontalCentered="1" verticalCentered="1"/>
  <pageMargins left="0.25" right="0.25" top="0.25" bottom="0.25" header="0.5" footer="0.5"/>
  <pageSetup scale="62" orientation="landscape" r:id="rId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79"/>
  <sheetViews>
    <sheetView workbookViewId="0"/>
  </sheetViews>
  <sheetFormatPr baseColWidth="10" defaultColWidth="8.83203125" defaultRowHeight="13" x14ac:dyDescent="0.15"/>
  <cols>
    <col min="1" max="1" width="17.6640625" customWidth="1"/>
    <col min="2" max="2" width="10.33203125" customWidth="1"/>
    <col min="3" max="3" width="16.5" customWidth="1"/>
    <col min="4" max="4" width="12.5" customWidth="1"/>
    <col min="5" max="5" width="12" customWidth="1"/>
    <col min="6" max="6" width="11.5" customWidth="1"/>
    <col min="7" max="7" width="10.33203125" customWidth="1"/>
    <col min="8" max="8" width="10.5" customWidth="1"/>
    <col min="10" max="10" width="11" customWidth="1"/>
    <col min="11" max="11" width="11.1640625" customWidth="1"/>
    <col min="12" max="12" width="9.83203125" customWidth="1"/>
    <col min="13" max="13" width="11.5" customWidth="1"/>
    <col min="14" max="14" width="12.83203125" customWidth="1"/>
    <col min="15" max="15" width="12.5" customWidth="1"/>
    <col min="17" max="17" width="11" customWidth="1"/>
  </cols>
  <sheetData>
    <row r="1" spans="1:18" ht="15" customHeight="1" x14ac:dyDescent="0.15">
      <c r="A1" t="s">
        <v>251</v>
      </c>
      <c r="Q1" s="28" t="s">
        <v>142</v>
      </c>
    </row>
    <row r="2" spans="1:18" ht="15" customHeight="1" x14ac:dyDescent="0.15">
      <c r="Q2" s="2"/>
    </row>
    <row r="3" spans="1:18" ht="15" customHeight="1" x14ac:dyDescent="0.15">
      <c r="A3" s="190" t="s">
        <v>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3"/>
    </row>
    <row r="4" spans="1:18" ht="15" customHeight="1" x14ac:dyDescent="0.15">
      <c r="A4" s="204" t="s">
        <v>218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3"/>
    </row>
    <row r="5" spans="1:18" ht="15" customHeight="1" x14ac:dyDescent="0.15">
      <c r="A5" s="190" t="s">
        <v>221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3"/>
    </row>
    <row r="6" spans="1:18" ht="15" customHeight="1" x14ac:dyDescent="0.15"/>
    <row r="7" spans="1:18" ht="15" customHeight="1" x14ac:dyDescent="0.15"/>
    <row r="8" spans="1:18" s="16" customFormat="1" ht="20" customHeight="1" x14ac:dyDescent="0.15">
      <c r="A8" s="94"/>
      <c r="B8" s="112"/>
      <c r="C8" s="94"/>
      <c r="D8" s="207" t="s">
        <v>219</v>
      </c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6"/>
      <c r="R8" s="64"/>
    </row>
    <row r="9" spans="1:18" s="16" customFormat="1" ht="15" customHeight="1" x14ac:dyDescent="0.15">
      <c r="A9" s="114"/>
      <c r="B9" s="114" t="s">
        <v>62</v>
      </c>
      <c r="C9" s="114" t="s">
        <v>168</v>
      </c>
      <c r="D9" s="94"/>
      <c r="E9" s="94" t="s">
        <v>89</v>
      </c>
      <c r="F9" s="94" t="s">
        <v>89</v>
      </c>
      <c r="G9" s="94"/>
      <c r="H9" s="94"/>
      <c r="I9" s="94"/>
      <c r="J9" s="94"/>
      <c r="K9" s="94"/>
      <c r="L9" s="94"/>
      <c r="M9" s="94" t="s">
        <v>66</v>
      </c>
      <c r="N9" s="94" t="s">
        <v>67</v>
      </c>
      <c r="O9" s="94"/>
      <c r="P9" s="113"/>
      <c r="Q9" s="94" t="s">
        <v>106</v>
      </c>
      <c r="R9" s="63"/>
    </row>
    <row r="10" spans="1:18" s="16" customFormat="1" ht="15" customHeight="1" x14ac:dyDescent="0.15">
      <c r="A10" s="114"/>
      <c r="B10" s="114" t="s">
        <v>63</v>
      </c>
      <c r="C10" s="114" t="s">
        <v>100</v>
      </c>
      <c r="D10" s="114" t="s">
        <v>70</v>
      </c>
      <c r="E10" s="114" t="s">
        <v>64</v>
      </c>
      <c r="F10" s="114" t="s">
        <v>65</v>
      </c>
      <c r="G10" s="114" t="s">
        <v>71</v>
      </c>
      <c r="H10" s="114" t="s">
        <v>72</v>
      </c>
      <c r="I10" s="114" t="s">
        <v>73</v>
      </c>
      <c r="J10" s="114" t="s">
        <v>74</v>
      </c>
      <c r="K10" s="114" t="s">
        <v>75</v>
      </c>
      <c r="L10" s="114" t="s">
        <v>76</v>
      </c>
      <c r="M10" s="114" t="s">
        <v>77</v>
      </c>
      <c r="N10" s="114" t="s">
        <v>78</v>
      </c>
      <c r="O10" s="114" t="s">
        <v>79</v>
      </c>
      <c r="P10" s="108"/>
      <c r="Q10" s="114" t="s">
        <v>182</v>
      </c>
      <c r="R10" s="64"/>
    </row>
    <row r="11" spans="1:18" s="16" customFormat="1" ht="15" customHeight="1" x14ac:dyDescent="0.15">
      <c r="A11" s="101" t="s">
        <v>3</v>
      </c>
      <c r="B11" s="101" t="s">
        <v>167</v>
      </c>
      <c r="C11" s="101" t="s">
        <v>102</v>
      </c>
      <c r="D11" s="101" t="s">
        <v>81</v>
      </c>
      <c r="E11" s="101" t="s">
        <v>81</v>
      </c>
      <c r="F11" s="101" t="s">
        <v>81</v>
      </c>
      <c r="G11" s="101" t="s">
        <v>82</v>
      </c>
      <c r="H11" s="101" t="s">
        <v>83</v>
      </c>
      <c r="I11" s="101" t="s">
        <v>84</v>
      </c>
      <c r="J11" s="101" t="s">
        <v>85</v>
      </c>
      <c r="K11" s="101" t="s">
        <v>66</v>
      </c>
      <c r="L11" s="101" t="s">
        <v>83</v>
      </c>
      <c r="M11" s="101" t="s">
        <v>81</v>
      </c>
      <c r="N11" s="101" t="s">
        <v>86</v>
      </c>
      <c r="O11" s="101" t="s">
        <v>87</v>
      </c>
      <c r="P11" s="101" t="s">
        <v>98</v>
      </c>
      <c r="Q11" s="101" t="s">
        <v>97</v>
      </c>
      <c r="R11" s="64"/>
    </row>
    <row r="12" spans="1:18" s="15" customFormat="1" ht="15" customHeight="1" x14ac:dyDescent="0.15">
      <c r="A12" s="83" t="s">
        <v>94</v>
      </c>
      <c r="B12" s="69">
        <f>SUM(B14:B78)</f>
        <v>1254353</v>
      </c>
      <c r="C12" s="69">
        <f>SUM(C14:C78)</f>
        <v>514813</v>
      </c>
      <c r="D12" s="115">
        <v>24.4</v>
      </c>
      <c r="E12" s="115">
        <v>24.9</v>
      </c>
      <c r="F12" s="115">
        <v>21.9</v>
      </c>
      <c r="G12" s="115">
        <v>16.100000000000001</v>
      </c>
      <c r="H12" s="115">
        <v>18.3</v>
      </c>
      <c r="I12" s="115">
        <v>15.7</v>
      </c>
      <c r="J12" s="115">
        <v>15.8</v>
      </c>
      <c r="K12" s="115">
        <v>23.2</v>
      </c>
      <c r="L12" s="115">
        <v>11.3</v>
      </c>
      <c r="M12" s="115">
        <v>12</v>
      </c>
      <c r="N12" s="115">
        <v>16.899999999999999</v>
      </c>
      <c r="O12" s="115">
        <v>19.100000000000001</v>
      </c>
      <c r="P12" s="115">
        <v>10.8</v>
      </c>
      <c r="Q12" s="115">
        <v>24.5</v>
      </c>
      <c r="R12" s="20"/>
    </row>
    <row r="13" spans="1:18" s="15" customFormat="1" ht="15" customHeight="1" x14ac:dyDescent="0.15">
      <c r="A13" s="83"/>
      <c r="B13" s="116"/>
      <c r="C13" s="116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5"/>
      <c r="Q13" s="115"/>
      <c r="R13" s="20"/>
    </row>
    <row r="14" spans="1:18" s="15" customFormat="1" ht="15" customHeight="1" x14ac:dyDescent="0.15">
      <c r="A14" s="83" t="s">
        <v>6</v>
      </c>
      <c r="B14" s="69">
        <v>13412</v>
      </c>
      <c r="C14" s="69">
        <v>5815</v>
      </c>
      <c r="D14" s="115">
        <v>28.1</v>
      </c>
      <c r="E14" s="115">
        <v>29</v>
      </c>
      <c r="F14" s="115">
        <v>30.4</v>
      </c>
      <c r="G14" s="115">
        <v>13.4</v>
      </c>
      <c r="H14" s="115">
        <v>25.5</v>
      </c>
      <c r="I14" s="115">
        <v>16.3</v>
      </c>
      <c r="J14" s="115">
        <v>0</v>
      </c>
      <c r="K14" s="115">
        <v>18.8</v>
      </c>
      <c r="L14" s="115">
        <v>9.1999999999999993</v>
      </c>
      <c r="M14" s="115">
        <v>6.1</v>
      </c>
      <c r="N14" s="115">
        <v>16.899999999999999</v>
      </c>
      <c r="O14" s="115">
        <v>0</v>
      </c>
      <c r="P14" s="115">
        <v>10.6</v>
      </c>
      <c r="Q14" s="115">
        <v>26.5</v>
      </c>
      <c r="R14" s="20"/>
    </row>
    <row r="15" spans="1:18" s="15" customFormat="1" ht="15" customHeight="1" x14ac:dyDescent="0.15">
      <c r="A15" s="83" t="s">
        <v>7</v>
      </c>
      <c r="B15" s="69">
        <v>2737</v>
      </c>
      <c r="C15" s="69">
        <v>1047</v>
      </c>
      <c r="D15" s="115">
        <v>27.8</v>
      </c>
      <c r="E15" s="115">
        <v>0</v>
      </c>
      <c r="F15" s="115">
        <v>28.8</v>
      </c>
      <c r="G15" s="115">
        <v>14.2</v>
      </c>
      <c r="H15" s="115">
        <v>28.4</v>
      </c>
      <c r="I15" s="115">
        <v>15.8</v>
      </c>
      <c r="J15" s="115">
        <v>15.2</v>
      </c>
      <c r="K15" s="115">
        <v>22.1</v>
      </c>
      <c r="L15" s="115">
        <v>6.1</v>
      </c>
      <c r="M15" s="115">
        <v>8.1</v>
      </c>
      <c r="N15" s="115">
        <v>19.100000000000001</v>
      </c>
      <c r="O15" s="115">
        <v>0</v>
      </c>
      <c r="P15" s="115">
        <v>7.9</v>
      </c>
      <c r="Q15" s="115">
        <v>27.3</v>
      </c>
      <c r="R15" s="20"/>
    </row>
    <row r="16" spans="1:18" s="15" customFormat="1" ht="15" customHeight="1" x14ac:dyDescent="0.15">
      <c r="A16" s="83" t="s">
        <v>9</v>
      </c>
      <c r="B16" s="69">
        <v>17342</v>
      </c>
      <c r="C16" s="69">
        <v>6136</v>
      </c>
      <c r="D16" s="115">
        <v>26.6</v>
      </c>
      <c r="E16" s="115">
        <v>0</v>
      </c>
      <c r="F16" s="115">
        <v>0</v>
      </c>
      <c r="G16" s="115">
        <v>14.7</v>
      </c>
      <c r="H16" s="115">
        <v>26.2</v>
      </c>
      <c r="I16" s="115">
        <v>16.600000000000001</v>
      </c>
      <c r="J16" s="115">
        <v>16.399999999999999</v>
      </c>
      <c r="K16" s="115">
        <v>22.5</v>
      </c>
      <c r="L16" s="115">
        <v>12.7</v>
      </c>
      <c r="M16" s="115">
        <v>6.7</v>
      </c>
      <c r="N16" s="115">
        <v>11.9</v>
      </c>
      <c r="O16" s="115">
        <v>0</v>
      </c>
      <c r="P16" s="115">
        <v>3</v>
      </c>
      <c r="Q16" s="115">
        <v>25.5</v>
      </c>
      <c r="R16" s="20"/>
    </row>
    <row r="17" spans="1:18" s="15" customFormat="1" ht="15" customHeight="1" x14ac:dyDescent="0.15">
      <c r="A17" s="83" t="s">
        <v>10</v>
      </c>
      <c r="B17" s="69">
        <v>5499</v>
      </c>
      <c r="C17" s="69">
        <v>2407</v>
      </c>
      <c r="D17" s="115">
        <v>27.4</v>
      </c>
      <c r="E17" s="115">
        <v>0</v>
      </c>
      <c r="F17" s="115">
        <v>25.6</v>
      </c>
      <c r="G17" s="115">
        <v>14.9</v>
      </c>
      <c r="H17" s="115">
        <v>20.399999999999999</v>
      </c>
      <c r="I17" s="115">
        <v>10.8</v>
      </c>
      <c r="J17" s="115">
        <v>12.3</v>
      </c>
      <c r="K17" s="115">
        <v>19.7</v>
      </c>
      <c r="L17" s="115">
        <v>14.3</v>
      </c>
      <c r="M17" s="115">
        <v>0</v>
      </c>
      <c r="N17" s="115">
        <v>14.5</v>
      </c>
      <c r="O17" s="115">
        <v>0</v>
      </c>
      <c r="P17" s="115">
        <v>21.3</v>
      </c>
      <c r="Q17" s="115">
        <v>23.8</v>
      </c>
      <c r="R17" s="20"/>
    </row>
    <row r="18" spans="1:18" s="15" customFormat="1" ht="15" customHeight="1" x14ac:dyDescent="0.15">
      <c r="A18" s="83" t="s">
        <v>11</v>
      </c>
      <c r="B18" s="69">
        <v>435154</v>
      </c>
      <c r="C18" s="69">
        <v>163538</v>
      </c>
      <c r="D18" s="115">
        <v>21.8</v>
      </c>
      <c r="E18" s="115">
        <v>29.7</v>
      </c>
      <c r="F18" s="115">
        <v>21.4</v>
      </c>
      <c r="G18" s="115">
        <v>16.2</v>
      </c>
      <c r="H18" s="115">
        <v>10.7</v>
      </c>
      <c r="I18" s="115">
        <v>18.600000000000001</v>
      </c>
      <c r="J18" s="115">
        <v>16.100000000000001</v>
      </c>
      <c r="K18" s="115">
        <v>22.1</v>
      </c>
      <c r="L18" s="115">
        <v>16.100000000000001</v>
      </c>
      <c r="M18" s="115">
        <v>13.8</v>
      </c>
      <c r="N18" s="115">
        <v>15.1</v>
      </c>
      <c r="O18" s="115">
        <v>0</v>
      </c>
      <c r="P18" s="115">
        <v>15.6</v>
      </c>
      <c r="Q18" s="115">
        <v>24.7</v>
      </c>
      <c r="R18" s="20"/>
    </row>
    <row r="19" spans="1:18" s="15" customFormat="1" ht="15" customHeight="1" x14ac:dyDescent="0.15">
      <c r="A19" s="83"/>
      <c r="B19" s="69"/>
      <c r="C19" s="69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20"/>
    </row>
    <row r="20" spans="1:18" s="15" customFormat="1" ht="15" customHeight="1" x14ac:dyDescent="0.15">
      <c r="A20" s="83" t="s">
        <v>12</v>
      </c>
      <c r="B20" s="69">
        <v>7386</v>
      </c>
      <c r="C20" s="69">
        <v>3568</v>
      </c>
      <c r="D20" s="115">
        <v>24.8</v>
      </c>
      <c r="E20" s="115">
        <v>19.3</v>
      </c>
      <c r="F20" s="115">
        <v>0</v>
      </c>
      <c r="G20" s="115">
        <v>19</v>
      </c>
      <c r="H20" s="115">
        <v>25</v>
      </c>
      <c r="I20" s="115">
        <v>12.5</v>
      </c>
      <c r="J20" s="115">
        <v>19.5</v>
      </c>
      <c r="K20" s="115">
        <v>23.5</v>
      </c>
      <c r="L20" s="115">
        <v>19.3</v>
      </c>
      <c r="M20" s="115">
        <v>7.4</v>
      </c>
      <c r="N20" s="115">
        <v>13.8</v>
      </c>
      <c r="O20" s="115">
        <v>0</v>
      </c>
      <c r="P20" s="115">
        <v>5.0999999999999996</v>
      </c>
      <c r="Q20" s="115">
        <v>23.8</v>
      </c>
      <c r="R20" s="20"/>
    </row>
    <row r="21" spans="1:18" s="15" customFormat="1" ht="15" customHeight="1" x14ac:dyDescent="0.15">
      <c r="A21" s="83" t="s">
        <v>13</v>
      </c>
      <c r="B21" s="69">
        <v>9500</v>
      </c>
      <c r="C21" s="69">
        <v>4047</v>
      </c>
      <c r="D21" s="115">
        <v>21.9</v>
      </c>
      <c r="E21" s="115">
        <v>19.5</v>
      </c>
      <c r="F21" s="115">
        <v>18.3</v>
      </c>
      <c r="G21" s="115">
        <v>0</v>
      </c>
      <c r="H21" s="115">
        <v>41</v>
      </c>
      <c r="I21" s="115">
        <v>21.6</v>
      </c>
      <c r="J21" s="115">
        <v>15.3</v>
      </c>
      <c r="K21" s="115">
        <v>17.899999999999999</v>
      </c>
      <c r="L21" s="115">
        <v>0</v>
      </c>
      <c r="M21" s="115">
        <v>7.7</v>
      </c>
      <c r="N21" s="115">
        <v>20.399999999999999</v>
      </c>
      <c r="O21" s="115">
        <v>0</v>
      </c>
      <c r="P21" s="115">
        <v>0</v>
      </c>
      <c r="Q21" s="115">
        <v>25.8</v>
      </c>
      <c r="R21" s="20"/>
    </row>
    <row r="22" spans="1:18" s="15" customFormat="1" ht="15" customHeight="1" x14ac:dyDescent="0.15">
      <c r="A22" s="83" t="s">
        <v>14</v>
      </c>
      <c r="B22" s="69">
        <v>2511</v>
      </c>
      <c r="C22" s="69">
        <v>1025</v>
      </c>
      <c r="D22" s="115">
        <v>23.6</v>
      </c>
      <c r="E22" s="115">
        <v>24.3</v>
      </c>
      <c r="F22" s="115">
        <v>24.1</v>
      </c>
      <c r="G22" s="115">
        <v>12.3</v>
      </c>
      <c r="H22" s="115">
        <v>10.7</v>
      </c>
      <c r="I22" s="115">
        <v>12</v>
      </c>
      <c r="J22" s="115">
        <v>0</v>
      </c>
      <c r="K22" s="115">
        <v>28.6</v>
      </c>
      <c r="L22" s="115">
        <v>16.5</v>
      </c>
      <c r="M22" s="115">
        <v>21.4</v>
      </c>
      <c r="N22" s="115">
        <v>24.7</v>
      </c>
      <c r="O22" s="115">
        <v>0</v>
      </c>
      <c r="P22" s="115">
        <v>0</v>
      </c>
      <c r="Q22" s="115">
        <v>24.4</v>
      </c>
      <c r="R22" s="20"/>
    </row>
    <row r="23" spans="1:18" s="15" customFormat="1" ht="15" customHeight="1" x14ac:dyDescent="0.15">
      <c r="A23" s="83" t="s">
        <v>15</v>
      </c>
      <c r="B23" s="69">
        <v>6533</v>
      </c>
      <c r="C23" s="69">
        <v>1732</v>
      </c>
      <c r="D23" s="115">
        <v>20.9</v>
      </c>
      <c r="E23" s="115">
        <v>6.2</v>
      </c>
      <c r="F23" s="115">
        <v>6.8</v>
      </c>
      <c r="G23" s="115">
        <v>17</v>
      </c>
      <c r="H23" s="115">
        <v>13.5</v>
      </c>
      <c r="I23" s="115">
        <v>13.4</v>
      </c>
      <c r="J23" s="115">
        <v>28.4</v>
      </c>
      <c r="K23" s="115">
        <v>15.5</v>
      </c>
      <c r="L23" s="115">
        <v>9.1</v>
      </c>
      <c r="M23" s="115">
        <v>13.6</v>
      </c>
      <c r="N23" s="115">
        <v>12.4</v>
      </c>
      <c r="O23" s="115">
        <v>0</v>
      </c>
      <c r="P23" s="115">
        <v>0</v>
      </c>
      <c r="Q23" s="115">
        <v>18.899999999999999</v>
      </c>
      <c r="R23" s="20"/>
    </row>
    <row r="24" spans="1:18" s="15" customFormat="1" ht="15" customHeight="1" x14ac:dyDescent="0.15">
      <c r="A24" s="83" t="s">
        <v>16</v>
      </c>
      <c r="B24" s="69">
        <v>19593</v>
      </c>
      <c r="C24" s="69">
        <v>11507</v>
      </c>
      <c r="D24" s="115">
        <v>23.9</v>
      </c>
      <c r="E24" s="115">
        <v>25.4</v>
      </c>
      <c r="F24" s="115">
        <v>15.8</v>
      </c>
      <c r="G24" s="115">
        <v>21.6</v>
      </c>
      <c r="H24" s="115">
        <v>18</v>
      </c>
      <c r="I24" s="115">
        <v>17</v>
      </c>
      <c r="J24" s="115">
        <v>19.100000000000001</v>
      </c>
      <c r="K24" s="115">
        <v>31.1</v>
      </c>
      <c r="L24" s="115">
        <v>9.8000000000000007</v>
      </c>
      <c r="M24" s="115">
        <v>8.9</v>
      </c>
      <c r="N24" s="115">
        <v>10.7</v>
      </c>
      <c r="O24" s="115">
        <v>20.6</v>
      </c>
      <c r="P24" s="115">
        <v>12</v>
      </c>
      <c r="Q24" s="115">
        <v>27.7</v>
      </c>
      <c r="R24" s="20"/>
    </row>
    <row r="25" spans="1:18" s="15" customFormat="1" ht="15" customHeight="1" x14ac:dyDescent="0.15">
      <c r="A25" s="83"/>
      <c r="B25" s="69"/>
      <c r="C25" s="69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20"/>
    </row>
    <row r="26" spans="1:18" s="15" customFormat="1" ht="15" customHeight="1" x14ac:dyDescent="0.15">
      <c r="A26" s="83" t="s">
        <v>18</v>
      </c>
      <c r="B26" s="69">
        <v>3620</v>
      </c>
      <c r="C26" s="69">
        <v>2255</v>
      </c>
      <c r="D26" s="115">
        <v>25.4</v>
      </c>
      <c r="E26" s="115">
        <v>20.100000000000001</v>
      </c>
      <c r="F26" s="115">
        <v>27.9</v>
      </c>
      <c r="G26" s="115">
        <v>22.2</v>
      </c>
      <c r="H26" s="115">
        <v>29</v>
      </c>
      <c r="I26" s="115">
        <v>18.3</v>
      </c>
      <c r="J26" s="115">
        <v>25.6</v>
      </c>
      <c r="K26" s="115">
        <v>28.2</v>
      </c>
      <c r="L26" s="115">
        <v>12.2</v>
      </c>
      <c r="M26" s="115">
        <v>20.5</v>
      </c>
      <c r="N26" s="115">
        <v>28.1</v>
      </c>
      <c r="O26" s="115">
        <v>18.8</v>
      </c>
      <c r="P26" s="115">
        <v>14</v>
      </c>
      <c r="Q26" s="115">
        <v>31.3</v>
      </c>
      <c r="R26" s="20"/>
    </row>
    <row r="27" spans="1:18" s="15" customFormat="1" ht="15" customHeight="1" x14ac:dyDescent="0.15">
      <c r="A27" s="83" t="s">
        <v>19</v>
      </c>
      <c r="B27" s="69">
        <v>1664</v>
      </c>
      <c r="C27" s="69">
        <v>26</v>
      </c>
      <c r="D27" s="115">
        <v>27.7</v>
      </c>
      <c r="E27" s="115">
        <v>0</v>
      </c>
      <c r="F27" s="115">
        <v>0</v>
      </c>
      <c r="G27" s="115">
        <v>27.9</v>
      </c>
      <c r="H27" s="115">
        <v>32.9</v>
      </c>
      <c r="I27" s="115">
        <v>0</v>
      </c>
      <c r="J27" s="115">
        <v>14</v>
      </c>
      <c r="K27" s="115">
        <v>3</v>
      </c>
      <c r="L27" s="115">
        <v>0</v>
      </c>
      <c r="M27" s="115">
        <v>0</v>
      </c>
      <c r="N27" s="115">
        <v>0</v>
      </c>
      <c r="O27" s="115">
        <v>0</v>
      </c>
      <c r="P27" s="115">
        <v>0</v>
      </c>
      <c r="Q27" s="115">
        <v>27.8</v>
      </c>
      <c r="R27" s="20"/>
    </row>
    <row r="28" spans="1:18" s="15" customFormat="1" ht="15" customHeight="1" x14ac:dyDescent="0.15">
      <c r="A28" s="83" t="s">
        <v>20</v>
      </c>
      <c r="B28" s="69">
        <v>9001</v>
      </c>
      <c r="C28" s="69">
        <v>4631</v>
      </c>
      <c r="D28" s="115">
        <v>27.8</v>
      </c>
      <c r="E28" s="115">
        <v>29.7</v>
      </c>
      <c r="F28" s="115">
        <v>25.7</v>
      </c>
      <c r="G28" s="115">
        <v>18.8</v>
      </c>
      <c r="H28" s="115">
        <v>25.3</v>
      </c>
      <c r="I28" s="115">
        <v>7.5</v>
      </c>
      <c r="J28" s="115">
        <v>17.100000000000001</v>
      </c>
      <c r="K28" s="115">
        <v>15.4</v>
      </c>
      <c r="L28" s="115">
        <v>10.6</v>
      </c>
      <c r="M28" s="115">
        <v>7.2</v>
      </c>
      <c r="N28" s="115">
        <v>9.1</v>
      </c>
      <c r="O28" s="115">
        <v>0</v>
      </c>
      <c r="P28" s="115">
        <v>8.1</v>
      </c>
      <c r="Q28" s="115">
        <v>27.9</v>
      </c>
      <c r="R28" s="20"/>
    </row>
    <row r="29" spans="1:18" s="15" customFormat="1" ht="15" customHeight="1" x14ac:dyDescent="0.15">
      <c r="A29" s="83" t="s">
        <v>21</v>
      </c>
      <c r="B29" s="69">
        <v>194</v>
      </c>
      <c r="C29" s="69">
        <v>171</v>
      </c>
      <c r="D29" s="115">
        <v>17</v>
      </c>
      <c r="E29" s="115">
        <v>26.5</v>
      </c>
      <c r="F29" s="115">
        <v>0</v>
      </c>
      <c r="G29" s="115">
        <v>11.2</v>
      </c>
      <c r="H29" s="115">
        <v>0</v>
      </c>
      <c r="I29" s="115">
        <v>14.3</v>
      </c>
      <c r="J29" s="115">
        <v>5.9</v>
      </c>
      <c r="K29" s="115">
        <v>19.600000000000001</v>
      </c>
      <c r="L29" s="115">
        <v>3.6</v>
      </c>
      <c r="M29" s="115">
        <v>0</v>
      </c>
      <c r="N29" s="115">
        <v>9.8000000000000007</v>
      </c>
      <c r="O29" s="115">
        <v>0</v>
      </c>
      <c r="P29" s="115">
        <v>16.5</v>
      </c>
      <c r="Q29" s="115">
        <v>27.4</v>
      </c>
      <c r="R29" s="20"/>
    </row>
    <row r="30" spans="1:18" s="15" customFormat="1" ht="15" customHeight="1" x14ac:dyDescent="0.15">
      <c r="A30" s="83" t="s">
        <v>22</v>
      </c>
      <c r="B30" s="69">
        <v>7323</v>
      </c>
      <c r="C30" s="69">
        <v>4305</v>
      </c>
      <c r="D30" s="115">
        <v>25.5</v>
      </c>
      <c r="E30" s="115">
        <v>0</v>
      </c>
      <c r="F30" s="115">
        <v>0</v>
      </c>
      <c r="G30" s="115">
        <v>17.100000000000001</v>
      </c>
      <c r="H30" s="115">
        <v>0</v>
      </c>
      <c r="I30" s="115">
        <v>14.6</v>
      </c>
      <c r="J30" s="115">
        <v>17.600000000000001</v>
      </c>
      <c r="K30" s="115">
        <v>26</v>
      </c>
      <c r="L30" s="115">
        <v>6.7</v>
      </c>
      <c r="M30" s="115">
        <v>10.3</v>
      </c>
      <c r="N30" s="115">
        <v>16.5</v>
      </c>
      <c r="O30" s="115">
        <v>0</v>
      </c>
      <c r="P30" s="115">
        <v>5.0999999999999996</v>
      </c>
      <c r="Q30" s="115">
        <v>22.3</v>
      </c>
      <c r="R30" s="20"/>
    </row>
    <row r="31" spans="1:18" s="15" customFormat="1" ht="15" customHeight="1" x14ac:dyDescent="0.15">
      <c r="A31" s="83"/>
      <c r="B31" s="69"/>
      <c r="C31" s="69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20"/>
    </row>
    <row r="32" spans="1:18" s="15" customFormat="1" ht="15" customHeight="1" x14ac:dyDescent="0.15">
      <c r="A32" s="83" t="s">
        <v>23</v>
      </c>
      <c r="B32" s="69">
        <v>29353</v>
      </c>
      <c r="C32" s="69">
        <v>9113</v>
      </c>
      <c r="D32" s="115">
        <v>23.6</v>
      </c>
      <c r="E32" s="115">
        <v>15.4</v>
      </c>
      <c r="F32" s="115">
        <v>0</v>
      </c>
      <c r="G32" s="115">
        <v>12.7</v>
      </c>
      <c r="H32" s="115">
        <v>13.6</v>
      </c>
      <c r="I32" s="115">
        <v>7.6</v>
      </c>
      <c r="J32" s="115">
        <v>11.2</v>
      </c>
      <c r="K32" s="115">
        <v>14.5</v>
      </c>
      <c r="L32" s="115">
        <v>5.0999999999999996</v>
      </c>
      <c r="M32" s="115">
        <v>6.9</v>
      </c>
      <c r="N32" s="115">
        <v>25</v>
      </c>
      <c r="O32" s="115">
        <v>0</v>
      </c>
      <c r="P32" s="115">
        <v>0</v>
      </c>
      <c r="Q32" s="115">
        <v>22.4</v>
      </c>
      <c r="R32" s="20"/>
    </row>
    <row r="33" spans="1:18" s="15" customFormat="1" ht="15" customHeight="1" x14ac:dyDescent="0.15">
      <c r="A33" s="83" t="s">
        <v>24</v>
      </c>
      <c r="B33" s="69">
        <v>14836</v>
      </c>
      <c r="C33" s="69">
        <v>8008</v>
      </c>
      <c r="D33" s="115">
        <v>26.8</v>
      </c>
      <c r="E33" s="115">
        <v>21.7</v>
      </c>
      <c r="F33" s="115">
        <v>19.2</v>
      </c>
      <c r="G33" s="115">
        <v>14.6</v>
      </c>
      <c r="H33" s="115">
        <v>0</v>
      </c>
      <c r="I33" s="115">
        <v>19</v>
      </c>
      <c r="J33" s="115">
        <v>14</v>
      </c>
      <c r="K33" s="115">
        <v>29.2</v>
      </c>
      <c r="L33" s="115">
        <v>20.8</v>
      </c>
      <c r="M33" s="115">
        <v>8.5</v>
      </c>
      <c r="N33" s="115">
        <v>14.1</v>
      </c>
      <c r="O33" s="115">
        <v>0</v>
      </c>
      <c r="P33" s="115">
        <v>7.9</v>
      </c>
      <c r="Q33" s="115">
        <v>23.3</v>
      </c>
      <c r="R33" s="20"/>
    </row>
    <row r="34" spans="1:18" s="15" customFormat="1" ht="15" customHeight="1" x14ac:dyDescent="0.15">
      <c r="A34" s="83" t="s">
        <v>25</v>
      </c>
      <c r="B34" s="69">
        <v>12441</v>
      </c>
      <c r="C34" s="69">
        <v>4935</v>
      </c>
      <c r="D34" s="115">
        <v>25.6</v>
      </c>
      <c r="E34" s="115">
        <v>0</v>
      </c>
      <c r="F34" s="115">
        <v>41</v>
      </c>
      <c r="G34" s="115">
        <v>14.1</v>
      </c>
      <c r="H34" s="115">
        <v>1.5</v>
      </c>
      <c r="I34" s="115">
        <v>8.1</v>
      </c>
      <c r="J34" s="115">
        <v>12.2</v>
      </c>
      <c r="K34" s="115">
        <v>22.4</v>
      </c>
      <c r="L34" s="115">
        <v>13.6</v>
      </c>
      <c r="M34" s="115">
        <v>10.9</v>
      </c>
      <c r="N34" s="115">
        <v>10.6</v>
      </c>
      <c r="O34" s="115">
        <v>0</v>
      </c>
      <c r="P34" s="115">
        <v>2.7</v>
      </c>
      <c r="Q34" s="115">
        <v>22.3</v>
      </c>
      <c r="R34" s="20"/>
    </row>
    <row r="35" spans="1:18" s="15" customFormat="1" ht="15" customHeight="1" x14ac:dyDescent="0.15">
      <c r="A35" s="83" t="s">
        <v>26</v>
      </c>
      <c r="B35" s="69">
        <v>12896</v>
      </c>
      <c r="C35" s="69">
        <v>6244</v>
      </c>
      <c r="D35" s="115">
        <v>20.6</v>
      </c>
      <c r="E35" s="115">
        <v>26.5</v>
      </c>
      <c r="F35" s="115">
        <v>0</v>
      </c>
      <c r="G35" s="115">
        <v>19.2</v>
      </c>
      <c r="H35" s="115">
        <v>0</v>
      </c>
      <c r="I35" s="115">
        <v>24</v>
      </c>
      <c r="J35" s="115">
        <v>19.7</v>
      </c>
      <c r="K35" s="115">
        <v>22.1</v>
      </c>
      <c r="L35" s="115">
        <v>12.7</v>
      </c>
      <c r="M35" s="115">
        <v>12.2</v>
      </c>
      <c r="N35" s="115">
        <v>30</v>
      </c>
      <c r="O35" s="115">
        <v>0</v>
      </c>
      <c r="P35" s="115">
        <v>9.1999999999999993</v>
      </c>
      <c r="Q35" s="115">
        <v>24.5</v>
      </c>
      <c r="R35" s="20"/>
    </row>
    <row r="36" spans="1:18" s="15" customFormat="1" ht="15" customHeight="1" x14ac:dyDescent="0.15">
      <c r="A36" s="83" t="s">
        <v>27</v>
      </c>
      <c r="B36" s="69">
        <v>3341</v>
      </c>
      <c r="C36" s="69">
        <v>1627</v>
      </c>
      <c r="D36" s="115">
        <v>24.9</v>
      </c>
      <c r="E36" s="115">
        <v>20.8</v>
      </c>
      <c r="F36" s="115">
        <v>19.8</v>
      </c>
      <c r="G36" s="115">
        <v>12.5</v>
      </c>
      <c r="H36" s="115">
        <v>21.3</v>
      </c>
      <c r="I36" s="115">
        <v>10.8</v>
      </c>
      <c r="J36" s="115">
        <v>15.6</v>
      </c>
      <c r="K36" s="115">
        <v>21.9</v>
      </c>
      <c r="L36" s="115">
        <v>16.3</v>
      </c>
      <c r="M36" s="115">
        <v>16.399999999999999</v>
      </c>
      <c r="N36" s="115">
        <v>11.4</v>
      </c>
      <c r="O36" s="115">
        <v>6</v>
      </c>
      <c r="P36" s="115">
        <v>0</v>
      </c>
      <c r="Q36" s="115">
        <v>22.1</v>
      </c>
      <c r="R36" s="20"/>
    </row>
    <row r="37" spans="1:18" s="15" customFormat="1" ht="15" customHeight="1" x14ac:dyDescent="0.15">
      <c r="A37" s="83"/>
      <c r="B37" s="69"/>
      <c r="C37" s="69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20"/>
    </row>
    <row r="38" spans="1:18" s="15" customFormat="1" ht="15" customHeight="1" x14ac:dyDescent="0.15">
      <c r="A38" s="83" t="s">
        <v>28</v>
      </c>
      <c r="B38" s="69">
        <v>13392</v>
      </c>
      <c r="C38" s="69">
        <v>5574</v>
      </c>
      <c r="D38" s="115">
        <v>24</v>
      </c>
      <c r="E38" s="115">
        <v>0</v>
      </c>
      <c r="F38" s="115">
        <v>0</v>
      </c>
      <c r="G38" s="115">
        <v>16.399999999999999</v>
      </c>
      <c r="H38" s="115">
        <v>0</v>
      </c>
      <c r="I38" s="115">
        <v>10.8</v>
      </c>
      <c r="J38" s="115">
        <v>13.6</v>
      </c>
      <c r="K38" s="115">
        <v>35.299999999999997</v>
      </c>
      <c r="L38" s="115">
        <v>23.7</v>
      </c>
      <c r="M38" s="115">
        <v>21</v>
      </c>
      <c r="N38" s="115">
        <v>30.5</v>
      </c>
      <c r="O38" s="115">
        <v>0</v>
      </c>
      <c r="P38" s="115">
        <v>16.2</v>
      </c>
      <c r="Q38" s="115">
        <v>24.1</v>
      </c>
      <c r="R38" s="20"/>
    </row>
    <row r="39" spans="1:18" s="15" customFormat="1" ht="15" customHeight="1" x14ac:dyDescent="0.15">
      <c r="A39" s="83" t="s">
        <v>29</v>
      </c>
      <c r="B39" s="69">
        <v>14508</v>
      </c>
      <c r="C39" s="69">
        <v>6659</v>
      </c>
      <c r="D39" s="115">
        <v>21.6</v>
      </c>
      <c r="E39" s="115">
        <v>0</v>
      </c>
      <c r="F39" s="115">
        <v>16.600000000000001</v>
      </c>
      <c r="G39" s="115">
        <v>18.8</v>
      </c>
      <c r="H39" s="115">
        <v>25.5</v>
      </c>
      <c r="I39" s="115">
        <v>11.7</v>
      </c>
      <c r="J39" s="115">
        <v>16.100000000000001</v>
      </c>
      <c r="K39" s="115">
        <v>28.2</v>
      </c>
      <c r="L39" s="115">
        <v>9.6</v>
      </c>
      <c r="M39" s="115">
        <v>31.7</v>
      </c>
      <c r="N39" s="115">
        <v>18.100000000000001</v>
      </c>
      <c r="O39" s="115">
        <v>0</v>
      </c>
      <c r="P39" s="115">
        <v>0</v>
      </c>
      <c r="Q39" s="115">
        <v>25.7</v>
      </c>
      <c r="R39" s="20"/>
    </row>
    <row r="40" spans="1:18" s="15" customFormat="1" ht="15" customHeight="1" x14ac:dyDescent="0.15">
      <c r="A40" s="83" t="s">
        <v>30</v>
      </c>
      <c r="B40" s="69">
        <v>34707</v>
      </c>
      <c r="C40" s="69">
        <v>10366</v>
      </c>
      <c r="D40" s="115">
        <v>26.1</v>
      </c>
      <c r="E40" s="115">
        <v>0</v>
      </c>
      <c r="F40" s="115">
        <v>0</v>
      </c>
      <c r="G40" s="115">
        <v>9</v>
      </c>
      <c r="H40" s="115">
        <v>0</v>
      </c>
      <c r="I40" s="115">
        <v>18</v>
      </c>
      <c r="J40" s="115">
        <v>18.899999999999999</v>
      </c>
      <c r="K40" s="115">
        <v>37.1</v>
      </c>
      <c r="L40" s="115">
        <v>27.3</v>
      </c>
      <c r="M40" s="115">
        <v>35.799999999999997</v>
      </c>
      <c r="N40" s="115">
        <v>36.1</v>
      </c>
      <c r="O40" s="115">
        <v>0</v>
      </c>
      <c r="P40" s="115">
        <v>0</v>
      </c>
      <c r="Q40" s="115">
        <v>28.4</v>
      </c>
      <c r="R40" s="20"/>
    </row>
    <row r="41" spans="1:18" s="15" customFormat="1" ht="15" customHeight="1" x14ac:dyDescent="0.15">
      <c r="A41" s="83" t="s">
        <v>31</v>
      </c>
      <c r="B41" s="69">
        <v>47329</v>
      </c>
      <c r="C41" s="69">
        <v>18839</v>
      </c>
      <c r="D41" s="115">
        <v>22.9</v>
      </c>
      <c r="E41" s="115">
        <v>20</v>
      </c>
      <c r="F41" s="115">
        <v>26</v>
      </c>
      <c r="G41" s="115">
        <v>8.6</v>
      </c>
      <c r="H41" s="115">
        <v>0</v>
      </c>
      <c r="I41" s="115">
        <v>11.2</v>
      </c>
      <c r="J41" s="115">
        <v>10.4</v>
      </c>
      <c r="K41" s="115">
        <v>17.899999999999999</v>
      </c>
      <c r="L41" s="115">
        <v>2.7</v>
      </c>
      <c r="M41" s="115">
        <v>14.7</v>
      </c>
      <c r="N41" s="115">
        <v>24.6</v>
      </c>
      <c r="O41" s="115">
        <v>0</v>
      </c>
      <c r="P41" s="115">
        <v>12.3</v>
      </c>
      <c r="Q41" s="115">
        <v>21.7</v>
      </c>
      <c r="R41" s="20"/>
    </row>
    <row r="42" spans="1:18" s="15" customFormat="1" ht="15" customHeight="1" x14ac:dyDescent="0.15">
      <c r="A42" s="83" t="s">
        <v>32</v>
      </c>
      <c r="B42" s="69">
        <v>13103</v>
      </c>
      <c r="C42" s="69">
        <v>7641</v>
      </c>
      <c r="D42" s="115">
        <v>21.7</v>
      </c>
      <c r="E42" s="115">
        <v>17.899999999999999</v>
      </c>
      <c r="F42" s="115">
        <v>18.7</v>
      </c>
      <c r="G42" s="115">
        <v>15.4</v>
      </c>
      <c r="H42" s="115">
        <v>22.1</v>
      </c>
      <c r="I42" s="115">
        <v>14.6</v>
      </c>
      <c r="J42" s="115">
        <v>17</v>
      </c>
      <c r="K42" s="115">
        <v>20.2</v>
      </c>
      <c r="L42" s="115">
        <v>11.8</v>
      </c>
      <c r="M42" s="115">
        <v>0</v>
      </c>
      <c r="N42" s="115">
        <v>13.1</v>
      </c>
      <c r="O42" s="115">
        <v>23.1</v>
      </c>
      <c r="P42" s="115">
        <v>8.8000000000000007</v>
      </c>
      <c r="Q42" s="115">
        <v>21.4</v>
      </c>
      <c r="R42" s="20"/>
    </row>
    <row r="43" spans="1:18" s="15" customFormat="1" ht="15" customHeight="1" x14ac:dyDescent="0.15">
      <c r="A43" s="83"/>
      <c r="B43" s="69"/>
      <c r="C43" s="69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20"/>
    </row>
    <row r="44" spans="1:18" s="15" customFormat="1" ht="15" customHeight="1" x14ac:dyDescent="0.15">
      <c r="A44" s="83" t="s">
        <v>33</v>
      </c>
      <c r="B44" s="69">
        <v>6814</v>
      </c>
      <c r="C44" s="69">
        <v>4115</v>
      </c>
      <c r="D44" s="115">
        <v>27.8</v>
      </c>
      <c r="E44" s="115">
        <v>0</v>
      </c>
      <c r="F44" s="115">
        <v>33</v>
      </c>
      <c r="G44" s="115">
        <v>21.6</v>
      </c>
      <c r="H44" s="115">
        <v>0</v>
      </c>
      <c r="I44" s="115">
        <v>21.8</v>
      </c>
      <c r="J44" s="115">
        <v>22.7</v>
      </c>
      <c r="K44" s="115">
        <v>23.4</v>
      </c>
      <c r="L44" s="115">
        <v>27.2</v>
      </c>
      <c r="M44" s="115">
        <v>11.5</v>
      </c>
      <c r="N44" s="115">
        <v>29.9</v>
      </c>
      <c r="O44" s="115">
        <v>0</v>
      </c>
      <c r="P44" s="115">
        <v>0</v>
      </c>
      <c r="Q44" s="115">
        <v>27.3</v>
      </c>
      <c r="R44" s="20"/>
    </row>
    <row r="45" spans="1:18" s="15" customFormat="1" ht="15" customHeight="1" x14ac:dyDescent="0.15">
      <c r="A45" s="83" t="s">
        <v>34</v>
      </c>
      <c r="B45" s="69">
        <v>30037</v>
      </c>
      <c r="C45" s="69">
        <v>5770</v>
      </c>
      <c r="D45" s="115">
        <v>26.5</v>
      </c>
      <c r="E45" s="115">
        <v>27.3</v>
      </c>
      <c r="F45" s="115">
        <v>23</v>
      </c>
      <c r="G45" s="115">
        <v>13.5</v>
      </c>
      <c r="H45" s="115">
        <v>25.3</v>
      </c>
      <c r="I45" s="115">
        <v>20.100000000000001</v>
      </c>
      <c r="J45" s="115">
        <v>17.8</v>
      </c>
      <c r="K45" s="115">
        <v>28.4</v>
      </c>
      <c r="L45" s="115">
        <v>20.399999999999999</v>
      </c>
      <c r="M45" s="115">
        <v>5.7</v>
      </c>
      <c r="N45" s="115">
        <v>22.5</v>
      </c>
      <c r="O45" s="115">
        <v>0</v>
      </c>
      <c r="P45" s="115">
        <v>4</v>
      </c>
      <c r="Q45" s="115">
        <v>27.2</v>
      </c>
      <c r="R45" s="20"/>
    </row>
    <row r="46" spans="1:18" s="15" customFormat="1" ht="15" customHeight="1" x14ac:dyDescent="0.15">
      <c r="A46" s="83" t="s">
        <v>35</v>
      </c>
      <c r="B46" s="69">
        <v>2854</v>
      </c>
      <c r="C46" s="69">
        <v>1677</v>
      </c>
      <c r="D46" s="115">
        <v>19.899999999999999</v>
      </c>
      <c r="E46" s="115">
        <v>0</v>
      </c>
      <c r="F46" s="115">
        <v>20.3</v>
      </c>
      <c r="G46" s="115">
        <v>15</v>
      </c>
      <c r="H46" s="115">
        <v>0</v>
      </c>
      <c r="I46" s="115">
        <v>8.5</v>
      </c>
      <c r="J46" s="115">
        <v>13.1</v>
      </c>
      <c r="K46" s="115">
        <v>23.1</v>
      </c>
      <c r="L46" s="115">
        <v>3.5</v>
      </c>
      <c r="M46" s="115">
        <v>2.4</v>
      </c>
      <c r="N46" s="115">
        <v>7.7</v>
      </c>
      <c r="O46" s="115">
        <v>0</v>
      </c>
      <c r="P46" s="115">
        <v>0</v>
      </c>
      <c r="Q46" s="115">
        <v>22.7</v>
      </c>
      <c r="R46" s="20"/>
    </row>
    <row r="47" spans="1:18" s="15" customFormat="1" ht="15" customHeight="1" x14ac:dyDescent="0.15">
      <c r="A47" s="83" t="s">
        <v>36</v>
      </c>
      <c r="B47" s="69">
        <v>4939</v>
      </c>
      <c r="C47" s="69">
        <v>3263</v>
      </c>
      <c r="D47" s="115">
        <v>24.8</v>
      </c>
      <c r="E47" s="115">
        <v>7.4</v>
      </c>
      <c r="F47" s="115">
        <v>0</v>
      </c>
      <c r="G47" s="115">
        <v>15.1</v>
      </c>
      <c r="H47" s="115">
        <v>32.700000000000003</v>
      </c>
      <c r="I47" s="115">
        <v>8.6</v>
      </c>
      <c r="J47" s="115">
        <v>11.9</v>
      </c>
      <c r="K47" s="115">
        <v>21.1</v>
      </c>
      <c r="L47" s="115">
        <v>9.6</v>
      </c>
      <c r="M47" s="115">
        <v>7.3</v>
      </c>
      <c r="N47" s="115">
        <v>17.7</v>
      </c>
      <c r="O47" s="115">
        <v>0</v>
      </c>
      <c r="P47" s="115">
        <v>8.6</v>
      </c>
      <c r="Q47" s="115">
        <v>22.8</v>
      </c>
      <c r="R47" s="20"/>
    </row>
    <row r="48" spans="1:18" s="15" customFormat="1" ht="15" customHeight="1" x14ac:dyDescent="0.15">
      <c r="A48" s="83" t="s">
        <v>37</v>
      </c>
      <c r="B48" s="69">
        <v>6921</v>
      </c>
      <c r="C48" s="69">
        <v>3426</v>
      </c>
      <c r="D48" s="115">
        <v>27.5</v>
      </c>
      <c r="E48" s="115">
        <v>0</v>
      </c>
      <c r="F48" s="115">
        <v>23.8</v>
      </c>
      <c r="G48" s="115">
        <v>11.5</v>
      </c>
      <c r="H48" s="115">
        <v>0</v>
      </c>
      <c r="I48" s="115">
        <v>10.5</v>
      </c>
      <c r="J48" s="115">
        <v>13.8</v>
      </c>
      <c r="K48" s="115">
        <v>21.1</v>
      </c>
      <c r="L48" s="115">
        <v>16.5</v>
      </c>
      <c r="M48" s="115">
        <v>20.100000000000001</v>
      </c>
      <c r="N48" s="115">
        <v>10</v>
      </c>
      <c r="O48" s="115">
        <v>0</v>
      </c>
      <c r="P48" s="115">
        <v>0</v>
      </c>
      <c r="Q48" s="115">
        <v>25.4</v>
      </c>
      <c r="R48" s="20"/>
    </row>
    <row r="49" spans="1:18" s="15" customFormat="1" ht="15" customHeight="1" x14ac:dyDescent="0.15">
      <c r="A49" s="83"/>
      <c r="B49" s="69"/>
      <c r="C49" s="69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20"/>
    </row>
    <row r="50" spans="1:18" s="15" customFormat="1" ht="15" customHeight="1" x14ac:dyDescent="0.15">
      <c r="A50" s="83" t="s">
        <v>38</v>
      </c>
      <c r="B50" s="69">
        <v>3879</v>
      </c>
      <c r="C50" s="69">
        <v>1604</v>
      </c>
      <c r="D50" s="115">
        <v>19.8</v>
      </c>
      <c r="E50" s="115">
        <v>0</v>
      </c>
      <c r="F50" s="115">
        <v>0</v>
      </c>
      <c r="G50" s="115">
        <v>18</v>
      </c>
      <c r="H50" s="115">
        <v>22.9</v>
      </c>
      <c r="I50" s="115">
        <v>13.4</v>
      </c>
      <c r="J50" s="115">
        <v>15</v>
      </c>
      <c r="K50" s="115">
        <v>20.8</v>
      </c>
      <c r="L50" s="115">
        <v>7.3</v>
      </c>
      <c r="M50" s="115">
        <v>0</v>
      </c>
      <c r="N50" s="115">
        <v>8.6999999999999993</v>
      </c>
      <c r="O50" s="115">
        <v>0</v>
      </c>
      <c r="P50" s="115">
        <v>0</v>
      </c>
      <c r="Q50" s="115">
        <v>22.6</v>
      </c>
      <c r="R50" s="20"/>
    </row>
    <row r="51" spans="1:18" s="15" customFormat="1" ht="15" customHeight="1" x14ac:dyDescent="0.15">
      <c r="A51" s="83" t="s">
        <v>39</v>
      </c>
      <c r="B51" s="69">
        <v>23583</v>
      </c>
      <c r="C51" s="69">
        <v>7924</v>
      </c>
      <c r="D51" s="115">
        <v>25.3</v>
      </c>
      <c r="E51" s="115">
        <v>0</v>
      </c>
      <c r="F51" s="115">
        <v>0</v>
      </c>
      <c r="G51" s="115">
        <v>15.5</v>
      </c>
      <c r="H51" s="115">
        <v>31.2</v>
      </c>
      <c r="I51" s="115">
        <v>24.6</v>
      </c>
      <c r="J51" s="115">
        <v>14.7</v>
      </c>
      <c r="K51" s="115">
        <v>28.6</v>
      </c>
      <c r="L51" s="115">
        <v>6.9</v>
      </c>
      <c r="M51" s="115">
        <v>7.8</v>
      </c>
      <c r="N51" s="115">
        <v>30.2</v>
      </c>
      <c r="O51" s="115">
        <v>0</v>
      </c>
      <c r="P51" s="115">
        <v>13.2</v>
      </c>
      <c r="Q51" s="115">
        <v>22.3</v>
      </c>
      <c r="R51" s="20"/>
    </row>
    <row r="52" spans="1:18" s="15" customFormat="1" ht="15" customHeight="1" x14ac:dyDescent="0.15">
      <c r="A52" s="83" t="s">
        <v>40</v>
      </c>
      <c r="B52" s="69">
        <v>15074</v>
      </c>
      <c r="C52" s="69">
        <v>6348</v>
      </c>
      <c r="D52" s="115">
        <v>27.3</v>
      </c>
      <c r="E52" s="115">
        <v>17</v>
      </c>
      <c r="F52" s="115">
        <v>14.2</v>
      </c>
      <c r="G52" s="115">
        <v>20.7</v>
      </c>
      <c r="H52" s="115">
        <v>19.8</v>
      </c>
      <c r="I52" s="115">
        <v>19.899999999999999</v>
      </c>
      <c r="J52" s="115">
        <v>19.600000000000001</v>
      </c>
      <c r="K52" s="115">
        <v>26.5</v>
      </c>
      <c r="L52" s="115">
        <v>14.5</v>
      </c>
      <c r="M52" s="115">
        <v>8.5</v>
      </c>
      <c r="N52" s="115">
        <v>20.399999999999999</v>
      </c>
      <c r="O52" s="115">
        <v>10</v>
      </c>
      <c r="P52" s="115">
        <v>3.6</v>
      </c>
      <c r="Q52" s="115">
        <v>28.3</v>
      </c>
      <c r="R52" s="20"/>
    </row>
    <row r="53" spans="1:18" s="15" customFormat="1" ht="15" customHeight="1" x14ac:dyDescent="0.15">
      <c r="A53" s="83" t="s">
        <v>41</v>
      </c>
      <c r="B53" s="69">
        <v>98511</v>
      </c>
      <c r="C53" s="69">
        <v>43835</v>
      </c>
      <c r="D53" s="115">
        <v>27.3</v>
      </c>
      <c r="E53" s="115">
        <v>30.4</v>
      </c>
      <c r="F53" s="115">
        <v>18.8</v>
      </c>
      <c r="G53" s="115">
        <v>13.6</v>
      </c>
      <c r="H53" s="115">
        <v>0</v>
      </c>
      <c r="I53" s="115">
        <v>10</v>
      </c>
      <c r="J53" s="115">
        <v>0</v>
      </c>
      <c r="K53" s="115">
        <v>27.1</v>
      </c>
      <c r="L53" s="115">
        <v>8.9</v>
      </c>
      <c r="M53" s="115">
        <v>10.1</v>
      </c>
      <c r="N53" s="115">
        <v>15.8</v>
      </c>
      <c r="O53" s="115">
        <v>0</v>
      </c>
      <c r="P53" s="115">
        <v>0</v>
      </c>
      <c r="Q53" s="115">
        <v>26.1</v>
      </c>
      <c r="R53" s="20"/>
    </row>
    <row r="54" spans="1:18" s="15" customFormat="1" ht="15" customHeight="1" x14ac:dyDescent="0.15">
      <c r="A54" s="83" t="s">
        <v>42</v>
      </c>
      <c r="B54" s="69">
        <v>6858</v>
      </c>
      <c r="C54" s="69">
        <v>3989</v>
      </c>
      <c r="D54" s="115">
        <v>23.2</v>
      </c>
      <c r="E54" s="115">
        <v>24</v>
      </c>
      <c r="F54" s="115">
        <v>27.4</v>
      </c>
      <c r="G54" s="115">
        <v>16.399999999999999</v>
      </c>
      <c r="H54" s="115">
        <v>0</v>
      </c>
      <c r="I54" s="115">
        <v>16.3</v>
      </c>
      <c r="J54" s="115">
        <v>9.8000000000000007</v>
      </c>
      <c r="K54" s="115">
        <v>19.600000000000001</v>
      </c>
      <c r="L54" s="115">
        <v>16.3</v>
      </c>
      <c r="M54" s="115">
        <v>3</v>
      </c>
      <c r="N54" s="115">
        <v>13.1</v>
      </c>
      <c r="O54" s="115">
        <v>0</v>
      </c>
      <c r="P54" s="115">
        <v>10</v>
      </c>
      <c r="Q54" s="115">
        <v>22.6</v>
      </c>
      <c r="R54" s="20"/>
    </row>
    <row r="55" spans="1:18" s="15" customFormat="1" ht="15" customHeight="1" x14ac:dyDescent="0.15">
      <c r="A55" s="83"/>
      <c r="B55" s="69"/>
      <c r="C55" s="69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20"/>
    </row>
    <row r="56" spans="1:18" s="15" customFormat="1" ht="15" customHeight="1" x14ac:dyDescent="0.15">
      <c r="A56" s="83" t="s">
        <v>43</v>
      </c>
      <c r="B56" s="69">
        <v>1502</v>
      </c>
      <c r="C56" s="69">
        <v>738</v>
      </c>
      <c r="D56" s="115">
        <v>23.1</v>
      </c>
      <c r="E56" s="115">
        <v>26</v>
      </c>
      <c r="F56" s="115">
        <v>27.3</v>
      </c>
      <c r="G56" s="115">
        <v>17.5</v>
      </c>
      <c r="H56" s="115">
        <v>6.3</v>
      </c>
      <c r="I56" s="115">
        <v>6.7</v>
      </c>
      <c r="J56" s="115">
        <v>8.9</v>
      </c>
      <c r="K56" s="115">
        <v>19.899999999999999</v>
      </c>
      <c r="L56" s="115">
        <v>3.5</v>
      </c>
      <c r="M56" s="115">
        <v>9.4</v>
      </c>
      <c r="N56" s="115">
        <v>17.100000000000001</v>
      </c>
      <c r="O56" s="115">
        <v>9.5</v>
      </c>
      <c r="P56" s="115">
        <v>6.2</v>
      </c>
      <c r="Q56" s="115">
        <v>24.2</v>
      </c>
      <c r="R56" s="20"/>
    </row>
    <row r="57" spans="1:18" s="15" customFormat="1" ht="15" customHeight="1" x14ac:dyDescent="0.15">
      <c r="A57" s="83" t="s">
        <v>44</v>
      </c>
      <c r="B57" s="69">
        <v>64295</v>
      </c>
      <c r="C57" s="69">
        <v>24417</v>
      </c>
      <c r="D57" s="115">
        <v>23.2</v>
      </c>
      <c r="E57" s="115">
        <v>22</v>
      </c>
      <c r="F57" s="115">
        <v>23.2</v>
      </c>
      <c r="G57" s="115">
        <v>15.4</v>
      </c>
      <c r="H57" s="115">
        <v>40.4</v>
      </c>
      <c r="I57" s="115">
        <v>13.6</v>
      </c>
      <c r="J57" s="115">
        <v>16.2</v>
      </c>
      <c r="K57" s="115">
        <v>23.6</v>
      </c>
      <c r="L57" s="115">
        <v>10</v>
      </c>
      <c r="M57" s="115">
        <v>6.5</v>
      </c>
      <c r="N57" s="115">
        <v>12.4</v>
      </c>
      <c r="O57" s="115">
        <v>0</v>
      </c>
      <c r="P57" s="115">
        <v>10.6</v>
      </c>
      <c r="Q57" s="115">
        <v>21.2</v>
      </c>
      <c r="R57" s="20"/>
    </row>
    <row r="58" spans="1:18" s="15" customFormat="1" ht="15" customHeight="1" x14ac:dyDescent="0.15">
      <c r="A58" s="83" t="s">
        <v>45</v>
      </c>
      <c r="B58" s="69">
        <v>3993</v>
      </c>
      <c r="C58" s="69">
        <v>2348</v>
      </c>
      <c r="D58" s="115">
        <v>27</v>
      </c>
      <c r="E58" s="115">
        <v>26.5</v>
      </c>
      <c r="F58" s="115">
        <v>21</v>
      </c>
      <c r="G58" s="115">
        <v>17.2</v>
      </c>
      <c r="H58" s="115">
        <v>21.2</v>
      </c>
      <c r="I58" s="115">
        <v>12.8</v>
      </c>
      <c r="J58" s="115">
        <v>15.4</v>
      </c>
      <c r="K58" s="115">
        <v>22.9</v>
      </c>
      <c r="L58" s="115">
        <v>0</v>
      </c>
      <c r="M58" s="115">
        <v>17.8</v>
      </c>
      <c r="N58" s="115">
        <v>19.899999999999999</v>
      </c>
      <c r="O58" s="115">
        <v>0</v>
      </c>
      <c r="P58" s="115">
        <v>0</v>
      </c>
      <c r="Q58" s="115">
        <v>22.8</v>
      </c>
      <c r="R58" s="20"/>
    </row>
    <row r="59" spans="1:18" s="15" customFormat="1" ht="15" customHeight="1" x14ac:dyDescent="0.15">
      <c r="A59" s="83" t="s">
        <v>46</v>
      </c>
      <c r="B59" s="69">
        <v>24819</v>
      </c>
      <c r="C59" s="69">
        <v>12017</v>
      </c>
      <c r="D59" s="115">
        <v>25.5</v>
      </c>
      <c r="E59" s="115">
        <v>0</v>
      </c>
      <c r="F59" s="115">
        <v>0</v>
      </c>
      <c r="G59" s="115">
        <v>12.7</v>
      </c>
      <c r="H59" s="115">
        <v>17.100000000000001</v>
      </c>
      <c r="I59" s="115">
        <v>5.3</v>
      </c>
      <c r="J59" s="115">
        <v>8.3000000000000007</v>
      </c>
      <c r="K59" s="115">
        <v>22.2</v>
      </c>
      <c r="L59" s="115">
        <v>8.3000000000000007</v>
      </c>
      <c r="M59" s="115">
        <v>9.6</v>
      </c>
      <c r="N59" s="115">
        <v>10</v>
      </c>
      <c r="O59" s="115">
        <v>5.6</v>
      </c>
      <c r="P59" s="115">
        <v>5.6</v>
      </c>
      <c r="Q59" s="115">
        <v>14.1</v>
      </c>
      <c r="R59" s="20"/>
    </row>
    <row r="60" spans="1:18" s="15" customFormat="1" ht="15" customHeight="1" x14ac:dyDescent="0.15">
      <c r="A60" s="83" t="s">
        <v>47</v>
      </c>
      <c r="B60" s="69">
        <v>29487</v>
      </c>
      <c r="C60" s="69">
        <v>16829</v>
      </c>
      <c r="D60" s="115">
        <v>25.3</v>
      </c>
      <c r="E60" s="115">
        <v>16.5</v>
      </c>
      <c r="F60" s="115">
        <v>19.8</v>
      </c>
      <c r="G60" s="115">
        <v>0</v>
      </c>
      <c r="H60" s="115">
        <v>0</v>
      </c>
      <c r="I60" s="115">
        <v>9.6</v>
      </c>
      <c r="J60" s="115">
        <v>9.5</v>
      </c>
      <c r="K60" s="115">
        <v>17.899999999999999</v>
      </c>
      <c r="L60" s="115">
        <v>6.4</v>
      </c>
      <c r="M60" s="115">
        <v>7</v>
      </c>
      <c r="N60" s="115">
        <v>14.5</v>
      </c>
      <c r="O60" s="115">
        <v>0</v>
      </c>
      <c r="P60" s="115">
        <v>7.8</v>
      </c>
      <c r="Q60" s="115">
        <v>23.9</v>
      </c>
      <c r="R60" s="20"/>
    </row>
    <row r="61" spans="1:18" s="15" customFormat="1" ht="15" customHeight="1" x14ac:dyDescent="0.15">
      <c r="A61" s="83"/>
      <c r="B61" s="69"/>
      <c r="C61" s="69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20"/>
    </row>
    <row r="62" spans="1:18" s="15" customFormat="1" ht="15" customHeight="1" x14ac:dyDescent="0.15">
      <c r="A62" s="83" t="s">
        <v>48</v>
      </c>
      <c r="B62" s="69">
        <v>11566</v>
      </c>
      <c r="C62" s="69">
        <v>1272</v>
      </c>
      <c r="D62" s="115">
        <v>28.7</v>
      </c>
      <c r="E62" s="115">
        <v>31.6</v>
      </c>
      <c r="F62" s="115">
        <v>20</v>
      </c>
      <c r="G62" s="115">
        <v>23.3</v>
      </c>
      <c r="H62" s="115">
        <v>16.100000000000001</v>
      </c>
      <c r="I62" s="115">
        <v>24.5</v>
      </c>
      <c r="J62" s="115">
        <v>20.3</v>
      </c>
      <c r="K62" s="115">
        <v>21.8</v>
      </c>
      <c r="L62" s="115">
        <v>16.7</v>
      </c>
      <c r="M62" s="115">
        <v>10</v>
      </c>
      <c r="N62" s="115">
        <v>20</v>
      </c>
      <c r="O62" s="115">
        <v>40</v>
      </c>
      <c r="P62" s="115">
        <v>0</v>
      </c>
      <c r="Q62" s="115">
        <v>23.7</v>
      </c>
      <c r="R62" s="20"/>
    </row>
    <row r="63" spans="1:18" s="15" customFormat="1" ht="15" customHeight="1" x14ac:dyDescent="0.15">
      <c r="A63" s="83" t="s">
        <v>49</v>
      </c>
      <c r="B63" s="69">
        <v>5744</v>
      </c>
      <c r="C63" s="69">
        <v>1563</v>
      </c>
      <c r="D63" s="115">
        <v>20.100000000000001</v>
      </c>
      <c r="E63" s="115">
        <v>28.9</v>
      </c>
      <c r="F63" s="115">
        <v>0</v>
      </c>
      <c r="G63" s="115">
        <v>11.2</v>
      </c>
      <c r="H63" s="115">
        <v>0</v>
      </c>
      <c r="I63" s="115">
        <v>14.6</v>
      </c>
      <c r="J63" s="115">
        <v>0</v>
      </c>
      <c r="K63" s="115">
        <v>15.7</v>
      </c>
      <c r="L63" s="115">
        <v>0</v>
      </c>
      <c r="M63" s="115">
        <v>18.8</v>
      </c>
      <c r="N63" s="115">
        <v>14.3</v>
      </c>
      <c r="O63" s="115">
        <v>0</v>
      </c>
      <c r="P63" s="115">
        <v>11.2</v>
      </c>
      <c r="Q63" s="115">
        <v>18</v>
      </c>
      <c r="R63" s="20"/>
    </row>
    <row r="64" spans="1:18" s="15" customFormat="1" ht="15" customHeight="1" x14ac:dyDescent="0.15">
      <c r="A64" s="83" t="s">
        <v>50</v>
      </c>
      <c r="B64" s="69">
        <v>13671</v>
      </c>
      <c r="C64" s="69">
        <v>6040</v>
      </c>
      <c r="D64" s="115">
        <v>23.4</v>
      </c>
      <c r="E64" s="115">
        <v>0</v>
      </c>
      <c r="F64" s="115">
        <v>8</v>
      </c>
      <c r="G64" s="115">
        <v>18.8</v>
      </c>
      <c r="H64" s="115">
        <v>21.3</v>
      </c>
      <c r="I64" s="115">
        <v>12.4</v>
      </c>
      <c r="J64" s="115">
        <v>16.7</v>
      </c>
      <c r="K64" s="115">
        <v>16.8</v>
      </c>
      <c r="L64" s="115">
        <v>0</v>
      </c>
      <c r="M64" s="115">
        <v>0</v>
      </c>
      <c r="N64" s="115">
        <v>19.399999999999999</v>
      </c>
      <c r="O64" s="115">
        <v>0</v>
      </c>
      <c r="P64" s="115">
        <v>15.3</v>
      </c>
      <c r="Q64" s="115">
        <v>21.8</v>
      </c>
      <c r="R64" s="20"/>
    </row>
    <row r="65" spans="1:18" s="15" customFormat="1" ht="15" customHeight="1" x14ac:dyDescent="0.15">
      <c r="A65" s="83" t="s">
        <v>51</v>
      </c>
      <c r="B65" s="69">
        <v>1032</v>
      </c>
      <c r="C65" s="69">
        <v>669</v>
      </c>
      <c r="D65" s="115">
        <v>22.4</v>
      </c>
      <c r="E65" s="115">
        <v>0</v>
      </c>
      <c r="F65" s="115">
        <v>23.7</v>
      </c>
      <c r="G65" s="115">
        <v>0</v>
      </c>
      <c r="H65" s="115">
        <v>5</v>
      </c>
      <c r="I65" s="115">
        <v>13.7</v>
      </c>
      <c r="J65" s="115">
        <v>17</v>
      </c>
      <c r="K65" s="115">
        <v>23.2</v>
      </c>
      <c r="L65" s="115">
        <v>7.9</v>
      </c>
      <c r="M65" s="115">
        <v>12.6</v>
      </c>
      <c r="N65" s="115">
        <v>24.1</v>
      </c>
      <c r="O65" s="115">
        <v>16.600000000000001</v>
      </c>
      <c r="P65" s="115">
        <v>0</v>
      </c>
      <c r="Q65" s="115">
        <v>22</v>
      </c>
      <c r="R65" s="20"/>
    </row>
    <row r="66" spans="1:18" s="15" customFormat="1" ht="15" customHeight="1" x14ac:dyDescent="0.15">
      <c r="A66" s="83" t="s">
        <v>52</v>
      </c>
      <c r="B66" s="69">
        <v>45566</v>
      </c>
      <c r="C66" s="69">
        <v>23210</v>
      </c>
      <c r="D66" s="115">
        <v>27.5</v>
      </c>
      <c r="E66" s="115">
        <v>1</v>
      </c>
      <c r="F66" s="115">
        <v>23.4</v>
      </c>
      <c r="G66" s="115">
        <v>11</v>
      </c>
      <c r="H66" s="115">
        <v>4.4000000000000004</v>
      </c>
      <c r="I66" s="115">
        <v>14.1</v>
      </c>
      <c r="J66" s="115">
        <v>11</v>
      </c>
      <c r="K66" s="115">
        <v>24.8</v>
      </c>
      <c r="L66" s="115">
        <v>6</v>
      </c>
      <c r="M66" s="115">
        <v>0</v>
      </c>
      <c r="N66" s="115">
        <v>30</v>
      </c>
      <c r="O66" s="115">
        <v>0</v>
      </c>
      <c r="P66" s="115">
        <v>9.1999999999999993</v>
      </c>
      <c r="Q66" s="115">
        <v>25.8</v>
      </c>
      <c r="R66" s="20"/>
    </row>
    <row r="67" spans="1:18" s="15" customFormat="1" ht="15" customHeight="1" x14ac:dyDescent="0.15">
      <c r="A67" s="83"/>
      <c r="B67" s="69"/>
      <c r="C67" s="69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20"/>
    </row>
    <row r="68" spans="1:18" s="15" customFormat="1" ht="15" customHeight="1" x14ac:dyDescent="0.15">
      <c r="A68" s="83" t="s">
        <v>53</v>
      </c>
      <c r="B68" s="69">
        <v>16852</v>
      </c>
      <c r="C68" s="69">
        <v>7214</v>
      </c>
      <c r="D68" s="115">
        <v>26.2</v>
      </c>
      <c r="E68" s="115">
        <v>23</v>
      </c>
      <c r="F68" s="115">
        <v>24.2</v>
      </c>
      <c r="G68" s="115">
        <v>16.3</v>
      </c>
      <c r="H68" s="115">
        <v>0</v>
      </c>
      <c r="I68" s="115">
        <v>11.2</v>
      </c>
      <c r="J68" s="115">
        <v>18.5</v>
      </c>
      <c r="K68" s="115">
        <v>21.1</v>
      </c>
      <c r="L68" s="115">
        <v>2.2999999999999998</v>
      </c>
      <c r="M68" s="115">
        <v>0</v>
      </c>
      <c r="N68" s="115">
        <v>16.5</v>
      </c>
      <c r="O68" s="115">
        <v>0</v>
      </c>
      <c r="P68" s="115">
        <v>0</v>
      </c>
      <c r="Q68" s="115">
        <v>26.5</v>
      </c>
      <c r="R68" s="20"/>
    </row>
    <row r="69" spans="1:18" s="15" customFormat="1" ht="15" customHeight="1" x14ac:dyDescent="0.15">
      <c r="A69" s="83" t="s">
        <v>54</v>
      </c>
      <c r="B69" s="69">
        <v>4083</v>
      </c>
      <c r="C69" s="69">
        <v>2050</v>
      </c>
      <c r="D69" s="115">
        <v>24.3</v>
      </c>
      <c r="E69" s="115">
        <v>23.9</v>
      </c>
      <c r="F69" s="115">
        <v>20.7</v>
      </c>
      <c r="G69" s="115">
        <v>16.399999999999999</v>
      </c>
      <c r="H69" s="115">
        <v>30.7</v>
      </c>
      <c r="I69" s="115">
        <v>11</v>
      </c>
      <c r="J69" s="115">
        <v>13</v>
      </c>
      <c r="K69" s="115">
        <v>19.5</v>
      </c>
      <c r="L69" s="115">
        <v>9.5</v>
      </c>
      <c r="M69" s="115">
        <v>0</v>
      </c>
      <c r="N69" s="115">
        <v>7.9</v>
      </c>
      <c r="O69" s="115">
        <v>0</v>
      </c>
      <c r="P69" s="115">
        <v>7.1</v>
      </c>
      <c r="Q69" s="115">
        <v>21.5</v>
      </c>
      <c r="R69" s="20"/>
    </row>
    <row r="70" spans="1:18" s="15" customFormat="1" ht="15" customHeight="1" x14ac:dyDescent="0.15">
      <c r="A70" s="83" t="s">
        <v>55</v>
      </c>
      <c r="B70" s="69">
        <v>2201</v>
      </c>
      <c r="C70" s="69">
        <v>844</v>
      </c>
      <c r="D70" s="115">
        <v>25.2</v>
      </c>
      <c r="E70" s="115">
        <v>29.5</v>
      </c>
      <c r="F70" s="115">
        <v>29.9</v>
      </c>
      <c r="G70" s="115">
        <v>14.9</v>
      </c>
      <c r="H70" s="115">
        <v>17.7</v>
      </c>
      <c r="I70" s="115">
        <v>8.4</v>
      </c>
      <c r="J70" s="115">
        <v>15.4</v>
      </c>
      <c r="K70" s="115">
        <v>21</v>
      </c>
      <c r="L70" s="115">
        <v>9.3000000000000007</v>
      </c>
      <c r="M70" s="115">
        <v>5.7</v>
      </c>
      <c r="N70" s="115">
        <v>13.6</v>
      </c>
      <c r="O70" s="115">
        <v>0</v>
      </c>
      <c r="P70" s="115">
        <v>0</v>
      </c>
      <c r="Q70" s="115">
        <v>23</v>
      </c>
      <c r="R70" s="20"/>
    </row>
    <row r="71" spans="1:18" s="15" customFormat="1" ht="15" customHeight="1" x14ac:dyDescent="0.15">
      <c r="A71" s="83" t="s">
        <v>56</v>
      </c>
      <c r="B71" s="69">
        <v>467</v>
      </c>
      <c r="C71" s="69">
        <v>75</v>
      </c>
      <c r="D71" s="115">
        <v>22</v>
      </c>
      <c r="E71" s="115">
        <v>29.5</v>
      </c>
      <c r="F71" s="115">
        <v>30</v>
      </c>
      <c r="G71" s="115">
        <v>20.3</v>
      </c>
      <c r="H71" s="115">
        <v>21</v>
      </c>
      <c r="I71" s="115">
        <v>20.8</v>
      </c>
      <c r="J71" s="115">
        <v>23.4</v>
      </c>
      <c r="K71" s="115">
        <v>19.899999999999999</v>
      </c>
      <c r="L71" s="115">
        <v>12.8</v>
      </c>
      <c r="M71" s="115">
        <v>3.8</v>
      </c>
      <c r="N71" s="115">
        <v>0</v>
      </c>
      <c r="O71" s="115">
        <v>24</v>
      </c>
      <c r="P71" s="115">
        <v>6.7</v>
      </c>
      <c r="Q71" s="115">
        <v>24.1</v>
      </c>
      <c r="R71" s="20"/>
    </row>
    <row r="72" spans="1:18" s="15" customFormat="1" ht="15" customHeight="1" x14ac:dyDescent="0.15">
      <c r="A72" s="83" t="s">
        <v>57</v>
      </c>
      <c r="B72" s="69">
        <v>24874</v>
      </c>
      <c r="C72" s="69">
        <v>10321</v>
      </c>
      <c r="D72" s="115">
        <v>29.6</v>
      </c>
      <c r="E72" s="115">
        <v>21</v>
      </c>
      <c r="F72" s="115">
        <v>0</v>
      </c>
      <c r="G72" s="115">
        <v>18.7</v>
      </c>
      <c r="H72" s="115">
        <v>24</v>
      </c>
      <c r="I72" s="115">
        <v>18.8</v>
      </c>
      <c r="J72" s="115">
        <v>23.7</v>
      </c>
      <c r="K72" s="115">
        <v>24.3</v>
      </c>
      <c r="L72" s="115">
        <v>20.3</v>
      </c>
      <c r="M72" s="115">
        <v>11.5</v>
      </c>
      <c r="N72" s="115">
        <v>15.1</v>
      </c>
      <c r="O72" s="115">
        <v>0</v>
      </c>
      <c r="P72" s="115">
        <v>0</v>
      </c>
      <c r="Q72" s="115">
        <v>30.5</v>
      </c>
      <c r="R72" s="20"/>
    </row>
    <row r="73" spans="1:18" s="15" customFormat="1" ht="15" customHeight="1" x14ac:dyDescent="0.15">
      <c r="A73" s="83"/>
      <c r="B73" s="69"/>
      <c r="C73" s="69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20"/>
    </row>
    <row r="74" spans="1:18" s="15" customFormat="1" ht="15" customHeight="1" x14ac:dyDescent="0.15">
      <c r="A74" s="83" t="s">
        <v>58</v>
      </c>
      <c r="B74" s="69">
        <v>51891</v>
      </c>
      <c r="C74" s="69">
        <v>22264</v>
      </c>
      <c r="D74" s="115">
        <v>27.7</v>
      </c>
      <c r="E74" s="115">
        <v>21.6</v>
      </c>
      <c r="F74" s="115">
        <v>28.4</v>
      </c>
      <c r="G74" s="115">
        <v>15.3</v>
      </c>
      <c r="H74" s="115">
        <v>26.2</v>
      </c>
      <c r="I74" s="115">
        <v>11.1</v>
      </c>
      <c r="J74" s="115">
        <v>13.1</v>
      </c>
      <c r="K74" s="115">
        <v>27.7</v>
      </c>
      <c r="L74" s="115">
        <v>14.2</v>
      </c>
      <c r="M74" s="115">
        <v>14</v>
      </c>
      <c r="N74" s="115">
        <v>12.3</v>
      </c>
      <c r="O74" s="115">
        <v>16.899999999999999</v>
      </c>
      <c r="P74" s="115">
        <v>11.9</v>
      </c>
      <c r="Q74" s="115">
        <v>25.9</v>
      </c>
      <c r="R74" s="20"/>
    </row>
    <row r="75" spans="1:18" s="15" customFormat="1" ht="15" customHeight="1" x14ac:dyDescent="0.15">
      <c r="A75" s="83" t="s">
        <v>59</v>
      </c>
      <c r="B75" s="69">
        <v>5083</v>
      </c>
      <c r="C75" s="69">
        <v>2077</v>
      </c>
      <c r="D75" s="115">
        <v>24.5</v>
      </c>
      <c r="E75" s="115">
        <v>13.1</v>
      </c>
      <c r="F75" s="115">
        <v>24.8</v>
      </c>
      <c r="G75" s="115">
        <v>15.7</v>
      </c>
      <c r="H75" s="115">
        <v>32.9</v>
      </c>
      <c r="I75" s="115">
        <v>13.6</v>
      </c>
      <c r="J75" s="115">
        <v>17.100000000000001</v>
      </c>
      <c r="K75" s="115">
        <v>25.8</v>
      </c>
      <c r="L75" s="115">
        <v>0</v>
      </c>
      <c r="M75" s="115">
        <v>13.9</v>
      </c>
      <c r="N75" s="115">
        <v>12</v>
      </c>
      <c r="O75" s="115">
        <v>0</v>
      </c>
      <c r="P75" s="115">
        <v>0</v>
      </c>
      <c r="Q75" s="115">
        <v>22.6</v>
      </c>
      <c r="R75" s="20"/>
    </row>
    <row r="76" spans="1:18" s="15" customFormat="1" ht="15" customHeight="1" x14ac:dyDescent="0.15">
      <c r="A76" s="83" t="s">
        <v>60</v>
      </c>
      <c r="B76" s="69">
        <v>10260</v>
      </c>
      <c r="C76" s="69">
        <v>7622</v>
      </c>
      <c r="D76" s="115">
        <v>15.9</v>
      </c>
      <c r="E76" s="115">
        <v>15</v>
      </c>
      <c r="F76" s="115">
        <v>6.7</v>
      </c>
      <c r="G76" s="115">
        <v>14.6</v>
      </c>
      <c r="H76" s="115">
        <v>0</v>
      </c>
      <c r="I76" s="115">
        <v>13.5</v>
      </c>
      <c r="J76" s="115">
        <v>0</v>
      </c>
      <c r="K76" s="115">
        <v>17.100000000000001</v>
      </c>
      <c r="L76" s="115">
        <v>6.2</v>
      </c>
      <c r="M76" s="115">
        <v>5.8</v>
      </c>
      <c r="N76" s="115">
        <v>12.4</v>
      </c>
      <c r="O76" s="115">
        <v>0</v>
      </c>
      <c r="P76" s="115">
        <v>19.7</v>
      </c>
      <c r="Q76" s="115">
        <v>21</v>
      </c>
      <c r="R76" s="20"/>
    </row>
    <row r="77" spans="1:18" s="15" customFormat="1" ht="15" customHeight="1" x14ac:dyDescent="0.15">
      <c r="A77" s="87" t="s">
        <v>61</v>
      </c>
      <c r="B77" s="72">
        <v>122</v>
      </c>
      <c r="C77" s="72">
        <v>76</v>
      </c>
      <c r="D77" s="118">
        <v>20.3</v>
      </c>
      <c r="E77" s="118">
        <v>0</v>
      </c>
      <c r="F77" s="118">
        <v>9</v>
      </c>
      <c r="G77" s="118">
        <v>28.3</v>
      </c>
      <c r="H77" s="118">
        <v>15</v>
      </c>
      <c r="I77" s="118">
        <v>21.8</v>
      </c>
      <c r="J77" s="118">
        <v>0</v>
      </c>
      <c r="K77" s="118">
        <v>29.5</v>
      </c>
      <c r="L77" s="118">
        <v>12.3</v>
      </c>
      <c r="M77" s="118">
        <v>18.3</v>
      </c>
      <c r="N77" s="118">
        <v>17.8</v>
      </c>
      <c r="O77" s="118">
        <v>0</v>
      </c>
      <c r="P77" s="118">
        <v>0</v>
      </c>
      <c r="Q77" s="118">
        <v>35</v>
      </c>
      <c r="R77" s="20"/>
    </row>
    <row r="78" spans="1:18" s="15" customFormat="1" ht="15" customHeight="1" x14ac:dyDescent="0.15">
      <c r="A78" s="15" t="s">
        <v>213</v>
      </c>
      <c r="B78" s="21"/>
    </row>
    <row r="79" spans="1:18" ht="15" customHeight="1" x14ac:dyDescent="0.15">
      <c r="A79" t="s">
        <v>90</v>
      </c>
    </row>
  </sheetData>
  <mergeCells count="4">
    <mergeCell ref="A3:Q3"/>
    <mergeCell ref="A4:Q4"/>
    <mergeCell ref="A5:Q5"/>
    <mergeCell ref="D8:Q8"/>
  </mergeCells>
  <phoneticPr fontId="0" type="noConversion"/>
  <printOptions horizontalCentered="1"/>
  <pageMargins left="0.25" right="0.25" top="0.25" bottom="0.25" header="0.5" footer="0.5"/>
  <pageSetup scale="4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71"/>
  <sheetViews>
    <sheetView workbookViewId="0"/>
  </sheetViews>
  <sheetFormatPr baseColWidth="10" defaultColWidth="8.83203125" defaultRowHeight="13" x14ac:dyDescent="0.15"/>
  <cols>
    <col min="1" max="1" width="18" customWidth="1"/>
    <col min="2" max="2" width="11.5" customWidth="1"/>
    <col min="3" max="3" width="15.6640625" customWidth="1"/>
    <col min="4" max="5" width="15.6640625" style="27" customWidth="1"/>
    <col min="6" max="9" width="15.6640625" customWidth="1"/>
  </cols>
  <sheetData>
    <row r="1" spans="1:9" ht="15" customHeight="1" x14ac:dyDescent="0.15">
      <c r="A1" s="13" t="s">
        <v>251</v>
      </c>
      <c r="B1" s="2"/>
      <c r="C1" s="2"/>
      <c r="D1" s="24"/>
      <c r="E1" s="24"/>
      <c r="F1" s="2"/>
      <c r="G1" s="2"/>
      <c r="H1" s="2"/>
      <c r="I1" s="28" t="s">
        <v>135</v>
      </c>
    </row>
    <row r="2" spans="1:9" ht="15" customHeight="1" x14ac:dyDescent="0.15">
      <c r="A2" s="2"/>
      <c r="B2" s="2"/>
      <c r="C2" s="2"/>
      <c r="D2" s="24"/>
      <c r="E2" s="24"/>
      <c r="F2" s="2"/>
      <c r="G2" s="2"/>
      <c r="H2" s="2"/>
      <c r="I2" s="2"/>
    </row>
    <row r="3" spans="1:9" ht="15" customHeight="1" x14ac:dyDescent="0.15">
      <c r="A3" s="204" t="s">
        <v>0</v>
      </c>
      <c r="B3" s="204"/>
      <c r="C3" s="204"/>
      <c r="D3" s="204"/>
      <c r="E3" s="204"/>
      <c r="F3" s="204"/>
      <c r="G3" s="204"/>
      <c r="H3" s="204"/>
      <c r="I3" s="204"/>
    </row>
    <row r="4" spans="1:9" ht="15" customHeight="1" x14ac:dyDescent="0.15">
      <c r="A4" s="204" t="s">
        <v>179</v>
      </c>
      <c r="B4" s="204"/>
      <c r="C4" s="204"/>
      <c r="D4" s="204"/>
      <c r="E4" s="204"/>
      <c r="F4" s="204"/>
      <c r="G4" s="204"/>
      <c r="H4" s="204"/>
      <c r="I4" s="204"/>
    </row>
    <row r="5" spans="1:9" ht="15" customHeight="1" x14ac:dyDescent="0.15">
      <c r="A5" s="204" t="s">
        <v>221</v>
      </c>
      <c r="B5" s="204"/>
      <c r="C5" s="204"/>
      <c r="D5" s="204"/>
      <c r="E5" s="204"/>
      <c r="F5" s="204"/>
      <c r="G5" s="204"/>
      <c r="H5" s="204"/>
      <c r="I5" s="204"/>
    </row>
    <row r="6" spans="1:9" ht="15" customHeight="1" x14ac:dyDescent="0.15">
      <c r="A6" s="6"/>
      <c r="B6" s="6"/>
      <c r="C6" s="6"/>
      <c r="D6" s="24"/>
      <c r="E6" s="24"/>
      <c r="F6" s="6"/>
      <c r="G6" s="6"/>
      <c r="H6" s="6"/>
      <c r="I6" s="6"/>
    </row>
    <row r="7" spans="1:9" ht="15" customHeight="1" x14ac:dyDescent="0.15">
      <c r="A7" s="2"/>
      <c r="B7" s="2"/>
      <c r="C7" s="2"/>
      <c r="D7" s="24"/>
      <c r="E7" s="24"/>
      <c r="F7" s="2"/>
      <c r="G7" s="2" t="s">
        <v>137</v>
      </c>
      <c r="H7" s="2"/>
      <c r="I7" s="2"/>
    </row>
    <row r="8" spans="1:9" s="16" customFormat="1" ht="20" customHeight="1" x14ac:dyDescent="0.15">
      <c r="A8" s="227" t="s">
        <v>3</v>
      </c>
      <c r="B8" s="229" t="s">
        <v>116</v>
      </c>
      <c r="C8" s="229" t="s">
        <v>145</v>
      </c>
      <c r="D8" s="227" t="s">
        <v>144</v>
      </c>
      <c r="E8" s="227"/>
      <c r="F8" s="227"/>
      <c r="G8" s="227"/>
      <c r="H8" s="227"/>
      <c r="I8" s="227"/>
    </row>
    <row r="9" spans="1:9" s="16" customFormat="1" ht="50" customHeight="1" x14ac:dyDescent="0.15">
      <c r="A9" s="228"/>
      <c r="B9" s="198"/>
      <c r="C9" s="198"/>
      <c r="D9" s="92" t="s">
        <v>146</v>
      </c>
      <c r="E9" s="92" t="s">
        <v>147</v>
      </c>
      <c r="F9" s="92" t="s">
        <v>148</v>
      </c>
      <c r="G9" s="92" t="s">
        <v>149</v>
      </c>
      <c r="H9" s="92" t="s">
        <v>150</v>
      </c>
      <c r="I9" s="92" t="s">
        <v>151</v>
      </c>
    </row>
    <row r="10" spans="1:9" s="15" customFormat="1" ht="15" customHeight="1" x14ac:dyDescent="0.15">
      <c r="A10" s="83" t="s">
        <v>5</v>
      </c>
      <c r="B10" s="103">
        <f>SUM(B12:B70)</f>
        <v>998263</v>
      </c>
      <c r="C10" s="104">
        <f>SUM(C12:C70)</f>
        <v>294383</v>
      </c>
      <c r="D10" s="105">
        <f t="shared" ref="D10:I10" si="0">SUM(D12:D70)</f>
        <v>703887</v>
      </c>
      <c r="E10" s="105">
        <f t="shared" si="0"/>
        <v>556337</v>
      </c>
      <c r="F10" s="104">
        <f t="shared" si="0"/>
        <v>53848</v>
      </c>
      <c r="G10" s="104">
        <f t="shared" si="0"/>
        <v>59367</v>
      </c>
      <c r="H10" s="104">
        <f t="shared" si="0"/>
        <v>30857</v>
      </c>
      <c r="I10" s="104">
        <f t="shared" si="0"/>
        <v>3487</v>
      </c>
    </row>
    <row r="11" spans="1:9" s="15" customFormat="1" ht="15" customHeight="1" x14ac:dyDescent="0.15">
      <c r="A11" s="83"/>
      <c r="B11" s="106"/>
      <c r="C11" s="107"/>
      <c r="D11" s="108"/>
      <c r="E11" s="108"/>
      <c r="F11" s="107"/>
      <c r="G11" s="107"/>
      <c r="H11" s="107"/>
      <c r="I11" s="107"/>
    </row>
    <row r="12" spans="1:9" s="15" customFormat="1" ht="15" customHeight="1" x14ac:dyDescent="0.15">
      <c r="A12" s="83" t="s">
        <v>6</v>
      </c>
      <c r="B12" s="69">
        <v>10439</v>
      </c>
      <c r="C12" s="69">
        <v>3888</v>
      </c>
      <c r="D12" s="109">
        <v>6552</v>
      </c>
      <c r="E12" s="109">
        <v>5318</v>
      </c>
      <c r="F12" s="69">
        <v>483</v>
      </c>
      <c r="G12" s="69">
        <v>516</v>
      </c>
      <c r="H12" s="69">
        <v>223</v>
      </c>
      <c r="I12" s="69">
        <v>13</v>
      </c>
    </row>
    <row r="13" spans="1:9" s="15" customFormat="1" ht="15" customHeight="1" x14ac:dyDescent="0.15">
      <c r="A13" s="83" t="s">
        <v>7</v>
      </c>
      <c r="B13" s="69">
        <v>2047</v>
      </c>
      <c r="C13" s="69">
        <v>683</v>
      </c>
      <c r="D13" s="109">
        <v>1364</v>
      </c>
      <c r="E13" s="109">
        <v>1138</v>
      </c>
      <c r="F13" s="69">
        <v>91</v>
      </c>
      <c r="G13" s="69">
        <v>94</v>
      </c>
      <c r="H13" s="69">
        <v>39</v>
      </c>
      <c r="I13" s="69">
        <v>2</v>
      </c>
    </row>
    <row r="14" spans="1:9" s="15" customFormat="1" ht="15" customHeight="1" x14ac:dyDescent="0.15">
      <c r="A14" s="83" t="s">
        <v>9</v>
      </c>
      <c r="B14" s="69">
        <v>13585</v>
      </c>
      <c r="C14" s="69">
        <v>3959</v>
      </c>
      <c r="D14" s="109">
        <v>9627</v>
      </c>
      <c r="E14" s="109">
        <v>8099</v>
      </c>
      <c r="F14" s="69">
        <v>606</v>
      </c>
      <c r="G14" s="69">
        <v>615</v>
      </c>
      <c r="H14" s="69">
        <v>274</v>
      </c>
      <c r="I14" s="69">
        <v>33</v>
      </c>
    </row>
    <row r="15" spans="1:9" s="15" customFormat="1" ht="15" customHeight="1" x14ac:dyDescent="0.15">
      <c r="A15" s="83" t="s">
        <v>10</v>
      </c>
      <c r="B15" s="69">
        <v>3991</v>
      </c>
      <c r="C15" s="69">
        <v>1373</v>
      </c>
      <c r="D15" s="109">
        <v>2618</v>
      </c>
      <c r="E15" s="109">
        <v>1997</v>
      </c>
      <c r="F15" s="69">
        <v>286</v>
      </c>
      <c r="G15" s="69">
        <v>236</v>
      </c>
      <c r="H15" s="69">
        <v>94</v>
      </c>
      <c r="I15" s="69">
        <v>5</v>
      </c>
    </row>
    <row r="16" spans="1:9" s="15" customFormat="1" ht="15" customHeight="1" x14ac:dyDescent="0.15">
      <c r="A16" s="83" t="s">
        <v>11</v>
      </c>
      <c r="B16" s="69">
        <v>334175</v>
      </c>
      <c r="C16" s="69">
        <v>89155</v>
      </c>
      <c r="D16" s="109">
        <v>245020</v>
      </c>
      <c r="E16" s="109">
        <v>192345</v>
      </c>
      <c r="F16" s="69">
        <v>17478</v>
      </c>
      <c r="G16" s="69">
        <v>22123</v>
      </c>
      <c r="H16" s="69">
        <v>11117</v>
      </c>
      <c r="I16" s="69">
        <v>1957</v>
      </c>
    </row>
    <row r="17" spans="1:9" s="15" customFormat="1" ht="15" customHeight="1" x14ac:dyDescent="0.15">
      <c r="A17" s="83" t="s">
        <v>12</v>
      </c>
      <c r="B17" s="69">
        <v>6262</v>
      </c>
      <c r="C17" s="69">
        <v>2267</v>
      </c>
      <c r="D17" s="109">
        <v>3996</v>
      </c>
      <c r="E17" s="109">
        <v>3189</v>
      </c>
      <c r="F17" s="69">
        <v>319</v>
      </c>
      <c r="G17" s="69">
        <v>303</v>
      </c>
      <c r="H17" s="69">
        <v>167</v>
      </c>
      <c r="I17" s="69">
        <v>17</v>
      </c>
    </row>
    <row r="18" spans="1:9" s="15" customFormat="1" ht="15" customHeight="1" x14ac:dyDescent="0.15">
      <c r="A18" s="83" t="s">
        <v>13</v>
      </c>
      <c r="B18" s="69">
        <v>7334</v>
      </c>
      <c r="C18" s="69">
        <v>2694</v>
      </c>
      <c r="D18" s="109">
        <v>4640</v>
      </c>
      <c r="E18" s="109">
        <v>3473</v>
      </c>
      <c r="F18" s="69">
        <v>324</v>
      </c>
      <c r="G18" s="69">
        <v>561</v>
      </c>
      <c r="H18" s="69">
        <v>276</v>
      </c>
      <c r="I18" s="69">
        <v>6</v>
      </c>
    </row>
    <row r="19" spans="1:9" s="15" customFormat="1" ht="15" customHeight="1" x14ac:dyDescent="0.15">
      <c r="A19" s="83" t="s">
        <v>14</v>
      </c>
      <c r="B19" s="69">
        <v>1874</v>
      </c>
      <c r="C19" s="69">
        <v>731</v>
      </c>
      <c r="D19" s="109">
        <v>1142</v>
      </c>
      <c r="E19" s="109">
        <v>902</v>
      </c>
      <c r="F19" s="69">
        <v>103</v>
      </c>
      <c r="G19" s="69">
        <v>114</v>
      </c>
      <c r="H19" s="69">
        <v>23</v>
      </c>
      <c r="I19" s="69">
        <v>2</v>
      </c>
    </row>
    <row r="20" spans="1:9" s="15" customFormat="1" ht="15" customHeight="1" x14ac:dyDescent="0.15">
      <c r="A20" s="83" t="s">
        <v>15</v>
      </c>
      <c r="B20" s="69">
        <v>4634</v>
      </c>
      <c r="C20" s="69">
        <v>696</v>
      </c>
      <c r="D20" s="109">
        <v>3938</v>
      </c>
      <c r="E20" s="109">
        <v>3043</v>
      </c>
      <c r="F20" s="69">
        <v>365</v>
      </c>
      <c r="G20" s="69">
        <v>411</v>
      </c>
      <c r="H20" s="69">
        <v>118</v>
      </c>
      <c r="I20" s="69">
        <v>1</v>
      </c>
    </row>
    <row r="21" spans="1:9" s="15" customFormat="1" ht="15" customHeight="1" x14ac:dyDescent="0.15">
      <c r="A21" s="83" t="s">
        <v>16</v>
      </c>
      <c r="B21" s="69">
        <v>15511</v>
      </c>
      <c r="C21" s="69">
        <v>7990</v>
      </c>
      <c r="D21" s="109">
        <v>7521</v>
      </c>
      <c r="E21" s="109">
        <v>5999</v>
      </c>
      <c r="F21" s="69">
        <v>483</v>
      </c>
      <c r="G21" s="69">
        <v>563</v>
      </c>
      <c r="H21" s="69">
        <v>367</v>
      </c>
      <c r="I21" s="69">
        <v>108</v>
      </c>
    </row>
    <row r="22" spans="1:9" s="15" customFormat="1" ht="15" customHeight="1" x14ac:dyDescent="0.15">
      <c r="A22" s="83" t="s">
        <v>90</v>
      </c>
      <c r="B22" s="69"/>
      <c r="C22" s="69"/>
      <c r="D22" s="109"/>
      <c r="E22" s="109"/>
      <c r="F22" s="69"/>
      <c r="G22" s="69"/>
      <c r="H22" s="69"/>
      <c r="I22" s="69"/>
    </row>
    <row r="23" spans="1:9" s="15" customFormat="1" ht="15" customHeight="1" x14ac:dyDescent="0.15">
      <c r="A23" s="83" t="s">
        <v>18</v>
      </c>
      <c r="B23" s="69">
        <v>3025</v>
      </c>
      <c r="C23" s="69">
        <v>2040</v>
      </c>
      <c r="D23" s="109">
        <v>986</v>
      </c>
      <c r="E23" s="109">
        <v>832</v>
      </c>
      <c r="F23" s="69">
        <v>59</v>
      </c>
      <c r="G23" s="69">
        <v>53</v>
      </c>
      <c r="H23" s="69">
        <v>31</v>
      </c>
      <c r="I23" s="69">
        <v>10</v>
      </c>
    </row>
    <row r="24" spans="1:9" s="15" customFormat="1" ht="15" customHeight="1" x14ac:dyDescent="0.15">
      <c r="A24" s="83" t="s">
        <v>19</v>
      </c>
      <c r="B24" s="69">
        <v>1233</v>
      </c>
      <c r="C24" s="69">
        <v>12</v>
      </c>
      <c r="D24" s="109">
        <v>1221</v>
      </c>
      <c r="E24" s="109">
        <v>1210</v>
      </c>
      <c r="F24" s="69">
        <v>1</v>
      </c>
      <c r="G24" s="69">
        <v>3</v>
      </c>
      <c r="H24" s="69">
        <v>8</v>
      </c>
      <c r="I24" s="69">
        <v>0</v>
      </c>
    </row>
    <row r="25" spans="1:9" s="15" customFormat="1" ht="15" customHeight="1" x14ac:dyDescent="0.15">
      <c r="A25" s="83" t="s">
        <v>20</v>
      </c>
      <c r="B25" s="69">
        <v>6575</v>
      </c>
      <c r="C25" s="69">
        <v>3129</v>
      </c>
      <c r="D25" s="109">
        <v>3446</v>
      </c>
      <c r="E25" s="109">
        <v>2396</v>
      </c>
      <c r="F25" s="69">
        <v>381</v>
      </c>
      <c r="G25" s="69">
        <v>428</v>
      </c>
      <c r="H25" s="69">
        <v>239</v>
      </c>
      <c r="I25" s="69">
        <v>4</v>
      </c>
    </row>
    <row r="26" spans="1:9" s="15" customFormat="1" ht="15" customHeight="1" x14ac:dyDescent="0.15">
      <c r="A26" s="83" t="s">
        <v>21</v>
      </c>
      <c r="B26" s="69">
        <v>162</v>
      </c>
      <c r="C26" s="69">
        <v>81</v>
      </c>
      <c r="D26" s="109">
        <v>82</v>
      </c>
      <c r="E26" s="109">
        <v>59</v>
      </c>
      <c r="F26" s="69">
        <v>15</v>
      </c>
      <c r="G26" s="69">
        <v>6</v>
      </c>
      <c r="H26" s="69">
        <v>2</v>
      </c>
      <c r="I26" s="69">
        <v>0</v>
      </c>
    </row>
    <row r="27" spans="1:9" s="15" customFormat="1" ht="15" customHeight="1" x14ac:dyDescent="0.15">
      <c r="A27" s="83" t="s">
        <v>22</v>
      </c>
      <c r="B27" s="69">
        <v>6751</v>
      </c>
      <c r="C27" s="69">
        <v>3354</v>
      </c>
      <c r="D27" s="109">
        <v>3398</v>
      </c>
      <c r="E27" s="109">
        <v>2528</v>
      </c>
      <c r="F27" s="69">
        <v>389</v>
      </c>
      <c r="G27" s="69">
        <v>380</v>
      </c>
      <c r="H27" s="69">
        <v>93</v>
      </c>
      <c r="I27" s="69">
        <v>8</v>
      </c>
    </row>
    <row r="28" spans="1:9" s="15" customFormat="1" ht="15" customHeight="1" x14ac:dyDescent="0.15">
      <c r="A28" s="83" t="s">
        <v>23</v>
      </c>
      <c r="B28" s="69">
        <v>22857</v>
      </c>
      <c r="C28" s="69">
        <v>4394</v>
      </c>
      <c r="D28" s="109">
        <v>18463</v>
      </c>
      <c r="E28" s="109">
        <v>14763</v>
      </c>
      <c r="F28" s="69">
        <v>1699</v>
      </c>
      <c r="G28" s="69">
        <v>1425</v>
      </c>
      <c r="H28" s="69">
        <v>573</v>
      </c>
      <c r="I28" s="69">
        <v>3</v>
      </c>
    </row>
    <row r="29" spans="1:9" s="15" customFormat="1" ht="15" customHeight="1" x14ac:dyDescent="0.15">
      <c r="A29" s="83" t="s">
        <v>24</v>
      </c>
      <c r="B29" s="69">
        <v>11863</v>
      </c>
      <c r="C29" s="69">
        <v>4132</v>
      </c>
      <c r="D29" s="109">
        <v>7731</v>
      </c>
      <c r="E29" s="109">
        <v>6343</v>
      </c>
      <c r="F29" s="69">
        <v>509</v>
      </c>
      <c r="G29" s="69">
        <v>591</v>
      </c>
      <c r="H29" s="69">
        <v>235</v>
      </c>
      <c r="I29" s="69">
        <v>54</v>
      </c>
    </row>
    <row r="30" spans="1:9" s="15" customFormat="1" ht="15" customHeight="1" x14ac:dyDescent="0.15">
      <c r="A30" s="83" t="s">
        <v>25</v>
      </c>
      <c r="B30" s="69">
        <v>9045</v>
      </c>
      <c r="C30" s="69">
        <v>2459</v>
      </c>
      <c r="D30" s="109">
        <v>6586</v>
      </c>
      <c r="E30" s="109">
        <v>4933</v>
      </c>
      <c r="F30" s="69">
        <v>762</v>
      </c>
      <c r="G30" s="69">
        <v>627</v>
      </c>
      <c r="H30" s="69">
        <v>257</v>
      </c>
      <c r="I30" s="69">
        <v>7</v>
      </c>
    </row>
    <row r="31" spans="1:9" s="15" customFormat="1" ht="15" customHeight="1" x14ac:dyDescent="0.15">
      <c r="A31" s="83" t="s">
        <v>26</v>
      </c>
      <c r="B31" s="69">
        <v>9498</v>
      </c>
      <c r="C31" s="69">
        <v>4571</v>
      </c>
      <c r="D31" s="109">
        <v>4927</v>
      </c>
      <c r="E31" s="109">
        <v>3861</v>
      </c>
      <c r="F31" s="69">
        <v>353</v>
      </c>
      <c r="G31" s="69">
        <v>531</v>
      </c>
      <c r="H31" s="69">
        <v>168</v>
      </c>
      <c r="I31" s="69">
        <v>14</v>
      </c>
    </row>
    <row r="32" spans="1:9" s="15" customFormat="1" ht="15" customHeight="1" x14ac:dyDescent="0.15">
      <c r="A32" s="83" t="s">
        <v>27</v>
      </c>
      <c r="B32" s="69">
        <v>2879</v>
      </c>
      <c r="C32" s="69">
        <v>960</v>
      </c>
      <c r="D32" s="109">
        <v>1919</v>
      </c>
      <c r="E32" s="109">
        <v>1254</v>
      </c>
      <c r="F32" s="69">
        <v>254</v>
      </c>
      <c r="G32" s="69">
        <v>294</v>
      </c>
      <c r="H32" s="69">
        <v>112</v>
      </c>
      <c r="I32" s="69">
        <v>5</v>
      </c>
    </row>
    <row r="33" spans="1:9" s="15" customFormat="1" ht="15" customHeight="1" x14ac:dyDescent="0.15">
      <c r="A33" s="83" t="s">
        <v>90</v>
      </c>
      <c r="B33" s="69"/>
      <c r="C33" s="69"/>
      <c r="D33" s="109"/>
      <c r="E33" s="109"/>
      <c r="F33" s="69"/>
      <c r="G33" s="69"/>
      <c r="H33" s="69"/>
      <c r="I33" s="69"/>
    </row>
    <row r="34" spans="1:9" s="15" customFormat="1" ht="15" customHeight="1" x14ac:dyDescent="0.15">
      <c r="A34" s="83" t="s">
        <v>28</v>
      </c>
      <c r="B34" s="69">
        <v>11314</v>
      </c>
      <c r="C34" s="69">
        <v>2229</v>
      </c>
      <c r="D34" s="109">
        <v>9085</v>
      </c>
      <c r="E34" s="109">
        <v>7059</v>
      </c>
      <c r="F34" s="69">
        <v>716</v>
      </c>
      <c r="G34" s="69">
        <v>837</v>
      </c>
      <c r="H34" s="69">
        <v>414</v>
      </c>
      <c r="I34" s="69">
        <v>58</v>
      </c>
    </row>
    <row r="35" spans="1:9" s="15" customFormat="1" ht="15" customHeight="1" x14ac:dyDescent="0.15">
      <c r="A35" s="83" t="s">
        <v>29</v>
      </c>
      <c r="B35" s="69">
        <v>11444</v>
      </c>
      <c r="C35" s="69">
        <v>4767</v>
      </c>
      <c r="D35" s="109">
        <v>6677</v>
      </c>
      <c r="E35" s="109">
        <v>5023</v>
      </c>
      <c r="F35" s="69">
        <v>593</v>
      </c>
      <c r="G35" s="69">
        <v>624</v>
      </c>
      <c r="H35" s="69">
        <v>402</v>
      </c>
      <c r="I35" s="69">
        <v>36</v>
      </c>
    </row>
    <row r="36" spans="1:9" s="15" customFormat="1" ht="15" customHeight="1" x14ac:dyDescent="0.15">
      <c r="A36" s="83" t="s">
        <v>30</v>
      </c>
      <c r="B36" s="69">
        <v>28945</v>
      </c>
      <c r="C36" s="69">
        <v>7876</v>
      </c>
      <c r="D36" s="109">
        <v>21068</v>
      </c>
      <c r="E36" s="109">
        <v>18925</v>
      </c>
      <c r="F36" s="69">
        <v>865</v>
      </c>
      <c r="G36" s="69">
        <v>861</v>
      </c>
      <c r="H36" s="69">
        <v>311</v>
      </c>
      <c r="I36" s="69">
        <v>106</v>
      </c>
    </row>
    <row r="37" spans="1:9" s="15" customFormat="1" ht="15" customHeight="1" x14ac:dyDescent="0.15">
      <c r="A37" s="83" t="s">
        <v>31</v>
      </c>
      <c r="B37" s="69">
        <v>37889</v>
      </c>
      <c r="C37" s="69">
        <v>8632</v>
      </c>
      <c r="D37" s="109">
        <v>29256</v>
      </c>
      <c r="E37" s="109">
        <v>21758</v>
      </c>
      <c r="F37" s="69">
        <v>2612</v>
      </c>
      <c r="G37" s="69">
        <v>3222</v>
      </c>
      <c r="H37" s="69">
        <v>1665</v>
      </c>
      <c r="I37" s="69">
        <v>0</v>
      </c>
    </row>
    <row r="38" spans="1:9" s="15" customFormat="1" ht="15" customHeight="1" x14ac:dyDescent="0.15">
      <c r="A38" s="83" t="s">
        <v>32</v>
      </c>
      <c r="B38" s="69">
        <v>9775</v>
      </c>
      <c r="C38" s="69">
        <v>3966</v>
      </c>
      <c r="D38" s="109">
        <v>5809</v>
      </c>
      <c r="E38" s="109">
        <v>4070</v>
      </c>
      <c r="F38" s="69">
        <v>761</v>
      </c>
      <c r="G38" s="69">
        <v>721</v>
      </c>
      <c r="H38" s="69">
        <v>226</v>
      </c>
      <c r="I38" s="69">
        <v>31</v>
      </c>
    </row>
    <row r="39" spans="1:9" s="15" customFormat="1" ht="15" customHeight="1" x14ac:dyDescent="0.15">
      <c r="A39" s="83" t="s">
        <v>33</v>
      </c>
      <c r="B39" s="69">
        <v>5177</v>
      </c>
      <c r="C39" s="69">
        <v>3479</v>
      </c>
      <c r="D39" s="109">
        <v>1698</v>
      </c>
      <c r="E39" s="109">
        <v>1109</v>
      </c>
      <c r="F39" s="69">
        <v>166</v>
      </c>
      <c r="G39" s="69">
        <v>222</v>
      </c>
      <c r="H39" s="69">
        <v>186</v>
      </c>
      <c r="I39" s="69">
        <v>15</v>
      </c>
    </row>
    <row r="40" spans="1:9" s="15" customFormat="1" ht="15" customHeight="1" x14ac:dyDescent="0.15">
      <c r="A40" s="83" t="s">
        <v>34</v>
      </c>
      <c r="B40" s="69">
        <v>24666</v>
      </c>
      <c r="C40" s="69">
        <v>4312</v>
      </c>
      <c r="D40" s="109">
        <v>20354</v>
      </c>
      <c r="E40" s="109">
        <v>19053</v>
      </c>
      <c r="F40" s="69">
        <v>488</v>
      </c>
      <c r="G40" s="69">
        <v>575</v>
      </c>
      <c r="H40" s="69">
        <v>202</v>
      </c>
      <c r="I40" s="69">
        <v>37</v>
      </c>
    </row>
    <row r="41" spans="1:9" s="15" customFormat="1" ht="15" customHeight="1" x14ac:dyDescent="0.15">
      <c r="A41" s="83" t="s">
        <v>35</v>
      </c>
      <c r="B41" s="69">
        <v>1716</v>
      </c>
      <c r="C41" s="69">
        <v>886</v>
      </c>
      <c r="D41" s="109">
        <v>830</v>
      </c>
      <c r="E41" s="109">
        <v>337</v>
      </c>
      <c r="F41" s="69">
        <v>227</v>
      </c>
      <c r="G41" s="69">
        <v>176</v>
      </c>
      <c r="H41" s="69">
        <v>90</v>
      </c>
      <c r="I41" s="69">
        <v>1</v>
      </c>
    </row>
    <row r="42" spans="1:9" s="15" customFormat="1" ht="15" customHeight="1" x14ac:dyDescent="0.15">
      <c r="A42" s="83" t="s">
        <v>36</v>
      </c>
      <c r="B42" s="69">
        <v>4167</v>
      </c>
      <c r="C42" s="69">
        <v>2062</v>
      </c>
      <c r="D42" s="109">
        <v>2105</v>
      </c>
      <c r="E42" s="109">
        <v>1341</v>
      </c>
      <c r="F42" s="69">
        <v>291</v>
      </c>
      <c r="G42" s="69">
        <v>356</v>
      </c>
      <c r="H42" s="69">
        <v>116</v>
      </c>
      <c r="I42" s="69">
        <v>1</v>
      </c>
    </row>
    <row r="43" spans="1:9" s="15" customFormat="1" ht="15" customHeight="1" x14ac:dyDescent="0.15">
      <c r="A43" s="83" t="s">
        <v>37</v>
      </c>
      <c r="B43" s="69">
        <v>5545</v>
      </c>
      <c r="C43" s="69">
        <v>2088</v>
      </c>
      <c r="D43" s="109">
        <v>3458</v>
      </c>
      <c r="E43" s="109">
        <v>2475</v>
      </c>
      <c r="F43" s="69">
        <v>334</v>
      </c>
      <c r="G43" s="69">
        <v>404</v>
      </c>
      <c r="H43" s="69">
        <v>220</v>
      </c>
      <c r="I43" s="69">
        <v>24</v>
      </c>
    </row>
    <row r="44" spans="1:9" s="15" customFormat="1" ht="15" customHeight="1" x14ac:dyDescent="0.15">
      <c r="A44" s="83" t="s">
        <v>90</v>
      </c>
      <c r="B44" s="69"/>
      <c r="C44" s="69"/>
      <c r="D44" s="109"/>
      <c r="E44" s="109"/>
      <c r="F44" s="69"/>
      <c r="G44" s="69"/>
      <c r="H44" s="69"/>
      <c r="I44" s="69"/>
    </row>
    <row r="45" spans="1:9" s="15" customFormat="1" ht="15" customHeight="1" x14ac:dyDescent="0.15">
      <c r="A45" s="83" t="s">
        <v>38</v>
      </c>
      <c r="B45" s="69">
        <v>2900</v>
      </c>
      <c r="C45" s="69">
        <v>1353</v>
      </c>
      <c r="D45" s="109">
        <v>1547</v>
      </c>
      <c r="E45" s="109">
        <v>1362</v>
      </c>
      <c r="F45" s="69">
        <v>86</v>
      </c>
      <c r="G45" s="69">
        <v>74</v>
      </c>
      <c r="H45" s="69">
        <v>25</v>
      </c>
      <c r="I45" s="69">
        <v>1</v>
      </c>
    </row>
    <row r="46" spans="1:9" s="15" customFormat="1" ht="15" customHeight="1" x14ac:dyDescent="0.15">
      <c r="A46" s="83" t="s">
        <v>39</v>
      </c>
      <c r="B46" s="69">
        <v>20387</v>
      </c>
      <c r="C46" s="69">
        <v>4147</v>
      </c>
      <c r="D46" s="109">
        <v>16240</v>
      </c>
      <c r="E46" s="109">
        <v>14104</v>
      </c>
      <c r="F46" s="69">
        <v>701</v>
      </c>
      <c r="G46" s="69">
        <v>962</v>
      </c>
      <c r="H46" s="69">
        <v>424</v>
      </c>
      <c r="I46" s="69">
        <v>50</v>
      </c>
    </row>
    <row r="47" spans="1:9" s="15" customFormat="1" ht="15" customHeight="1" x14ac:dyDescent="0.15">
      <c r="A47" s="83" t="s">
        <v>40</v>
      </c>
      <c r="B47" s="69">
        <v>11408</v>
      </c>
      <c r="C47" s="69">
        <v>4836</v>
      </c>
      <c r="D47" s="109">
        <v>6572</v>
      </c>
      <c r="E47" s="109">
        <v>5718</v>
      </c>
      <c r="F47" s="69">
        <v>128</v>
      </c>
      <c r="G47" s="69">
        <v>415</v>
      </c>
      <c r="H47" s="69">
        <v>295</v>
      </c>
      <c r="I47" s="69">
        <v>15</v>
      </c>
    </row>
    <row r="48" spans="1:9" s="15" customFormat="1" ht="15" customHeight="1" x14ac:dyDescent="0.15">
      <c r="A48" s="83" t="s">
        <v>41</v>
      </c>
      <c r="B48" s="69">
        <v>82977</v>
      </c>
      <c r="C48" s="69">
        <v>28981</v>
      </c>
      <c r="D48" s="109">
        <v>53996</v>
      </c>
      <c r="E48" s="109">
        <v>41633</v>
      </c>
      <c r="F48" s="69">
        <v>4227</v>
      </c>
      <c r="G48" s="69">
        <v>5313</v>
      </c>
      <c r="H48" s="69">
        <v>2800</v>
      </c>
      <c r="I48" s="69">
        <v>24</v>
      </c>
    </row>
    <row r="49" spans="1:9" s="15" customFormat="1" ht="15" customHeight="1" x14ac:dyDescent="0.15">
      <c r="A49" s="83" t="s">
        <v>42</v>
      </c>
      <c r="B49" s="69">
        <v>6181</v>
      </c>
      <c r="C49" s="69">
        <v>2306</v>
      </c>
      <c r="D49" s="109">
        <v>3875</v>
      </c>
      <c r="E49" s="109">
        <v>3284</v>
      </c>
      <c r="F49" s="69">
        <v>184</v>
      </c>
      <c r="G49" s="69">
        <v>330</v>
      </c>
      <c r="H49" s="69">
        <v>78</v>
      </c>
      <c r="I49" s="69">
        <v>0</v>
      </c>
    </row>
    <row r="50" spans="1:9" s="15" customFormat="1" ht="15" customHeight="1" x14ac:dyDescent="0.15">
      <c r="A50" s="83" t="s">
        <v>43</v>
      </c>
      <c r="B50" s="69">
        <v>781</v>
      </c>
      <c r="C50" s="69">
        <v>536</v>
      </c>
      <c r="D50" s="109">
        <v>245</v>
      </c>
      <c r="E50" s="109">
        <v>127</v>
      </c>
      <c r="F50" s="69">
        <v>34</v>
      </c>
      <c r="G50" s="69">
        <v>53</v>
      </c>
      <c r="H50" s="69">
        <v>30</v>
      </c>
      <c r="I50" s="69">
        <v>1</v>
      </c>
    </row>
    <row r="51" spans="1:9" s="15" customFormat="1" ht="15" customHeight="1" x14ac:dyDescent="0.15">
      <c r="A51" s="83" t="s">
        <v>44</v>
      </c>
      <c r="B51" s="69">
        <v>48441</v>
      </c>
      <c r="C51" s="69">
        <v>11206</v>
      </c>
      <c r="D51" s="109">
        <v>37235</v>
      </c>
      <c r="E51" s="109">
        <v>30372</v>
      </c>
      <c r="F51" s="69">
        <v>2847</v>
      </c>
      <c r="G51" s="69">
        <v>2833</v>
      </c>
      <c r="H51" s="69">
        <v>1114</v>
      </c>
      <c r="I51" s="69">
        <v>69</v>
      </c>
    </row>
    <row r="52" spans="1:9" s="15" customFormat="1" ht="15" customHeight="1" x14ac:dyDescent="0.15">
      <c r="A52" s="83" t="s">
        <v>45</v>
      </c>
      <c r="B52" s="69">
        <v>3179</v>
      </c>
      <c r="C52" s="69">
        <v>1307</v>
      </c>
      <c r="D52" s="109">
        <v>1872</v>
      </c>
      <c r="E52" s="109">
        <v>1004</v>
      </c>
      <c r="F52" s="69">
        <v>224</v>
      </c>
      <c r="G52" s="69">
        <v>293</v>
      </c>
      <c r="H52" s="69">
        <v>274</v>
      </c>
      <c r="I52" s="69">
        <v>77</v>
      </c>
    </row>
    <row r="53" spans="1:9" s="15" customFormat="1" ht="15" customHeight="1" x14ac:dyDescent="0.15">
      <c r="A53" s="83" t="s">
        <v>46</v>
      </c>
      <c r="B53" s="69">
        <v>19836</v>
      </c>
      <c r="C53" s="69">
        <v>1676</v>
      </c>
      <c r="D53" s="109">
        <v>18161</v>
      </c>
      <c r="E53" s="109">
        <v>14912</v>
      </c>
      <c r="F53" s="69">
        <v>1795</v>
      </c>
      <c r="G53" s="69">
        <v>1076</v>
      </c>
      <c r="H53" s="69">
        <v>357</v>
      </c>
      <c r="I53" s="69">
        <v>21</v>
      </c>
    </row>
    <row r="54" spans="1:9" s="15" customFormat="1" ht="15" customHeight="1" x14ac:dyDescent="0.15">
      <c r="A54" s="83" t="s">
        <v>47</v>
      </c>
      <c r="B54" s="69">
        <v>22669</v>
      </c>
      <c r="C54" s="69">
        <v>10938</v>
      </c>
      <c r="D54" s="109">
        <v>11731</v>
      </c>
      <c r="E54" s="109">
        <v>6784</v>
      </c>
      <c r="F54" s="69">
        <v>1938</v>
      </c>
      <c r="G54" s="69">
        <v>2209</v>
      </c>
      <c r="H54" s="69">
        <v>789</v>
      </c>
      <c r="I54" s="69">
        <v>11</v>
      </c>
    </row>
    <row r="55" spans="1:9" s="15" customFormat="1" ht="15" customHeight="1" x14ac:dyDescent="0.15">
      <c r="A55" s="83" t="s">
        <v>90</v>
      </c>
      <c r="B55" s="69"/>
      <c r="C55" s="69"/>
      <c r="D55" s="109"/>
      <c r="E55" s="109"/>
      <c r="F55" s="69"/>
      <c r="G55" s="69"/>
      <c r="H55" s="69"/>
      <c r="I55" s="69"/>
    </row>
    <row r="56" spans="1:9" s="15" customFormat="1" ht="15" customHeight="1" x14ac:dyDescent="0.15">
      <c r="A56" s="83" t="s">
        <v>48</v>
      </c>
      <c r="B56" s="69">
        <v>10671</v>
      </c>
      <c r="C56" s="69">
        <v>994</v>
      </c>
      <c r="D56" s="109">
        <v>9677</v>
      </c>
      <c r="E56" s="109">
        <v>9384</v>
      </c>
      <c r="F56" s="69">
        <v>26</v>
      </c>
      <c r="G56" s="69">
        <v>219</v>
      </c>
      <c r="H56" s="69">
        <v>49</v>
      </c>
      <c r="I56" s="69">
        <v>0</v>
      </c>
    </row>
    <row r="57" spans="1:9" s="15" customFormat="1" ht="15" customHeight="1" x14ac:dyDescent="0.15">
      <c r="A57" s="83" t="s">
        <v>49</v>
      </c>
      <c r="B57" s="69">
        <v>4605</v>
      </c>
      <c r="C57" s="69">
        <v>552</v>
      </c>
      <c r="D57" s="109">
        <v>4053</v>
      </c>
      <c r="E57" s="109">
        <v>3534</v>
      </c>
      <c r="F57" s="69">
        <v>217</v>
      </c>
      <c r="G57" s="69">
        <v>250</v>
      </c>
      <c r="H57" s="69">
        <v>51</v>
      </c>
      <c r="I57" s="69">
        <v>0</v>
      </c>
    </row>
    <row r="58" spans="1:9" s="15" customFormat="1" ht="15" customHeight="1" x14ac:dyDescent="0.15">
      <c r="A58" s="83" t="s">
        <v>50</v>
      </c>
      <c r="B58" s="69">
        <v>10634</v>
      </c>
      <c r="C58" s="69">
        <v>3958</v>
      </c>
      <c r="D58" s="109">
        <v>6676</v>
      </c>
      <c r="E58" s="109">
        <v>4933</v>
      </c>
      <c r="F58" s="69">
        <v>604</v>
      </c>
      <c r="G58" s="69">
        <v>861</v>
      </c>
      <c r="H58" s="69">
        <v>278</v>
      </c>
      <c r="I58" s="69">
        <v>0</v>
      </c>
    </row>
    <row r="59" spans="1:9" s="15" customFormat="1" ht="15" customHeight="1" x14ac:dyDescent="0.15">
      <c r="A59" s="83" t="s">
        <v>51</v>
      </c>
      <c r="B59" s="69">
        <v>780</v>
      </c>
      <c r="C59" s="69">
        <v>480</v>
      </c>
      <c r="D59" s="109">
        <v>301</v>
      </c>
      <c r="E59" s="109">
        <v>156</v>
      </c>
      <c r="F59" s="69">
        <v>67</v>
      </c>
      <c r="G59" s="69">
        <v>54</v>
      </c>
      <c r="H59" s="69">
        <v>24</v>
      </c>
      <c r="I59" s="69">
        <v>0</v>
      </c>
    </row>
    <row r="60" spans="1:9" s="15" customFormat="1" ht="15" customHeight="1" x14ac:dyDescent="0.15">
      <c r="A60" s="83" t="s">
        <v>52</v>
      </c>
      <c r="B60" s="69">
        <v>46976</v>
      </c>
      <c r="C60" s="69">
        <v>12433</v>
      </c>
      <c r="D60" s="109">
        <v>34544</v>
      </c>
      <c r="E60" s="109">
        <v>26955</v>
      </c>
      <c r="F60" s="69">
        <v>2117</v>
      </c>
      <c r="G60" s="69">
        <v>1690</v>
      </c>
      <c r="H60" s="69">
        <v>3641</v>
      </c>
      <c r="I60" s="69">
        <v>140</v>
      </c>
    </row>
    <row r="61" spans="1:9" s="15" customFormat="1" ht="15" customHeight="1" x14ac:dyDescent="0.15">
      <c r="A61" s="83" t="s">
        <v>53</v>
      </c>
      <c r="B61" s="69">
        <v>15515</v>
      </c>
      <c r="C61" s="69">
        <v>5615</v>
      </c>
      <c r="D61" s="109">
        <v>9900</v>
      </c>
      <c r="E61" s="109">
        <v>8355</v>
      </c>
      <c r="F61" s="69">
        <v>606</v>
      </c>
      <c r="G61" s="69">
        <v>657</v>
      </c>
      <c r="H61" s="69">
        <v>282</v>
      </c>
      <c r="I61" s="69">
        <v>0</v>
      </c>
    </row>
    <row r="62" spans="1:9" s="15" customFormat="1" ht="15" customHeight="1" x14ac:dyDescent="0.15">
      <c r="A62" s="83" t="s">
        <v>54</v>
      </c>
      <c r="B62" s="69">
        <v>3389</v>
      </c>
      <c r="C62" s="69">
        <v>1132</v>
      </c>
      <c r="D62" s="109">
        <v>2257</v>
      </c>
      <c r="E62" s="109">
        <v>1570</v>
      </c>
      <c r="F62" s="69">
        <v>284</v>
      </c>
      <c r="G62" s="69">
        <v>269</v>
      </c>
      <c r="H62" s="69">
        <v>129</v>
      </c>
      <c r="I62" s="69">
        <v>5</v>
      </c>
    </row>
    <row r="63" spans="1:9" s="15" customFormat="1" ht="15" customHeight="1" x14ac:dyDescent="0.15">
      <c r="A63" s="83" t="s">
        <v>55</v>
      </c>
      <c r="B63" s="69">
        <v>1488</v>
      </c>
      <c r="C63" s="69">
        <v>519</v>
      </c>
      <c r="D63" s="109">
        <v>968</v>
      </c>
      <c r="E63" s="109">
        <v>765</v>
      </c>
      <c r="F63" s="69">
        <v>82</v>
      </c>
      <c r="G63" s="69">
        <v>92</v>
      </c>
      <c r="H63" s="69">
        <v>30</v>
      </c>
      <c r="I63" s="69">
        <v>0</v>
      </c>
    </row>
    <row r="64" spans="1:9" s="15" customFormat="1" ht="15" customHeight="1" x14ac:dyDescent="0.15">
      <c r="A64" s="83" t="s">
        <v>56</v>
      </c>
      <c r="B64" s="69">
        <v>464</v>
      </c>
      <c r="C64" s="69">
        <v>45</v>
      </c>
      <c r="D64" s="109">
        <v>419</v>
      </c>
      <c r="E64" s="109">
        <v>388</v>
      </c>
      <c r="F64" s="69">
        <v>9</v>
      </c>
      <c r="G64" s="69">
        <v>15</v>
      </c>
      <c r="H64" s="69">
        <v>6</v>
      </c>
      <c r="I64" s="69">
        <v>0</v>
      </c>
    </row>
    <row r="65" spans="1:9" s="15" customFormat="1" ht="15" customHeight="1" x14ac:dyDescent="0.15">
      <c r="A65" s="83" t="s">
        <v>57</v>
      </c>
      <c r="B65" s="69">
        <v>20271</v>
      </c>
      <c r="C65" s="69">
        <v>8703</v>
      </c>
      <c r="D65" s="109">
        <v>11568</v>
      </c>
      <c r="E65" s="109">
        <v>10093</v>
      </c>
      <c r="F65" s="69">
        <v>541</v>
      </c>
      <c r="G65" s="69">
        <v>537</v>
      </c>
      <c r="H65" s="69">
        <v>279</v>
      </c>
      <c r="I65" s="69">
        <v>118</v>
      </c>
    </row>
    <row r="66" spans="1:9" s="15" customFormat="1" ht="15" customHeight="1" x14ac:dyDescent="0.15">
      <c r="A66" s="83" t="s">
        <v>90</v>
      </c>
      <c r="B66" s="69"/>
      <c r="C66" s="69"/>
      <c r="D66" s="109"/>
      <c r="E66" s="109"/>
      <c r="F66" s="69"/>
      <c r="G66" s="69"/>
      <c r="H66" s="69"/>
      <c r="I66" s="69"/>
    </row>
    <row r="67" spans="1:9" s="15" customFormat="1" ht="15" customHeight="1" x14ac:dyDescent="0.15">
      <c r="A67" s="83" t="s">
        <v>58</v>
      </c>
      <c r="B67" s="69">
        <v>39015</v>
      </c>
      <c r="C67" s="69">
        <v>9435</v>
      </c>
      <c r="D67" s="109">
        <v>29580</v>
      </c>
      <c r="E67" s="109">
        <v>21030</v>
      </c>
      <c r="F67" s="69">
        <v>4037</v>
      </c>
      <c r="G67" s="69">
        <v>2699</v>
      </c>
      <c r="H67" s="69">
        <v>1429</v>
      </c>
      <c r="I67" s="69">
        <v>385</v>
      </c>
    </row>
    <row r="68" spans="1:9" s="15" customFormat="1" ht="15" customHeight="1" x14ac:dyDescent="0.15">
      <c r="A68" s="83" t="s">
        <v>59</v>
      </c>
      <c r="B68" s="69">
        <v>3980</v>
      </c>
      <c r="C68" s="69">
        <v>1232</v>
      </c>
      <c r="D68" s="109">
        <v>2748</v>
      </c>
      <c r="E68" s="109">
        <v>2047</v>
      </c>
      <c r="F68" s="69">
        <v>288</v>
      </c>
      <c r="G68" s="69">
        <v>291</v>
      </c>
      <c r="H68" s="69">
        <v>115</v>
      </c>
      <c r="I68" s="69">
        <v>7</v>
      </c>
    </row>
    <row r="69" spans="1:9" s="15" customFormat="1" ht="15" customHeight="1" x14ac:dyDescent="0.15">
      <c r="A69" s="83" t="s">
        <v>60</v>
      </c>
      <c r="B69" s="69">
        <v>7241</v>
      </c>
      <c r="C69" s="69">
        <v>3072</v>
      </c>
      <c r="D69" s="109">
        <v>4170</v>
      </c>
      <c r="E69" s="109">
        <v>2969</v>
      </c>
      <c r="F69" s="69">
        <v>789</v>
      </c>
      <c r="G69" s="69">
        <v>299</v>
      </c>
      <c r="H69" s="69">
        <v>109</v>
      </c>
      <c r="I69" s="69">
        <v>4</v>
      </c>
    </row>
    <row r="70" spans="1:9" s="15" customFormat="1" ht="15" customHeight="1" x14ac:dyDescent="0.15">
      <c r="A70" s="87" t="s">
        <v>61</v>
      </c>
      <c r="B70" s="72">
        <v>97</v>
      </c>
      <c r="C70" s="72">
        <v>62</v>
      </c>
      <c r="D70" s="110">
        <v>35</v>
      </c>
      <c r="E70" s="110">
        <v>26</v>
      </c>
      <c r="F70" s="72">
        <v>4</v>
      </c>
      <c r="G70" s="72">
        <v>4</v>
      </c>
      <c r="H70" s="72">
        <v>1</v>
      </c>
      <c r="I70" s="72">
        <v>1</v>
      </c>
    </row>
    <row r="71" spans="1:9" s="15" customFormat="1" ht="15" customHeight="1" x14ac:dyDescent="0.15">
      <c r="D71" s="16"/>
      <c r="E71" s="16"/>
    </row>
  </sheetData>
  <mergeCells count="7">
    <mergeCell ref="A3:I3"/>
    <mergeCell ref="A4:I4"/>
    <mergeCell ref="A5:I5"/>
    <mergeCell ref="D8:I8"/>
    <mergeCell ref="A8:A9"/>
    <mergeCell ref="B8:B9"/>
    <mergeCell ref="C8:C9"/>
  </mergeCells>
  <phoneticPr fontId="0" type="noConversion"/>
  <pageMargins left="0.75" right="0.75" top="1" bottom="1" header="0.5" footer="0.5"/>
  <pageSetup scale="6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J72"/>
  <sheetViews>
    <sheetView workbookViewId="0"/>
  </sheetViews>
  <sheetFormatPr baseColWidth="10" defaultColWidth="8.83203125" defaultRowHeight="13" x14ac:dyDescent="0.15"/>
  <cols>
    <col min="1" max="1" width="17.83203125" customWidth="1"/>
    <col min="2" max="2" width="13.33203125" customWidth="1"/>
    <col min="3" max="3" width="19.6640625" customWidth="1"/>
    <col min="4" max="4" width="19.1640625" customWidth="1"/>
    <col min="5" max="5" width="15.6640625" customWidth="1"/>
    <col min="6" max="6" width="16" customWidth="1"/>
    <col min="7" max="7" width="17.1640625" customWidth="1"/>
    <col min="8" max="9" width="16" customWidth="1"/>
  </cols>
  <sheetData>
    <row r="1" spans="1:10" s="13" customFormat="1" ht="15" customHeight="1" x14ac:dyDescent="0.15">
      <c r="A1" s="13" t="s">
        <v>251</v>
      </c>
      <c r="B1" s="29"/>
      <c r="C1" s="29"/>
      <c r="D1" s="29"/>
      <c r="E1" s="29"/>
      <c r="F1" s="29"/>
      <c r="G1" s="29"/>
      <c r="H1" s="29"/>
      <c r="I1" s="28" t="s">
        <v>136</v>
      </c>
    </row>
    <row r="2" spans="1:10" s="13" customFormat="1" ht="15" customHeight="1" x14ac:dyDescent="0.15">
      <c r="A2" s="29"/>
      <c r="B2" s="29"/>
      <c r="C2" s="29"/>
      <c r="D2" s="29"/>
      <c r="E2" s="29"/>
      <c r="F2" s="29"/>
      <c r="G2" s="29"/>
      <c r="H2" s="29"/>
      <c r="I2" s="29"/>
    </row>
    <row r="3" spans="1:10" s="13" customFormat="1" ht="15" customHeight="1" x14ac:dyDescent="0.15">
      <c r="A3" s="190" t="s">
        <v>290</v>
      </c>
      <c r="B3" s="190"/>
      <c r="C3" s="190"/>
      <c r="D3" s="190"/>
      <c r="E3" s="190"/>
      <c r="F3" s="190"/>
      <c r="G3" s="190"/>
      <c r="H3" s="190"/>
      <c r="I3" s="231"/>
    </row>
    <row r="4" spans="1:10" s="13" customFormat="1" ht="15" customHeight="1" x14ac:dyDescent="0.15">
      <c r="A4" s="190" t="s">
        <v>152</v>
      </c>
      <c r="B4" s="190"/>
      <c r="C4" s="190"/>
      <c r="D4" s="190"/>
      <c r="E4" s="190"/>
      <c r="F4" s="190"/>
      <c r="G4" s="190"/>
      <c r="H4" s="190"/>
      <c r="I4" s="190"/>
    </row>
    <row r="5" spans="1:10" s="13" customFormat="1" ht="15" customHeight="1" x14ac:dyDescent="0.15">
      <c r="A5" s="190" t="s">
        <v>221</v>
      </c>
      <c r="B5" s="190"/>
      <c r="C5" s="190"/>
      <c r="D5" s="190"/>
      <c r="E5" s="190"/>
      <c r="F5" s="190"/>
      <c r="G5" s="190"/>
      <c r="H5" s="190"/>
      <c r="I5" s="190"/>
    </row>
    <row r="6" spans="1:10" s="13" customFormat="1" ht="15" customHeight="1" x14ac:dyDescent="0.15">
      <c r="A6" s="29"/>
      <c r="B6" s="29"/>
      <c r="C6" s="29"/>
      <c r="D6" s="29"/>
      <c r="E6" s="29"/>
      <c r="F6" s="29"/>
      <c r="G6" s="29"/>
      <c r="H6" s="29"/>
      <c r="I6" s="29"/>
    </row>
    <row r="7" spans="1:10" s="13" customFormat="1" ht="15" customHeight="1" x14ac:dyDescent="0.15">
      <c r="A7" s="29"/>
      <c r="B7" s="29"/>
      <c r="C7" s="29"/>
      <c r="D7" s="29"/>
      <c r="E7" s="29"/>
      <c r="F7" s="29"/>
      <c r="G7" s="29"/>
      <c r="H7" s="29"/>
      <c r="I7" s="29"/>
    </row>
    <row r="8" spans="1:10" s="16" customFormat="1" ht="30" customHeight="1" x14ac:dyDescent="0.15">
      <c r="A8" s="94"/>
      <c r="B8" s="94"/>
      <c r="C8" s="94"/>
      <c r="D8" s="230" t="s">
        <v>153</v>
      </c>
      <c r="E8" s="230"/>
      <c r="F8" s="230"/>
      <c r="G8" s="230"/>
      <c r="H8" s="230"/>
      <c r="I8" s="230"/>
    </row>
    <row r="9" spans="1:10" s="16" customFormat="1" ht="60" customHeight="1" x14ac:dyDescent="0.15">
      <c r="A9" s="101" t="s">
        <v>3</v>
      </c>
      <c r="B9" s="102" t="s">
        <v>116</v>
      </c>
      <c r="C9" s="102" t="s">
        <v>261</v>
      </c>
      <c r="D9" s="102" t="s">
        <v>154</v>
      </c>
      <c r="E9" s="102" t="s">
        <v>147</v>
      </c>
      <c r="F9" s="102" t="s">
        <v>148</v>
      </c>
      <c r="G9" s="102" t="s">
        <v>149</v>
      </c>
      <c r="H9" s="102" t="s">
        <v>150</v>
      </c>
      <c r="I9" s="102" t="s">
        <v>151</v>
      </c>
      <c r="J9" s="16" t="s">
        <v>137</v>
      </c>
    </row>
    <row r="10" spans="1:10" s="15" customFormat="1" ht="15" customHeight="1" x14ac:dyDescent="0.15">
      <c r="A10" s="83" t="s">
        <v>5</v>
      </c>
      <c r="B10" s="100">
        <f>SUM(B12:B70)</f>
        <v>998263</v>
      </c>
      <c r="C10" s="96">
        <f>not_parti_hrs!C10/$B10</f>
        <v>0.29489523301975529</v>
      </c>
      <c r="D10" s="96">
        <f>not_parti_hrs!D10/$B10</f>
        <v>0.70511177916040157</v>
      </c>
      <c r="E10" s="96">
        <f>not_parti_hrs!E10/$B10</f>
        <v>0.55730503885248672</v>
      </c>
      <c r="F10" s="96">
        <f>not_parti_hrs!F10/$B10</f>
        <v>5.3941696727215174E-2</v>
      </c>
      <c r="G10" s="96">
        <f>not_parti_hrs!G10/$B10</f>
        <v>5.947029991094531E-2</v>
      </c>
      <c r="H10" s="96">
        <f>not_parti_hrs!H10/$B10</f>
        <v>3.0910691871781283E-2</v>
      </c>
      <c r="I10" s="96">
        <f>not_parti_hrs!I10/$B10</f>
        <v>3.4930674581748499E-3</v>
      </c>
    </row>
    <row r="11" spans="1:10" s="15" customFormat="1" ht="15" customHeight="1" x14ac:dyDescent="0.15">
      <c r="A11" s="83"/>
      <c r="B11" s="95"/>
      <c r="C11" s="85"/>
      <c r="D11" s="85"/>
      <c r="E11" s="85"/>
      <c r="F11" s="85"/>
      <c r="G11" s="85"/>
      <c r="H11" s="85"/>
      <c r="I11" s="85"/>
    </row>
    <row r="12" spans="1:10" s="15" customFormat="1" ht="15" customHeight="1" x14ac:dyDescent="0.15">
      <c r="A12" s="83" t="s">
        <v>6</v>
      </c>
      <c r="B12" s="84">
        <f>not_parti_hrs!B12</f>
        <v>10439</v>
      </c>
      <c r="C12" s="96">
        <f>not_parti_hrs!C12/$B12</f>
        <v>0.3724494683398793</v>
      </c>
      <c r="D12" s="97">
        <f>not_parti_hrs!D12/$B12</f>
        <v>0.62764632627646322</v>
      </c>
      <c r="E12" s="97">
        <f>not_parti_hrs!E12/$B12</f>
        <v>0.50943576970974236</v>
      </c>
      <c r="F12" s="97">
        <f>not_parti_hrs!F12/$B12</f>
        <v>4.6268799693457228E-2</v>
      </c>
      <c r="G12" s="97">
        <f>not_parti_hrs!G12/$B12</f>
        <v>4.9430022032761756E-2</v>
      </c>
      <c r="H12" s="97">
        <f>not_parti_hrs!H12/$B12</f>
        <v>2.1362199444391224E-2</v>
      </c>
      <c r="I12" s="97">
        <f>not_parti_hrs!I12/$B12</f>
        <v>1.2453300124533001E-3</v>
      </c>
    </row>
    <row r="13" spans="1:10" s="15" customFormat="1" ht="15" customHeight="1" x14ac:dyDescent="0.15">
      <c r="A13" s="83" t="s">
        <v>7</v>
      </c>
      <c r="B13" s="84">
        <f>not_parti_hrs!B13</f>
        <v>2047</v>
      </c>
      <c r="C13" s="96">
        <f>not_parti_hrs!C13/$B13</f>
        <v>0.33365901319003421</v>
      </c>
      <c r="D13" s="97">
        <f>not_parti_hrs!D13/$B13</f>
        <v>0.66634098680996579</v>
      </c>
      <c r="E13" s="97">
        <f>not_parti_hrs!E13/$B13</f>
        <v>0.55593551538837327</v>
      </c>
      <c r="F13" s="97">
        <f>not_parti_hrs!F13/$B13</f>
        <v>4.4455300439667805E-2</v>
      </c>
      <c r="G13" s="97">
        <f>not_parti_hrs!G13/$B13</f>
        <v>4.5920859794821689E-2</v>
      </c>
      <c r="H13" s="97">
        <f>not_parti_hrs!H13/$B13</f>
        <v>1.9052271617000488E-2</v>
      </c>
      <c r="I13" s="97">
        <f>not_parti_hrs!I13/$B13</f>
        <v>9.7703957010258913E-4</v>
      </c>
    </row>
    <row r="14" spans="1:10" s="15" customFormat="1" ht="15" customHeight="1" x14ac:dyDescent="0.15">
      <c r="A14" s="83" t="s">
        <v>9</v>
      </c>
      <c r="B14" s="84">
        <f>not_parti_hrs!B14</f>
        <v>13585</v>
      </c>
      <c r="C14" s="96">
        <f>not_parti_hrs!C14/$B14</f>
        <v>0.29142436510857561</v>
      </c>
      <c r="D14" s="97">
        <f>not_parti_hrs!D14/$B14</f>
        <v>0.70864924549135078</v>
      </c>
      <c r="E14" s="97">
        <f>not_parti_hrs!E14/$B14</f>
        <v>0.5961722488038278</v>
      </c>
      <c r="F14" s="97">
        <f>not_parti_hrs!F14/$B14</f>
        <v>4.4608023555391979E-2</v>
      </c>
      <c r="G14" s="97">
        <f>not_parti_hrs!G14/$B14</f>
        <v>4.5270518954729479E-2</v>
      </c>
      <c r="H14" s="97">
        <f>not_parti_hrs!H14/$B14</f>
        <v>2.0169304379830697E-2</v>
      </c>
      <c r="I14" s="97">
        <f>not_parti_hrs!I14/$B14</f>
        <v>2.4291497975708503E-3</v>
      </c>
    </row>
    <row r="15" spans="1:10" s="15" customFormat="1" ht="15" customHeight="1" x14ac:dyDescent="0.15">
      <c r="A15" s="83" t="s">
        <v>10</v>
      </c>
      <c r="B15" s="84">
        <f>not_parti_hrs!B15</f>
        <v>3991</v>
      </c>
      <c r="C15" s="96">
        <f>not_parti_hrs!C15/$B15</f>
        <v>0.344024054121774</v>
      </c>
      <c r="D15" s="97">
        <f>not_parti_hrs!D15/$B15</f>
        <v>0.65597594587822605</v>
      </c>
      <c r="E15" s="97">
        <f>not_parti_hrs!E15/$B15</f>
        <v>0.50037584565271864</v>
      </c>
      <c r="F15" s="97">
        <f>not_parti_hrs!F15/$B15</f>
        <v>7.1661237785016291E-2</v>
      </c>
      <c r="G15" s="97">
        <f>not_parti_hrs!G15/$B15</f>
        <v>5.9133049361062388E-2</v>
      </c>
      <c r="H15" s="97">
        <f>not_parti_hrs!H15/$B15</f>
        <v>2.3552994237033324E-2</v>
      </c>
      <c r="I15" s="97">
        <f>not_parti_hrs!I15/$B15</f>
        <v>1.2528188423953897E-3</v>
      </c>
    </row>
    <row r="16" spans="1:10" s="15" customFormat="1" ht="15" customHeight="1" x14ac:dyDescent="0.15">
      <c r="A16" s="83" t="s">
        <v>11</v>
      </c>
      <c r="B16" s="84">
        <f>not_parti_hrs!B16</f>
        <v>334175</v>
      </c>
      <c r="C16" s="96">
        <f>not_parti_hrs!C16/$B16</f>
        <v>0.26679135183661257</v>
      </c>
      <c r="D16" s="97">
        <f>not_parti_hrs!D16/$B16</f>
        <v>0.73320864816338749</v>
      </c>
      <c r="E16" s="97">
        <f>not_parti_hrs!E16/$B16</f>
        <v>0.57558165631779756</v>
      </c>
      <c r="F16" s="97">
        <f>not_parti_hrs!F16/$B16</f>
        <v>5.2301937607540962E-2</v>
      </c>
      <c r="G16" s="97">
        <f>not_parti_hrs!G16/$B16</f>
        <v>6.6201840353108402E-2</v>
      </c>
      <c r="H16" s="97">
        <f>not_parti_hrs!H16/$B16</f>
        <v>3.3267000822922124E-2</v>
      </c>
      <c r="I16" s="97">
        <f>not_parti_hrs!I16/$B16</f>
        <v>5.8562130620184033E-3</v>
      </c>
    </row>
    <row r="17" spans="1:9" s="15" customFormat="1" ht="15" customHeight="1" x14ac:dyDescent="0.15">
      <c r="A17" s="83" t="s">
        <v>12</v>
      </c>
      <c r="B17" s="84">
        <f>not_parti_hrs!B17</f>
        <v>6262</v>
      </c>
      <c r="C17" s="96">
        <f>not_parti_hrs!C17/$B17</f>
        <v>0.36202491216863619</v>
      </c>
      <c r="D17" s="97">
        <f>not_parti_hrs!D17/$B17</f>
        <v>0.63813478122005751</v>
      </c>
      <c r="E17" s="97">
        <f>not_parti_hrs!E17/$B17</f>
        <v>0.50926221654423509</v>
      </c>
      <c r="F17" s="97">
        <f>not_parti_hrs!F17/$B17</f>
        <v>5.0942190993292877E-2</v>
      </c>
      <c r="G17" s="97">
        <f>not_parti_hrs!G17/$B17</f>
        <v>4.8387096774193547E-2</v>
      </c>
      <c r="H17" s="97">
        <f>not_parti_hrs!H17/$B17</f>
        <v>2.6668795911849251E-2</v>
      </c>
      <c r="I17" s="97">
        <f>not_parti_hrs!I17/$B17</f>
        <v>2.7147876077930374E-3</v>
      </c>
    </row>
    <row r="18" spans="1:9" s="15" customFormat="1" ht="15" customHeight="1" x14ac:dyDescent="0.15">
      <c r="A18" s="83" t="s">
        <v>13</v>
      </c>
      <c r="B18" s="84">
        <f>not_parti_hrs!B18</f>
        <v>7334</v>
      </c>
      <c r="C18" s="96">
        <f>not_parti_hrs!C18/$B18</f>
        <v>0.36733024270520864</v>
      </c>
      <c r="D18" s="97">
        <f>not_parti_hrs!D18/$B18</f>
        <v>0.63266975729479136</v>
      </c>
      <c r="E18" s="97">
        <f>not_parti_hrs!E18/$B18</f>
        <v>0.47354785928551951</v>
      </c>
      <c r="F18" s="97">
        <f>not_parti_hrs!F18/$B18</f>
        <v>4.4177802017998362E-2</v>
      </c>
      <c r="G18" s="97">
        <f>not_parti_hrs!G18/$B18</f>
        <v>7.6493046086719391E-2</v>
      </c>
      <c r="H18" s="97">
        <f>not_parti_hrs!H18/$B18</f>
        <v>3.7632942459776386E-2</v>
      </c>
      <c r="I18" s="97">
        <f>not_parti_hrs!I18/$B18</f>
        <v>8.181074447777475E-4</v>
      </c>
    </row>
    <row r="19" spans="1:9" s="15" customFormat="1" ht="15" customHeight="1" x14ac:dyDescent="0.15">
      <c r="A19" s="83" t="s">
        <v>14</v>
      </c>
      <c r="B19" s="84">
        <f>not_parti_hrs!B19</f>
        <v>1874</v>
      </c>
      <c r="C19" s="96">
        <f>not_parti_hrs!C19/$B19</f>
        <v>0.39007470651013876</v>
      </c>
      <c r="D19" s="97">
        <f>not_parti_hrs!D19/$B19</f>
        <v>0.60939167556029883</v>
      </c>
      <c r="E19" s="97">
        <f>not_parti_hrs!E19/$B19</f>
        <v>0.48132337246531481</v>
      </c>
      <c r="F19" s="97">
        <f>not_parti_hrs!F19/$B19</f>
        <v>5.4962646744930628E-2</v>
      </c>
      <c r="G19" s="97">
        <f>not_parti_hrs!G19/$B19</f>
        <v>6.0832443970117396E-2</v>
      </c>
      <c r="H19" s="97">
        <f>not_parti_hrs!H19/$B19</f>
        <v>1.2273212379935965E-2</v>
      </c>
      <c r="I19" s="97">
        <f>not_parti_hrs!I19/$B19</f>
        <v>1.0672358591248667E-3</v>
      </c>
    </row>
    <row r="20" spans="1:9" s="15" customFormat="1" ht="15" customHeight="1" x14ac:dyDescent="0.15">
      <c r="A20" s="83" t="s">
        <v>15</v>
      </c>
      <c r="B20" s="84">
        <f>not_parti_hrs!B20</f>
        <v>4634</v>
      </c>
      <c r="C20" s="96">
        <f>not_parti_hrs!C20/$B20</f>
        <v>0.15019421665947347</v>
      </c>
      <c r="D20" s="97">
        <f>not_parti_hrs!D20/$B20</f>
        <v>0.84980578334052659</v>
      </c>
      <c r="E20" s="97">
        <f>not_parti_hrs!E20/$B20</f>
        <v>0.65666810530858866</v>
      </c>
      <c r="F20" s="97">
        <f>not_parti_hrs!F20/$B20</f>
        <v>7.8765645230902029E-2</v>
      </c>
      <c r="G20" s="97">
        <f>not_parti_hrs!G20/$B20</f>
        <v>8.8692274492878725E-2</v>
      </c>
      <c r="H20" s="97">
        <f>not_parti_hrs!H20/$B20</f>
        <v>2.5463962019853258E-2</v>
      </c>
      <c r="I20" s="97">
        <f>not_parti_hrs!I20/$B20</f>
        <v>2.1579628830384117E-4</v>
      </c>
    </row>
    <row r="21" spans="1:9" s="15" customFormat="1" ht="15" customHeight="1" x14ac:dyDescent="0.15">
      <c r="A21" s="83" t="s">
        <v>16</v>
      </c>
      <c r="B21" s="84">
        <f>not_parti_hrs!B21</f>
        <v>15511</v>
      </c>
      <c r="C21" s="96">
        <f>not_parti_hrs!C21/$B21</f>
        <v>0.5151183031397073</v>
      </c>
      <c r="D21" s="97">
        <f>not_parti_hrs!D21/$B21</f>
        <v>0.4848816968602927</v>
      </c>
      <c r="E21" s="97">
        <f>not_parti_hrs!E21/$B21</f>
        <v>0.38675778479788536</v>
      </c>
      <c r="F21" s="97">
        <f>not_parti_hrs!F21/$B21</f>
        <v>3.1139191541486685E-2</v>
      </c>
      <c r="G21" s="97">
        <f>not_parti_hrs!G21/$B21</f>
        <v>3.6296821610469987E-2</v>
      </c>
      <c r="H21" s="97">
        <f>not_parti_hrs!H21/$B21</f>
        <v>2.3660627941460899E-2</v>
      </c>
      <c r="I21" s="97">
        <f>not_parti_hrs!I21/$B21</f>
        <v>6.9628005931274576E-3</v>
      </c>
    </row>
    <row r="22" spans="1:9" s="15" customFormat="1" ht="15" customHeight="1" x14ac:dyDescent="0.15">
      <c r="A22" s="83" t="s">
        <v>90</v>
      </c>
      <c r="B22" s="84" t="s">
        <v>90</v>
      </c>
      <c r="C22" s="96" t="s">
        <v>90</v>
      </c>
      <c r="D22" s="97" t="s">
        <v>90</v>
      </c>
      <c r="E22" s="97" t="s">
        <v>90</v>
      </c>
      <c r="F22" s="97" t="s">
        <v>90</v>
      </c>
      <c r="G22" s="97" t="s">
        <v>90</v>
      </c>
      <c r="H22" s="97" t="s">
        <v>90</v>
      </c>
      <c r="I22" s="97" t="s">
        <v>90</v>
      </c>
    </row>
    <row r="23" spans="1:9" s="15" customFormat="1" ht="15" customHeight="1" x14ac:dyDescent="0.15">
      <c r="A23" s="83" t="s">
        <v>18</v>
      </c>
      <c r="B23" s="84">
        <f>not_parti_hrs!B23</f>
        <v>3025</v>
      </c>
      <c r="C23" s="96">
        <f>not_parti_hrs!C23/$B23</f>
        <v>0.67438016528925615</v>
      </c>
      <c r="D23" s="97">
        <f>not_parti_hrs!D23/$B23</f>
        <v>0.3259504132231405</v>
      </c>
      <c r="E23" s="97">
        <f>not_parti_hrs!E23/$B23</f>
        <v>0.2750413223140496</v>
      </c>
      <c r="F23" s="97">
        <f>not_parti_hrs!F23/$B23</f>
        <v>1.9504132231404958E-2</v>
      </c>
      <c r="G23" s="97">
        <f>not_parti_hrs!G23/$B23</f>
        <v>1.7520661157024792E-2</v>
      </c>
      <c r="H23" s="97">
        <f>not_parti_hrs!H23/$B23</f>
        <v>1.0247933884297521E-2</v>
      </c>
      <c r="I23" s="97">
        <f>not_parti_hrs!I23/$B23</f>
        <v>3.3057851239669421E-3</v>
      </c>
    </row>
    <row r="24" spans="1:9" s="15" customFormat="1" ht="15" customHeight="1" x14ac:dyDescent="0.15">
      <c r="A24" s="83" t="s">
        <v>19</v>
      </c>
      <c r="B24" s="84">
        <f>not_parti_hrs!B24</f>
        <v>1233</v>
      </c>
      <c r="C24" s="96" t="s">
        <v>90</v>
      </c>
      <c r="D24" s="97" t="s">
        <v>90</v>
      </c>
      <c r="E24" s="97" t="s">
        <v>90</v>
      </c>
      <c r="F24" s="97" t="s">
        <v>90</v>
      </c>
      <c r="G24" s="97" t="s">
        <v>90</v>
      </c>
      <c r="H24" s="97" t="s">
        <v>90</v>
      </c>
      <c r="I24" s="97" t="s">
        <v>90</v>
      </c>
    </row>
    <row r="25" spans="1:9" s="15" customFormat="1" ht="15" customHeight="1" x14ac:dyDescent="0.15">
      <c r="A25" s="83" t="s">
        <v>20</v>
      </c>
      <c r="B25" s="84">
        <f>not_parti_hrs!B25</f>
        <v>6575</v>
      </c>
      <c r="C25" s="96">
        <f>not_parti_hrs!C25/$B25</f>
        <v>0.47589353612167301</v>
      </c>
      <c r="D25" s="97">
        <f>not_parti_hrs!D25/$B25</f>
        <v>0.52410646387832704</v>
      </c>
      <c r="E25" s="97">
        <f>not_parti_hrs!E25/$B25</f>
        <v>0.36441064638783272</v>
      </c>
      <c r="F25" s="97">
        <f>not_parti_hrs!F25/$B25</f>
        <v>5.7946768060836505E-2</v>
      </c>
      <c r="G25" s="97">
        <f>not_parti_hrs!G25/$B25</f>
        <v>6.5095057034220527E-2</v>
      </c>
      <c r="H25" s="97">
        <f>not_parti_hrs!H25/$B25</f>
        <v>3.6349809885931561E-2</v>
      </c>
      <c r="I25" s="97">
        <f>not_parti_hrs!I25/$B25</f>
        <v>6.0836501901140685E-4</v>
      </c>
    </row>
    <row r="26" spans="1:9" s="15" customFormat="1" ht="15" customHeight="1" x14ac:dyDescent="0.15">
      <c r="A26" s="83" t="s">
        <v>21</v>
      </c>
      <c r="B26" s="84">
        <f>not_parti_hrs!B26</f>
        <v>162</v>
      </c>
      <c r="C26" s="96">
        <f>not_parti_hrs!C26/$B26</f>
        <v>0.5</v>
      </c>
      <c r="D26" s="97">
        <f>not_parti_hrs!D26/$B26</f>
        <v>0.50617283950617287</v>
      </c>
      <c r="E26" s="97">
        <f>not_parti_hrs!E26/$B26</f>
        <v>0.36419753086419754</v>
      </c>
      <c r="F26" s="97">
        <f>not_parti_hrs!F26/$B26</f>
        <v>9.2592592592592587E-2</v>
      </c>
      <c r="G26" s="97">
        <f>not_parti_hrs!G26/$B26</f>
        <v>3.7037037037037035E-2</v>
      </c>
      <c r="H26" s="97">
        <f>not_parti_hrs!H26/$B26</f>
        <v>1.2345679012345678E-2</v>
      </c>
      <c r="I26" s="97">
        <f>not_parti_hrs!I26/$B26</f>
        <v>0</v>
      </c>
    </row>
    <row r="27" spans="1:9" s="15" customFormat="1" ht="15" customHeight="1" x14ac:dyDescent="0.15">
      <c r="A27" s="83" t="s">
        <v>22</v>
      </c>
      <c r="B27" s="84">
        <f>not_parti_hrs!B27</f>
        <v>6751</v>
      </c>
      <c r="C27" s="96">
        <f>not_parti_hrs!C27/$B27</f>
        <v>0.49681528662420382</v>
      </c>
      <c r="D27" s="97">
        <f>not_parti_hrs!D27/$B27</f>
        <v>0.50333283957932162</v>
      </c>
      <c r="E27" s="97">
        <f>not_parti_hrs!E27/$B27</f>
        <v>0.3744630425122204</v>
      </c>
      <c r="F27" s="97">
        <f>not_parti_hrs!F27/$B27</f>
        <v>5.7621093171382018E-2</v>
      </c>
      <c r="G27" s="97">
        <f>not_parti_hrs!G27/$B27</f>
        <v>5.6287957339653381E-2</v>
      </c>
      <c r="H27" s="97">
        <f>not_parti_hrs!H27/$B27</f>
        <v>1.3775736927862539E-2</v>
      </c>
      <c r="I27" s="97">
        <f>not_parti_hrs!I27/$B27</f>
        <v>1.1850096282032291E-3</v>
      </c>
    </row>
    <row r="28" spans="1:9" s="15" customFormat="1" ht="15" customHeight="1" x14ac:dyDescent="0.15">
      <c r="A28" s="83" t="s">
        <v>23</v>
      </c>
      <c r="B28" s="84">
        <f>not_parti_hrs!B28</f>
        <v>22857</v>
      </c>
      <c r="C28" s="96">
        <f>not_parti_hrs!C28/$B28</f>
        <v>0.19223870149188432</v>
      </c>
      <c r="D28" s="97">
        <f>not_parti_hrs!D28/$B28</f>
        <v>0.80776129850811562</v>
      </c>
      <c r="E28" s="97">
        <f>not_parti_hrs!E28/$B28</f>
        <v>0.64588528678304236</v>
      </c>
      <c r="F28" s="97">
        <f>not_parti_hrs!F28/$B28</f>
        <v>7.4331714573216079E-2</v>
      </c>
      <c r="G28" s="97">
        <f>not_parti_hrs!G28/$B28</f>
        <v>6.2344139650872821E-2</v>
      </c>
      <c r="H28" s="97">
        <f>not_parti_hrs!H28/$B28</f>
        <v>2.5068906680666754E-2</v>
      </c>
      <c r="I28" s="97">
        <f>not_parti_hrs!I28/$B28</f>
        <v>1.31250820317627E-4</v>
      </c>
    </row>
    <row r="29" spans="1:9" s="15" customFormat="1" ht="15" customHeight="1" x14ac:dyDescent="0.15">
      <c r="A29" s="83" t="s">
        <v>24</v>
      </c>
      <c r="B29" s="84">
        <f>not_parti_hrs!B29</f>
        <v>11863</v>
      </c>
      <c r="C29" s="96">
        <f>not_parti_hrs!C29/$B29</f>
        <v>0.34830987102756472</v>
      </c>
      <c r="D29" s="97">
        <f>not_parti_hrs!D29/$B29</f>
        <v>0.65169012897243528</v>
      </c>
      <c r="E29" s="97">
        <f>not_parti_hrs!E29/$B29</f>
        <v>0.5346876843968642</v>
      </c>
      <c r="F29" s="97">
        <f>not_parti_hrs!F29/$B29</f>
        <v>4.2906516058332629E-2</v>
      </c>
      <c r="G29" s="97">
        <f>not_parti_hrs!G29/$B29</f>
        <v>4.9818764224900954E-2</v>
      </c>
      <c r="H29" s="97">
        <f>not_parti_hrs!H29/$B29</f>
        <v>1.9809491696872628E-2</v>
      </c>
      <c r="I29" s="97">
        <f>not_parti_hrs!I29/$B29</f>
        <v>4.5519683048132848E-3</v>
      </c>
    </row>
    <row r="30" spans="1:9" s="15" customFormat="1" ht="15" customHeight="1" x14ac:dyDescent="0.15">
      <c r="A30" s="83" t="s">
        <v>25</v>
      </c>
      <c r="B30" s="84">
        <f>not_parti_hrs!B30</f>
        <v>9045</v>
      </c>
      <c r="C30" s="96">
        <f>not_parti_hrs!C30/$B30</f>
        <v>0.27186290768380322</v>
      </c>
      <c r="D30" s="97">
        <f>not_parti_hrs!D30/$B30</f>
        <v>0.72813709231619683</v>
      </c>
      <c r="E30" s="97">
        <f>not_parti_hrs!E30/$B30</f>
        <v>0.54538419016030959</v>
      </c>
      <c r="F30" s="97">
        <f>not_parti_hrs!F30/$B30</f>
        <v>8.424543946932006E-2</v>
      </c>
      <c r="G30" s="97">
        <f>not_parti_hrs!G30/$B30</f>
        <v>6.9320066334991715E-2</v>
      </c>
      <c r="H30" s="97">
        <f>not_parti_hrs!H30/$B30</f>
        <v>2.8413488114980651E-2</v>
      </c>
      <c r="I30" s="97">
        <f>not_parti_hrs!I30/$B30</f>
        <v>7.7390823659480377E-4</v>
      </c>
    </row>
    <row r="31" spans="1:9" s="15" customFormat="1" ht="15" customHeight="1" x14ac:dyDescent="0.15">
      <c r="A31" s="83" t="s">
        <v>26</v>
      </c>
      <c r="B31" s="84">
        <f>not_parti_hrs!B31</f>
        <v>9498</v>
      </c>
      <c r="C31" s="96">
        <f>not_parti_hrs!C31/$B31</f>
        <v>0.48125921246578229</v>
      </c>
      <c r="D31" s="97">
        <f>not_parti_hrs!D31/$B31</f>
        <v>0.51874078753421771</v>
      </c>
      <c r="E31" s="97">
        <f>not_parti_hrs!E31/$B31</f>
        <v>0.40650663297536321</v>
      </c>
      <c r="F31" s="97">
        <f>not_parti_hrs!F31/$B31</f>
        <v>3.7165719098757634E-2</v>
      </c>
      <c r="G31" s="97">
        <f>not_parti_hrs!G31/$B31</f>
        <v>5.5906506632975361E-2</v>
      </c>
      <c r="H31" s="97">
        <f>not_parti_hrs!H31/$B31</f>
        <v>1.7687934301958308E-2</v>
      </c>
      <c r="I31" s="97">
        <f>not_parti_hrs!I31/$B31</f>
        <v>1.4739945251631922E-3</v>
      </c>
    </row>
    <row r="32" spans="1:9" s="15" customFormat="1" ht="15" customHeight="1" x14ac:dyDescent="0.15">
      <c r="A32" s="83" t="s">
        <v>27</v>
      </c>
      <c r="B32" s="84">
        <f>not_parti_hrs!B32</f>
        <v>2879</v>
      </c>
      <c r="C32" s="96">
        <f>not_parti_hrs!C32/$B32</f>
        <v>0.33344911427579021</v>
      </c>
      <c r="D32" s="97">
        <f>not_parti_hrs!D32/$B32</f>
        <v>0.66655088572420984</v>
      </c>
      <c r="E32" s="97">
        <f>not_parti_hrs!E32/$B32</f>
        <v>0.43556790552275093</v>
      </c>
      <c r="F32" s="97">
        <f>not_parti_hrs!F32/$B32</f>
        <v>8.8225078152136163E-2</v>
      </c>
      <c r="G32" s="97">
        <f>not_parti_hrs!G32/$B32</f>
        <v>0.10211879124696074</v>
      </c>
      <c r="H32" s="97">
        <f>not_parti_hrs!H32/$B32</f>
        <v>3.8902396665508855E-2</v>
      </c>
      <c r="I32" s="97">
        <f>not_parti_hrs!I32/$B32</f>
        <v>1.7367141368530739E-3</v>
      </c>
    </row>
    <row r="33" spans="1:9" s="15" customFormat="1" ht="15" customHeight="1" x14ac:dyDescent="0.15">
      <c r="A33" s="83" t="s">
        <v>90</v>
      </c>
      <c r="B33" s="84" t="s">
        <v>90</v>
      </c>
      <c r="C33" s="96" t="s">
        <v>90</v>
      </c>
      <c r="D33" s="97" t="s">
        <v>90</v>
      </c>
      <c r="E33" s="97" t="s">
        <v>90</v>
      </c>
      <c r="F33" s="97" t="s">
        <v>90</v>
      </c>
      <c r="G33" s="97" t="s">
        <v>90</v>
      </c>
      <c r="H33" s="97" t="s">
        <v>90</v>
      </c>
      <c r="I33" s="97" t="s">
        <v>90</v>
      </c>
    </row>
    <row r="34" spans="1:9" s="15" customFormat="1" ht="15" customHeight="1" x14ac:dyDescent="0.15">
      <c r="A34" s="83" t="s">
        <v>28</v>
      </c>
      <c r="B34" s="84">
        <f>not_parti_hrs!B34</f>
        <v>11314</v>
      </c>
      <c r="C34" s="96">
        <f>not_parti_hrs!C34/$B34</f>
        <v>0.19701255082199046</v>
      </c>
      <c r="D34" s="97">
        <f>not_parti_hrs!D34/$B34</f>
        <v>0.80298744917800957</v>
      </c>
      <c r="E34" s="97">
        <f>not_parti_hrs!E34/$B34</f>
        <v>0.62391727063814739</v>
      </c>
      <c r="F34" s="97">
        <f>not_parti_hrs!F34/$B34</f>
        <v>6.3284426374403388E-2</v>
      </c>
      <c r="G34" s="97">
        <f>not_parti_hrs!G34/$B34</f>
        <v>7.3979140887396141E-2</v>
      </c>
      <c r="H34" s="97">
        <f>not_parti_hrs!H34/$B34</f>
        <v>3.6591833127099169E-2</v>
      </c>
      <c r="I34" s="97">
        <f>not_parti_hrs!I34/$B34</f>
        <v>5.1263920806080962E-3</v>
      </c>
    </row>
    <row r="35" spans="1:9" s="15" customFormat="1" ht="15" customHeight="1" x14ac:dyDescent="0.15">
      <c r="A35" s="83" t="s">
        <v>29</v>
      </c>
      <c r="B35" s="84">
        <f>not_parti_hrs!B35</f>
        <v>11444</v>
      </c>
      <c r="C35" s="96">
        <f>not_parti_hrs!C35/$B35</f>
        <v>0.41655015728766165</v>
      </c>
      <c r="D35" s="97">
        <f>not_parti_hrs!D35/$B35</f>
        <v>0.58344984271233835</v>
      </c>
      <c r="E35" s="97">
        <f>not_parti_hrs!E35/$B35</f>
        <v>0.43891995805662354</v>
      </c>
      <c r="F35" s="97">
        <f>not_parti_hrs!F35/$B35</f>
        <v>5.1817546312478154E-2</v>
      </c>
      <c r="G35" s="97">
        <f>not_parti_hrs!G35/$B35</f>
        <v>5.4526389374344633E-2</v>
      </c>
      <c r="H35" s="97">
        <f>not_parti_hrs!H35/$B35</f>
        <v>3.5127577770010486E-2</v>
      </c>
      <c r="I35" s="97">
        <f>not_parti_hrs!I35/$B35</f>
        <v>3.1457532331352674E-3</v>
      </c>
    </row>
    <row r="36" spans="1:9" s="15" customFormat="1" ht="15" customHeight="1" x14ac:dyDescent="0.15">
      <c r="A36" s="83" t="s">
        <v>30</v>
      </c>
      <c r="B36" s="84">
        <f>not_parti_hrs!B36</f>
        <v>28945</v>
      </c>
      <c r="C36" s="96">
        <f>not_parti_hrs!C36/$B36</f>
        <v>0.27210226291242012</v>
      </c>
      <c r="D36" s="97">
        <f>not_parti_hrs!D36/$B36</f>
        <v>0.72786318880635692</v>
      </c>
      <c r="E36" s="97">
        <f>not_parti_hrs!E36/$B36</f>
        <v>0.65382622214544828</v>
      </c>
      <c r="F36" s="97">
        <f>not_parti_hrs!F36/$B36</f>
        <v>2.9884263257902919E-2</v>
      </c>
      <c r="G36" s="97">
        <f>not_parti_hrs!G36/$B36</f>
        <v>2.9746070133010883E-2</v>
      </c>
      <c r="H36" s="97">
        <f>not_parti_hrs!H36/$B36</f>
        <v>1.0744515460355847E-2</v>
      </c>
      <c r="I36" s="97">
        <f>not_parti_hrs!I36/$B36</f>
        <v>3.6621178096389703E-3</v>
      </c>
    </row>
    <row r="37" spans="1:9" s="15" customFormat="1" ht="15" customHeight="1" x14ac:dyDescent="0.15">
      <c r="A37" s="83" t="s">
        <v>31</v>
      </c>
      <c r="B37" s="84">
        <f>not_parti_hrs!B37</f>
        <v>37889</v>
      </c>
      <c r="C37" s="96">
        <f>not_parti_hrs!C37/$B37</f>
        <v>0.2278233788170709</v>
      </c>
      <c r="D37" s="97">
        <f>not_parti_hrs!D37/$B37</f>
        <v>0.7721502282984507</v>
      </c>
      <c r="E37" s="97">
        <f>not_parti_hrs!E37/$B37</f>
        <v>0.57425638047982264</v>
      </c>
      <c r="F37" s="97">
        <f>not_parti_hrs!F37/$B37</f>
        <v>6.8938214257436195E-2</v>
      </c>
      <c r="G37" s="97">
        <f>not_parti_hrs!G37/$B37</f>
        <v>8.503787378922642E-2</v>
      </c>
      <c r="H37" s="97">
        <f>not_parti_hrs!H37/$B37</f>
        <v>4.3944152656443823E-2</v>
      </c>
      <c r="I37" s="97">
        <f>not_parti_hrs!I37/$B37</f>
        <v>0</v>
      </c>
    </row>
    <row r="38" spans="1:9" s="15" customFormat="1" ht="15" customHeight="1" x14ac:dyDescent="0.15">
      <c r="A38" s="83" t="s">
        <v>32</v>
      </c>
      <c r="B38" s="84">
        <f>not_parti_hrs!B38</f>
        <v>9775</v>
      </c>
      <c r="C38" s="96">
        <f>not_parti_hrs!C38/$B38</f>
        <v>0.40572890025575448</v>
      </c>
      <c r="D38" s="97">
        <f>not_parti_hrs!D38/$B38</f>
        <v>0.59427109974424552</v>
      </c>
      <c r="E38" s="97">
        <f>not_parti_hrs!E38/$B38</f>
        <v>0.41636828644501278</v>
      </c>
      <c r="F38" s="97">
        <f>not_parti_hrs!F38/$B38</f>
        <v>7.7851662404092067E-2</v>
      </c>
      <c r="G38" s="97">
        <f>not_parti_hrs!G38/$B38</f>
        <v>7.3759590792838878E-2</v>
      </c>
      <c r="H38" s="97">
        <f>not_parti_hrs!H38/$B38</f>
        <v>2.3120204603580562E-2</v>
      </c>
      <c r="I38" s="97">
        <f>not_parti_hrs!I38/$B38</f>
        <v>3.1713554987212278E-3</v>
      </c>
    </row>
    <row r="39" spans="1:9" s="15" customFormat="1" ht="15" customHeight="1" x14ac:dyDescent="0.15">
      <c r="A39" s="83" t="s">
        <v>33</v>
      </c>
      <c r="B39" s="84">
        <f>not_parti_hrs!B39</f>
        <v>5177</v>
      </c>
      <c r="C39" s="96">
        <f>not_parti_hrs!C39/$B39</f>
        <v>0.67201081707552635</v>
      </c>
      <c r="D39" s="97">
        <f>not_parti_hrs!D39/$B39</f>
        <v>0.32798918292447365</v>
      </c>
      <c r="E39" s="97">
        <f>not_parti_hrs!E39/$B39</f>
        <v>0.21421672783465329</v>
      </c>
      <c r="F39" s="97">
        <f>not_parti_hrs!F39/$B39</f>
        <v>3.2064902453158198E-2</v>
      </c>
      <c r="G39" s="97">
        <f>not_parti_hrs!G39/$B39</f>
        <v>4.2881977979524824E-2</v>
      </c>
      <c r="H39" s="97">
        <f>not_parti_hrs!H39/$B39</f>
        <v>3.5928143712574849E-2</v>
      </c>
      <c r="I39" s="97">
        <f>not_parti_hrs!I39/$B39</f>
        <v>2.897430944562488E-3</v>
      </c>
    </row>
    <row r="40" spans="1:9" s="15" customFormat="1" ht="15" customHeight="1" x14ac:dyDescent="0.15">
      <c r="A40" s="83" t="s">
        <v>34</v>
      </c>
      <c r="B40" s="84">
        <f>not_parti_hrs!B40</f>
        <v>24666</v>
      </c>
      <c r="C40" s="96">
        <f>not_parti_hrs!C40/$B40</f>
        <v>0.174815535555015</v>
      </c>
      <c r="D40" s="97">
        <f>not_parti_hrs!D40/$B40</f>
        <v>0.82518446444498494</v>
      </c>
      <c r="E40" s="97">
        <f>not_parti_hrs!E40/$B40</f>
        <v>0.7724397956701532</v>
      </c>
      <c r="F40" s="97">
        <f>not_parti_hrs!F40/$B40</f>
        <v>1.9784318495094461E-2</v>
      </c>
      <c r="G40" s="97">
        <f>not_parti_hrs!G40/$B40</f>
        <v>2.3311440849752695E-2</v>
      </c>
      <c r="H40" s="97">
        <f>not_parti_hrs!H40/$B40</f>
        <v>8.1894105246087725E-3</v>
      </c>
      <c r="I40" s="97">
        <f>not_parti_hrs!I40/$B40</f>
        <v>1.5000405416362604E-3</v>
      </c>
    </row>
    <row r="41" spans="1:9" s="15" customFormat="1" ht="15" customHeight="1" x14ac:dyDescent="0.15">
      <c r="A41" s="83" t="s">
        <v>35</v>
      </c>
      <c r="B41" s="84">
        <f>not_parti_hrs!B41</f>
        <v>1716</v>
      </c>
      <c r="C41" s="96">
        <f>not_parti_hrs!C41/$B41</f>
        <v>0.51631701631701632</v>
      </c>
      <c r="D41" s="97">
        <f>not_parti_hrs!D41/$B41</f>
        <v>0.48368298368298368</v>
      </c>
      <c r="E41" s="97">
        <f>not_parti_hrs!E41/$B41</f>
        <v>0.1963869463869464</v>
      </c>
      <c r="F41" s="97">
        <f>not_parti_hrs!F41/$B41</f>
        <v>0.13228438228438227</v>
      </c>
      <c r="G41" s="97">
        <f>not_parti_hrs!G41/$B41</f>
        <v>0.10256410256410256</v>
      </c>
      <c r="H41" s="97">
        <f>not_parti_hrs!H41/$B41</f>
        <v>5.2447552447552448E-2</v>
      </c>
      <c r="I41" s="97">
        <f>not_parti_hrs!I41/$B41</f>
        <v>5.8275058275058275E-4</v>
      </c>
    </row>
    <row r="42" spans="1:9" s="15" customFormat="1" ht="15" customHeight="1" x14ac:dyDescent="0.15">
      <c r="A42" s="83" t="s">
        <v>36</v>
      </c>
      <c r="B42" s="84">
        <f>not_parti_hrs!B42</f>
        <v>4167</v>
      </c>
      <c r="C42" s="96">
        <f>not_parti_hrs!C42/$B42</f>
        <v>0.49484041276697865</v>
      </c>
      <c r="D42" s="97">
        <f>not_parti_hrs!D42/$B42</f>
        <v>0.50515958723302135</v>
      </c>
      <c r="E42" s="97">
        <f>not_parti_hrs!E42/$B42</f>
        <v>0.32181425485961124</v>
      </c>
      <c r="F42" s="97">
        <f>not_parti_hrs!F42/$B42</f>
        <v>6.9834413246940244E-2</v>
      </c>
      <c r="G42" s="97">
        <f>not_parti_hrs!G42/$B42</f>
        <v>8.5433165346772255E-2</v>
      </c>
      <c r="H42" s="97">
        <f>not_parti_hrs!H42/$B42</f>
        <v>2.7837772978161746E-2</v>
      </c>
      <c r="I42" s="97">
        <f>not_parti_hrs!I42/$B42</f>
        <v>2.3998080153587713E-4</v>
      </c>
    </row>
    <row r="43" spans="1:9" s="15" customFormat="1" ht="15" customHeight="1" x14ac:dyDescent="0.15">
      <c r="A43" s="83" t="s">
        <v>37</v>
      </c>
      <c r="B43" s="84">
        <f>not_parti_hrs!B43</f>
        <v>5545</v>
      </c>
      <c r="C43" s="96">
        <f>not_parti_hrs!C43/$B43</f>
        <v>0.37655545536519386</v>
      </c>
      <c r="D43" s="97">
        <f>not_parti_hrs!D43/$B43</f>
        <v>0.62362488728584309</v>
      </c>
      <c r="E43" s="97">
        <f>not_parti_hrs!E43/$B43</f>
        <v>0.44634806131650134</v>
      </c>
      <c r="F43" s="97">
        <f>not_parti_hrs!F43/$B43</f>
        <v>6.023444544634806E-2</v>
      </c>
      <c r="G43" s="97">
        <f>not_parti_hrs!G43/$B43</f>
        <v>7.2858431018935979E-2</v>
      </c>
      <c r="H43" s="97">
        <f>not_parti_hrs!H43/$B43</f>
        <v>3.9675383228133451E-2</v>
      </c>
      <c r="I43" s="97">
        <f>not_parti_hrs!I43/$B43</f>
        <v>4.328223624887286E-3</v>
      </c>
    </row>
    <row r="44" spans="1:9" s="15" customFormat="1" ht="15" customHeight="1" x14ac:dyDescent="0.15">
      <c r="A44" s="83" t="s">
        <v>90</v>
      </c>
      <c r="B44" s="84" t="s">
        <v>90</v>
      </c>
      <c r="C44" s="96" t="s">
        <v>90</v>
      </c>
      <c r="D44" s="97" t="s">
        <v>90</v>
      </c>
      <c r="E44" s="97" t="s">
        <v>90</v>
      </c>
      <c r="F44" s="97" t="s">
        <v>90</v>
      </c>
      <c r="G44" s="97" t="s">
        <v>90</v>
      </c>
      <c r="H44" s="97" t="s">
        <v>90</v>
      </c>
      <c r="I44" s="97" t="s">
        <v>90</v>
      </c>
    </row>
    <row r="45" spans="1:9" s="15" customFormat="1" ht="15" customHeight="1" x14ac:dyDescent="0.15">
      <c r="A45" s="83" t="s">
        <v>38</v>
      </c>
      <c r="B45" s="84">
        <f>not_parti_hrs!B45</f>
        <v>2900</v>
      </c>
      <c r="C45" s="96">
        <f>not_parti_hrs!C45/$B45</f>
        <v>0.46655172413793106</v>
      </c>
      <c r="D45" s="97">
        <f>not_parti_hrs!D45/$B45</f>
        <v>0.533448275862069</v>
      </c>
      <c r="E45" s="97">
        <f>not_parti_hrs!E45/$B45</f>
        <v>0.46965517241379312</v>
      </c>
      <c r="F45" s="97">
        <f>not_parti_hrs!F45/$B45</f>
        <v>2.9655172413793104E-2</v>
      </c>
      <c r="G45" s="97">
        <f>not_parti_hrs!G45/$B45</f>
        <v>2.5517241379310347E-2</v>
      </c>
      <c r="H45" s="97">
        <f>not_parti_hrs!H45/$B45</f>
        <v>8.6206896551724137E-3</v>
      </c>
      <c r="I45" s="97">
        <f>not_parti_hrs!I45/$B45</f>
        <v>3.4482758620689653E-4</v>
      </c>
    </row>
    <row r="46" spans="1:9" s="15" customFormat="1" ht="15" customHeight="1" x14ac:dyDescent="0.15">
      <c r="A46" s="83" t="s">
        <v>39</v>
      </c>
      <c r="B46" s="84">
        <f>not_parti_hrs!B46</f>
        <v>20387</v>
      </c>
      <c r="C46" s="96">
        <f>not_parti_hrs!C46/$B46</f>
        <v>0.20341394025604551</v>
      </c>
      <c r="D46" s="97">
        <f>not_parti_hrs!D46/$B46</f>
        <v>0.79658605974395447</v>
      </c>
      <c r="E46" s="97">
        <f>not_parti_hrs!E46/$B46</f>
        <v>0.69181341050669543</v>
      </c>
      <c r="F46" s="97">
        <f>not_parti_hrs!F46/$B46</f>
        <v>3.4384656889194093E-2</v>
      </c>
      <c r="G46" s="97">
        <f>not_parti_hrs!G46/$B46</f>
        <v>4.7186932849364795E-2</v>
      </c>
      <c r="H46" s="97">
        <f>not_parti_hrs!H46/$B46</f>
        <v>2.0797567077058911E-2</v>
      </c>
      <c r="I46" s="97">
        <f>not_parti_hrs!I46/$B46</f>
        <v>2.4525432873890225E-3</v>
      </c>
    </row>
    <row r="47" spans="1:9" s="15" customFormat="1" ht="15" customHeight="1" x14ac:dyDescent="0.15">
      <c r="A47" s="83" t="s">
        <v>40</v>
      </c>
      <c r="B47" s="84">
        <f>not_parti_hrs!B47</f>
        <v>11408</v>
      </c>
      <c r="C47" s="96">
        <f>not_parti_hrs!C47/$B47</f>
        <v>0.42391304347826086</v>
      </c>
      <c r="D47" s="97">
        <f>not_parti_hrs!D47/$B47</f>
        <v>0.57608695652173914</v>
      </c>
      <c r="E47" s="97">
        <f>not_parti_hrs!E47/$B47</f>
        <v>0.50122720897615713</v>
      </c>
      <c r="F47" s="97">
        <f>not_parti_hrs!F47/$B47</f>
        <v>1.1220196353436185E-2</v>
      </c>
      <c r="G47" s="97">
        <f>not_parti_hrs!G47/$B47</f>
        <v>3.6377980364656379E-2</v>
      </c>
      <c r="H47" s="97">
        <f>not_parti_hrs!H47/$B47</f>
        <v>2.5859046283309959E-2</v>
      </c>
      <c r="I47" s="97">
        <f>not_parti_hrs!I47/$B47</f>
        <v>1.3148667601683029E-3</v>
      </c>
    </row>
    <row r="48" spans="1:9" s="15" customFormat="1" ht="15" customHeight="1" x14ac:dyDescent="0.15">
      <c r="A48" s="83" t="s">
        <v>41</v>
      </c>
      <c r="B48" s="84">
        <f>not_parti_hrs!B48</f>
        <v>82977</v>
      </c>
      <c r="C48" s="96">
        <f>not_parti_hrs!C48/$B48</f>
        <v>0.34926545910312495</v>
      </c>
      <c r="D48" s="97">
        <f>not_parti_hrs!D48/$B48</f>
        <v>0.65073454089687499</v>
      </c>
      <c r="E48" s="97">
        <f>not_parti_hrs!E48/$B48</f>
        <v>0.50174144642491292</v>
      </c>
      <c r="F48" s="97">
        <f>not_parti_hrs!F48/$B48</f>
        <v>5.0941827253335265E-2</v>
      </c>
      <c r="G48" s="97">
        <f>not_parti_hrs!G48/$B48</f>
        <v>6.4029791387974974E-2</v>
      </c>
      <c r="H48" s="97">
        <f>not_parti_hrs!H48/$B48</f>
        <v>3.3744290586548077E-2</v>
      </c>
      <c r="I48" s="97">
        <f>not_parti_hrs!I48/$B48</f>
        <v>2.892367764561264E-4</v>
      </c>
    </row>
    <row r="49" spans="1:9" s="15" customFormat="1" ht="15" customHeight="1" x14ac:dyDescent="0.15">
      <c r="A49" s="83" t="s">
        <v>42</v>
      </c>
      <c r="B49" s="84">
        <f>not_parti_hrs!B49</f>
        <v>6181</v>
      </c>
      <c r="C49" s="96">
        <f>not_parti_hrs!C49/$B49</f>
        <v>0.37307878983983173</v>
      </c>
      <c r="D49" s="97">
        <f>not_parti_hrs!D49/$B49</f>
        <v>0.62692121016016822</v>
      </c>
      <c r="E49" s="97">
        <f>not_parti_hrs!E49/$B49</f>
        <v>0.53130561397832066</v>
      </c>
      <c r="F49" s="97">
        <f>not_parti_hrs!F49/$B49</f>
        <v>2.9768645850186053E-2</v>
      </c>
      <c r="G49" s="97">
        <f>not_parti_hrs!G49/$B49</f>
        <v>5.3389419187833687E-2</v>
      </c>
      <c r="H49" s="97">
        <f>not_parti_hrs!H49/$B49</f>
        <v>1.2619317262578872E-2</v>
      </c>
      <c r="I49" s="97">
        <f>not_parti_hrs!I49/$B49</f>
        <v>0</v>
      </c>
    </row>
    <row r="50" spans="1:9" s="15" customFormat="1" ht="15" customHeight="1" x14ac:dyDescent="0.15">
      <c r="A50" s="83" t="s">
        <v>43</v>
      </c>
      <c r="B50" s="84">
        <f>not_parti_hrs!B50</f>
        <v>781</v>
      </c>
      <c r="C50" s="96">
        <f>not_parti_hrs!C50/$B50</f>
        <v>0.68629961587708066</v>
      </c>
      <c r="D50" s="97">
        <f>not_parti_hrs!D50/$B50</f>
        <v>0.31370038412291934</v>
      </c>
      <c r="E50" s="97">
        <f>not_parti_hrs!E50/$B50</f>
        <v>0.16261203585147246</v>
      </c>
      <c r="F50" s="97">
        <f>not_parti_hrs!F50/$B50</f>
        <v>4.353393085787452E-2</v>
      </c>
      <c r="G50" s="97">
        <f>not_parti_hrs!G50/$B50</f>
        <v>6.7861715749039694E-2</v>
      </c>
      <c r="H50" s="97">
        <f>not_parti_hrs!H50/$B50</f>
        <v>3.8412291933418691E-2</v>
      </c>
      <c r="I50" s="97">
        <f>not_parti_hrs!I50/$B50</f>
        <v>1.2804097311139564E-3</v>
      </c>
    </row>
    <row r="51" spans="1:9" s="15" customFormat="1" ht="15" customHeight="1" x14ac:dyDescent="0.15">
      <c r="A51" s="83" t="s">
        <v>44</v>
      </c>
      <c r="B51" s="84">
        <f>not_parti_hrs!B51</f>
        <v>48441</v>
      </c>
      <c r="C51" s="96">
        <f>not_parti_hrs!C51/$B51</f>
        <v>0.23133296174728019</v>
      </c>
      <c r="D51" s="97">
        <f>not_parti_hrs!D51/$B51</f>
        <v>0.76866703825271976</v>
      </c>
      <c r="E51" s="97">
        <f>not_parti_hrs!E51/$B51</f>
        <v>0.62698953365950327</v>
      </c>
      <c r="F51" s="97">
        <f>not_parti_hrs!F51/$B51</f>
        <v>5.877252740447142E-2</v>
      </c>
      <c r="G51" s="97">
        <f>not_parti_hrs!G51/$B51</f>
        <v>5.848351602980946E-2</v>
      </c>
      <c r="H51" s="97">
        <f>not_parti_hrs!H51/$B51</f>
        <v>2.2997047955244525E-2</v>
      </c>
      <c r="I51" s="97">
        <f>not_parti_hrs!I51/$B51</f>
        <v>1.4244132036910881E-3</v>
      </c>
    </row>
    <row r="52" spans="1:9" s="15" customFormat="1" ht="15" customHeight="1" x14ac:dyDescent="0.15">
      <c r="A52" s="83" t="s">
        <v>45</v>
      </c>
      <c r="B52" s="84">
        <f>not_parti_hrs!B52</f>
        <v>3179</v>
      </c>
      <c r="C52" s="96">
        <f>not_parti_hrs!C52/$B52</f>
        <v>0.41113557722554261</v>
      </c>
      <c r="D52" s="97">
        <f>not_parti_hrs!D52/$B52</f>
        <v>0.58886442277445739</v>
      </c>
      <c r="E52" s="97">
        <f>not_parti_hrs!E52/$B52</f>
        <v>0.31582258571877947</v>
      </c>
      <c r="F52" s="97">
        <f>not_parti_hrs!F52/$B52</f>
        <v>7.0462409562755582E-2</v>
      </c>
      <c r="G52" s="97">
        <f>not_parti_hrs!G52/$B52</f>
        <v>9.216734822271154E-2</v>
      </c>
      <c r="H52" s="97">
        <f>not_parti_hrs!H52/$B52</f>
        <v>8.6190625983013525E-2</v>
      </c>
      <c r="I52" s="97">
        <f>not_parti_hrs!I52/$B52</f>
        <v>2.4221453287197232E-2</v>
      </c>
    </row>
    <row r="53" spans="1:9" s="15" customFormat="1" ht="15" customHeight="1" x14ac:dyDescent="0.15">
      <c r="A53" s="83" t="s">
        <v>46</v>
      </c>
      <c r="B53" s="84">
        <f>not_parti_hrs!B53</f>
        <v>19836</v>
      </c>
      <c r="C53" s="96">
        <f>not_parti_hrs!C53/$B53</f>
        <v>8.4492841298648924E-2</v>
      </c>
      <c r="D53" s="97">
        <f>not_parti_hrs!D53/$B53</f>
        <v>0.91555757209114741</v>
      </c>
      <c r="E53" s="97">
        <f>not_parti_hrs!E53/$B53</f>
        <v>0.7517644686428715</v>
      </c>
      <c r="F53" s="97">
        <f>not_parti_hrs!F53/$B53</f>
        <v>9.0492034684412179E-2</v>
      </c>
      <c r="G53" s="97">
        <f>not_parti_hrs!G53/$B53</f>
        <v>5.4244807420850978E-2</v>
      </c>
      <c r="H53" s="97">
        <f>not_parti_hrs!H53/$B53</f>
        <v>1.7997580157289778E-2</v>
      </c>
      <c r="I53" s="97">
        <f>not_parti_hrs!I53/$B53</f>
        <v>1.058681185722928E-3</v>
      </c>
    </row>
    <row r="54" spans="1:9" s="15" customFormat="1" ht="15" customHeight="1" x14ac:dyDescent="0.15">
      <c r="A54" s="83" t="s">
        <v>47</v>
      </c>
      <c r="B54" s="84">
        <f>not_parti_hrs!B54</f>
        <v>22669</v>
      </c>
      <c r="C54" s="96">
        <f>not_parti_hrs!C54/$B54</f>
        <v>0.4825091534694958</v>
      </c>
      <c r="D54" s="97">
        <f>not_parti_hrs!D54/$B54</f>
        <v>0.51749084653050426</v>
      </c>
      <c r="E54" s="97">
        <f>not_parti_hrs!E54/$B54</f>
        <v>0.29926331112973664</v>
      </c>
      <c r="F54" s="97">
        <f>not_parti_hrs!F54/$B54</f>
        <v>8.5491199435352244E-2</v>
      </c>
      <c r="G54" s="97">
        <f>not_parti_hrs!G54/$B54</f>
        <v>9.7445851162380345E-2</v>
      </c>
      <c r="H54" s="97">
        <f>not_parti_hrs!H54/$B54</f>
        <v>3.4805240636993251E-2</v>
      </c>
      <c r="I54" s="97">
        <f>not_parti_hrs!I54/$B54</f>
        <v>4.85244166041731E-4</v>
      </c>
    </row>
    <row r="55" spans="1:9" s="15" customFormat="1" ht="15" customHeight="1" x14ac:dyDescent="0.15">
      <c r="A55" s="83" t="s">
        <v>90</v>
      </c>
      <c r="B55" s="84" t="s">
        <v>90</v>
      </c>
      <c r="C55" s="96" t="s">
        <v>90</v>
      </c>
      <c r="D55" s="97" t="s">
        <v>90</v>
      </c>
      <c r="E55" s="97" t="s">
        <v>90</v>
      </c>
      <c r="F55" s="97" t="s">
        <v>90</v>
      </c>
      <c r="G55" s="97" t="s">
        <v>90</v>
      </c>
      <c r="H55" s="97" t="s">
        <v>90</v>
      </c>
      <c r="I55" s="97" t="s">
        <v>90</v>
      </c>
    </row>
    <row r="56" spans="1:9" s="15" customFormat="1" ht="15" customHeight="1" x14ac:dyDescent="0.15">
      <c r="A56" s="83" t="s">
        <v>48</v>
      </c>
      <c r="B56" s="84">
        <f>not_parti_hrs!B56</f>
        <v>10671</v>
      </c>
      <c r="C56" s="96">
        <f>not_parti_hrs!C56/$B56</f>
        <v>9.3149657951457215E-2</v>
      </c>
      <c r="D56" s="97">
        <f>not_parti_hrs!D56/$B56</f>
        <v>0.90685034204854276</v>
      </c>
      <c r="E56" s="97">
        <f>not_parti_hrs!E56/$B56</f>
        <v>0.87939274669665446</v>
      </c>
      <c r="F56" s="97">
        <f>not_parti_hrs!F56/$B56</f>
        <v>2.4365101677443538E-3</v>
      </c>
      <c r="G56" s="97">
        <f>not_parti_hrs!G56/$B56</f>
        <v>2.052291256676975E-2</v>
      </c>
      <c r="H56" s="97">
        <f>not_parti_hrs!H56/$B56</f>
        <v>4.5918845469028208E-3</v>
      </c>
      <c r="I56" s="97">
        <f>not_parti_hrs!I56/$B56</f>
        <v>0</v>
      </c>
    </row>
    <row r="57" spans="1:9" s="15" customFormat="1" ht="15" customHeight="1" x14ac:dyDescent="0.15">
      <c r="A57" s="83" t="s">
        <v>49</v>
      </c>
      <c r="B57" s="84">
        <f>not_parti_hrs!B57</f>
        <v>4605</v>
      </c>
      <c r="C57" s="96">
        <f>not_parti_hrs!C57/$B57</f>
        <v>0.11986970684039087</v>
      </c>
      <c r="D57" s="97">
        <f>not_parti_hrs!D57/$B57</f>
        <v>0.88013029315960911</v>
      </c>
      <c r="E57" s="97">
        <f>not_parti_hrs!E57/$B57</f>
        <v>0.7674267100977199</v>
      </c>
      <c r="F57" s="97">
        <f>not_parti_hrs!F57/$B57</f>
        <v>4.7122692725298586E-2</v>
      </c>
      <c r="G57" s="97">
        <f>not_parti_hrs!G57/$B57</f>
        <v>5.428881650380022E-2</v>
      </c>
      <c r="H57" s="97">
        <f>not_parti_hrs!H57/$B57</f>
        <v>1.1074918566775244E-2</v>
      </c>
      <c r="I57" s="97">
        <f>not_parti_hrs!I57/$B57</f>
        <v>0</v>
      </c>
    </row>
    <row r="58" spans="1:9" s="15" customFormat="1" ht="15" customHeight="1" x14ac:dyDescent="0.15">
      <c r="A58" s="83" t="s">
        <v>50</v>
      </c>
      <c r="B58" s="84">
        <f>not_parti_hrs!B58</f>
        <v>10634</v>
      </c>
      <c r="C58" s="96">
        <f>not_parti_hrs!C58/$B58</f>
        <v>0.37220236975738197</v>
      </c>
      <c r="D58" s="97">
        <f>not_parti_hrs!D58/$B58</f>
        <v>0.62779763024261803</v>
      </c>
      <c r="E58" s="97">
        <f>not_parti_hrs!E58/$B58</f>
        <v>0.46388941132217415</v>
      </c>
      <c r="F58" s="97">
        <f>not_parti_hrs!F58/$B58</f>
        <v>5.67989467744969E-2</v>
      </c>
      <c r="G58" s="97">
        <f>not_parti_hrs!G58/$B58</f>
        <v>8.0966710551062623E-2</v>
      </c>
      <c r="H58" s="97">
        <f>not_parti_hrs!H58/$B58</f>
        <v>2.6142561594884334E-2</v>
      </c>
      <c r="I58" s="97">
        <f>not_parti_hrs!I58/$B58</f>
        <v>0</v>
      </c>
    </row>
    <row r="59" spans="1:9" s="15" customFormat="1" ht="15" customHeight="1" x14ac:dyDescent="0.15">
      <c r="A59" s="83" t="s">
        <v>51</v>
      </c>
      <c r="B59" s="84">
        <f>not_parti_hrs!B59</f>
        <v>780</v>
      </c>
      <c r="C59" s="96">
        <f>not_parti_hrs!C59/$B59</f>
        <v>0.61538461538461542</v>
      </c>
      <c r="D59" s="97">
        <f>not_parti_hrs!D59/$B59</f>
        <v>0.38589743589743591</v>
      </c>
      <c r="E59" s="97">
        <f>not_parti_hrs!E59/$B59</f>
        <v>0.2</v>
      </c>
      <c r="F59" s="97">
        <f>not_parti_hrs!F59/$B59</f>
        <v>8.5897435897435898E-2</v>
      </c>
      <c r="G59" s="97">
        <f>not_parti_hrs!G59/$B59</f>
        <v>6.9230769230769235E-2</v>
      </c>
      <c r="H59" s="97">
        <f>not_parti_hrs!H59/$B59</f>
        <v>3.0769230769230771E-2</v>
      </c>
      <c r="I59" s="97">
        <f>not_parti_hrs!I59/$B59</f>
        <v>0</v>
      </c>
    </row>
    <row r="60" spans="1:9" s="15" customFormat="1" ht="15" customHeight="1" x14ac:dyDescent="0.15">
      <c r="A60" s="83" t="s">
        <v>52</v>
      </c>
      <c r="B60" s="84">
        <f>not_parti_hrs!B60</f>
        <v>46976</v>
      </c>
      <c r="C60" s="96">
        <f>not_parti_hrs!C60/$B60</f>
        <v>0.26466706403269757</v>
      </c>
      <c r="D60" s="97">
        <f>not_parti_hrs!D60/$B60</f>
        <v>0.73535422343324253</v>
      </c>
      <c r="E60" s="97">
        <f>not_parti_hrs!E60/$B60</f>
        <v>0.57380364441416898</v>
      </c>
      <c r="F60" s="97">
        <f>not_parti_hrs!F60/$B60</f>
        <v>4.5065565395095368E-2</v>
      </c>
      <c r="G60" s="97">
        <f>not_parti_hrs!G60/$B60</f>
        <v>3.5975817438692097E-2</v>
      </c>
      <c r="H60" s="97">
        <f>not_parti_hrs!H60/$B60</f>
        <v>7.7507663487738424E-2</v>
      </c>
      <c r="I60" s="97">
        <f>not_parti_hrs!I60/$B60</f>
        <v>2.9802452316076296E-3</v>
      </c>
    </row>
    <row r="61" spans="1:9" s="15" customFormat="1" ht="15" customHeight="1" x14ac:dyDescent="0.15">
      <c r="A61" s="83" t="s">
        <v>53</v>
      </c>
      <c r="B61" s="84">
        <f>not_parti_hrs!B61</f>
        <v>15515</v>
      </c>
      <c r="C61" s="96">
        <f>not_parti_hrs!C61/$B61</f>
        <v>0.36190783113116337</v>
      </c>
      <c r="D61" s="97">
        <f>not_parti_hrs!D61/$B61</f>
        <v>0.63809216886883657</v>
      </c>
      <c r="E61" s="97">
        <f>not_parti_hrs!E61/$B61</f>
        <v>0.53851111827263942</v>
      </c>
      <c r="F61" s="97">
        <f>not_parti_hrs!F61/$B61</f>
        <v>3.9058975185304545E-2</v>
      </c>
      <c r="G61" s="97">
        <f>not_parti_hrs!G61/$B61</f>
        <v>4.2346116661295521E-2</v>
      </c>
      <c r="H61" s="97">
        <f>not_parti_hrs!H61/$B61</f>
        <v>1.8175958749597165E-2</v>
      </c>
      <c r="I61" s="97">
        <f>not_parti_hrs!I61/$B61</f>
        <v>0</v>
      </c>
    </row>
    <row r="62" spans="1:9" s="15" customFormat="1" ht="15" customHeight="1" x14ac:dyDescent="0.15">
      <c r="A62" s="83" t="s">
        <v>54</v>
      </c>
      <c r="B62" s="84">
        <f>not_parti_hrs!B62</f>
        <v>3389</v>
      </c>
      <c r="C62" s="96">
        <f>not_parti_hrs!C62/$B62</f>
        <v>0.33402183534966068</v>
      </c>
      <c r="D62" s="97">
        <f>not_parti_hrs!D62/$B62</f>
        <v>0.66597816465033932</v>
      </c>
      <c r="E62" s="97">
        <f>not_parti_hrs!E62/$B62</f>
        <v>0.46326349955739154</v>
      </c>
      <c r="F62" s="97">
        <f>not_parti_hrs!F62/$B62</f>
        <v>8.3800531130126879E-2</v>
      </c>
      <c r="G62" s="97">
        <f>not_parti_hrs!G62/$B62</f>
        <v>7.9374446739451168E-2</v>
      </c>
      <c r="H62" s="97">
        <f>not_parti_hrs!H62/$B62</f>
        <v>3.8064325759811155E-2</v>
      </c>
      <c r="I62" s="97">
        <f>not_parti_hrs!I62/$B62</f>
        <v>1.4753614635585719E-3</v>
      </c>
    </row>
    <row r="63" spans="1:9" s="15" customFormat="1" ht="15" customHeight="1" x14ac:dyDescent="0.15">
      <c r="A63" s="83" t="s">
        <v>55</v>
      </c>
      <c r="B63" s="84">
        <f>not_parti_hrs!B63</f>
        <v>1488</v>
      </c>
      <c r="C63" s="96">
        <f>not_parti_hrs!C63/$B63</f>
        <v>0.34879032258064518</v>
      </c>
      <c r="D63" s="97">
        <f>not_parti_hrs!D63/$B63</f>
        <v>0.65053763440860213</v>
      </c>
      <c r="E63" s="97">
        <f>not_parti_hrs!E63/$B63</f>
        <v>0.51411290322580649</v>
      </c>
      <c r="F63" s="97">
        <f>not_parti_hrs!F63/$B63</f>
        <v>5.510752688172043E-2</v>
      </c>
      <c r="G63" s="97">
        <f>not_parti_hrs!G63/$B63</f>
        <v>6.1827956989247312E-2</v>
      </c>
      <c r="H63" s="97">
        <f>not_parti_hrs!H63/$B63</f>
        <v>2.0161290322580645E-2</v>
      </c>
      <c r="I63" s="97">
        <f>not_parti_hrs!I63/$B63</f>
        <v>0</v>
      </c>
    </row>
    <row r="64" spans="1:9" s="15" customFormat="1" ht="15" customHeight="1" x14ac:dyDescent="0.15">
      <c r="A64" s="83" t="s">
        <v>56</v>
      </c>
      <c r="B64" s="84">
        <f>not_parti_hrs!B64</f>
        <v>464</v>
      </c>
      <c r="C64" s="96">
        <f>not_parti_hrs!C64/$B64</f>
        <v>9.6982758620689655E-2</v>
      </c>
      <c r="D64" s="97">
        <f>not_parti_hrs!D64/$B64</f>
        <v>0.90301724137931039</v>
      </c>
      <c r="E64" s="97">
        <f>not_parti_hrs!E64/$B64</f>
        <v>0.83620689655172409</v>
      </c>
      <c r="F64" s="97">
        <f>not_parti_hrs!F64/$B64</f>
        <v>1.9396551724137932E-2</v>
      </c>
      <c r="G64" s="97">
        <f>not_parti_hrs!G64/$B64</f>
        <v>3.2327586206896554E-2</v>
      </c>
      <c r="H64" s="97">
        <f>not_parti_hrs!H64/$B64</f>
        <v>1.2931034482758621E-2</v>
      </c>
      <c r="I64" s="97">
        <f>not_parti_hrs!I64/$B64</f>
        <v>0</v>
      </c>
    </row>
    <row r="65" spans="1:9" s="15" customFormat="1" ht="15" customHeight="1" x14ac:dyDescent="0.15">
      <c r="A65" s="83" t="s">
        <v>57</v>
      </c>
      <c r="B65" s="84">
        <f>not_parti_hrs!B65</f>
        <v>20271</v>
      </c>
      <c r="C65" s="96">
        <f>not_parti_hrs!C65/$B65</f>
        <v>0.42933254402841498</v>
      </c>
      <c r="D65" s="97">
        <f>not_parti_hrs!D65/$B65</f>
        <v>0.57066745597158497</v>
      </c>
      <c r="E65" s="97">
        <f>not_parti_hrs!E65/$B65</f>
        <v>0.49790340881061618</v>
      </c>
      <c r="F65" s="97">
        <f>not_parti_hrs!F65/$B65</f>
        <v>2.6688372551921465E-2</v>
      </c>
      <c r="G65" s="97">
        <f>not_parti_hrs!G65/$B65</f>
        <v>2.6491046322332398E-2</v>
      </c>
      <c r="H65" s="97">
        <f>not_parti_hrs!H65/$B65</f>
        <v>1.3763504513837501E-2</v>
      </c>
      <c r="I65" s="97">
        <f>not_parti_hrs!I65/$B65</f>
        <v>5.8211237728775095E-3</v>
      </c>
    </row>
    <row r="66" spans="1:9" s="15" customFormat="1" ht="15" customHeight="1" x14ac:dyDescent="0.15">
      <c r="A66" s="83" t="s">
        <v>90</v>
      </c>
      <c r="B66" s="84" t="s">
        <v>90</v>
      </c>
      <c r="C66" s="96" t="s">
        <v>90</v>
      </c>
      <c r="D66" s="97" t="s">
        <v>90</v>
      </c>
      <c r="E66" s="97" t="s">
        <v>90</v>
      </c>
      <c r="F66" s="97" t="s">
        <v>90</v>
      </c>
      <c r="G66" s="97" t="s">
        <v>90</v>
      </c>
      <c r="H66" s="97" t="s">
        <v>90</v>
      </c>
      <c r="I66" s="97" t="s">
        <v>90</v>
      </c>
    </row>
    <row r="67" spans="1:9" s="15" customFormat="1" ht="15" customHeight="1" x14ac:dyDescent="0.15">
      <c r="A67" s="83" t="s">
        <v>58</v>
      </c>
      <c r="B67" s="84">
        <f>not_parti_hrs!B67</f>
        <v>39015</v>
      </c>
      <c r="C67" s="96">
        <f>not_parti_hrs!C67/$B67</f>
        <v>0.24183006535947713</v>
      </c>
      <c r="D67" s="97">
        <f>not_parti_hrs!D67/$B67</f>
        <v>0.75816993464052285</v>
      </c>
      <c r="E67" s="97">
        <f>not_parti_hrs!E67/$B67</f>
        <v>0.53902345251826222</v>
      </c>
      <c r="F67" s="97">
        <f>not_parti_hrs!F67/$B67</f>
        <v>0.10347302319620659</v>
      </c>
      <c r="G67" s="97">
        <f>not_parti_hrs!G67/$B67</f>
        <v>6.9178521081635275E-2</v>
      </c>
      <c r="H67" s="97">
        <f>not_parti_hrs!H67/$B67</f>
        <v>3.6626938357042164E-2</v>
      </c>
      <c r="I67" s="97">
        <f>not_parti_hrs!I67/$B67</f>
        <v>9.86799948737665E-3</v>
      </c>
    </row>
    <row r="68" spans="1:9" s="15" customFormat="1" ht="15" customHeight="1" x14ac:dyDescent="0.15">
      <c r="A68" s="83" t="s">
        <v>59</v>
      </c>
      <c r="B68" s="84">
        <f>not_parti_hrs!B68</f>
        <v>3980</v>
      </c>
      <c r="C68" s="96">
        <f>not_parti_hrs!C68/$B68</f>
        <v>0.30954773869346736</v>
      </c>
      <c r="D68" s="97">
        <f>not_parti_hrs!D68/$B68</f>
        <v>0.6904522613065327</v>
      </c>
      <c r="E68" s="97">
        <f>not_parti_hrs!E68/$B68</f>
        <v>0.51432160804020099</v>
      </c>
      <c r="F68" s="97">
        <f>not_parti_hrs!F68/$B68</f>
        <v>7.2361809045226128E-2</v>
      </c>
      <c r="G68" s="97">
        <f>not_parti_hrs!G68/$B68</f>
        <v>7.3115577889447239E-2</v>
      </c>
      <c r="H68" s="97">
        <f>not_parti_hrs!H68/$B68</f>
        <v>2.8894472361809045E-2</v>
      </c>
      <c r="I68" s="97">
        <f>not_parti_hrs!I68/$B68</f>
        <v>1.7587939698492463E-3</v>
      </c>
    </row>
    <row r="69" spans="1:9" s="15" customFormat="1" ht="15" customHeight="1" x14ac:dyDescent="0.15">
      <c r="A69" s="83" t="s">
        <v>60</v>
      </c>
      <c r="B69" s="84">
        <f>not_parti_hrs!B69</f>
        <v>7241</v>
      </c>
      <c r="C69" s="96">
        <f>not_parti_hrs!C69/$B69</f>
        <v>0.42425079408921418</v>
      </c>
      <c r="D69" s="97">
        <f>not_parti_hrs!D69/$B69</f>
        <v>0.5758873083828201</v>
      </c>
      <c r="E69" s="97">
        <f>not_parti_hrs!E69/$B69</f>
        <v>0.41002623946968653</v>
      </c>
      <c r="F69" s="97">
        <f>not_parti_hrs!F69/$B69</f>
        <v>0.10896285043502278</v>
      </c>
      <c r="G69" s="97">
        <f>not_parti_hrs!G69/$B69</f>
        <v>4.1292639138240578E-2</v>
      </c>
      <c r="H69" s="97">
        <f>not_parti_hrs!H69/$B69</f>
        <v>1.5053169451733186E-2</v>
      </c>
      <c r="I69" s="97">
        <f>not_parti_hrs!I69/$B69</f>
        <v>5.5240988813699766E-4</v>
      </c>
    </row>
    <row r="70" spans="1:9" s="15" customFormat="1" ht="15" customHeight="1" x14ac:dyDescent="0.15">
      <c r="A70" s="87" t="s">
        <v>61</v>
      </c>
      <c r="B70" s="88">
        <f>not_parti_hrs!B70</f>
        <v>97</v>
      </c>
      <c r="C70" s="98">
        <f>not_parti_hrs!C70/$B70</f>
        <v>0.63917525773195871</v>
      </c>
      <c r="D70" s="99">
        <f>not_parti_hrs!D70/$B70</f>
        <v>0.36082474226804123</v>
      </c>
      <c r="E70" s="99">
        <f>not_parti_hrs!E70/$B70</f>
        <v>0.26804123711340205</v>
      </c>
      <c r="F70" s="99">
        <f>not_parti_hrs!F70/$B70</f>
        <v>4.1237113402061855E-2</v>
      </c>
      <c r="G70" s="99">
        <f>not_parti_hrs!G70/$B70</f>
        <v>4.1237113402061855E-2</v>
      </c>
      <c r="H70" s="99">
        <f>not_parti_hrs!H70/$B70</f>
        <v>1.0309278350515464E-2</v>
      </c>
      <c r="I70" s="99">
        <f>not_parti_hrs!I70/$B70</f>
        <v>1.0309278350515464E-2</v>
      </c>
    </row>
    <row r="71" spans="1:9" s="15" customFormat="1" ht="15" customHeight="1" x14ac:dyDescent="0.15">
      <c r="A71" s="15" t="s">
        <v>155</v>
      </c>
    </row>
    <row r="72" spans="1:9" ht="15" customHeight="1" x14ac:dyDescent="0.15">
      <c r="A72" t="s">
        <v>90</v>
      </c>
    </row>
  </sheetData>
  <mergeCells count="4">
    <mergeCell ref="A4:I4"/>
    <mergeCell ref="A5:I5"/>
    <mergeCell ref="D8:I8"/>
    <mergeCell ref="A3:I3"/>
  </mergeCells>
  <phoneticPr fontId="0" type="noConversion"/>
  <pageMargins left="0.75" right="0.75" top="1" bottom="1" header="0.5" footer="0.5"/>
  <pageSetup scale="56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71"/>
  <sheetViews>
    <sheetView workbookViewId="0"/>
  </sheetViews>
  <sheetFormatPr baseColWidth="10" defaultColWidth="8.83203125" defaultRowHeight="13" x14ac:dyDescent="0.15"/>
  <cols>
    <col min="1" max="1" width="19" customWidth="1"/>
    <col min="2" max="7" width="18.6640625" customWidth="1"/>
  </cols>
  <sheetData>
    <row r="1" spans="1:9" ht="15" customHeight="1" x14ac:dyDescent="0.15">
      <c r="A1" s="13" t="s">
        <v>251</v>
      </c>
      <c r="B1" s="2"/>
      <c r="C1" s="2"/>
      <c r="D1" s="2"/>
      <c r="E1" s="2"/>
      <c r="F1" s="2"/>
      <c r="G1" s="28" t="s">
        <v>185</v>
      </c>
      <c r="H1" s="2"/>
      <c r="I1" s="2" t="s">
        <v>90</v>
      </c>
    </row>
    <row r="2" spans="1:9" ht="15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15" customHeight="1" x14ac:dyDescent="0.15">
      <c r="A3" s="190" t="s">
        <v>290</v>
      </c>
      <c r="B3" s="204"/>
      <c r="C3" s="204"/>
      <c r="D3" s="204"/>
      <c r="E3" s="204"/>
      <c r="F3" s="204"/>
      <c r="G3" s="204"/>
    </row>
    <row r="4" spans="1:9" ht="15" customHeight="1" x14ac:dyDescent="0.15">
      <c r="A4" s="204" t="s">
        <v>184</v>
      </c>
      <c r="B4" s="204"/>
      <c r="C4" s="204"/>
      <c r="D4" s="204"/>
      <c r="E4" s="204"/>
      <c r="F4" s="204"/>
      <c r="G4" s="204"/>
    </row>
    <row r="5" spans="1:9" ht="15" customHeight="1" x14ac:dyDescent="0.15">
      <c r="A5" s="204" t="s">
        <v>222</v>
      </c>
      <c r="B5" s="204"/>
      <c r="C5" s="204"/>
      <c r="D5" s="204"/>
      <c r="E5" s="204"/>
      <c r="F5" s="204"/>
      <c r="G5" s="204"/>
    </row>
    <row r="6" spans="1:9" ht="15" customHeight="1" x14ac:dyDescent="0.15"/>
    <row r="7" spans="1:9" ht="15" customHeight="1" x14ac:dyDescent="0.15"/>
    <row r="8" spans="1:9" s="16" customFormat="1" ht="60" customHeight="1" x14ac:dyDescent="0.15">
      <c r="A8" s="91" t="s">
        <v>3</v>
      </c>
      <c r="B8" s="169" t="s">
        <v>174</v>
      </c>
      <c r="C8" s="169" t="s">
        <v>116</v>
      </c>
      <c r="D8" s="169" t="s">
        <v>283</v>
      </c>
      <c r="E8" s="93" t="s">
        <v>284</v>
      </c>
      <c r="F8" s="93" t="s">
        <v>285</v>
      </c>
      <c r="G8" s="93" t="s">
        <v>286</v>
      </c>
    </row>
    <row r="9" spans="1:9" s="15" customFormat="1" ht="15" customHeight="1" x14ac:dyDescent="0.15">
      <c r="A9" s="83" t="s">
        <v>5</v>
      </c>
      <c r="B9" s="84">
        <f>SUM(B11:B69)</f>
        <v>1907041</v>
      </c>
      <c r="C9" s="84">
        <f>SUM(C11:C69)</f>
        <v>998263</v>
      </c>
      <c r="D9" s="84">
        <f>SUM(D11:D69)</f>
        <v>140908</v>
      </c>
      <c r="E9" s="84">
        <f>SUM(E11:E69)</f>
        <v>154586</v>
      </c>
      <c r="F9" s="84">
        <f>SUM(F11:F69)</f>
        <v>8585</v>
      </c>
      <c r="G9" s="90">
        <f>F9/C9</f>
        <v>8.5999380924666139E-3</v>
      </c>
    </row>
    <row r="10" spans="1:9" s="15" customFormat="1" ht="15" customHeight="1" x14ac:dyDescent="0.15">
      <c r="A10" s="83"/>
      <c r="B10" s="84"/>
      <c r="C10" s="84"/>
      <c r="D10" s="84"/>
      <c r="E10" s="84"/>
      <c r="F10" s="84"/>
      <c r="G10" s="85"/>
    </row>
    <row r="11" spans="1:9" s="15" customFormat="1" ht="15" customHeight="1" x14ac:dyDescent="0.15">
      <c r="A11" s="83" t="s">
        <v>6</v>
      </c>
      <c r="B11" s="84">
        <v>21221</v>
      </c>
      <c r="C11" s="84">
        <v>10439</v>
      </c>
      <c r="D11" s="84">
        <v>2430</v>
      </c>
      <c r="E11" s="84">
        <v>949</v>
      </c>
      <c r="F11" s="84">
        <v>0</v>
      </c>
      <c r="G11" s="86">
        <f t="shared" ref="G11:G69" si="0">F11/C11</f>
        <v>0</v>
      </c>
    </row>
    <row r="12" spans="1:9" s="15" customFormat="1" ht="15" customHeight="1" x14ac:dyDescent="0.15">
      <c r="A12" s="83" t="s">
        <v>7</v>
      </c>
      <c r="B12" s="84">
        <v>3305</v>
      </c>
      <c r="C12" s="84">
        <v>2047</v>
      </c>
      <c r="D12" s="84">
        <v>286</v>
      </c>
      <c r="E12" s="84">
        <v>100</v>
      </c>
      <c r="F12" s="84">
        <v>0</v>
      </c>
      <c r="G12" s="86">
        <f t="shared" si="0"/>
        <v>0</v>
      </c>
    </row>
    <row r="13" spans="1:9" s="15" customFormat="1" ht="15" customHeight="1" x14ac:dyDescent="0.15">
      <c r="A13" s="83" t="s">
        <v>9</v>
      </c>
      <c r="B13" s="84">
        <v>32473</v>
      </c>
      <c r="C13" s="84">
        <v>13585</v>
      </c>
      <c r="D13" s="84">
        <v>2692</v>
      </c>
      <c r="E13" s="84">
        <v>1386</v>
      </c>
      <c r="F13" s="84">
        <v>288</v>
      </c>
      <c r="G13" s="86">
        <f t="shared" si="0"/>
        <v>2.1199852778800148E-2</v>
      </c>
    </row>
    <row r="14" spans="1:9" s="15" customFormat="1" ht="15" customHeight="1" x14ac:dyDescent="0.15">
      <c r="A14" s="83" t="s">
        <v>10</v>
      </c>
      <c r="B14" s="84">
        <v>8547</v>
      </c>
      <c r="C14" s="84">
        <v>3991</v>
      </c>
      <c r="D14" s="84">
        <v>1251</v>
      </c>
      <c r="E14" s="84">
        <v>331</v>
      </c>
      <c r="F14" s="84">
        <v>8</v>
      </c>
      <c r="G14" s="86">
        <f t="shared" si="0"/>
        <v>2.0045101478326235E-3</v>
      </c>
    </row>
    <row r="15" spans="1:9" s="15" customFormat="1" ht="15" customHeight="1" x14ac:dyDescent="0.15">
      <c r="A15" s="83" t="s">
        <v>11</v>
      </c>
      <c r="B15" s="84">
        <v>576150</v>
      </c>
      <c r="C15" s="84">
        <v>334175</v>
      </c>
      <c r="D15" s="84">
        <v>28568</v>
      </c>
      <c r="E15" s="84">
        <v>75499</v>
      </c>
      <c r="F15" s="84">
        <v>264</v>
      </c>
      <c r="G15" s="86">
        <f t="shared" si="0"/>
        <v>7.900052367771377E-4</v>
      </c>
    </row>
    <row r="16" spans="1:9" s="15" customFormat="1" ht="15" customHeight="1" x14ac:dyDescent="0.15">
      <c r="A16" s="83" t="s">
        <v>12</v>
      </c>
      <c r="B16" s="84">
        <v>11521</v>
      </c>
      <c r="C16" s="84">
        <v>6262</v>
      </c>
      <c r="D16" s="84">
        <v>641</v>
      </c>
      <c r="E16" s="84">
        <v>1062</v>
      </c>
      <c r="F16" s="84">
        <v>26</v>
      </c>
      <c r="G16" s="86">
        <f t="shared" si="0"/>
        <v>4.15202810603641E-3</v>
      </c>
    </row>
    <row r="17" spans="1:7" s="15" customFormat="1" ht="15" customHeight="1" x14ac:dyDescent="0.15">
      <c r="A17" s="83" t="s">
        <v>13</v>
      </c>
      <c r="B17" s="84">
        <v>17268</v>
      </c>
      <c r="C17" s="84">
        <v>7334</v>
      </c>
      <c r="D17" s="84">
        <v>2120</v>
      </c>
      <c r="E17" s="84">
        <v>60</v>
      </c>
      <c r="F17" s="84">
        <v>0</v>
      </c>
      <c r="G17" s="86">
        <f t="shared" si="0"/>
        <v>0</v>
      </c>
    </row>
    <row r="18" spans="1:7" s="15" customFormat="1" ht="15" customHeight="1" x14ac:dyDescent="0.15">
      <c r="A18" s="83" t="s">
        <v>14</v>
      </c>
      <c r="B18" s="84">
        <v>5160</v>
      </c>
      <c r="C18" s="84">
        <v>1874</v>
      </c>
      <c r="D18" s="84">
        <v>592</v>
      </c>
      <c r="E18" s="84">
        <v>211</v>
      </c>
      <c r="F18" s="84">
        <v>13</v>
      </c>
      <c r="G18" s="86">
        <f t="shared" si="0"/>
        <v>6.9370330843116328E-3</v>
      </c>
    </row>
    <row r="19" spans="1:7" s="15" customFormat="1" ht="15" customHeight="1" x14ac:dyDescent="0.15">
      <c r="A19" s="83" t="s">
        <v>15</v>
      </c>
      <c r="B19" s="84">
        <v>8745</v>
      </c>
      <c r="C19" s="84">
        <v>4634</v>
      </c>
      <c r="D19" s="84">
        <v>1898</v>
      </c>
      <c r="E19" s="84">
        <v>0</v>
      </c>
      <c r="F19" s="84">
        <v>0</v>
      </c>
      <c r="G19" s="86">
        <f t="shared" si="0"/>
        <v>0</v>
      </c>
    </row>
    <row r="20" spans="1:7" s="15" customFormat="1" ht="15" customHeight="1" x14ac:dyDescent="0.15">
      <c r="A20" s="83" t="s">
        <v>16</v>
      </c>
      <c r="B20" s="84">
        <v>58267</v>
      </c>
      <c r="C20" s="84">
        <v>15511</v>
      </c>
      <c r="D20" s="84">
        <v>2367</v>
      </c>
      <c r="E20" s="84">
        <v>1092</v>
      </c>
      <c r="F20" s="84">
        <v>0</v>
      </c>
      <c r="G20" s="86">
        <f t="shared" si="0"/>
        <v>0</v>
      </c>
    </row>
    <row r="21" spans="1:7" s="15" customFormat="1" ht="15" customHeight="1" x14ac:dyDescent="0.15">
      <c r="A21" s="83" t="s">
        <v>90</v>
      </c>
      <c r="B21" s="84"/>
      <c r="C21" s="84"/>
      <c r="D21" s="84"/>
      <c r="E21" s="84"/>
      <c r="F21" s="84"/>
      <c r="G21" s="86" t="s">
        <v>90</v>
      </c>
    </row>
    <row r="22" spans="1:7" s="15" customFormat="1" ht="15" customHeight="1" x14ac:dyDescent="0.15">
      <c r="A22" s="83" t="s">
        <v>18</v>
      </c>
      <c r="B22" s="84">
        <v>20572</v>
      </c>
      <c r="C22" s="84">
        <v>3025</v>
      </c>
      <c r="D22" s="84">
        <v>566</v>
      </c>
      <c r="E22" s="84">
        <v>5</v>
      </c>
      <c r="F22" s="84">
        <v>0</v>
      </c>
      <c r="G22" s="86">
        <f t="shared" si="0"/>
        <v>0</v>
      </c>
    </row>
    <row r="23" spans="1:7" s="15" customFormat="1" ht="15" customHeight="1" x14ac:dyDescent="0.15">
      <c r="A23" s="83" t="s">
        <v>19</v>
      </c>
      <c r="B23" s="84">
        <v>1265</v>
      </c>
      <c r="C23" s="84">
        <v>1233</v>
      </c>
      <c r="D23" s="84">
        <v>7</v>
      </c>
      <c r="E23" s="84">
        <v>82</v>
      </c>
      <c r="F23" s="84">
        <v>0</v>
      </c>
      <c r="G23" s="86">
        <f t="shared" si="0"/>
        <v>0</v>
      </c>
    </row>
    <row r="24" spans="1:7" s="15" customFormat="1" ht="15" customHeight="1" x14ac:dyDescent="0.15">
      <c r="A24" s="83" t="s">
        <v>20</v>
      </c>
      <c r="B24" s="84">
        <v>9725</v>
      </c>
      <c r="C24" s="84">
        <v>6575</v>
      </c>
      <c r="D24" s="84">
        <v>427</v>
      </c>
      <c r="E24" s="84">
        <v>181</v>
      </c>
      <c r="F24" s="84">
        <v>68</v>
      </c>
      <c r="G24" s="86">
        <f t="shared" si="0"/>
        <v>1.0342205323193916E-2</v>
      </c>
    </row>
    <row r="25" spans="1:7" s="15" customFormat="1" ht="15" customHeight="1" x14ac:dyDescent="0.15">
      <c r="A25" s="83" t="s">
        <v>21</v>
      </c>
      <c r="B25" s="84">
        <v>1732</v>
      </c>
      <c r="C25" s="84">
        <v>162</v>
      </c>
      <c r="D25" s="84">
        <v>32</v>
      </c>
      <c r="E25" s="84">
        <v>0</v>
      </c>
      <c r="F25" s="84">
        <v>0</v>
      </c>
      <c r="G25" s="86">
        <f t="shared" si="0"/>
        <v>0</v>
      </c>
    </row>
    <row r="26" spans="1:7" s="15" customFormat="1" ht="15" customHeight="1" x14ac:dyDescent="0.15">
      <c r="A26" s="83" t="s">
        <v>22</v>
      </c>
      <c r="B26" s="84">
        <v>22188</v>
      </c>
      <c r="C26" s="84">
        <v>6751</v>
      </c>
      <c r="D26" s="84">
        <v>552</v>
      </c>
      <c r="E26" s="84">
        <v>64</v>
      </c>
      <c r="F26" s="84">
        <v>0</v>
      </c>
      <c r="G26" s="86">
        <f t="shared" si="0"/>
        <v>0</v>
      </c>
    </row>
    <row r="27" spans="1:7" s="15" customFormat="1" ht="15" customHeight="1" x14ac:dyDescent="0.15">
      <c r="A27" s="83" t="s">
        <v>23</v>
      </c>
      <c r="B27" s="84">
        <v>36214</v>
      </c>
      <c r="C27" s="84">
        <v>22857</v>
      </c>
      <c r="D27" s="84">
        <v>3353</v>
      </c>
      <c r="E27" s="84">
        <v>938</v>
      </c>
      <c r="F27" s="84">
        <v>0</v>
      </c>
      <c r="G27" s="86">
        <f t="shared" si="0"/>
        <v>0</v>
      </c>
    </row>
    <row r="28" spans="1:7" s="15" customFormat="1" ht="15" customHeight="1" x14ac:dyDescent="0.15">
      <c r="A28" s="83" t="s">
        <v>24</v>
      </c>
      <c r="B28" s="84">
        <v>17925</v>
      </c>
      <c r="C28" s="84">
        <v>11863</v>
      </c>
      <c r="D28" s="84">
        <v>1121</v>
      </c>
      <c r="E28" s="84">
        <v>1136</v>
      </c>
      <c r="F28" s="84">
        <v>0</v>
      </c>
      <c r="G28" s="86">
        <f t="shared" si="0"/>
        <v>0</v>
      </c>
    </row>
    <row r="29" spans="1:7" s="15" customFormat="1" ht="15" customHeight="1" x14ac:dyDescent="0.15">
      <c r="A29" s="83" t="s">
        <v>25</v>
      </c>
      <c r="B29" s="84">
        <v>14588</v>
      </c>
      <c r="C29" s="84">
        <v>9045</v>
      </c>
      <c r="D29" s="84">
        <v>1729</v>
      </c>
      <c r="E29" s="84">
        <v>1383</v>
      </c>
      <c r="F29" s="84">
        <v>551</v>
      </c>
      <c r="G29" s="86">
        <f t="shared" si="0"/>
        <v>6.0917634051962412E-2</v>
      </c>
    </row>
    <row r="30" spans="1:7" s="15" customFormat="1" ht="15" customHeight="1" x14ac:dyDescent="0.15">
      <c r="A30" s="83" t="s">
        <v>26</v>
      </c>
      <c r="B30" s="84">
        <v>30209</v>
      </c>
      <c r="C30" s="84">
        <v>9498</v>
      </c>
      <c r="D30" s="84">
        <v>2619</v>
      </c>
      <c r="E30" s="84">
        <v>870</v>
      </c>
      <c r="F30" s="84">
        <v>29</v>
      </c>
      <c r="G30" s="86">
        <f t="shared" si="0"/>
        <v>3.053274373552327E-3</v>
      </c>
    </row>
    <row r="31" spans="1:7" s="15" customFormat="1" ht="15" customHeight="1" x14ac:dyDescent="0.15">
      <c r="A31" s="83" t="s">
        <v>27</v>
      </c>
      <c r="B31" s="84">
        <v>10593</v>
      </c>
      <c r="C31" s="84">
        <v>2879</v>
      </c>
      <c r="D31" s="84">
        <v>450</v>
      </c>
      <c r="E31" s="84">
        <v>314</v>
      </c>
      <c r="F31" s="84">
        <v>0</v>
      </c>
      <c r="G31" s="86">
        <f t="shared" si="0"/>
        <v>0</v>
      </c>
    </row>
    <row r="32" spans="1:7" s="15" customFormat="1" ht="15" customHeight="1" x14ac:dyDescent="0.15">
      <c r="A32" s="83" t="s">
        <v>90</v>
      </c>
      <c r="B32" s="84"/>
      <c r="C32" s="84"/>
      <c r="D32" s="84"/>
      <c r="E32" s="84"/>
      <c r="F32" s="84"/>
      <c r="G32" s="86" t="s">
        <v>90</v>
      </c>
    </row>
    <row r="33" spans="1:7" s="15" customFormat="1" ht="15" customHeight="1" x14ac:dyDescent="0.15">
      <c r="A33" s="83" t="s">
        <v>28</v>
      </c>
      <c r="B33" s="84">
        <v>14775</v>
      </c>
      <c r="C33" s="84">
        <v>11314</v>
      </c>
      <c r="D33" s="84">
        <v>277</v>
      </c>
      <c r="E33" s="84">
        <v>75</v>
      </c>
      <c r="F33" s="84">
        <v>0</v>
      </c>
      <c r="G33" s="86">
        <f t="shared" si="0"/>
        <v>0</v>
      </c>
    </row>
    <row r="34" spans="1:7" s="15" customFormat="1" ht="15" customHeight="1" x14ac:dyDescent="0.15">
      <c r="A34" s="83" t="s">
        <v>29</v>
      </c>
      <c r="B34" s="84">
        <v>24543</v>
      </c>
      <c r="C34" s="84">
        <v>11444</v>
      </c>
      <c r="D34" s="84">
        <v>2966</v>
      </c>
      <c r="E34" s="84">
        <v>277</v>
      </c>
      <c r="F34" s="84">
        <v>61</v>
      </c>
      <c r="G34" s="86">
        <f t="shared" si="0"/>
        <v>5.3303040894792028E-3</v>
      </c>
    </row>
    <row r="35" spans="1:7" s="15" customFormat="1" ht="15" customHeight="1" x14ac:dyDescent="0.15">
      <c r="A35" s="83" t="s">
        <v>30</v>
      </c>
      <c r="B35" s="84">
        <v>53914</v>
      </c>
      <c r="C35" s="84">
        <v>28945</v>
      </c>
      <c r="D35" s="84">
        <v>5224</v>
      </c>
      <c r="E35" s="84">
        <v>10721</v>
      </c>
      <c r="F35" s="84">
        <v>41</v>
      </c>
      <c r="G35" s="86">
        <f t="shared" si="0"/>
        <v>1.4164795301433754E-3</v>
      </c>
    </row>
    <row r="36" spans="1:7" s="15" customFormat="1" ht="15" customHeight="1" x14ac:dyDescent="0.15">
      <c r="A36" s="83" t="s">
        <v>31</v>
      </c>
      <c r="B36" s="84">
        <v>68233</v>
      </c>
      <c r="C36" s="84">
        <v>37889</v>
      </c>
      <c r="D36" s="84">
        <v>9441</v>
      </c>
      <c r="E36" s="84">
        <v>3520</v>
      </c>
      <c r="F36" s="84">
        <v>196</v>
      </c>
      <c r="G36" s="86">
        <f t="shared" si="0"/>
        <v>5.1730053577555488E-3</v>
      </c>
    </row>
    <row r="37" spans="1:7" s="15" customFormat="1" ht="15" customHeight="1" x14ac:dyDescent="0.15">
      <c r="A37" s="83" t="s">
        <v>32</v>
      </c>
      <c r="B37" s="84">
        <v>23837</v>
      </c>
      <c r="C37" s="84">
        <v>9775</v>
      </c>
      <c r="D37" s="84">
        <v>3318</v>
      </c>
      <c r="E37" s="84">
        <v>188</v>
      </c>
      <c r="F37" s="84">
        <v>0</v>
      </c>
      <c r="G37" s="86">
        <f t="shared" si="0"/>
        <v>0</v>
      </c>
    </row>
    <row r="38" spans="1:7" s="15" customFormat="1" ht="15" customHeight="1" x14ac:dyDescent="0.15">
      <c r="A38" s="83" t="s">
        <v>33</v>
      </c>
      <c r="B38" s="84">
        <v>12092</v>
      </c>
      <c r="C38" s="84">
        <v>5177</v>
      </c>
      <c r="D38" s="84">
        <v>1641</v>
      </c>
      <c r="E38" s="84">
        <v>99</v>
      </c>
      <c r="F38" s="84">
        <v>0</v>
      </c>
      <c r="G38" s="86">
        <f t="shared" si="0"/>
        <v>0</v>
      </c>
    </row>
    <row r="39" spans="1:7" s="15" customFormat="1" ht="15" customHeight="1" x14ac:dyDescent="0.15">
      <c r="A39" s="83" t="s">
        <v>34</v>
      </c>
      <c r="B39" s="84">
        <v>38906</v>
      </c>
      <c r="C39" s="84">
        <v>24666</v>
      </c>
      <c r="D39" s="84">
        <v>5263</v>
      </c>
      <c r="E39" s="84">
        <v>4643</v>
      </c>
      <c r="F39" s="84">
        <v>185</v>
      </c>
      <c r="G39" s="86">
        <f t="shared" si="0"/>
        <v>7.5002027081813019E-3</v>
      </c>
    </row>
    <row r="40" spans="1:7" s="15" customFormat="1" ht="15" customHeight="1" x14ac:dyDescent="0.15">
      <c r="A40" s="83" t="s">
        <v>35</v>
      </c>
      <c r="B40" s="84">
        <v>3752</v>
      </c>
      <c r="C40" s="84">
        <v>1716</v>
      </c>
      <c r="D40" s="84">
        <v>703</v>
      </c>
      <c r="E40" s="84">
        <v>0</v>
      </c>
      <c r="F40" s="84">
        <v>0</v>
      </c>
      <c r="G40" s="86">
        <f t="shared" si="0"/>
        <v>0</v>
      </c>
    </row>
    <row r="41" spans="1:7" s="15" customFormat="1" ht="15" customHeight="1" x14ac:dyDescent="0.15">
      <c r="A41" s="83" t="s">
        <v>36</v>
      </c>
      <c r="B41" s="84">
        <v>8661</v>
      </c>
      <c r="C41" s="84">
        <v>4167</v>
      </c>
      <c r="D41" s="84">
        <v>749</v>
      </c>
      <c r="E41" s="84">
        <v>353</v>
      </c>
      <c r="F41" s="84">
        <v>0</v>
      </c>
      <c r="G41" s="86">
        <f t="shared" si="0"/>
        <v>0</v>
      </c>
    </row>
    <row r="42" spans="1:7" s="15" customFormat="1" ht="15" customHeight="1" x14ac:dyDescent="0.15">
      <c r="A42" s="83" t="s">
        <v>37</v>
      </c>
      <c r="B42" s="84">
        <v>10271</v>
      </c>
      <c r="C42" s="84">
        <v>5545</v>
      </c>
      <c r="D42" s="84">
        <v>392</v>
      </c>
      <c r="E42" s="84">
        <v>72</v>
      </c>
      <c r="F42" s="84">
        <v>6</v>
      </c>
      <c r="G42" s="86">
        <f t="shared" si="0"/>
        <v>1.0820559062218215E-3</v>
      </c>
    </row>
    <row r="43" spans="1:7" s="15" customFormat="1" ht="15" customHeight="1" x14ac:dyDescent="0.15">
      <c r="A43" s="83" t="s">
        <v>90</v>
      </c>
      <c r="B43" s="84"/>
      <c r="C43" s="84"/>
      <c r="D43" s="84"/>
      <c r="E43" s="84"/>
      <c r="F43" s="84"/>
      <c r="G43" s="86" t="s">
        <v>90</v>
      </c>
    </row>
    <row r="44" spans="1:7" s="15" customFormat="1" ht="15" customHeight="1" x14ac:dyDescent="0.15">
      <c r="A44" s="83" t="s">
        <v>38</v>
      </c>
      <c r="B44" s="84">
        <v>6173</v>
      </c>
      <c r="C44" s="84">
        <v>2900</v>
      </c>
      <c r="D44" s="84">
        <v>806</v>
      </c>
      <c r="E44" s="84">
        <v>882</v>
      </c>
      <c r="F44" s="84">
        <v>14</v>
      </c>
      <c r="G44" s="86">
        <f t="shared" si="0"/>
        <v>4.827586206896552E-3</v>
      </c>
    </row>
    <row r="45" spans="1:7" s="15" customFormat="1" ht="15" customHeight="1" x14ac:dyDescent="0.15">
      <c r="A45" s="83" t="s">
        <v>39</v>
      </c>
      <c r="B45" s="84">
        <v>33471</v>
      </c>
      <c r="C45" s="84">
        <v>20387</v>
      </c>
      <c r="D45" s="84">
        <v>3196</v>
      </c>
      <c r="E45" s="84">
        <v>3469</v>
      </c>
      <c r="F45" s="84">
        <v>0</v>
      </c>
      <c r="G45" s="86">
        <f t="shared" si="0"/>
        <v>0</v>
      </c>
    </row>
    <row r="46" spans="1:7" s="15" customFormat="1" ht="15" customHeight="1" x14ac:dyDescent="0.15">
      <c r="A46" s="83" t="s">
        <v>40</v>
      </c>
      <c r="B46" s="84">
        <v>19797</v>
      </c>
      <c r="C46" s="84">
        <v>11408</v>
      </c>
      <c r="D46" s="84">
        <v>1875</v>
      </c>
      <c r="E46" s="84">
        <v>1710</v>
      </c>
      <c r="F46" s="84">
        <v>0</v>
      </c>
      <c r="G46" s="86">
        <f t="shared" si="0"/>
        <v>0</v>
      </c>
    </row>
    <row r="47" spans="1:7" s="15" customFormat="1" ht="15" customHeight="1" x14ac:dyDescent="0.15">
      <c r="A47" s="83" t="s">
        <v>41</v>
      </c>
      <c r="B47" s="84">
        <v>155529</v>
      </c>
      <c r="C47" s="84">
        <v>82977</v>
      </c>
      <c r="D47" s="84">
        <v>7844</v>
      </c>
      <c r="E47" s="84">
        <v>16917</v>
      </c>
      <c r="F47" s="84">
        <v>668</v>
      </c>
      <c r="G47" s="86">
        <f t="shared" si="0"/>
        <v>8.0504236113621841E-3</v>
      </c>
    </row>
    <row r="48" spans="1:7" s="15" customFormat="1" ht="15" customHeight="1" x14ac:dyDescent="0.15">
      <c r="A48" s="83" t="s">
        <v>42</v>
      </c>
      <c r="B48" s="84">
        <v>24471</v>
      </c>
      <c r="C48" s="84">
        <v>6181</v>
      </c>
      <c r="D48" s="84">
        <v>412</v>
      </c>
      <c r="E48" s="84">
        <v>803</v>
      </c>
      <c r="F48" s="84">
        <v>0</v>
      </c>
      <c r="G48" s="86">
        <f t="shared" si="0"/>
        <v>0</v>
      </c>
    </row>
    <row r="49" spans="1:7" s="15" customFormat="1" ht="15" customHeight="1" x14ac:dyDescent="0.15">
      <c r="A49" s="83" t="s">
        <v>43</v>
      </c>
      <c r="B49" s="84">
        <v>2035</v>
      </c>
      <c r="C49" s="84">
        <v>781</v>
      </c>
      <c r="D49" s="84">
        <v>722</v>
      </c>
      <c r="E49" s="84">
        <v>16</v>
      </c>
      <c r="F49" s="84">
        <v>1</v>
      </c>
      <c r="G49" s="86">
        <f t="shared" si="0"/>
        <v>1.2804097311139564E-3</v>
      </c>
    </row>
    <row r="50" spans="1:7" s="15" customFormat="1" ht="15" customHeight="1" x14ac:dyDescent="0.15">
      <c r="A50" s="83" t="s">
        <v>44</v>
      </c>
      <c r="B50" s="84">
        <v>103030</v>
      </c>
      <c r="C50" s="84">
        <v>48441</v>
      </c>
      <c r="D50" s="84">
        <v>7619</v>
      </c>
      <c r="E50" s="84">
        <v>3276</v>
      </c>
      <c r="F50" s="84">
        <v>0</v>
      </c>
      <c r="G50" s="86">
        <f t="shared" si="0"/>
        <v>0</v>
      </c>
    </row>
    <row r="51" spans="1:7" s="15" customFormat="1" ht="15" customHeight="1" x14ac:dyDescent="0.15">
      <c r="A51" s="83" t="s">
        <v>45</v>
      </c>
      <c r="B51" s="84">
        <v>9420</v>
      </c>
      <c r="C51" s="84">
        <v>3179</v>
      </c>
      <c r="D51" s="84">
        <v>815</v>
      </c>
      <c r="E51" s="84">
        <v>56</v>
      </c>
      <c r="F51" s="84">
        <v>0</v>
      </c>
      <c r="G51" s="86">
        <f t="shared" si="0"/>
        <v>0</v>
      </c>
    </row>
    <row r="52" spans="1:7" s="15" customFormat="1" ht="15" customHeight="1" x14ac:dyDescent="0.15">
      <c r="A52" s="83" t="s">
        <v>46</v>
      </c>
      <c r="B52" s="84">
        <v>30207</v>
      </c>
      <c r="C52" s="84">
        <v>19836</v>
      </c>
      <c r="D52" s="84">
        <v>2359</v>
      </c>
      <c r="E52" s="84">
        <v>8003</v>
      </c>
      <c r="F52" s="84">
        <v>3746</v>
      </c>
      <c r="G52" s="86">
        <f t="shared" si="0"/>
        <v>0.18884855817705182</v>
      </c>
    </row>
    <row r="53" spans="1:7" s="15" customFormat="1" ht="15" customHeight="1" x14ac:dyDescent="0.15">
      <c r="A53" s="83" t="s">
        <v>47</v>
      </c>
      <c r="B53" s="84">
        <v>51883</v>
      </c>
      <c r="C53" s="84">
        <v>22669</v>
      </c>
      <c r="D53" s="84">
        <v>6330</v>
      </c>
      <c r="E53" s="84">
        <v>1542</v>
      </c>
      <c r="F53" s="84">
        <v>1513</v>
      </c>
      <c r="G53" s="86">
        <f t="shared" si="0"/>
        <v>6.6743129383739913E-2</v>
      </c>
    </row>
    <row r="54" spans="1:7" s="15" customFormat="1" ht="15" customHeight="1" x14ac:dyDescent="0.15">
      <c r="A54" s="83" t="s">
        <v>90</v>
      </c>
      <c r="B54" s="84"/>
      <c r="C54" s="84"/>
      <c r="D54" s="84"/>
      <c r="E54" s="84"/>
      <c r="F54" s="84"/>
      <c r="G54" s="86" t="s">
        <v>90</v>
      </c>
    </row>
    <row r="55" spans="1:7" s="15" customFormat="1" ht="15" customHeight="1" x14ac:dyDescent="0.15">
      <c r="A55" s="83" t="s">
        <v>48</v>
      </c>
      <c r="B55" s="84">
        <v>13003</v>
      </c>
      <c r="C55" s="84">
        <v>10671</v>
      </c>
      <c r="D55" s="84">
        <v>616</v>
      </c>
      <c r="E55" s="84">
        <v>1404</v>
      </c>
      <c r="F55" s="84">
        <v>0</v>
      </c>
      <c r="G55" s="86">
        <f t="shared" si="0"/>
        <v>0</v>
      </c>
    </row>
    <row r="56" spans="1:7" s="15" customFormat="1" ht="15" customHeight="1" x14ac:dyDescent="0.15">
      <c r="A56" s="83" t="s">
        <v>49</v>
      </c>
      <c r="B56" s="84">
        <v>7445</v>
      </c>
      <c r="C56" s="84">
        <v>4605</v>
      </c>
      <c r="D56" s="84">
        <v>533</v>
      </c>
      <c r="E56" s="84">
        <v>598</v>
      </c>
      <c r="F56" s="84">
        <v>63</v>
      </c>
      <c r="G56" s="86">
        <f t="shared" si="0"/>
        <v>1.3680781758957655E-2</v>
      </c>
    </row>
    <row r="57" spans="1:7" s="15" customFormat="1" ht="15" customHeight="1" x14ac:dyDescent="0.15">
      <c r="A57" s="83" t="s">
        <v>50</v>
      </c>
      <c r="B57" s="84">
        <v>18481</v>
      </c>
      <c r="C57" s="84">
        <v>10634</v>
      </c>
      <c r="D57" s="84">
        <v>3038</v>
      </c>
      <c r="E57" s="84">
        <v>26</v>
      </c>
      <c r="F57" s="84">
        <v>26</v>
      </c>
      <c r="G57" s="86">
        <f t="shared" si="0"/>
        <v>2.4449877750611247E-3</v>
      </c>
    </row>
    <row r="58" spans="1:7" s="15" customFormat="1" ht="15" customHeight="1" x14ac:dyDescent="0.15">
      <c r="A58" s="83" t="s">
        <v>51</v>
      </c>
      <c r="B58" s="84">
        <v>3231</v>
      </c>
      <c r="C58" s="84">
        <v>780</v>
      </c>
      <c r="D58" s="84">
        <v>251</v>
      </c>
      <c r="E58" s="84">
        <v>0</v>
      </c>
      <c r="F58" s="84">
        <v>0</v>
      </c>
      <c r="G58" s="86">
        <f t="shared" si="0"/>
        <v>0</v>
      </c>
    </row>
    <row r="59" spans="1:7" s="15" customFormat="1" ht="15" customHeight="1" x14ac:dyDescent="0.15">
      <c r="A59" s="83" t="s">
        <v>52</v>
      </c>
      <c r="B59" s="84">
        <v>62253</v>
      </c>
      <c r="C59" s="84">
        <v>46976</v>
      </c>
      <c r="D59" s="84">
        <v>4420</v>
      </c>
      <c r="E59" s="84">
        <v>1405</v>
      </c>
      <c r="F59" s="84">
        <v>3</v>
      </c>
      <c r="G59" s="86">
        <f t="shared" si="0"/>
        <v>6.3862397820163482E-5</v>
      </c>
    </row>
    <row r="60" spans="1:7" s="15" customFormat="1" ht="15" customHeight="1" x14ac:dyDescent="0.15">
      <c r="A60" s="83" t="s">
        <v>53</v>
      </c>
      <c r="B60" s="84">
        <v>51099</v>
      </c>
      <c r="C60" s="84">
        <v>15515</v>
      </c>
      <c r="D60" s="84">
        <v>1316</v>
      </c>
      <c r="E60" s="84">
        <v>2853</v>
      </c>
      <c r="F60" s="84">
        <v>0</v>
      </c>
      <c r="G60" s="86">
        <f t="shared" si="0"/>
        <v>0</v>
      </c>
    </row>
    <row r="61" spans="1:7" s="15" customFormat="1" ht="15" customHeight="1" x14ac:dyDescent="0.15">
      <c r="A61" s="83" t="s">
        <v>54</v>
      </c>
      <c r="B61" s="84">
        <v>6817</v>
      </c>
      <c r="C61" s="84">
        <v>3389</v>
      </c>
      <c r="D61" s="84">
        <v>589</v>
      </c>
      <c r="E61" s="84">
        <v>120</v>
      </c>
      <c r="F61" s="84">
        <v>0</v>
      </c>
      <c r="G61" s="86">
        <f t="shared" si="0"/>
        <v>0</v>
      </c>
    </row>
    <row r="62" spans="1:7" s="15" customFormat="1" ht="15" customHeight="1" x14ac:dyDescent="0.15">
      <c r="A62" s="83" t="s">
        <v>55</v>
      </c>
      <c r="B62" s="84">
        <v>3163</v>
      </c>
      <c r="C62" s="84">
        <v>1488</v>
      </c>
      <c r="D62" s="84">
        <v>388</v>
      </c>
      <c r="E62" s="84">
        <v>37</v>
      </c>
      <c r="F62" s="84">
        <v>1</v>
      </c>
      <c r="G62" s="86">
        <f t="shared" si="0"/>
        <v>6.7204301075268823E-4</v>
      </c>
    </row>
    <row r="63" spans="1:7" s="15" customFormat="1" ht="15" customHeight="1" x14ac:dyDescent="0.15">
      <c r="A63" s="83" t="s">
        <v>56</v>
      </c>
      <c r="B63" s="84">
        <v>519</v>
      </c>
      <c r="C63" s="84">
        <v>464</v>
      </c>
      <c r="D63" s="84">
        <v>0</v>
      </c>
      <c r="E63" s="84">
        <v>85</v>
      </c>
      <c r="F63" s="84">
        <v>0</v>
      </c>
      <c r="G63" s="86">
        <f t="shared" si="0"/>
        <v>0</v>
      </c>
    </row>
    <row r="64" spans="1:7" s="15" customFormat="1" ht="15" customHeight="1" x14ac:dyDescent="0.15">
      <c r="A64" s="83" t="s">
        <v>57</v>
      </c>
      <c r="B64" s="84">
        <v>37163</v>
      </c>
      <c r="C64" s="84">
        <v>20271</v>
      </c>
      <c r="D64" s="84">
        <v>4371</v>
      </c>
      <c r="E64" s="84">
        <v>2413</v>
      </c>
      <c r="F64" s="84">
        <v>0</v>
      </c>
      <c r="G64" s="86">
        <f t="shared" si="0"/>
        <v>0</v>
      </c>
    </row>
    <row r="65" spans="1:7" s="15" customFormat="1" ht="15" customHeight="1" x14ac:dyDescent="0.15">
      <c r="A65" s="83" t="s">
        <v>90</v>
      </c>
      <c r="B65" s="84"/>
      <c r="C65" s="84"/>
      <c r="D65" s="84"/>
      <c r="E65" s="84"/>
      <c r="F65" s="84"/>
      <c r="G65" s="86" t="s">
        <v>90</v>
      </c>
    </row>
    <row r="66" spans="1:7" s="15" customFormat="1" ht="15" customHeight="1" x14ac:dyDescent="0.15">
      <c r="A66" s="83" t="s">
        <v>58</v>
      </c>
      <c r="B66" s="84">
        <v>69125</v>
      </c>
      <c r="C66" s="84">
        <v>39015</v>
      </c>
      <c r="D66" s="84">
        <v>6169</v>
      </c>
      <c r="E66" s="84">
        <v>1965</v>
      </c>
      <c r="F66" s="84">
        <v>757</v>
      </c>
      <c r="G66" s="86">
        <f t="shared" si="0"/>
        <v>1.9402793797257466E-2</v>
      </c>
    </row>
    <row r="67" spans="1:7" s="15" customFormat="1" ht="15" customHeight="1" x14ac:dyDescent="0.15">
      <c r="A67" s="83" t="s">
        <v>59</v>
      </c>
      <c r="B67" s="84">
        <v>9765</v>
      </c>
      <c r="C67" s="84">
        <v>3980</v>
      </c>
      <c r="D67" s="84">
        <v>1006</v>
      </c>
      <c r="E67" s="84">
        <v>696</v>
      </c>
      <c r="F67" s="84">
        <v>20</v>
      </c>
      <c r="G67" s="86">
        <f t="shared" si="0"/>
        <v>5.0251256281407036E-3</v>
      </c>
    </row>
    <row r="68" spans="1:7" s="15" customFormat="1" ht="15" customHeight="1" x14ac:dyDescent="0.15">
      <c r="A68" s="83" t="s">
        <v>60</v>
      </c>
      <c r="B68" s="84">
        <v>21982</v>
      </c>
      <c r="C68" s="84">
        <v>7241</v>
      </c>
      <c r="D68" s="84">
        <v>2537</v>
      </c>
      <c r="E68" s="84">
        <v>680</v>
      </c>
      <c r="F68" s="84">
        <v>37</v>
      </c>
      <c r="G68" s="86">
        <f t="shared" si="0"/>
        <v>5.1097914652672282E-3</v>
      </c>
    </row>
    <row r="69" spans="1:7" s="15" customFormat="1" ht="15" customHeight="1" x14ac:dyDescent="0.15">
      <c r="A69" s="87" t="s">
        <v>61</v>
      </c>
      <c r="B69" s="88">
        <v>327</v>
      </c>
      <c r="C69" s="88">
        <v>97</v>
      </c>
      <c r="D69" s="88">
        <v>21</v>
      </c>
      <c r="E69" s="88">
        <v>19</v>
      </c>
      <c r="F69" s="88">
        <v>0</v>
      </c>
      <c r="G69" s="89">
        <f t="shared" si="0"/>
        <v>0</v>
      </c>
    </row>
    <row r="70" spans="1:7" s="15" customFormat="1" ht="15" customHeight="1" x14ac:dyDescent="0.15">
      <c r="A70" s="23" t="s">
        <v>183</v>
      </c>
    </row>
    <row r="71" spans="1:7" s="15" customFormat="1" ht="15" customHeight="1" x14ac:dyDescent="0.15"/>
  </sheetData>
  <mergeCells count="3">
    <mergeCell ref="A3:G3"/>
    <mergeCell ref="A4:G4"/>
    <mergeCell ref="A5:G5"/>
  </mergeCells>
  <pageMargins left="0.7" right="0.7" top="0.75" bottom="0.75" header="0.3" footer="0.3"/>
  <pageSetup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76"/>
  <sheetViews>
    <sheetView topLeftCell="A49" zoomScaleSheetLayoutView="100" workbookViewId="0">
      <selection activeCell="J68" sqref="J68"/>
    </sheetView>
  </sheetViews>
  <sheetFormatPr baseColWidth="10" defaultColWidth="9.1640625" defaultRowHeight="15" customHeight="1" x14ac:dyDescent="0.15"/>
  <cols>
    <col min="1" max="1" width="18.6640625" style="34" customWidth="1"/>
    <col min="2" max="4" width="15.6640625" style="34" customWidth="1"/>
    <col min="5" max="5" width="9.1640625" style="34" hidden="1" customWidth="1"/>
    <col min="6" max="6" width="3.5" style="34" customWidth="1"/>
    <col min="7" max="9" width="15.6640625" style="34" customWidth="1"/>
    <col min="10" max="13" width="9" style="34" customWidth="1"/>
    <col min="14" max="18" width="9.1640625" style="34" customWidth="1"/>
    <col min="19" max="16384" width="9.1640625" style="34"/>
  </cols>
  <sheetData>
    <row r="1" spans="1:16" ht="15" customHeight="1" x14ac:dyDescent="0.15">
      <c r="A1" s="38" t="s">
        <v>251</v>
      </c>
      <c r="I1" s="181" t="s">
        <v>112</v>
      </c>
      <c r="P1" s="40"/>
    </row>
    <row r="2" spans="1:16" ht="15" customHeight="1" x14ac:dyDescent="0.15">
      <c r="A2" s="38"/>
      <c r="I2" s="39"/>
      <c r="P2" s="40"/>
    </row>
    <row r="3" spans="1:16" ht="15" customHeight="1" x14ac:dyDescent="0.15">
      <c r="A3" s="185" t="s">
        <v>0</v>
      </c>
      <c r="B3" s="185"/>
      <c r="C3" s="185"/>
      <c r="D3" s="185"/>
      <c r="E3" s="185"/>
      <c r="F3" s="185"/>
      <c r="G3" s="185"/>
      <c r="H3" s="185"/>
      <c r="I3" s="185"/>
      <c r="J3" s="41"/>
      <c r="K3" s="42"/>
      <c r="L3" s="42"/>
      <c r="M3" s="43"/>
      <c r="N3" s="43"/>
      <c r="O3" s="43"/>
      <c r="P3" s="43"/>
    </row>
    <row r="4" spans="1:16" ht="15" customHeight="1" x14ac:dyDescent="0.15">
      <c r="A4" s="185" t="s">
        <v>212</v>
      </c>
      <c r="B4" s="185"/>
      <c r="C4" s="185"/>
      <c r="D4" s="185"/>
      <c r="E4" s="185"/>
      <c r="F4" s="185"/>
      <c r="G4" s="185"/>
      <c r="H4" s="185"/>
      <c r="I4" s="185"/>
      <c r="J4" s="41"/>
      <c r="K4" s="42"/>
      <c r="L4" s="42"/>
      <c r="M4" s="43"/>
      <c r="N4" s="43"/>
      <c r="O4" s="43"/>
      <c r="P4" s="43"/>
    </row>
    <row r="5" spans="1:16" ht="15" customHeight="1" x14ac:dyDescent="0.15">
      <c r="A5" s="185" t="s">
        <v>221</v>
      </c>
      <c r="B5" s="185"/>
      <c r="C5" s="185"/>
      <c r="D5" s="185"/>
      <c r="E5" s="185"/>
      <c r="F5" s="185"/>
      <c r="G5" s="185"/>
      <c r="H5" s="185"/>
      <c r="I5" s="185"/>
      <c r="J5" s="41"/>
      <c r="K5" s="42"/>
      <c r="L5" s="42"/>
      <c r="M5" s="43"/>
      <c r="N5" s="43"/>
      <c r="O5" s="43"/>
      <c r="P5" s="43"/>
    </row>
    <row r="6" spans="1:16" ht="15" customHeight="1" thickBot="1" x14ac:dyDescent="0.2">
      <c r="A6" s="8"/>
      <c r="B6" s="8"/>
    </row>
    <row r="7" spans="1:16" s="37" customFormat="1" ht="20" customHeight="1" thickBot="1" x14ac:dyDescent="0.2">
      <c r="A7" s="147"/>
      <c r="B7" s="183" t="s">
        <v>107</v>
      </c>
      <c r="C7" s="183"/>
      <c r="D7" s="183"/>
      <c r="E7" s="172"/>
      <c r="F7" s="173"/>
      <c r="G7" s="183" t="s">
        <v>158</v>
      </c>
      <c r="H7" s="184"/>
      <c r="I7" s="184"/>
      <c r="J7" s="173"/>
      <c r="K7" s="173"/>
      <c r="L7" s="170"/>
      <c r="M7" s="170"/>
    </row>
    <row r="8" spans="1:16" s="175" customFormat="1" ht="15" customHeight="1" x14ac:dyDescent="0.15">
      <c r="A8" s="174"/>
      <c r="B8" s="146"/>
      <c r="C8" s="146" t="s">
        <v>1</v>
      </c>
      <c r="D8" s="146" t="s">
        <v>2</v>
      </c>
      <c r="E8" s="44"/>
      <c r="F8" s="37"/>
      <c r="G8" s="146"/>
      <c r="H8" s="146" t="s">
        <v>1</v>
      </c>
      <c r="I8" s="146" t="s">
        <v>2</v>
      </c>
    </row>
    <row r="9" spans="1:16" s="175" customFormat="1" ht="15" customHeight="1" thickBot="1" x14ac:dyDescent="0.2">
      <c r="A9" s="157" t="s">
        <v>3</v>
      </c>
      <c r="B9" s="157" t="s">
        <v>88</v>
      </c>
      <c r="C9" s="157" t="s">
        <v>257</v>
      </c>
      <c r="D9" s="157" t="s">
        <v>4</v>
      </c>
      <c r="E9" s="45"/>
      <c r="F9" s="46"/>
      <c r="G9" s="166" t="s">
        <v>88</v>
      </c>
      <c r="H9" s="157" t="s">
        <v>257</v>
      </c>
      <c r="I9" s="157" t="s">
        <v>4</v>
      </c>
      <c r="J9" s="50"/>
      <c r="K9" s="50"/>
      <c r="L9" s="50"/>
    </row>
    <row r="10" spans="1:16" ht="15" customHeight="1" x14ac:dyDescent="0.15">
      <c r="A10" s="155" t="s">
        <v>5</v>
      </c>
      <c r="B10" s="161">
        <f>FINAL2!B10</f>
        <v>0.28999999999999998</v>
      </c>
      <c r="C10" s="149"/>
      <c r="D10" s="149"/>
      <c r="G10" s="148">
        <f>FINAL2!F10</f>
        <v>0.33400000000000002</v>
      </c>
      <c r="H10" s="149"/>
      <c r="I10" s="149"/>
      <c r="K10" s="8"/>
      <c r="L10" s="8"/>
      <c r="M10" s="8"/>
      <c r="N10" s="8"/>
    </row>
    <row r="11" spans="1:16" ht="15" customHeight="1" x14ac:dyDescent="0.15">
      <c r="A11" s="161"/>
      <c r="B11" s="161"/>
      <c r="C11" s="149" t="s">
        <v>90</v>
      </c>
      <c r="D11" s="162"/>
      <c r="G11" s="148" t="s">
        <v>90</v>
      </c>
      <c r="H11" s="149" t="s">
        <v>90</v>
      </c>
      <c r="I11" s="162"/>
      <c r="K11" s="8"/>
      <c r="L11" s="8"/>
      <c r="M11" s="8"/>
      <c r="N11" s="8"/>
    </row>
    <row r="12" spans="1:16" ht="15" customHeight="1" x14ac:dyDescent="0.15">
      <c r="A12" s="155" t="s">
        <v>6</v>
      </c>
      <c r="B12" s="161">
        <f>FINAL2!B12</f>
        <v>0.371</v>
      </c>
      <c r="C12" s="148">
        <f>CRC!C11</f>
        <v>0</v>
      </c>
      <c r="D12" s="163" t="s">
        <v>156</v>
      </c>
      <c r="G12" s="148">
        <f>FINAL2!F12</f>
        <v>0.28599999999999998</v>
      </c>
      <c r="H12" s="148">
        <f>CRC!E11</f>
        <v>0</v>
      </c>
      <c r="I12" s="154" t="s">
        <v>156</v>
      </c>
      <c r="K12" s="8"/>
      <c r="L12" s="8"/>
      <c r="M12" s="8"/>
      <c r="N12" s="8"/>
    </row>
    <row r="13" spans="1:16" ht="15" customHeight="1" x14ac:dyDescent="0.15">
      <c r="A13" s="155" t="s">
        <v>7</v>
      </c>
      <c r="B13" s="161">
        <f>FINAL2!B13</f>
        <v>0.33300000000000002</v>
      </c>
      <c r="C13" s="148">
        <f>CRC!C12</f>
        <v>0.21400000000000002</v>
      </c>
      <c r="D13" s="163" t="s">
        <v>156</v>
      </c>
      <c r="G13" s="148">
        <f>FINAL2!F13</f>
        <v>0.35299999999999998</v>
      </c>
      <c r="H13" s="148">
        <f>CRC!E12</f>
        <v>0.51</v>
      </c>
      <c r="I13" s="163" t="s">
        <v>157</v>
      </c>
      <c r="K13" s="8"/>
      <c r="L13" s="8"/>
      <c r="M13" s="8"/>
      <c r="N13" s="47"/>
    </row>
    <row r="14" spans="1:16" ht="15" customHeight="1" x14ac:dyDescent="0.15">
      <c r="A14" s="155" t="s">
        <v>9</v>
      </c>
      <c r="B14" s="161">
        <f>FINAL2!B14</f>
        <v>0.29099999999999998</v>
      </c>
      <c r="C14" s="148">
        <f>CRC!C13</f>
        <v>0</v>
      </c>
      <c r="D14" s="163" t="s">
        <v>156</v>
      </c>
      <c r="G14" s="148">
        <f>FINAL2!F14</f>
        <v>0.72799999999999998</v>
      </c>
      <c r="H14" s="148">
        <f>CRC!E13</f>
        <v>0.30500000000000005</v>
      </c>
      <c r="I14" s="163" t="s">
        <v>156</v>
      </c>
      <c r="K14" s="8"/>
      <c r="L14" s="8"/>
      <c r="M14" s="8"/>
      <c r="N14" s="8"/>
    </row>
    <row r="15" spans="1:16" ht="15" customHeight="1" x14ac:dyDescent="0.15">
      <c r="A15" s="155" t="s">
        <v>10</v>
      </c>
      <c r="B15" s="161">
        <f>FINAL2!B15</f>
        <v>0.34100000000000003</v>
      </c>
      <c r="C15" s="148">
        <f>CRC!C14</f>
        <v>0</v>
      </c>
      <c r="D15" s="163" t="s">
        <v>156</v>
      </c>
      <c r="G15" s="148">
        <f>FINAL2!F15</f>
        <v>0.215</v>
      </c>
      <c r="H15" s="148">
        <f>CRC!E14</f>
        <v>0</v>
      </c>
      <c r="I15" s="163" t="s">
        <v>156</v>
      </c>
      <c r="K15" s="8"/>
      <c r="L15" s="8"/>
      <c r="M15" s="8"/>
      <c r="N15" s="8"/>
    </row>
    <row r="16" spans="1:16" ht="15" customHeight="1" x14ac:dyDescent="0.15">
      <c r="A16" s="155" t="s">
        <v>11</v>
      </c>
      <c r="B16" s="161">
        <f>FINAL2!B16</f>
        <v>0.26200000000000001</v>
      </c>
      <c r="C16" s="148">
        <f>CRC!C15</f>
        <v>0.29000000000000004</v>
      </c>
      <c r="D16" s="163" t="s">
        <v>157</v>
      </c>
      <c r="G16" s="148">
        <f>FINAL2!F16</f>
        <v>0.35599999999999998</v>
      </c>
      <c r="H16" s="148">
        <f>CRC!E15</f>
        <v>0</v>
      </c>
      <c r="I16" s="154" t="s">
        <v>156</v>
      </c>
      <c r="K16" s="8"/>
      <c r="L16" s="8"/>
      <c r="M16" s="8"/>
      <c r="N16" s="8"/>
    </row>
    <row r="17" spans="1:14" ht="15" customHeight="1" x14ac:dyDescent="0.15">
      <c r="A17" s="155" t="s">
        <v>12</v>
      </c>
      <c r="B17" s="161">
        <f>FINAL2!B17</f>
        <v>0.33600000000000002</v>
      </c>
      <c r="C17" s="148">
        <f>CRC!C16</f>
        <v>0</v>
      </c>
      <c r="D17" s="163" t="s">
        <v>156</v>
      </c>
      <c r="G17" s="148">
        <f>FINAL2!F17</f>
        <v>0.28599999999999998</v>
      </c>
      <c r="H17" s="148">
        <f>CRC!E16</f>
        <v>4.1000000000000036E-2</v>
      </c>
      <c r="I17" s="163" t="s">
        <v>156</v>
      </c>
      <c r="M17" s="8"/>
      <c r="N17" s="8" t="s">
        <v>90</v>
      </c>
    </row>
    <row r="18" spans="1:14" ht="15" customHeight="1" x14ac:dyDescent="0.15">
      <c r="A18" s="155" t="s">
        <v>13</v>
      </c>
      <c r="B18" s="161">
        <f>FINAL2!B18</f>
        <v>0.372</v>
      </c>
      <c r="C18" s="148">
        <f>CRC!C17</f>
        <v>0</v>
      </c>
      <c r="D18" s="163" t="s">
        <v>156</v>
      </c>
      <c r="G18" s="148" t="str">
        <f>FINAL2!F18</f>
        <v>.</v>
      </c>
      <c r="H18" s="148" t="str">
        <f>CRC!E17</f>
        <v>1/</v>
      </c>
      <c r="I18" s="154" t="s">
        <v>17</v>
      </c>
      <c r="M18" s="8"/>
      <c r="N18" s="8"/>
    </row>
    <row r="19" spans="1:14" ht="15" customHeight="1" x14ac:dyDescent="0.15">
      <c r="A19" s="155" t="s">
        <v>14</v>
      </c>
      <c r="B19" s="161">
        <f>FINAL2!B19</f>
        <v>0.38800000000000001</v>
      </c>
      <c r="C19" s="148">
        <f>CRC!C18</f>
        <v>0</v>
      </c>
      <c r="D19" s="163" t="s">
        <v>156</v>
      </c>
      <c r="G19" s="148" t="str">
        <f>FINAL2!F19</f>
        <v>.</v>
      </c>
      <c r="H19" s="148" t="str">
        <f>CRC!E18</f>
        <v>1/</v>
      </c>
      <c r="I19" s="154" t="s">
        <v>17</v>
      </c>
      <c r="M19" s="8"/>
      <c r="N19" s="47" t="s">
        <v>90</v>
      </c>
    </row>
    <row r="20" spans="1:14" ht="15" customHeight="1" x14ac:dyDescent="0.15">
      <c r="A20" s="155" t="s">
        <v>15</v>
      </c>
      <c r="B20" s="161">
        <f>FINAL2!B20</f>
        <v>0.15</v>
      </c>
      <c r="C20" s="148">
        <f>CRC!C19</f>
        <v>0.26</v>
      </c>
      <c r="D20" s="163" t="s">
        <v>157</v>
      </c>
      <c r="G20" s="148" t="str">
        <f>FINAL2!F20</f>
        <v xml:space="preserve"> </v>
      </c>
      <c r="H20" s="148" t="str">
        <f>CRC!E19</f>
        <v>1/</v>
      </c>
      <c r="I20" s="163" t="s">
        <v>17</v>
      </c>
      <c r="N20" s="8"/>
    </row>
    <row r="21" spans="1:14" ht="15" customHeight="1" x14ac:dyDescent="0.15">
      <c r="A21" s="155" t="s">
        <v>16</v>
      </c>
      <c r="B21" s="161">
        <f>FINAL2!B21</f>
        <v>0.47499999999999998</v>
      </c>
      <c r="C21" s="148">
        <f>CRC!C20</f>
        <v>0</v>
      </c>
      <c r="D21" s="163" t="s">
        <v>156</v>
      </c>
      <c r="G21" s="148">
        <f>FINAL2!F21</f>
        <v>0.56399999999999995</v>
      </c>
      <c r="H21" s="148">
        <f>CRC!E20</f>
        <v>0</v>
      </c>
      <c r="I21" s="154" t="s">
        <v>156</v>
      </c>
      <c r="N21" s="8"/>
    </row>
    <row r="22" spans="1:14" ht="15" customHeight="1" x14ac:dyDescent="0.15">
      <c r="A22" s="161"/>
      <c r="B22" s="161" t="s">
        <v>90</v>
      </c>
      <c r="C22" s="149" t="s">
        <v>90</v>
      </c>
      <c r="D22" s="162"/>
      <c r="G22" s="148" t="s">
        <v>90</v>
      </c>
      <c r="H22" s="149" t="s">
        <v>90</v>
      </c>
      <c r="I22" s="162"/>
      <c r="N22" s="47" t="s">
        <v>90</v>
      </c>
    </row>
    <row r="23" spans="1:14" ht="15" customHeight="1" x14ac:dyDescent="0.15">
      <c r="A23" s="155" t="s">
        <v>18</v>
      </c>
      <c r="B23" s="161">
        <f>FINAL2!B23</f>
        <v>0.67500000000000004</v>
      </c>
      <c r="C23" s="148">
        <f>CRC!C22</f>
        <v>3.0000000000000027E-3</v>
      </c>
      <c r="D23" s="163" t="s">
        <v>156</v>
      </c>
      <c r="G23" s="148" t="str">
        <f>FINAL2!F23</f>
        <v>.</v>
      </c>
      <c r="H23" s="148" t="str">
        <f>CRC!E22</f>
        <v>1/</v>
      </c>
      <c r="I23" s="154" t="s">
        <v>17</v>
      </c>
      <c r="J23" s="34" t="s">
        <v>90</v>
      </c>
      <c r="N23" s="8"/>
    </row>
    <row r="24" spans="1:14" ht="15" customHeight="1" x14ac:dyDescent="0.15">
      <c r="A24" s="155" t="s">
        <v>19</v>
      </c>
      <c r="B24" s="161">
        <f>FINAL2!B24</f>
        <v>0.01</v>
      </c>
      <c r="C24" s="148">
        <f>CRC!C23</f>
        <v>0.5</v>
      </c>
      <c r="D24" s="163" t="s">
        <v>157</v>
      </c>
      <c r="G24" s="148">
        <f>FINAL2!F24</f>
        <v>1.0999999999999999E-2</v>
      </c>
      <c r="H24" s="148">
        <f>CRC!E23</f>
        <v>0.9</v>
      </c>
      <c r="I24" s="163" t="s">
        <v>157</v>
      </c>
      <c r="N24" s="8"/>
    </row>
    <row r="25" spans="1:14" ht="15" customHeight="1" x14ac:dyDescent="0.15">
      <c r="A25" s="155" t="s">
        <v>20</v>
      </c>
      <c r="B25" s="161">
        <f>FINAL2!B25</f>
        <v>0.47599999999999998</v>
      </c>
      <c r="C25" s="148">
        <f>CRC!C24</f>
        <v>0</v>
      </c>
      <c r="D25" s="163" t="s">
        <v>156</v>
      </c>
      <c r="G25" s="148">
        <f>FINAL2!F25</f>
        <v>0.56299999999999994</v>
      </c>
      <c r="H25" s="148">
        <f>CRC!E24</f>
        <v>9.5999999999999974E-2</v>
      </c>
      <c r="I25" s="154" t="s">
        <v>156</v>
      </c>
      <c r="N25" s="8"/>
    </row>
    <row r="26" spans="1:14" ht="15" customHeight="1" x14ac:dyDescent="0.15">
      <c r="A26" s="155" t="s">
        <v>21</v>
      </c>
      <c r="B26" s="161">
        <f>FINAL2!B26</f>
        <v>0.495</v>
      </c>
      <c r="C26" s="148">
        <f>CRC!C25</f>
        <v>0.30599999999999999</v>
      </c>
      <c r="D26" s="163" t="s">
        <v>156</v>
      </c>
      <c r="G26" s="148" t="str">
        <f>FINAL2!F26</f>
        <v>.</v>
      </c>
      <c r="H26" s="148" t="str">
        <f>CRC!E25</f>
        <v>1/</v>
      </c>
      <c r="I26" s="163" t="s">
        <v>17</v>
      </c>
      <c r="N26" s="8"/>
    </row>
    <row r="27" spans="1:14" ht="15" customHeight="1" x14ac:dyDescent="0.15">
      <c r="A27" s="155" t="s">
        <v>22</v>
      </c>
      <c r="B27" s="161">
        <f>FINAL2!B27</f>
        <v>0.49099999999999999</v>
      </c>
      <c r="C27" s="148">
        <f>CRC!C26</f>
        <v>0</v>
      </c>
      <c r="D27" s="163" t="s">
        <v>156</v>
      </c>
      <c r="G27" s="148" t="s">
        <v>90</v>
      </c>
      <c r="H27" s="148" t="str">
        <f>CRC!E26</f>
        <v>1/</v>
      </c>
      <c r="I27" s="154" t="s">
        <v>17</v>
      </c>
      <c r="N27" s="8"/>
    </row>
    <row r="28" spans="1:14" ht="15" customHeight="1" x14ac:dyDescent="0.15">
      <c r="A28" s="155" t="s">
        <v>23</v>
      </c>
      <c r="B28" s="161">
        <f>FINAL2!B28</f>
        <v>0.192</v>
      </c>
      <c r="C28" s="148">
        <f>CRC!C27</f>
        <v>0.11299999999999999</v>
      </c>
      <c r="D28" s="163" t="s">
        <v>156</v>
      </c>
      <c r="G28" s="148">
        <f>FINAL2!F28</f>
        <v>0.187</v>
      </c>
      <c r="H28" s="148">
        <f>CRC!E27</f>
        <v>0</v>
      </c>
      <c r="I28" s="154" t="s">
        <v>156</v>
      </c>
      <c r="N28" s="8"/>
    </row>
    <row r="29" spans="1:14" ht="15" customHeight="1" x14ac:dyDescent="0.15">
      <c r="A29" s="155" t="s">
        <v>24</v>
      </c>
      <c r="B29" s="161">
        <f>FINAL2!B29</f>
        <v>0.34799999999999998</v>
      </c>
      <c r="C29" s="148">
        <f>CRC!C28</f>
        <v>0.24</v>
      </c>
      <c r="D29" s="163" t="s">
        <v>156</v>
      </c>
      <c r="G29" s="148">
        <f>FINAL2!F29</f>
        <v>0.28000000000000003</v>
      </c>
      <c r="H29" s="148">
        <f>CRC!E28</f>
        <v>0</v>
      </c>
      <c r="I29" s="163" t="s">
        <v>156</v>
      </c>
      <c r="N29" s="8"/>
    </row>
    <row r="30" spans="1:14" ht="15" customHeight="1" x14ac:dyDescent="0.15">
      <c r="A30" s="155" t="s">
        <v>25</v>
      </c>
      <c r="B30" s="161">
        <f>FINAL2!B30</f>
        <v>0.27200000000000002</v>
      </c>
      <c r="C30" s="148">
        <f>CRC!C29</f>
        <v>0</v>
      </c>
      <c r="D30" s="163" t="s">
        <v>156</v>
      </c>
      <c r="G30" s="148">
        <f>FINAL2!F30</f>
        <v>0.28899999999999998</v>
      </c>
      <c r="H30" s="148">
        <f>CRC!E29</f>
        <v>0</v>
      </c>
      <c r="I30" s="163" t="s">
        <v>156</v>
      </c>
      <c r="N30" s="8"/>
    </row>
    <row r="31" spans="1:14" ht="15" customHeight="1" x14ac:dyDescent="0.15">
      <c r="A31" s="155" t="s">
        <v>26</v>
      </c>
      <c r="B31" s="161">
        <f>FINAL2!B31</f>
        <v>0.46400000000000002</v>
      </c>
      <c r="C31" s="148">
        <f>CRC!C30</f>
        <v>0.315</v>
      </c>
      <c r="D31" s="163" t="s">
        <v>156</v>
      </c>
      <c r="G31" s="148">
        <f>FINAL2!F31</f>
        <v>0.42699999999999999</v>
      </c>
      <c r="H31" s="148">
        <f>CRC!E30</f>
        <v>0.4</v>
      </c>
      <c r="I31" s="163" t="s">
        <v>156</v>
      </c>
      <c r="N31" s="8"/>
    </row>
    <row r="32" spans="1:14" ht="15" customHeight="1" x14ac:dyDescent="0.15">
      <c r="A32" s="155" t="s">
        <v>27</v>
      </c>
      <c r="B32" s="161">
        <f>FINAL2!B32</f>
        <v>0.27400000000000002</v>
      </c>
      <c r="C32" s="148">
        <f>CRC!C31</f>
        <v>0.13600000000000001</v>
      </c>
      <c r="D32" s="163" t="s">
        <v>156</v>
      </c>
      <c r="G32" s="148" t="str">
        <f>FINAL2!F32</f>
        <v>.</v>
      </c>
      <c r="H32" s="148" t="str">
        <f>CRC!E31</f>
        <v>1/</v>
      </c>
      <c r="I32" s="163" t="s">
        <v>17</v>
      </c>
      <c r="N32" s="8"/>
    </row>
    <row r="33" spans="1:14" ht="15" customHeight="1" x14ac:dyDescent="0.15">
      <c r="A33" s="161"/>
      <c r="B33" s="161" t="s">
        <v>90</v>
      </c>
      <c r="C33" s="149" t="s">
        <v>90</v>
      </c>
      <c r="D33" s="162"/>
      <c r="G33" s="148" t="s">
        <v>90</v>
      </c>
      <c r="H33" s="149" t="s">
        <v>90</v>
      </c>
      <c r="I33" s="162"/>
      <c r="N33" s="8"/>
    </row>
    <row r="34" spans="1:14" ht="15" customHeight="1" x14ac:dyDescent="0.15">
      <c r="A34" s="155" t="s">
        <v>28</v>
      </c>
      <c r="B34" s="161">
        <f>FINAL2!B34</f>
        <v>0.19700000000000001</v>
      </c>
      <c r="C34" s="148">
        <f>CRC!C33</f>
        <v>0.47499999999999998</v>
      </c>
      <c r="D34" s="163" t="s">
        <v>157</v>
      </c>
      <c r="G34" s="148">
        <f>FINAL2!F34</f>
        <v>0.17199999999999999</v>
      </c>
      <c r="H34" s="148">
        <f>CRC!E33</f>
        <v>0.875</v>
      </c>
      <c r="I34" s="163" t="s">
        <v>157</v>
      </c>
      <c r="N34" s="8"/>
    </row>
    <row r="35" spans="1:14" ht="15" customHeight="1" x14ac:dyDescent="0.15">
      <c r="A35" s="155" t="s">
        <v>29</v>
      </c>
      <c r="B35" s="161">
        <f>FINAL2!B35</f>
        <v>0.40699999999999997</v>
      </c>
      <c r="C35" s="148">
        <f>CRC!C34</f>
        <v>0.317</v>
      </c>
      <c r="D35" s="163" t="s">
        <v>156</v>
      </c>
      <c r="G35" s="148" t="str">
        <f>FINAL2!F35</f>
        <v>.</v>
      </c>
      <c r="H35" s="148" t="str">
        <f>CRC!E34</f>
        <v>1/</v>
      </c>
      <c r="I35" s="163" t="s">
        <v>17</v>
      </c>
      <c r="J35" s="34" t="s">
        <v>90</v>
      </c>
      <c r="N35" s="47"/>
    </row>
    <row r="36" spans="1:14" ht="15" customHeight="1" x14ac:dyDescent="0.15">
      <c r="A36" s="155" t="s">
        <v>30</v>
      </c>
      <c r="B36" s="161">
        <f>FINAL2!B36</f>
        <v>0.222</v>
      </c>
      <c r="C36" s="148">
        <f>CRC!C35</f>
        <v>0</v>
      </c>
      <c r="D36" s="163" t="s">
        <v>156</v>
      </c>
      <c r="G36" s="148">
        <f>FINAL2!F36</f>
        <v>0.90100000000000002</v>
      </c>
      <c r="H36" s="148">
        <f>CRC!E35</f>
        <v>0.25600000000000001</v>
      </c>
      <c r="I36" s="163" t="s">
        <v>156</v>
      </c>
      <c r="N36" s="8"/>
    </row>
    <row r="37" spans="1:14" ht="15" customHeight="1" x14ac:dyDescent="0.15">
      <c r="A37" s="155" t="s">
        <v>31</v>
      </c>
      <c r="B37" s="161">
        <f>FINAL2!B37</f>
        <v>0.22800000000000001</v>
      </c>
      <c r="C37" s="148">
        <f>CRC!C36</f>
        <v>0.252</v>
      </c>
      <c r="D37" s="163" t="s">
        <v>157</v>
      </c>
      <c r="G37" s="148" t="str">
        <f>FINAL2!F37</f>
        <v xml:space="preserve"> </v>
      </c>
      <c r="H37" s="148" t="str">
        <f>CRC!E36</f>
        <v>1/</v>
      </c>
      <c r="I37" s="163" t="s">
        <v>17</v>
      </c>
      <c r="N37" s="8"/>
    </row>
    <row r="38" spans="1:14" ht="15" customHeight="1" x14ac:dyDescent="0.15">
      <c r="A38" s="155" t="s">
        <v>32</v>
      </c>
      <c r="B38" s="161">
        <f>FINAL2!B38</f>
        <v>0.40200000000000002</v>
      </c>
      <c r="C38" s="148">
        <f>CRC!C37</f>
        <v>0</v>
      </c>
      <c r="D38" s="163" t="s">
        <v>156</v>
      </c>
      <c r="G38" s="148" t="str">
        <f>FINAL2!F38</f>
        <v>.</v>
      </c>
      <c r="H38" s="148" t="str">
        <f>CRC!E37</f>
        <v>1/</v>
      </c>
      <c r="I38" s="154" t="s">
        <v>17</v>
      </c>
      <c r="N38" s="8"/>
    </row>
    <row r="39" spans="1:14" ht="15" customHeight="1" x14ac:dyDescent="0.15">
      <c r="A39" s="155" t="s">
        <v>33</v>
      </c>
      <c r="B39" s="161">
        <f>FINAL2!B39</f>
        <v>0.66300000000000003</v>
      </c>
      <c r="C39" s="148">
        <f>CRC!C38</f>
        <v>0.20200000000000001</v>
      </c>
      <c r="D39" s="163" t="s">
        <v>156</v>
      </c>
      <c r="G39" s="148" t="str">
        <f>FINAL2!F39</f>
        <v>.</v>
      </c>
      <c r="H39" s="148" t="str">
        <f>CRC!E38</f>
        <v>1/</v>
      </c>
      <c r="I39" s="154" t="s">
        <v>17</v>
      </c>
      <c r="N39" s="8"/>
    </row>
    <row r="40" spans="1:14" ht="15" customHeight="1" x14ac:dyDescent="0.15">
      <c r="A40" s="155" t="s">
        <v>34</v>
      </c>
      <c r="B40" s="161">
        <f>FINAL2!B40</f>
        <v>0.17499999999999999</v>
      </c>
      <c r="C40" s="148">
        <f>CRC!C39</f>
        <v>0.14900000000000002</v>
      </c>
      <c r="D40" s="163" t="s">
        <v>156</v>
      </c>
      <c r="G40" s="148" t="str">
        <f>FINAL2!F40</f>
        <v>.</v>
      </c>
      <c r="H40" s="148" t="str">
        <f>CRC!E39</f>
        <v>1/</v>
      </c>
      <c r="I40" s="163" t="s">
        <v>17</v>
      </c>
      <c r="N40" s="8"/>
    </row>
    <row r="41" spans="1:14" ht="15" customHeight="1" x14ac:dyDescent="0.15">
      <c r="A41" s="155" t="s">
        <v>35</v>
      </c>
      <c r="B41" s="161">
        <f>FINAL2!B41</f>
        <v>0.51600000000000001</v>
      </c>
      <c r="C41" s="148">
        <f>CRC!C40</f>
        <v>0.25800000000000001</v>
      </c>
      <c r="D41" s="163" t="s">
        <v>156</v>
      </c>
      <c r="G41" s="148">
        <f>FINAL2!F41</f>
        <v>0.57199999999999995</v>
      </c>
      <c r="H41" s="148">
        <f>CRC!E40</f>
        <v>0.19700000000000006</v>
      </c>
      <c r="I41" s="163" t="s">
        <v>156</v>
      </c>
      <c r="N41" s="8"/>
    </row>
    <row r="42" spans="1:14" ht="15" customHeight="1" x14ac:dyDescent="0.15">
      <c r="A42" s="155" t="s">
        <v>36</v>
      </c>
      <c r="B42" s="161">
        <f>FINAL2!B42</f>
        <v>0.495</v>
      </c>
      <c r="C42" s="148">
        <f>CRC!C41</f>
        <v>0</v>
      </c>
      <c r="D42" s="163" t="s">
        <v>156</v>
      </c>
      <c r="G42" s="148" t="s">
        <v>90</v>
      </c>
      <c r="H42" s="148" t="str">
        <f>CRC!E41</f>
        <v>1/</v>
      </c>
      <c r="I42" s="154" t="s">
        <v>17</v>
      </c>
      <c r="N42" s="8"/>
    </row>
    <row r="43" spans="1:14" ht="15" customHeight="1" x14ac:dyDescent="0.15">
      <c r="A43" s="155" t="s">
        <v>37</v>
      </c>
      <c r="B43" s="161">
        <f>FINAL2!B43</f>
        <v>0.376</v>
      </c>
      <c r="C43" s="148">
        <f>CRC!C42</f>
        <v>0.28800000000000003</v>
      </c>
      <c r="D43" s="163" t="s">
        <v>156</v>
      </c>
      <c r="G43" s="148">
        <f>FINAL2!F43</f>
        <v>0.45200000000000001</v>
      </c>
      <c r="H43" s="148">
        <f>CRC!E42</f>
        <v>0.68800000000000006</v>
      </c>
      <c r="I43" s="154" t="s">
        <v>157</v>
      </c>
      <c r="N43" s="8"/>
    </row>
    <row r="44" spans="1:14" ht="15" customHeight="1" x14ac:dyDescent="0.15">
      <c r="A44" s="161"/>
      <c r="B44" s="161" t="s">
        <v>90</v>
      </c>
      <c r="C44" s="149" t="s">
        <v>90</v>
      </c>
      <c r="D44" s="162"/>
      <c r="G44" s="148" t="s">
        <v>90</v>
      </c>
      <c r="H44" s="149" t="s">
        <v>90</v>
      </c>
      <c r="I44" s="162"/>
      <c r="N44" s="8"/>
    </row>
    <row r="45" spans="1:14" ht="15" customHeight="1" x14ac:dyDescent="0.15">
      <c r="A45" s="155" t="s">
        <v>38</v>
      </c>
      <c r="B45" s="161">
        <f>FINAL2!B45</f>
        <v>0.46600000000000003</v>
      </c>
      <c r="C45" s="148">
        <f>CRC!C44</f>
        <v>0</v>
      </c>
      <c r="D45" s="163" t="s">
        <v>156</v>
      </c>
      <c r="G45" s="148" t="str">
        <f>FINAL2!F45</f>
        <v>.</v>
      </c>
      <c r="H45" s="148" t="str">
        <f>CRC!E44</f>
        <v>1/</v>
      </c>
      <c r="I45" s="163" t="s">
        <v>17</v>
      </c>
      <c r="N45" s="8"/>
    </row>
    <row r="46" spans="1:14" ht="15" customHeight="1" x14ac:dyDescent="0.15">
      <c r="A46" s="155" t="s">
        <v>39</v>
      </c>
      <c r="B46" s="161">
        <f>FINAL2!B46</f>
        <v>0.19900000000000001</v>
      </c>
      <c r="C46" s="148">
        <f>CRC!C45</f>
        <v>0</v>
      </c>
      <c r="D46" s="163" t="s">
        <v>156</v>
      </c>
      <c r="G46" s="148" t="s">
        <v>138</v>
      </c>
      <c r="H46" s="148" t="str">
        <f>CRC!E45</f>
        <v>1/</v>
      </c>
      <c r="I46" s="154" t="s">
        <v>17</v>
      </c>
      <c r="N46" s="8"/>
    </row>
    <row r="47" spans="1:14" ht="15" customHeight="1" x14ac:dyDescent="0.15">
      <c r="A47" s="155" t="s">
        <v>40</v>
      </c>
      <c r="B47" s="161">
        <f>FINAL2!B47</f>
        <v>0.42499999999999999</v>
      </c>
      <c r="C47" s="148">
        <f>CRC!C46</f>
        <v>0.15200000000000002</v>
      </c>
      <c r="D47" s="163" t="s">
        <v>156</v>
      </c>
      <c r="G47" s="148">
        <f>FINAL2!F47</f>
        <v>0.57399999999999995</v>
      </c>
      <c r="H47" s="148">
        <f>CRC!E46</f>
        <v>0</v>
      </c>
      <c r="I47" s="163" t="s">
        <v>156</v>
      </c>
      <c r="N47" s="8"/>
    </row>
    <row r="48" spans="1:14" ht="15" customHeight="1" x14ac:dyDescent="0.15">
      <c r="A48" s="155" t="s">
        <v>41</v>
      </c>
      <c r="B48" s="161">
        <f>FINAL2!B48</f>
        <v>0.35</v>
      </c>
      <c r="C48" s="148">
        <f>CRC!C47</f>
        <v>0.11499999999999999</v>
      </c>
      <c r="D48" s="163" t="s">
        <v>156</v>
      </c>
      <c r="G48" s="148" t="str">
        <f>FINAL2!F48</f>
        <v xml:space="preserve"> </v>
      </c>
      <c r="H48" s="148" t="str">
        <f>CRC!E47</f>
        <v>1/</v>
      </c>
      <c r="I48" s="163" t="s">
        <v>17</v>
      </c>
      <c r="N48" s="8"/>
    </row>
    <row r="49" spans="1:14" ht="15" customHeight="1" x14ac:dyDescent="0.15">
      <c r="A49" s="155" t="s">
        <v>42</v>
      </c>
      <c r="B49" s="161">
        <f>FINAL2!B49</f>
        <v>0.371</v>
      </c>
      <c r="C49" s="148">
        <f>CRC!C48</f>
        <v>0</v>
      </c>
      <c r="D49" s="163" t="s">
        <v>156</v>
      </c>
      <c r="G49" s="148">
        <f>FINAL2!F49</f>
        <v>0.60899999999999999</v>
      </c>
      <c r="H49" s="148">
        <f>CRC!E48</f>
        <v>0</v>
      </c>
      <c r="I49" s="163" t="s">
        <v>156</v>
      </c>
      <c r="N49" s="8"/>
    </row>
    <row r="50" spans="1:14" ht="15" customHeight="1" x14ac:dyDescent="0.15">
      <c r="A50" s="155" t="s">
        <v>43</v>
      </c>
      <c r="B50" s="161">
        <f>FINAL2!B50</f>
        <v>0.68700000000000006</v>
      </c>
      <c r="C50" s="148">
        <f>CRC!C49</f>
        <v>0.20800000000000002</v>
      </c>
      <c r="D50" s="163" t="s">
        <v>156</v>
      </c>
      <c r="G50" s="148" t="str">
        <f>FINAL2!F50</f>
        <v>.</v>
      </c>
      <c r="H50" s="148" t="str">
        <f>CRC!E49</f>
        <v>1/</v>
      </c>
      <c r="I50" s="154" t="s">
        <v>17</v>
      </c>
      <c r="N50" s="8"/>
    </row>
    <row r="51" spans="1:14" ht="15" customHeight="1" x14ac:dyDescent="0.15">
      <c r="A51" s="155" t="s">
        <v>44</v>
      </c>
      <c r="B51" s="161">
        <f>FINAL2!B51</f>
        <v>0.23100000000000001</v>
      </c>
      <c r="C51" s="148">
        <f>CRC!C50</f>
        <v>0.42</v>
      </c>
      <c r="D51" s="163" t="s">
        <v>157</v>
      </c>
      <c r="G51" s="148">
        <f>FINAL2!F51</f>
        <v>0.254</v>
      </c>
      <c r="H51" s="148">
        <f>CRC!E50</f>
        <v>0.10099999999999998</v>
      </c>
      <c r="I51" s="163" t="s">
        <v>156</v>
      </c>
      <c r="N51" s="8"/>
    </row>
    <row r="52" spans="1:14" ht="15" customHeight="1" x14ac:dyDescent="0.15">
      <c r="A52" s="155" t="s">
        <v>45</v>
      </c>
      <c r="B52" s="161">
        <f>FINAL2!B52</f>
        <v>0.24299999999999999</v>
      </c>
      <c r="C52" s="148">
        <f>CRC!C51</f>
        <v>0.20600000000000002</v>
      </c>
      <c r="D52" s="163" t="s">
        <v>156</v>
      </c>
      <c r="G52" s="148" t="str">
        <f>FINAL2!F52</f>
        <v>.</v>
      </c>
      <c r="H52" s="148" t="str">
        <f>CRC!E51</f>
        <v>1/</v>
      </c>
      <c r="I52" s="154" t="s">
        <v>17</v>
      </c>
    </row>
    <row r="53" spans="1:14" ht="15" customHeight="1" x14ac:dyDescent="0.15">
      <c r="A53" s="155" t="s">
        <v>46</v>
      </c>
      <c r="B53" s="161">
        <f>FINAL2!B53</f>
        <v>8.4000000000000005E-2</v>
      </c>
      <c r="C53" s="148">
        <f>CRC!C52</f>
        <v>0.45400000000000001</v>
      </c>
      <c r="D53" s="163" t="s">
        <v>157</v>
      </c>
      <c r="G53" s="148">
        <f>FINAL2!F53</f>
        <v>7.1999999999999995E-2</v>
      </c>
      <c r="H53" s="148">
        <f>CRC!E52</f>
        <v>0.85399999999999998</v>
      </c>
      <c r="I53" s="163" t="s">
        <v>157</v>
      </c>
    </row>
    <row r="54" spans="1:14" ht="15" customHeight="1" x14ac:dyDescent="0.15">
      <c r="A54" s="155" t="s">
        <v>47</v>
      </c>
      <c r="B54" s="161">
        <f>FINAL2!B54</f>
        <v>0.46</v>
      </c>
      <c r="C54" s="148">
        <f>CRC!C53</f>
        <v>0.14300000000000002</v>
      </c>
      <c r="D54" s="163" t="s">
        <v>156</v>
      </c>
      <c r="G54" s="148">
        <f>FINAL2!F54</f>
        <v>0.86799999999999999</v>
      </c>
      <c r="H54" s="148">
        <f>CRC!E53</f>
        <v>0.13</v>
      </c>
      <c r="I54" s="163" t="s">
        <v>156</v>
      </c>
    </row>
    <row r="55" spans="1:14" ht="15" customHeight="1" x14ac:dyDescent="0.15">
      <c r="A55" s="161"/>
      <c r="B55" s="161" t="s">
        <v>90</v>
      </c>
      <c r="C55" s="149" t="s">
        <v>90</v>
      </c>
      <c r="D55" s="162"/>
      <c r="G55" s="148" t="s">
        <v>90</v>
      </c>
      <c r="H55" s="149" t="s">
        <v>90</v>
      </c>
      <c r="I55" s="162"/>
    </row>
    <row r="56" spans="1:14" ht="15" customHeight="1" x14ac:dyDescent="0.15">
      <c r="A56" s="155" t="s">
        <v>48</v>
      </c>
      <c r="B56" s="161">
        <f>FINAL2!B56</f>
        <v>8.5999999999999993E-2</v>
      </c>
      <c r="C56" s="148">
        <f>CRC!C55</f>
        <v>0.23499999999999999</v>
      </c>
      <c r="D56" s="163" t="s">
        <v>157</v>
      </c>
      <c r="G56" s="148" t="s">
        <v>90</v>
      </c>
      <c r="H56" s="148" t="str">
        <f>CRC!E55</f>
        <v>1/</v>
      </c>
      <c r="I56" s="154" t="s">
        <v>17</v>
      </c>
    </row>
    <row r="57" spans="1:14" ht="15" customHeight="1" x14ac:dyDescent="0.15">
      <c r="A57" s="155" t="s">
        <v>49</v>
      </c>
      <c r="B57" s="161">
        <f>FINAL2!B57</f>
        <v>0.12</v>
      </c>
      <c r="C57" s="148">
        <f>CRC!C56</f>
        <v>0</v>
      </c>
      <c r="D57" s="163" t="s">
        <v>156</v>
      </c>
      <c r="G57" s="148">
        <f>FINAL2!F57</f>
        <v>9.1999999999999998E-2</v>
      </c>
      <c r="H57" s="148">
        <f>CRC!E56</f>
        <v>0.30700000000000005</v>
      </c>
      <c r="I57" s="163" t="s">
        <v>157</v>
      </c>
    </row>
    <row r="58" spans="1:14" ht="15" customHeight="1" x14ac:dyDescent="0.15">
      <c r="A58" s="155" t="s">
        <v>50</v>
      </c>
      <c r="B58" s="161">
        <f>FINAL2!B58</f>
        <v>0.372</v>
      </c>
      <c r="C58" s="148">
        <f>CRC!C57</f>
        <v>0</v>
      </c>
      <c r="D58" s="163" t="s">
        <v>156</v>
      </c>
      <c r="G58" s="148" t="str">
        <f>FINAL2!F58</f>
        <v>.</v>
      </c>
      <c r="H58" s="148" t="s">
        <v>8</v>
      </c>
      <c r="I58" s="163" t="s">
        <v>17</v>
      </c>
    </row>
    <row r="59" spans="1:14" ht="15" customHeight="1" x14ac:dyDescent="0.15">
      <c r="A59" s="155" t="s">
        <v>51</v>
      </c>
      <c r="B59" s="161">
        <f>FINAL2!B59</f>
        <v>0.61399999999999999</v>
      </c>
      <c r="C59" s="148">
        <f>CRC!C58</f>
        <v>0.5</v>
      </c>
      <c r="D59" s="163" t="s">
        <v>156</v>
      </c>
      <c r="G59" s="148" t="str">
        <f>FINAL2!F59</f>
        <v>.</v>
      </c>
      <c r="H59" s="148" t="str">
        <f>CRC!E58</f>
        <v>1/</v>
      </c>
      <c r="I59" s="154" t="s">
        <v>17</v>
      </c>
    </row>
    <row r="60" spans="1:14" ht="15" customHeight="1" x14ac:dyDescent="0.15">
      <c r="A60" s="155" t="s">
        <v>52</v>
      </c>
      <c r="B60" s="161">
        <f>FINAL2!B60</f>
        <v>0.26500000000000001</v>
      </c>
      <c r="C60" s="148">
        <f>CRC!C59</f>
        <v>0</v>
      </c>
      <c r="D60" s="163" t="s">
        <v>156</v>
      </c>
      <c r="F60" s="48" t="s">
        <v>90</v>
      </c>
      <c r="G60" s="148">
        <f>FINAL2!F60</f>
        <v>0</v>
      </c>
      <c r="H60" s="148">
        <f>CRC!E59</f>
        <v>0</v>
      </c>
      <c r="I60" s="154" t="s">
        <v>156</v>
      </c>
    </row>
    <row r="61" spans="1:14" ht="15" customHeight="1" x14ac:dyDescent="0.15">
      <c r="A61" s="155" t="s">
        <v>53</v>
      </c>
      <c r="B61" s="161">
        <f>FINAL2!B61</f>
        <v>0.36099999999999999</v>
      </c>
      <c r="C61" s="148">
        <f>CRC!C60</f>
        <v>4.6999999999999986E-2</v>
      </c>
      <c r="D61" s="163" t="s">
        <v>156</v>
      </c>
      <c r="G61" s="148" t="str">
        <f>FINAL2!F61</f>
        <v>.</v>
      </c>
      <c r="H61" s="148" t="str">
        <f>CRC!E60</f>
        <v>1/</v>
      </c>
      <c r="I61" s="154" t="s">
        <v>17</v>
      </c>
      <c r="N61" s="35" t="s">
        <v>90</v>
      </c>
    </row>
    <row r="62" spans="1:14" ht="15" customHeight="1" x14ac:dyDescent="0.15">
      <c r="A62" s="155" t="s">
        <v>54</v>
      </c>
      <c r="B62" s="161">
        <f>FINAL2!B62</f>
        <v>0.33800000000000002</v>
      </c>
      <c r="C62" s="148">
        <f>CRC!C61</f>
        <v>5.3999999999999992E-2</v>
      </c>
      <c r="D62" s="163" t="s">
        <v>156</v>
      </c>
      <c r="G62" s="148" t="str">
        <f>FINAL2!F62</f>
        <v>.</v>
      </c>
      <c r="H62" s="148" t="str">
        <f>CRC!E61</f>
        <v>1/</v>
      </c>
      <c r="I62" s="154" t="s">
        <v>17</v>
      </c>
    </row>
    <row r="63" spans="1:14" ht="15" customHeight="1" x14ac:dyDescent="0.15">
      <c r="A63" s="155" t="s">
        <v>139</v>
      </c>
      <c r="B63" s="161">
        <f>FINAL2!B63</f>
        <v>0.34899999999999998</v>
      </c>
      <c r="C63" s="148">
        <f>CRC!C62</f>
        <v>0.11099999999999999</v>
      </c>
      <c r="D63" s="163" t="s">
        <v>156</v>
      </c>
      <c r="G63" s="148">
        <f>FINAL2!F63</f>
        <v>0.38200000000000001</v>
      </c>
      <c r="H63" s="148">
        <f>CRC!E62</f>
        <v>0</v>
      </c>
      <c r="I63" s="163" t="s">
        <v>156</v>
      </c>
    </row>
    <row r="64" spans="1:14" ht="15" customHeight="1" x14ac:dyDescent="0.15">
      <c r="A64" s="155" t="s">
        <v>56</v>
      </c>
      <c r="B64" s="161">
        <f>FINAL2!B64</f>
        <v>9.1999999999999998E-2</v>
      </c>
      <c r="C64" s="148">
        <f>CRC!C63</f>
        <v>0</v>
      </c>
      <c r="D64" s="163" t="s">
        <v>156</v>
      </c>
      <c r="G64" s="148" t="str">
        <f>FINAL2!F64</f>
        <v>.</v>
      </c>
      <c r="H64" s="148" t="str">
        <f>CRC!E63</f>
        <v>1/</v>
      </c>
      <c r="I64" s="154" t="s">
        <v>17</v>
      </c>
    </row>
    <row r="65" spans="1:10" ht="15" customHeight="1" x14ac:dyDescent="0.15">
      <c r="A65" s="155" t="s">
        <v>57</v>
      </c>
      <c r="B65" s="161">
        <f>FINAL2!B65</f>
        <v>0.42899999999999999</v>
      </c>
      <c r="C65" s="148">
        <f>CRC!C64</f>
        <v>0.378</v>
      </c>
      <c r="D65" s="163" t="s">
        <v>156</v>
      </c>
      <c r="G65" s="148" t="str">
        <f>FINAL2!F65</f>
        <v>.</v>
      </c>
      <c r="H65" s="148" t="str">
        <f>CRC!E64</f>
        <v>1/</v>
      </c>
      <c r="I65" s="154" t="s">
        <v>17</v>
      </c>
    </row>
    <row r="66" spans="1:10" ht="15" customHeight="1" x14ac:dyDescent="0.15">
      <c r="A66" s="161"/>
      <c r="B66" s="161" t="s">
        <v>90</v>
      </c>
      <c r="C66" s="149" t="s">
        <v>90</v>
      </c>
      <c r="D66" s="162"/>
      <c r="G66" s="148" t="s">
        <v>90</v>
      </c>
      <c r="H66" s="149" t="s">
        <v>90</v>
      </c>
      <c r="I66" s="162"/>
    </row>
    <row r="67" spans="1:10" ht="15" customHeight="1" x14ac:dyDescent="0.15">
      <c r="A67" s="155" t="s">
        <v>58</v>
      </c>
      <c r="B67" s="161">
        <f>FINAL2!B67</f>
        <v>0.24199999999999999</v>
      </c>
      <c r="C67" s="148">
        <f>CRC!C66</f>
        <v>0</v>
      </c>
      <c r="D67" s="163" t="s">
        <v>156</v>
      </c>
      <c r="G67" s="148">
        <f>FINAL2!F67</f>
        <v>0.223</v>
      </c>
      <c r="H67" s="148">
        <f>CRC!E66</f>
        <v>0</v>
      </c>
      <c r="I67" s="163" t="s">
        <v>156</v>
      </c>
    </row>
    <row r="68" spans="1:10" ht="15" customHeight="1" x14ac:dyDescent="0.15">
      <c r="A68" s="155" t="s">
        <v>59</v>
      </c>
      <c r="B68" s="161">
        <f>FINAL2!B68</f>
        <v>0.25900000000000001</v>
      </c>
      <c r="C68" s="148">
        <f>CRC!C67</f>
        <v>0.17399999999999999</v>
      </c>
      <c r="D68" s="163" t="s">
        <v>156</v>
      </c>
      <c r="G68" s="148">
        <f>FINAL2!F68</f>
        <v>0.89600000000000002</v>
      </c>
      <c r="H68" s="148">
        <f>CRC!E67</f>
        <v>0.57400000000000007</v>
      </c>
      <c r="I68" s="163" t="s">
        <v>156</v>
      </c>
    </row>
    <row r="69" spans="1:10" ht="15" customHeight="1" x14ac:dyDescent="0.15">
      <c r="A69" s="155" t="s">
        <v>60</v>
      </c>
      <c r="B69" s="161">
        <f>FINAL2!B69</f>
        <v>0.42499999999999999</v>
      </c>
      <c r="C69" s="148">
        <f>CRC!C68</f>
        <v>0</v>
      </c>
      <c r="D69" s="163" t="s">
        <v>156</v>
      </c>
      <c r="G69" s="148">
        <f>FINAL2!F69</f>
        <v>0.311</v>
      </c>
      <c r="H69" s="148">
        <f>CRC!E68</f>
        <v>0</v>
      </c>
      <c r="I69" s="163" t="s">
        <v>156</v>
      </c>
    </row>
    <row r="70" spans="1:10" ht="15" customHeight="1" x14ac:dyDescent="0.15">
      <c r="A70" s="156" t="s">
        <v>61</v>
      </c>
      <c r="B70" s="164">
        <f>FINAL2!B70</f>
        <v>0.63400000000000001</v>
      </c>
      <c r="C70" s="150">
        <f>CRC!C69</f>
        <v>0.34199999999999997</v>
      </c>
      <c r="D70" s="165" t="s">
        <v>156</v>
      </c>
      <c r="G70" s="150">
        <f>FINAL2!F70</f>
        <v>0.48499999999999999</v>
      </c>
      <c r="H70" s="150">
        <f>CRC!E69</f>
        <v>0.253</v>
      </c>
      <c r="I70" s="165" t="s">
        <v>156</v>
      </c>
    </row>
    <row r="71" spans="1:10" ht="15" customHeight="1" x14ac:dyDescent="0.15">
      <c r="A71" s="8" t="s">
        <v>258</v>
      </c>
      <c r="B71" s="49"/>
      <c r="C71" s="49"/>
      <c r="D71" s="49"/>
      <c r="E71" s="49"/>
      <c r="F71" s="49"/>
      <c r="G71" s="49"/>
      <c r="H71" s="49"/>
      <c r="I71" s="49"/>
      <c r="J71" s="49"/>
    </row>
    <row r="72" spans="1:10" ht="15" customHeight="1" x14ac:dyDescent="0.15">
      <c r="A72" s="50" t="s">
        <v>291</v>
      </c>
    </row>
    <row r="76" spans="1:10" ht="15" customHeight="1" x14ac:dyDescent="0.15">
      <c r="A76" s="51" t="s">
        <v>90</v>
      </c>
      <c r="B76" s="52"/>
    </row>
  </sheetData>
  <mergeCells count="5">
    <mergeCell ref="B7:D7"/>
    <mergeCell ref="G7:I7"/>
    <mergeCell ref="A3:I3"/>
    <mergeCell ref="A4:I4"/>
    <mergeCell ref="A5:I5"/>
  </mergeCells>
  <phoneticPr fontId="0" type="noConversion"/>
  <printOptions horizontalCentered="1" verticalCentered="1"/>
  <pageMargins left="0.25" right="0.25" top="0.25" bottom="0.25" header="0" footer="0"/>
  <pageSetup scale="71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K77"/>
  <sheetViews>
    <sheetView workbookViewId="0"/>
  </sheetViews>
  <sheetFormatPr baseColWidth="10" defaultColWidth="8.83203125" defaultRowHeight="13" x14ac:dyDescent="0.15"/>
  <cols>
    <col min="1" max="1" width="17" customWidth="1"/>
    <col min="2" max="3" width="10.6640625" customWidth="1"/>
    <col min="4" max="4" width="13.6640625" customWidth="1"/>
    <col min="5" max="5" width="10.6640625" customWidth="1"/>
    <col min="6" max="7" width="13.6640625" customWidth="1"/>
    <col min="8" max="8" width="10.6640625" customWidth="1"/>
    <col min="9" max="11" width="13.6640625" customWidth="1"/>
  </cols>
  <sheetData>
    <row r="1" spans="1:11" ht="15" x14ac:dyDescent="0.2">
      <c r="A1" s="12" t="s">
        <v>251</v>
      </c>
      <c r="B1" s="9"/>
      <c r="C1" s="9"/>
      <c r="D1" s="9"/>
      <c r="E1" s="9"/>
      <c r="F1" s="9"/>
      <c r="G1" s="9"/>
      <c r="H1" s="9"/>
      <c r="I1" s="10"/>
      <c r="K1" s="65" t="s">
        <v>199</v>
      </c>
    </row>
    <row r="2" spans="1:11" ht="15" x14ac:dyDescent="0.2">
      <c r="A2" s="12"/>
      <c r="B2" s="9"/>
      <c r="C2" s="9"/>
      <c r="D2" s="9"/>
      <c r="E2" s="9"/>
      <c r="F2" s="9"/>
      <c r="G2" s="9"/>
      <c r="H2" s="9"/>
      <c r="I2" s="10"/>
      <c r="J2" s="11"/>
    </row>
    <row r="3" spans="1:11" x14ac:dyDescent="0.15">
      <c r="A3" s="232" t="s">
        <v>0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 x14ac:dyDescent="0.15">
      <c r="A4" s="233" t="s">
        <v>187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</row>
    <row r="5" spans="1:11" x14ac:dyDescent="0.15">
      <c r="A5" s="232" t="s">
        <v>188</v>
      </c>
      <c r="B5" s="231"/>
      <c r="C5" s="231"/>
      <c r="D5" s="231"/>
      <c r="E5" s="231"/>
      <c r="F5" s="231"/>
      <c r="G5" s="231"/>
      <c r="H5" s="231"/>
      <c r="I5" s="231"/>
      <c r="J5" s="231"/>
      <c r="K5" s="231"/>
    </row>
    <row r="6" spans="1:11" x14ac:dyDescent="0.15">
      <c r="A6" s="232" t="s">
        <v>221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</row>
    <row r="9" spans="1:11" s="16" customFormat="1" ht="50" customHeight="1" x14ac:dyDescent="0.15">
      <c r="A9" s="73" t="s">
        <v>3</v>
      </c>
      <c r="B9" s="74" t="s">
        <v>189</v>
      </c>
      <c r="C9" s="74" t="s">
        <v>190</v>
      </c>
      <c r="D9" s="74" t="s">
        <v>191</v>
      </c>
      <c r="E9" s="74" t="s">
        <v>192</v>
      </c>
      <c r="F9" s="74" t="s">
        <v>193</v>
      </c>
      <c r="G9" s="74" t="s">
        <v>194</v>
      </c>
      <c r="H9" s="74" t="s">
        <v>195</v>
      </c>
      <c r="I9" s="74" t="s">
        <v>196</v>
      </c>
      <c r="J9" s="74" t="s">
        <v>197</v>
      </c>
      <c r="K9" s="74" t="s">
        <v>198</v>
      </c>
    </row>
    <row r="10" spans="1:11" s="15" customFormat="1" ht="15" customHeight="1" x14ac:dyDescent="0.15">
      <c r="A10" s="81" t="s">
        <v>5</v>
      </c>
      <c r="B10" s="82">
        <f>SUM(B12:B75)</f>
        <v>1254353</v>
      </c>
      <c r="C10" s="82">
        <f t="shared" ref="C10:K10" si="0">SUM(C12:C75)</f>
        <v>47644</v>
      </c>
      <c r="D10" s="82">
        <f t="shared" si="0"/>
        <v>8524</v>
      </c>
      <c r="E10" s="82">
        <f t="shared" si="0"/>
        <v>15041</v>
      </c>
      <c r="F10" s="82">
        <f t="shared" si="0"/>
        <v>5885</v>
      </c>
      <c r="G10" s="82">
        <f t="shared" si="0"/>
        <v>13721</v>
      </c>
      <c r="H10" s="82">
        <f t="shared" si="0"/>
        <v>3319</v>
      </c>
      <c r="I10" s="82">
        <f t="shared" si="0"/>
        <v>1331</v>
      </c>
      <c r="J10" s="82">
        <f t="shared" si="0"/>
        <v>1530</v>
      </c>
      <c r="K10" s="82">
        <f t="shared" si="0"/>
        <v>1</v>
      </c>
    </row>
    <row r="11" spans="1:11" s="15" customFormat="1" ht="15" customHeight="1" x14ac:dyDescent="0.15">
      <c r="A11" s="67"/>
      <c r="B11" s="68"/>
      <c r="C11" s="68"/>
      <c r="D11" s="68"/>
      <c r="E11" s="68"/>
      <c r="F11" s="68"/>
      <c r="G11" s="68"/>
      <c r="H11" s="68"/>
      <c r="I11" s="68"/>
      <c r="J11" s="68"/>
      <c r="K11" s="68"/>
    </row>
    <row r="12" spans="1:11" s="15" customFormat="1" ht="15" customHeight="1" x14ac:dyDescent="0.15">
      <c r="A12" s="67" t="s">
        <v>6</v>
      </c>
      <c r="B12" s="68">
        <v>13412</v>
      </c>
      <c r="C12" s="68">
        <v>401</v>
      </c>
      <c r="D12" s="68">
        <v>129</v>
      </c>
      <c r="E12" s="68">
        <v>94</v>
      </c>
      <c r="F12" s="68">
        <v>0</v>
      </c>
      <c r="G12" s="68">
        <v>97</v>
      </c>
      <c r="H12" s="68">
        <v>47</v>
      </c>
      <c r="I12" s="68">
        <v>1</v>
      </c>
      <c r="J12" s="68">
        <v>50</v>
      </c>
      <c r="K12" s="68">
        <v>0</v>
      </c>
    </row>
    <row r="13" spans="1:11" s="15" customFormat="1" ht="15" customHeight="1" x14ac:dyDescent="0.15">
      <c r="A13" s="67" t="s">
        <v>7</v>
      </c>
      <c r="B13" s="68">
        <v>2737</v>
      </c>
      <c r="C13" s="68">
        <v>0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</row>
    <row r="14" spans="1:11" s="15" customFormat="1" ht="15" customHeight="1" x14ac:dyDescent="0.15">
      <c r="A14" s="67" t="s">
        <v>140</v>
      </c>
      <c r="B14" s="68">
        <v>17342</v>
      </c>
      <c r="C14" s="68">
        <v>0</v>
      </c>
      <c r="D14" s="68">
        <v>0</v>
      </c>
      <c r="E14" s="68">
        <v>0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</row>
    <row r="15" spans="1:11" s="15" customFormat="1" ht="15" customHeight="1" x14ac:dyDescent="0.15">
      <c r="A15" s="67" t="s">
        <v>10</v>
      </c>
      <c r="B15" s="68">
        <v>5499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</row>
    <row r="16" spans="1:11" s="15" customFormat="1" ht="15" customHeight="1" x14ac:dyDescent="0.15">
      <c r="A16" s="67" t="s">
        <v>11</v>
      </c>
      <c r="B16" s="68">
        <v>435154</v>
      </c>
      <c r="C16" s="68">
        <v>17401</v>
      </c>
      <c r="D16" s="68">
        <v>178</v>
      </c>
      <c r="E16" s="68">
        <v>9869</v>
      </c>
      <c r="F16" s="68">
        <v>177</v>
      </c>
      <c r="G16" s="68">
        <v>4857</v>
      </c>
      <c r="H16" s="68">
        <v>1611</v>
      </c>
      <c r="I16" s="68">
        <v>675</v>
      </c>
      <c r="J16" s="68">
        <v>522</v>
      </c>
      <c r="K16" s="68">
        <v>0</v>
      </c>
    </row>
    <row r="17" spans="1:11" s="15" customFormat="1" ht="15" customHeight="1" x14ac:dyDescent="0.15">
      <c r="A17" s="67"/>
      <c r="B17" s="68"/>
      <c r="C17" s="68"/>
      <c r="D17" s="68"/>
      <c r="E17" s="68"/>
      <c r="F17" s="68"/>
      <c r="G17" s="68"/>
      <c r="H17" s="68"/>
      <c r="I17" s="68"/>
      <c r="J17" s="68"/>
      <c r="K17" s="68"/>
    </row>
    <row r="18" spans="1:11" s="15" customFormat="1" ht="15" customHeight="1" x14ac:dyDescent="0.15">
      <c r="A18" s="67" t="s">
        <v>12</v>
      </c>
      <c r="B18" s="68">
        <v>7386</v>
      </c>
      <c r="C18" s="68">
        <v>641</v>
      </c>
      <c r="D18" s="68">
        <v>191</v>
      </c>
      <c r="E18" s="68">
        <v>43</v>
      </c>
      <c r="F18" s="68">
        <v>112</v>
      </c>
      <c r="G18" s="68">
        <v>259</v>
      </c>
      <c r="H18" s="68">
        <v>1</v>
      </c>
      <c r="I18" s="68">
        <v>15</v>
      </c>
      <c r="J18" s="68">
        <v>26</v>
      </c>
      <c r="K18" s="68">
        <v>0</v>
      </c>
    </row>
    <row r="19" spans="1:11" s="15" customFormat="1" ht="15" customHeight="1" x14ac:dyDescent="0.15">
      <c r="A19" s="67" t="s">
        <v>13</v>
      </c>
      <c r="B19" s="68">
        <v>9500</v>
      </c>
      <c r="C19" s="68">
        <v>276</v>
      </c>
      <c r="D19" s="68">
        <v>0</v>
      </c>
      <c r="E19" s="68">
        <v>216</v>
      </c>
      <c r="F19" s="68">
        <v>0</v>
      </c>
      <c r="G19" s="68">
        <v>52</v>
      </c>
      <c r="H19" s="68">
        <v>0</v>
      </c>
      <c r="I19" s="68">
        <v>14</v>
      </c>
      <c r="J19" s="68">
        <v>0</v>
      </c>
      <c r="K19" s="68">
        <v>0</v>
      </c>
    </row>
    <row r="20" spans="1:11" s="15" customFormat="1" ht="15" customHeight="1" x14ac:dyDescent="0.15">
      <c r="A20" s="67" t="s">
        <v>14</v>
      </c>
      <c r="B20" s="68">
        <v>2511</v>
      </c>
      <c r="C20" s="68">
        <v>36</v>
      </c>
      <c r="D20" s="68">
        <v>12</v>
      </c>
      <c r="E20" s="68">
        <v>20</v>
      </c>
      <c r="F20" s="68">
        <v>0</v>
      </c>
      <c r="G20" s="68">
        <v>5</v>
      </c>
      <c r="H20" s="68">
        <v>0</v>
      </c>
      <c r="I20" s="68">
        <v>0</v>
      </c>
      <c r="J20" s="68">
        <v>0</v>
      </c>
      <c r="K20" s="68">
        <v>0</v>
      </c>
    </row>
    <row r="21" spans="1:11" s="15" customFormat="1" ht="15" customHeight="1" x14ac:dyDescent="0.15">
      <c r="A21" s="67" t="s">
        <v>15</v>
      </c>
      <c r="B21" s="68">
        <v>6533</v>
      </c>
      <c r="C21" s="68">
        <v>0</v>
      </c>
      <c r="D21" s="68">
        <v>0</v>
      </c>
      <c r="E21" s="68">
        <v>0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</row>
    <row r="22" spans="1:11" s="15" customFormat="1" ht="15" customHeight="1" x14ac:dyDescent="0.15">
      <c r="A22" s="67" t="s">
        <v>16</v>
      </c>
      <c r="B22" s="68">
        <v>19593</v>
      </c>
      <c r="C22" s="68">
        <v>1912</v>
      </c>
      <c r="D22" s="68">
        <v>317</v>
      </c>
      <c r="E22" s="68">
        <v>158</v>
      </c>
      <c r="F22" s="68">
        <v>553</v>
      </c>
      <c r="G22" s="68">
        <v>756</v>
      </c>
      <c r="H22" s="68">
        <v>255</v>
      </c>
      <c r="I22" s="68">
        <v>6</v>
      </c>
      <c r="J22" s="68">
        <v>21</v>
      </c>
      <c r="K22" s="68">
        <v>0</v>
      </c>
    </row>
    <row r="23" spans="1:11" s="15" customFormat="1" ht="15" customHeight="1" x14ac:dyDescent="0.15">
      <c r="A23" s="67"/>
      <c r="B23" s="68"/>
      <c r="C23" s="68"/>
      <c r="D23" s="68"/>
      <c r="E23" s="68"/>
      <c r="F23" s="68"/>
      <c r="G23" s="68"/>
      <c r="H23" s="68"/>
      <c r="I23" s="68"/>
      <c r="J23" s="68"/>
      <c r="K23" s="68"/>
    </row>
    <row r="24" spans="1:11" s="15" customFormat="1" ht="15" customHeight="1" x14ac:dyDescent="0.15">
      <c r="A24" s="67" t="s">
        <v>18</v>
      </c>
      <c r="B24" s="68">
        <v>3620</v>
      </c>
      <c r="C24" s="68">
        <v>0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</row>
    <row r="25" spans="1:11" s="15" customFormat="1" ht="15" customHeight="1" x14ac:dyDescent="0.15">
      <c r="A25" s="67" t="s">
        <v>19</v>
      </c>
      <c r="B25" s="68">
        <v>1664</v>
      </c>
      <c r="C25" s="68">
        <v>0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</row>
    <row r="26" spans="1:11" s="15" customFormat="1" ht="15" customHeight="1" x14ac:dyDescent="0.15">
      <c r="A26" s="67" t="s">
        <v>20</v>
      </c>
      <c r="B26" s="68">
        <v>9001</v>
      </c>
      <c r="C26" s="68">
        <v>33</v>
      </c>
      <c r="D26" s="68">
        <v>25</v>
      </c>
      <c r="E26" s="68">
        <v>2</v>
      </c>
      <c r="F26" s="68">
        <v>2</v>
      </c>
      <c r="G26" s="68">
        <v>4</v>
      </c>
      <c r="H26" s="68">
        <v>1</v>
      </c>
      <c r="I26" s="68">
        <v>0</v>
      </c>
      <c r="J26" s="68">
        <v>0</v>
      </c>
      <c r="K26" s="68">
        <v>0</v>
      </c>
    </row>
    <row r="27" spans="1:11" s="15" customFormat="1" ht="15" customHeight="1" x14ac:dyDescent="0.15">
      <c r="A27" s="67" t="s">
        <v>21</v>
      </c>
      <c r="B27" s="68">
        <v>194</v>
      </c>
      <c r="C27" s="68">
        <v>0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</row>
    <row r="28" spans="1:11" s="15" customFormat="1" ht="15" customHeight="1" x14ac:dyDescent="0.15">
      <c r="A28" s="67" t="s">
        <v>22</v>
      </c>
      <c r="B28" s="68">
        <v>7323</v>
      </c>
      <c r="C28" s="68">
        <v>0</v>
      </c>
      <c r="D28" s="68">
        <v>0</v>
      </c>
      <c r="E28" s="68">
        <v>0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</row>
    <row r="29" spans="1:11" s="15" customFormat="1" ht="15" customHeight="1" x14ac:dyDescent="0.15">
      <c r="A29" s="67"/>
      <c r="B29" s="68"/>
      <c r="C29" s="68"/>
      <c r="D29" s="68"/>
      <c r="E29" s="68"/>
      <c r="F29" s="68"/>
      <c r="G29" s="68"/>
      <c r="H29" s="68"/>
      <c r="I29" s="68"/>
      <c r="J29" s="68"/>
      <c r="K29" s="68"/>
    </row>
    <row r="30" spans="1:11" s="15" customFormat="1" ht="15" customHeight="1" x14ac:dyDescent="0.15">
      <c r="A30" s="67" t="s">
        <v>23</v>
      </c>
      <c r="B30" s="68">
        <v>29353</v>
      </c>
      <c r="C30" s="68">
        <v>415</v>
      </c>
      <c r="D30" s="68">
        <v>150</v>
      </c>
      <c r="E30" s="68">
        <v>182</v>
      </c>
      <c r="F30" s="68">
        <v>1</v>
      </c>
      <c r="G30" s="68">
        <v>70</v>
      </c>
      <c r="H30" s="68">
        <v>13</v>
      </c>
      <c r="I30" s="68">
        <v>14</v>
      </c>
      <c r="J30" s="68">
        <v>0</v>
      </c>
      <c r="K30" s="68">
        <v>0</v>
      </c>
    </row>
    <row r="31" spans="1:11" s="15" customFormat="1" ht="15" customHeight="1" x14ac:dyDescent="0.15">
      <c r="A31" s="67" t="s">
        <v>24</v>
      </c>
      <c r="B31" s="68">
        <v>14836</v>
      </c>
      <c r="C31" s="68">
        <v>18</v>
      </c>
      <c r="D31" s="68">
        <v>1</v>
      </c>
      <c r="E31" s="68">
        <v>0</v>
      </c>
      <c r="F31" s="68">
        <v>0</v>
      </c>
      <c r="G31" s="68">
        <v>17</v>
      </c>
      <c r="H31" s="68">
        <v>0</v>
      </c>
      <c r="I31" s="68">
        <v>0</v>
      </c>
      <c r="J31" s="68">
        <v>0</v>
      </c>
      <c r="K31" s="68">
        <v>0</v>
      </c>
    </row>
    <row r="32" spans="1:11" s="15" customFormat="1" ht="15" customHeight="1" x14ac:dyDescent="0.15">
      <c r="A32" s="67" t="s">
        <v>25</v>
      </c>
      <c r="B32" s="68">
        <v>12441</v>
      </c>
      <c r="C32" s="68">
        <v>87</v>
      </c>
      <c r="D32" s="68">
        <v>11</v>
      </c>
      <c r="E32" s="68">
        <v>40</v>
      </c>
      <c r="F32" s="68">
        <v>0</v>
      </c>
      <c r="G32" s="68">
        <v>24</v>
      </c>
      <c r="H32" s="68">
        <v>2</v>
      </c>
      <c r="I32" s="68">
        <v>0</v>
      </c>
      <c r="J32" s="68">
        <v>9</v>
      </c>
      <c r="K32" s="68">
        <v>0</v>
      </c>
    </row>
    <row r="33" spans="1:11" s="15" customFormat="1" ht="15" customHeight="1" x14ac:dyDescent="0.15">
      <c r="A33" s="67" t="s">
        <v>26</v>
      </c>
      <c r="B33" s="68">
        <v>12896</v>
      </c>
      <c r="C33" s="68">
        <v>479</v>
      </c>
      <c r="D33" s="68">
        <v>95</v>
      </c>
      <c r="E33" s="68">
        <v>24</v>
      </c>
      <c r="F33" s="68">
        <v>153</v>
      </c>
      <c r="G33" s="68">
        <v>146</v>
      </c>
      <c r="H33" s="68">
        <v>35</v>
      </c>
      <c r="I33" s="68">
        <v>40</v>
      </c>
      <c r="J33" s="68">
        <v>0</v>
      </c>
      <c r="K33" s="68">
        <v>0</v>
      </c>
    </row>
    <row r="34" spans="1:11" s="15" customFormat="1" ht="15" customHeight="1" x14ac:dyDescent="0.15">
      <c r="A34" s="67" t="s">
        <v>27</v>
      </c>
      <c r="B34" s="68">
        <v>3341</v>
      </c>
      <c r="C34" s="68">
        <v>137</v>
      </c>
      <c r="D34" s="68">
        <v>26</v>
      </c>
      <c r="E34" s="68">
        <v>20</v>
      </c>
      <c r="F34" s="68">
        <v>5</v>
      </c>
      <c r="G34" s="68">
        <v>68</v>
      </c>
      <c r="H34" s="68">
        <v>0</v>
      </c>
      <c r="I34" s="68">
        <v>0</v>
      </c>
      <c r="J34" s="68">
        <v>21</v>
      </c>
      <c r="K34" s="68">
        <v>0</v>
      </c>
    </row>
    <row r="35" spans="1:11" s="15" customFormat="1" ht="15" customHeight="1" x14ac:dyDescent="0.15">
      <c r="A35" s="67"/>
      <c r="B35" s="68"/>
      <c r="C35" s="68"/>
      <c r="D35" s="68"/>
      <c r="E35" s="68"/>
      <c r="F35" s="68"/>
      <c r="G35" s="68"/>
      <c r="H35" s="68"/>
      <c r="I35" s="68"/>
      <c r="J35" s="68"/>
      <c r="K35" s="68"/>
    </row>
    <row r="36" spans="1:11" s="15" customFormat="1" ht="15" customHeight="1" x14ac:dyDescent="0.15">
      <c r="A36" s="67" t="s">
        <v>28</v>
      </c>
      <c r="B36" s="68">
        <v>13392</v>
      </c>
      <c r="C36" s="68">
        <v>67</v>
      </c>
      <c r="D36" s="68">
        <v>6</v>
      </c>
      <c r="E36" s="68">
        <v>5</v>
      </c>
      <c r="F36" s="68">
        <v>20</v>
      </c>
      <c r="G36" s="68">
        <v>13</v>
      </c>
      <c r="H36" s="68">
        <v>0</v>
      </c>
      <c r="I36" s="68">
        <v>18</v>
      </c>
      <c r="J36" s="68">
        <v>5</v>
      </c>
      <c r="K36" s="68">
        <v>0</v>
      </c>
    </row>
    <row r="37" spans="1:11" s="15" customFormat="1" ht="15" customHeight="1" x14ac:dyDescent="0.15">
      <c r="A37" s="67" t="s">
        <v>29</v>
      </c>
      <c r="B37" s="68">
        <v>14508</v>
      </c>
      <c r="C37" s="68">
        <v>2297</v>
      </c>
      <c r="D37" s="68">
        <v>1177</v>
      </c>
      <c r="E37" s="68">
        <v>259</v>
      </c>
      <c r="F37" s="68">
        <v>305</v>
      </c>
      <c r="G37" s="68">
        <v>596</v>
      </c>
      <c r="H37" s="68">
        <v>466</v>
      </c>
      <c r="I37" s="68">
        <v>9</v>
      </c>
      <c r="J37" s="68">
        <v>64</v>
      </c>
      <c r="K37" s="68">
        <v>0</v>
      </c>
    </row>
    <row r="38" spans="1:11" s="15" customFormat="1" ht="15" customHeight="1" x14ac:dyDescent="0.15">
      <c r="A38" s="67" t="s">
        <v>30</v>
      </c>
      <c r="B38" s="68">
        <v>34707</v>
      </c>
      <c r="C38" s="68">
        <v>337</v>
      </c>
      <c r="D38" s="68">
        <v>0</v>
      </c>
      <c r="E38" s="68">
        <v>2</v>
      </c>
      <c r="F38" s="68">
        <v>65</v>
      </c>
      <c r="G38" s="68">
        <v>186</v>
      </c>
      <c r="H38" s="68">
        <v>0</v>
      </c>
      <c r="I38" s="68">
        <v>22</v>
      </c>
      <c r="J38" s="68">
        <v>61</v>
      </c>
      <c r="K38" s="68">
        <v>0</v>
      </c>
    </row>
    <row r="39" spans="1:11" s="15" customFormat="1" ht="15" customHeight="1" x14ac:dyDescent="0.15">
      <c r="A39" s="67" t="s">
        <v>31</v>
      </c>
      <c r="B39" s="68">
        <v>47329</v>
      </c>
      <c r="C39" s="68">
        <v>1651</v>
      </c>
      <c r="D39" s="68">
        <v>27</v>
      </c>
      <c r="E39" s="68">
        <v>1241</v>
      </c>
      <c r="F39" s="68">
        <v>189</v>
      </c>
      <c r="G39" s="68">
        <v>194</v>
      </c>
      <c r="H39" s="68">
        <v>0</v>
      </c>
      <c r="I39" s="68">
        <v>0</v>
      </c>
      <c r="J39" s="68">
        <v>0</v>
      </c>
      <c r="K39" s="68">
        <v>0</v>
      </c>
    </row>
    <row r="40" spans="1:11" s="15" customFormat="1" ht="15" customHeight="1" x14ac:dyDescent="0.15">
      <c r="A40" s="67" t="s">
        <v>32</v>
      </c>
      <c r="B40" s="68">
        <v>13103</v>
      </c>
      <c r="C40" s="68">
        <v>311</v>
      </c>
      <c r="D40" s="68">
        <v>34</v>
      </c>
      <c r="E40" s="68">
        <v>23</v>
      </c>
      <c r="F40" s="68">
        <v>9</v>
      </c>
      <c r="G40" s="68">
        <v>94</v>
      </c>
      <c r="H40" s="68">
        <v>45</v>
      </c>
      <c r="I40" s="68">
        <v>0</v>
      </c>
      <c r="J40" s="68">
        <v>110</v>
      </c>
      <c r="K40" s="68">
        <v>0</v>
      </c>
    </row>
    <row r="41" spans="1:11" s="15" customFormat="1" ht="15" customHeight="1" x14ac:dyDescent="0.15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8"/>
    </row>
    <row r="42" spans="1:11" s="15" customFormat="1" ht="15" customHeight="1" x14ac:dyDescent="0.15">
      <c r="A42" s="67" t="s">
        <v>33</v>
      </c>
      <c r="B42" s="68">
        <v>6814</v>
      </c>
      <c r="C42" s="68">
        <v>723</v>
      </c>
      <c r="D42" s="68">
        <v>200</v>
      </c>
      <c r="E42" s="68">
        <v>23</v>
      </c>
      <c r="F42" s="68">
        <v>325</v>
      </c>
      <c r="G42" s="68">
        <v>127</v>
      </c>
      <c r="H42" s="68">
        <v>4</v>
      </c>
      <c r="I42" s="68">
        <v>22</v>
      </c>
      <c r="J42" s="68">
        <v>29</v>
      </c>
      <c r="K42" s="68">
        <v>0</v>
      </c>
    </row>
    <row r="43" spans="1:11" s="15" customFormat="1" ht="15" customHeight="1" x14ac:dyDescent="0.15">
      <c r="A43" s="67" t="s">
        <v>34</v>
      </c>
      <c r="B43" s="68">
        <v>30037</v>
      </c>
      <c r="C43" s="68">
        <v>195</v>
      </c>
      <c r="D43" s="68">
        <v>11</v>
      </c>
      <c r="E43" s="68">
        <v>17</v>
      </c>
      <c r="F43" s="68">
        <v>45</v>
      </c>
      <c r="G43" s="68">
        <v>94</v>
      </c>
      <c r="H43" s="68">
        <v>15</v>
      </c>
      <c r="I43" s="68">
        <v>0</v>
      </c>
      <c r="J43" s="68">
        <v>16</v>
      </c>
      <c r="K43" s="68">
        <v>0</v>
      </c>
    </row>
    <row r="44" spans="1:11" s="15" customFormat="1" ht="15" customHeight="1" x14ac:dyDescent="0.15">
      <c r="A44" s="67" t="s">
        <v>35</v>
      </c>
      <c r="B44" s="68">
        <v>2854</v>
      </c>
      <c r="C44" s="68">
        <v>760</v>
      </c>
      <c r="D44" s="68">
        <v>342</v>
      </c>
      <c r="E44" s="68">
        <v>183</v>
      </c>
      <c r="F44" s="68">
        <v>154</v>
      </c>
      <c r="G44" s="68">
        <v>89</v>
      </c>
      <c r="H44" s="68">
        <v>1</v>
      </c>
      <c r="I44" s="68">
        <v>2</v>
      </c>
      <c r="J44" s="68">
        <v>11</v>
      </c>
      <c r="K44" s="68">
        <v>0</v>
      </c>
    </row>
    <row r="45" spans="1:11" s="15" customFormat="1" ht="15" customHeight="1" x14ac:dyDescent="0.15">
      <c r="A45" s="67" t="s">
        <v>36</v>
      </c>
      <c r="B45" s="68">
        <v>4939</v>
      </c>
      <c r="C45" s="68">
        <v>224</v>
      </c>
      <c r="D45" s="68">
        <v>44</v>
      </c>
      <c r="E45" s="68">
        <v>29</v>
      </c>
      <c r="F45" s="68">
        <v>113</v>
      </c>
      <c r="G45" s="68">
        <v>37</v>
      </c>
      <c r="H45" s="68">
        <v>6</v>
      </c>
      <c r="I45" s="68">
        <v>1</v>
      </c>
      <c r="J45" s="68">
        <v>0</v>
      </c>
      <c r="K45" s="68">
        <v>0</v>
      </c>
    </row>
    <row r="46" spans="1:11" s="15" customFormat="1" ht="15" customHeight="1" x14ac:dyDescent="0.15">
      <c r="A46" s="67" t="s">
        <v>37</v>
      </c>
      <c r="B46" s="68">
        <v>6921</v>
      </c>
      <c r="C46" s="68">
        <v>152</v>
      </c>
      <c r="D46" s="68">
        <v>39</v>
      </c>
      <c r="E46" s="68">
        <v>0</v>
      </c>
      <c r="F46" s="68">
        <v>13</v>
      </c>
      <c r="G46" s="68">
        <v>47</v>
      </c>
      <c r="H46" s="68">
        <v>18</v>
      </c>
      <c r="I46" s="68">
        <v>23</v>
      </c>
      <c r="J46" s="68">
        <v>10</v>
      </c>
      <c r="K46" s="68">
        <v>0</v>
      </c>
    </row>
    <row r="47" spans="1:11" s="15" customFormat="1" ht="15" customHeight="1" x14ac:dyDescent="0.15">
      <c r="A47" s="67"/>
      <c r="B47" s="68"/>
      <c r="C47" s="68"/>
      <c r="D47" s="68"/>
      <c r="E47" s="68"/>
      <c r="F47" s="68"/>
      <c r="G47" s="68"/>
      <c r="H47" s="68"/>
      <c r="I47" s="68"/>
      <c r="J47" s="68"/>
      <c r="K47" s="68"/>
    </row>
    <row r="48" spans="1:11" s="15" customFormat="1" ht="15" customHeight="1" x14ac:dyDescent="0.15">
      <c r="A48" s="67" t="s">
        <v>38</v>
      </c>
      <c r="B48" s="68">
        <v>3879</v>
      </c>
      <c r="C48" s="68">
        <v>332</v>
      </c>
      <c r="D48" s="68">
        <v>36</v>
      </c>
      <c r="E48" s="68">
        <v>69</v>
      </c>
      <c r="F48" s="68">
        <v>165</v>
      </c>
      <c r="G48" s="68">
        <v>45</v>
      </c>
      <c r="H48" s="68">
        <v>25</v>
      </c>
      <c r="I48" s="68">
        <v>0</v>
      </c>
      <c r="J48" s="68">
        <v>11</v>
      </c>
      <c r="K48" s="68">
        <v>0</v>
      </c>
    </row>
    <row r="49" spans="1:11" s="15" customFormat="1" ht="15" customHeight="1" x14ac:dyDescent="0.15">
      <c r="A49" s="67" t="s">
        <v>39</v>
      </c>
      <c r="B49" s="68">
        <v>23583</v>
      </c>
      <c r="C49" s="68">
        <v>199</v>
      </c>
      <c r="D49" s="68">
        <v>63</v>
      </c>
      <c r="E49" s="68">
        <v>19</v>
      </c>
      <c r="F49" s="68">
        <v>0</v>
      </c>
      <c r="G49" s="68">
        <v>115</v>
      </c>
      <c r="H49" s="68">
        <v>1</v>
      </c>
      <c r="I49" s="68">
        <v>0</v>
      </c>
      <c r="J49" s="68">
        <v>0</v>
      </c>
      <c r="K49" s="68">
        <v>0</v>
      </c>
    </row>
    <row r="50" spans="1:11" s="15" customFormat="1" ht="15" customHeight="1" x14ac:dyDescent="0.15">
      <c r="A50" s="67" t="s">
        <v>40</v>
      </c>
      <c r="B50" s="68">
        <v>15074</v>
      </c>
      <c r="C50" s="68">
        <v>340</v>
      </c>
      <c r="D50" s="68">
        <v>92</v>
      </c>
      <c r="E50" s="68">
        <v>118</v>
      </c>
      <c r="F50" s="68">
        <v>51</v>
      </c>
      <c r="G50" s="68">
        <v>74</v>
      </c>
      <c r="H50" s="68">
        <v>1</v>
      </c>
      <c r="I50" s="68">
        <v>0</v>
      </c>
      <c r="J50" s="68">
        <v>9</v>
      </c>
      <c r="K50" s="68">
        <v>0</v>
      </c>
    </row>
    <row r="51" spans="1:11" s="15" customFormat="1" ht="15" customHeight="1" x14ac:dyDescent="0.15">
      <c r="A51" s="67" t="s">
        <v>41</v>
      </c>
      <c r="B51" s="68">
        <v>98511</v>
      </c>
      <c r="C51" s="68">
        <v>3813</v>
      </c>
      <c r="D51" s="68">
        <v>2550</v>
      </c>
      <c r="E51" s="68">
        <v>802</v>
      </c>
      <c r="F51" s="68">
        <v>0</v>
      </c>
      <c r="G51" s="68">
        <v>140</v>
      </c>
      <c r="H51" s="68">
        <v>171</v>
      </c>
      <c r="I51" s="68">
        <v>241</v>
      </c>
      <c r="J51" s="68">
        <v>44</v>
      </c>
      <c r="K51" s="68">
        <v>0</v>
      </c>
    </row>
    <row r="52" spans="1:11" s="15" customFormat="1" ht="15" customHeight="1" x14ac:dyDescent="0.15">
      <c r="A52" s="67" t="s">
        <v>42</v>
      </c>
      <c r="B52" s="68">
        <v>6858</v>
      </c>
      <c r="C52" s="68">
        <v>591</v>
      </c>
      <c r="D52" s="68">
        <v>203</v>
      </c>
      <c r="E52" s="68">
        <v>216</v>
      </c>
      <c r="F52" s="68">
        <v>30</v>
      </c>
      <c r="G52" s="68">
        <v>132</v>
      </c>
      <c r="H52" s="68">
        <v>0</v>
      </c>
      <c r="I52" s="68">
        <v>0</v>
      </c>
      <c r="J52" s="68">
        <v>10</v>
      </c>
      <c r="K52" s="68">
        <v>0</v>
      </c>
    </row>
    <row r="53" spans="1:11" s="15" customFormat="1" ht="15" customHeight="1" x14ac:dyDescent="0.15">
      <c r="A53" s="67"/>
      <c r="B53" s="68"/>
      <c r="C53" s="68"/>
      <c r="D53" s="68"/>
      <c r="E53" s="68"/>
      <c r="F53" s="68"/>
      <c r="G53" s="68"/>
      <c r="H53" s="68"/>
      <c r="I53" s="68"/>
      <c r="J53" s="68"/>
      <c r="K53" s="68"/>
    </row>
    <row r="54" spans="1:11" s="15" customFormat="1" ht="15" customHeight="1" x14ac:dyDescent="0.15">
      <c r="A54" s="67" t="s">
        <v>43</v>
      </c>
      <c r="B54" s="68">
        <v>1502</v>
      </c>
      <c r="C54" s="68">
        <v>69</v>
      </c>
      <c r="D54" s="68">
        <v>41</v>
      </c>
      <c r="E54" s="68">
        <v>7</v>
      </c>
      <c r="F54" s="68">
        <v>0</v>
      </c>
      <c r="G54" s="68">
        <v>18</v>
      </c>
      <c r="H54" s="68">
        <v>1</v>
      </c>
      <c r="I54" s="68">
        <v>1</v>
      </c>
      <c r="J54" s="68">
        <v>2</v>
      </c>
      <c r="K54" s="68">
        <v>1</v>
      </c>
    </row>
    <row r="55" spans="1:11" s="15" customFormat="1" ht="15" customHeight="1" x14ac:dyDescent="0.15">
      <c r="A55" s="67" t="s">
        <v>44</v>
      </c>
      <c r="B55" s="68">
        <v>64295</v>
      </c>
      <c r="C55" s="68">
        <v>2894</v>
      </c>
      <c r="D55" s="68">
        <v>1199</v>
      </c>
      <c r="E55" s="68">
        <v>440</v>
      </c>
      <c r="F55" s="68">
        <v>52</v>
      </c>
      <c r="G55" s="68">
        <v>1106</v>
      </c>
      <c r="H55" s="68">
        <v>63</v>
      </c>
      <c r="I55" s="68">
        <v>8</v>
      </c>
      <c r="J55" s="68">
        <v>105</v>
      </c>
      <c r="K55" s="68">
        <v>0</v>
      </c>
    </row>
    <row r="56" spans="1:11" s="15" customFormat="1" ht="15" customHeight="1" x14ac:dyDescent="0.15">
      <c r="A56" s="67" t="s">
        <v>45</v>
      </c>
      <c r="B56" s="68">
        <v>3993</v>
      </c>
      <c r="C56" s="68">
        <v>697</v>
      </c>
      <c r="D56" s="68">
        <v>101</v>
      </c>
      <c r="E56" s="68">
        <v>98</v>
      </c>
      <c r="F56" s="68">
        <v>2</v>
      </c>
      <c r="G56" s="68">
        <v>296</v>
      </c>
      <c r="H56" s="68">
        <v>0</v>
      </c>
      <c r="I56" s="68">
        <v>171</v>
      </c>
      <c r="J56" s="68">
        <v>37</v>
      </c>
      <c r="K56" s="68">
        <v>0</v>
      </c>
    </row>
    <row r="57" spans="1:11" s="15" customFormat="1" ht="15" customHeight="1" x14ac:dyDescent="0.15">
      <c r="A57" s="67" t="s">
        <v>46</v>
      </c>
      <c r="B57" s="68">
        <v>24819</v>
      </c>
      <c r="C57" s="68">
        <v>439</v>
      </c>
      <c r="D57" s="68">
        <v>269</v>
      </c>
      <c r="E57" s="68">
        <v>90</v>
      </c>
      <c r="F57" s="68">
        <v>2</v>
      </c>
      <c r="G57" s="68">
        <v>36</v>
      </c>
      <c r="H57" s="68">
        <v>3</v>
      </c>
      <c r="I57" s="68">
        <v>6</v>
      </c>
      <c r="J57" s="68">
        <v>42</v>
      </c>
      <c r="K57" s="68">
        <v>0</v>
      </c>
    </row>
    <row r="58" spans="1:11" s="15" customFormat="1" ht="15" customHeight="1" x14ac:dyDescent="0.15">
      <c r="A58" s="67" t="s">
        <v>47</v>
      </c>
      <c r="B58" s="68">
        <v>29487</v>
      </c>
      <c r="C58" s="68">
        <v>2395</v>
      </c>
      <c r="D58" s="68">
        <v>0</v>
      </c>
      <c r="E58" s="68">
        <v>434</v>
      </c>
      <c r="F58" s="68">
        <v>323</v>
      </c>
      <c r="G58" s="68">
        <v>1505</v>
      </c>
      <c r="H58" s="68">
        <v>127</v>
      </c>
      <c r="I58" s="68">
        <v>39</v>
      </c>
      <c r="J58" s="68">
        <v>52</v>
      </c>
      <c r="K58" s="68">
        <v>0</v>
      </c>
    </row>
    <row r="59" spans="1:11" s="15" customFormat="1" ht="15" customHeight="1" x14ac:dyDescent="0.15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</row>
    <row r="60" spans="1:11" s="15" customFormat="1" ht="15" customHeight="1" x14ac:dyDescent="0.15">
      <c r="A60" s="67" t="s">
        <v>48</v>
      </c>
      <c r="B60" s="68">
        <v>11566</v>
      </c>
      <c r="C60" s="68">
        <v>228</v>
      </c>
      <c r="D60" s="68">
        <v>86</v>
      </c>
      <c r="E60" s="68">
        <v>10</v>
      </c>
      <c r="F60" s="68">
        <v>41</v>
      </c>
      <c r="G60" s="68">
        <v>75</v>
      </c>
      <c r="H60" s="68">
        <v>16</v>
      </c>
      <c r="I60" s="68">
        <v>0</v>
      </c>
      <c r="J60" s="68">
        <v>0</v>
      </c>
      <c r="K60" s="68">
        <v>0</v>
      </c>
    </row>
    <row r="61" spans="1:11" s="15" customFormat="1" ht="15" customHeight="1" x14ac:dyDescent="0.15">
      <c r="A61" s="67" t="s">
        <v>49</v>
      </c>
      <c r="B61" s="68">
        <v>5744</v>
      </c>
      <c r="C61" s="68">
        <v>135</v>
      </c>
      <c r="D61" s="68">
        <v>25</v>
      </c>
      <c r="E61" s="68">
        <v>33</v>
      </c>
      <c r="F61" s="68">
        <v>0</v>
      </c>
      <c r="G61" s="68">
        <v>78</v>
      </c>
      <c r="H61" s="68">
        <v>0</v>
      </c>
      <c r="I61" s="68">
        <v>1</v>
      </c>
      <c r="J61" s="68">
        <v>1</v>
      </c>
      <c r="K61" s="68">
        <v>0</v>
      </c>
    </row>
    <row r="62" spans="1:11" s="15" customFormat="1" ht="15" customHeight="1" x14ac:dyDescent="0.15">
      <c r="A62" s="67" t="s">
        <v>50</v>
      </c>
      <c r="B62" s="68">
        <v>13671</v>
      </c>
      <c r="C62" s="68">
        <v>555</v>
      </c>
      <c r="D62" s="68">
        <v>256</v>
      </c>
      <c r="E62" s="68">
        <v>94</v>
      </c>
      <c r="F62" s="68">
        <v>50</v>
      </c>
      <c r="G62" s="68">
        <v>131</v>
      </c>
      <c r="H62" s="68">
        <v>0</v>
      </c>
      <c r="I62" s="68">
        <v>0</v>
      </c>
      <c r="J62" s="68">
        <v>24</v>
      </c>
      <c r="K62" s="68">
        <v>0</v>
      </c>
    </row>
    <row r="63" spans="1:11" s="15" customFormat="1" ht="15" customHeight="1" x14ac:dyDescent="0.15">
      <c r="A63" s="67" t="s">
        <v>51</v>
      </c>
      <c r="B63" s="68">
        <v>1032</v>
      </c>
      <c r="C63" s="68">
        <v>0</v>
      </c>
      <c r="D63" s="68">
        <v>0</v>
      </c>
      <c r="E63" s="68">
        <v>0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</row>
    <row r="64" spans="1:11" s="15" customFormat="1" ht="15" customHeight="1" x14ac:dyDescent="0.15">
      <c r="A64" s="67" t="s">
        <v>52</v>
      </c>
      <c r="B64" s="68">
        <v>45566</v>
      </c>
      <c r="C64" s="68">
        <v>5515</v>
      </c>
      <c r="D64" s="68">
        <v>291</v>
      </c>
      <c r="E64" s="68">
        <v>0</v>
      </c>
      <c r="F64" s="68">
        <v>2765</v>
      </c>
      <c r="G64" s="68">
        <v>1946</v>
      </c>
      <c r="H64" s="68">
        <v>374</v>
      </c>
      <c r="I64" s="68">
        <v>0</v>
      </c>
      <c r="J64" s="68">
        <v>143</v>
      </c>
      <c r="K64" s="68">
        <v>0</v>
      </c>
    </row>
    <row r="65" spans="1:11" s="15" customFormat="1" ht="15" customHeight="1" x14ac:dyDescent="0.15">
      <c r="A65" s="67"/>
      <c r="B65" s="68"/>
      <c r="C65" s="68"/>
      <c r="D65" s="68"/>
      <c r="E65" s="68"/>
      <c r="F65" s="68"/>
      <c r="G65" s="68"/>
      <c r="H65" s="68"/>
      <c r="I65" s="68"/>
      <c r="J65" s="68"/>
      <c r="K65" s="68"/>
    </row>
    <row r="66" spans="1:11" s="15" customFormat="1" ht="15" customHeight="1" x14ac:dyDescent="0.15">
      <c r="A66" s="67" t="s">
        <v>53</v>
      </c>
      <c r="B66" s="68">
        <v>16852</v>
      </c>
      <c r="C66" s="68">
        <v>318</v>
      </c>
      <c r="D66" s="68">
        <v>108</v>
      </c>
      <c r="E66" s="68">
        <v>81</v>
      </c>
      <c r="F66" s="68">
        <v>74</v>
      </c>
      <c r="G66" s="68">
        <v>34</v>
      </c>
      <c r="H66" s="68">
        <v>0</v>
      </c>
      <c r="I66" s="68">
        <v>0</v>
      </c>
      <c r="J66" s="68">
        <v>43</v>
      </c>
      <c r="K66" s="68">
        <v>0</v>
      </c>
    </row>
    <row r="67" spans="1:11" s="15" customFormat="1" ht="15" customHeight="1" x14ac:dyDescent="0.15">
      <c r="A67" s="67" t="s">
        <v>54</v>
      </c>
      <c r="B67" s="68">
        <v>4083</v>
      </c>
      <c r="C67" s="68">
        <v>262</v>
      </c>
      <c r="D67" s="68">
        <v>110</v>
      </c>
      <c r="E67" s="68">
        <v>10</v>
      </c>
      <c r="F67" s="68">
        <v>34</v>
      </c>
      <c r="G67" s="68">
        <v>79</v>
      </c>
      <c r="H67" s="68">
        <v>12</v>
      </c>
      <c r="I67" s="68">
        <v>0</v>
      </c>
      <c r="J67" s="68">
        <v>25</v>
      </c>
      <c r="K67" s="68">
        <v>0</v>
      </c>
    </row>
    <row r="68" spans="1:11" s="15" customFormat="1" ht="15" customHeight="1" x14ac:dyDescent="0.15">
      <c r="A68" s="67" t="s">
        <v>55</v>
      </c>
      <c r="B68" s="68">
        <v>2201</v>
      </c>
      <c r="C68" s="68">
        <v>66</v>
      </c>
      <c r="D68" s="68">
        <v>17</v>
      </c>
      <c r="E68" s="68">
        <v>1</v>
      </c>
      <c r="F68" s="68">
        <v>29</v>
      </c>
      <c r="G68" s="68">
        <v>5</v>
      </c>
      <c r="H68" s="68">
        <v>4</v>
      </c>
      <c r="I68" s="68">
        <v>0</v>
      </c>
      <c r="J68" s="68">
        <v>12</v>
      </c>
      <c r="K68" s="68">
        <v>0</v>
      </c>
    </row>
    <row r="69" spans="1:11" s="15" customFormat="1" ht="15" customHeight="1" x14ac:dyDescent="0.15">
      <c r="A69" s="67" t="s">
        <v>56</v>
      </c>
      <c r="B69" s="68">
        <v>467</v>
      </c>
      <c r="C69" s="68">
        <v>10</v>
      </c>
      <c r="D69" s="68">
        <v>6</v>
      </c>
      <c r="E69" s="68">
        <v>1</v>
      </c>
      <c r="F69" s="68">
        <v>0</v>
      </c>
      <c r="G69" s="68">
        <v>4</v>
      </c>
      <c r="H69" s="68">
        <v>0</v>
      </c>
      <c r="I69" s="68">
        <v>0</v>
      </c>
      <c r="J69" s="68">
        <v>0</v>
      </c>
      <c r="K69" s="68">
        <v>0</v>
      </c>
    </row>
    <row r="70" spans="1:11" s="15" customFormat="1" ht="15" customHeight="1" x14ac:dyDescent="0.15">
      <c r="A70" s="67" t="s">
        <v>57</v>
      </c>
      <c r="B70" s="68">
        <v>24874</v>
      </c>
      <c r="C70" s="68">
        <v>0</v>
      </c>
      <c r="D70" s="68">
        <v>0</v>
      </c>
      <c r="E70" s="68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</row>
    <row r="71" spans="1:11" s="15" customFormat="1" ht="15" customHeight="1" x14ac:dyDescent="0.15">
      <c r="A71" s="67"/>
      <c r="B71" s="68"/>
      <c r="C71" s="68"/>
      <c r="D71" s="68"/>
      <c r="E71" s="68"/>
      <c r="F71" s="68"/>
      <c r="G71" s="68"/>
      <c r="H71" s="68"/>
      <c r="I71" s="68"/>
      <c r="J71" s="68"/>
      <c r="K71" s="68"/>
    </row>
    <row r="72" spans="1:11" s="15" customFormat="1" ht="15" customHeight="1" x14ac:dyDescent="0.15">
      <c r="A72" s="67" t="s">
        <v>58</v>
      </c>
      <c r="B72" s="68">
        <v>51891</v>
      </c>
      <c r="C72" s="68">
        <v>0</v>
      </c>
      <c r="D72" s="68">
        <v>0</v>
      </c>
      <c r="E72" s="68">
        <v>0</v>
      </c>
      <c r="F72" s="68">
        <v>0</v>
      </c>
      <c r="G72" s="68">
        <v>0</v>
      </c>
      <c r="H72" s="68">
        <v>0</v>
      </c>
      <c r="I72" s="68">
        <v>0</v>
      </c>
      <c r="J72" s="68">
        <v>0</v>
      </c>
      <c r="K72" s="68">
        <v>0</v>
      </c>
    </row>
    <row r="73" spans="1:11" s="15" customFormat="1" ht="15" customHeight="1" x14ac:dyDescent="0.15">
      <c r="A73" s="67" t="s">
        <v>59</v>
      </c>
      <c r="B73" s="68">
        <v>5083</v>
      </c>
      <c r="C73" s="68">
        <v>196</v>
      </c>
      <c r="D73" s="68">
        <v>31</v>
      </c>
      <c r="E73" s="68">
        <v>57</v>
      </c>
      <c r="F73" s="68">
        <v>26</v>
      </c>
      <c r="G73" s="68">
        <v>69</v>
      </c>
      <c r="H73" s="68">
        <v>1</v>
      </c>
      <c r="I73" s="68">
        <v>1</v>
      </c>
      <c r="J73" s="68">
        <v>12</v>
      </c>
      <c r="K73" s="68">
        <v>0</v>
      </c>
    </row>
    <row r="74" spans="1:11" s="15" customFormat="1" ht="15" customHeight="1" x14ac:dyDescent="0.15">
      <c r="A74" s="67" t="s">
        <v>60</v>
      </c>
      <c r="B74" s="68">
        <v>10260</v>
      </c>
      <c r="C74" s="68">
        <v>37</v>
      </c>
      <c r="D74" s="68">
        <v>25</v>
      </c>
      <c r="E74" s="68">
        <v>11</v>
      </c>
      <c r="F74" s="68">
        <v>0</v>
      </c>
      <c r="G74" s="68">
        <v>1</v>
      </c>
      <c r="H74" s="68">
        <v>0</v>
      </c>
      <c r="I74" s="68">
        <v>1</v>
      </c>
      <c r="J74" s="68">
        <v>3</v>
      </c>
      <c r="K74" s="68">
        <v>0</v>
      </c>
    </row>
    <row r="75" spans="1:11" s="15" customFormat="1" ht="15" customHeight="1" x14ac:dyDescent="0.15">
      <c r="A75" s="70" t="s">
        <v>61</v>
      </c>
      <c r="B75" s="71">
        <v>122</v>
      </c>
      <c r="C75" s="71">
        <v>0</v>
      </c>
      <c r="D75" s="71">
        <v>0</v>
      </c>
      <c r="E75" s="71">
        <v>0</v>
      </c>
      <c r="F75" s="71">
        <v>0</v>
      </c>
      <c r="G75" s="71">
        <v>0</v>
      </c>
      <c r="H75" s="71">
        <v>0</v>
      </c>
      <c r="I75" s="71">
        <v>0</v>
      </c>
      <c r="J75" s="71">
        <v>0</v>
      </c>
      <c r="K75" s="71">
        <v>0</v>
      </c>
    </row>
    <row r="76" spans="1:11" s="15" customFormat="1" ht="15" customHeight="1" x14ac:dyDescent="0.15">
      <c r="A76" s="22" t="s">
        <v>210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spans="1:11" ht="15" customHeight="1" x14ac:dyDescent="0.15"/>
  </sheetData>
  <mergeCells count="4">
    <mergeCell ref="A3:K3"/>
    <mergeCell ref="A4:K4"/>
    <mergeCell ref="A5:K5"/>
    <mergeCell ref="A6:K6"/>
  </mergeCells>
  <pageMargins left="0.7" right="0.7" top="0.75" bottom="0.75" header="0.3" footer="0.3"/>
  <pageSetup scale="6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J77"/>
  <sheetViews>
    <sheetView workbookViewId="0"/>
  </sheetViews>
  <sheetFormatPr baseColWidth="10" defaultColWidth="8.83203125" defaultRowHeight="13" x14ac:dyDescent="0.15"/>
  <cols>
    <col min="1" max="1" width="18" customWidth="1"/>
    <col min="2" max="2" width="13.1640625" customWidth="1"/>
    <col min="4" max="4" width="13.5" customWidth="1"/>
    <col min="5" max="5" width="14.33203125" customWidth="1"/>
    <col min="6" max="6" width="12" customWidth="1"/>
    <col min="7" max="7" width="14.33203125" customWidth="1"/>
    <col min="8" max="8" width="16" customWidth="1"/>
    <col min="9" max="9" width="12.5" customWidth="1"/>
    <col min="10" max="10" width="12.83203125" customWidth="1"/>
  </cols>
  <sheetData>
    <row r="1" spans="1:10" ht="15" customHeight="1" x14ac:dyDescent="0.15">
      <c r="A1" s="12" t="s">
        <v>251</v>
      </c>
      <c r="B1" s="9"/>
      <c r="C1" s="9"/>
      <c r="D1" s="9"/>
      <c r="E1" s="9"/>
      <c r="F1" s="9"/>
      <c r="G1" s="9"/>
      <c r="H1" s="9"/>
      <c r="J1" s="66" t="s">
        <v>202</v>
      </c>
    </row>
    <row r="2" spans="1:10" ht="15" customHeight="1" x14ac:dyDescent="0.15">
      <c r="A2" s="12"/>
      <c r="B2" s="9"/>
      <c r="C2" s="9"/>
      <c r="D2" s="9"/>
      <c r="E2" s="9"/>
      <c r="F2" s="9"/>
      <c r="G2" s="9"/>
      <c r="H2" s="9"/>
      <c r="I2" s="10"/>
    </row>
    <row r="3" spans="1:10" ht="15" customHeight="1" x14ac:dyDescent="0.15">
      <c r="A3" s="232" t="s">
        <v>0</v>
      </c>
      <c r="B3" s="231"/>
      <c r="C3" s="231"/>
      <c r="D3" s="231"/>
      <c r="E3" s="231"/>
      <c r="F3" s="231"/>
      <c r="G3" s="231"/>
      <c r="H3" s="231"/>
      <c r="I3" s="231"/>
      <c r="J3" s="231"/>
    </row>
    <row r="4" spans="1:10" ht="15" customHeight="1" x14ac:dyDescent="0.15">
      <c r="A4" s="233" t="s">
        <v>187</v>
      </c>
      <c r="B4" s="231"/>
      <c r="C4" s="231"/>
      <c r="D4" s="231"/>
      <c r="E4" s="231"/>
      <c r="F4" s="231"/>
      <c r="G4" s="231"/>
      <c r="H4" s="231"/>
      <c r="I4" s="231"/>
      <c r="J4" s="231"/>
    </row>
    <row r="5" spans="1:10" ht="15" customHeight="1" x14ac:dyDescent="0.15">
      <c r="A5" s="232" t="s">
        <v>203</v>
      </c>
      <c r="B5" s="231"/>
      <c r="C5" s="231"/>
      <c r="D5" s="231"/>
      <c r="E5" s="231"/>
      <c r="F5" s="231"/>
      <c r="G5" s="231"/>
      <c r="H5" s="231"/>
      <c r="I5" s="231"/>
      <c r="J5" s="231"/>
    </row>
    <row r="6" spans="1:10" ht="15" customHeight="1" x14ac:dyDescent="0.15">
      <c r="A6" s="232" t="s">
        <v>221</v>
      </c>
      <c r="B6" s="231"/>
      <c r="C6" s="231"/>
      <c r="D6" s="231"/>
      <c r="E6" s="231"/>
      <c r="F6" s="231"/>
      <c r="G6" s="231"/>
      <c r="H6" s="231"/>
      <c r="I6" s="231"/>
      <c r="J6" s="231"/>
    </row>
    <row r="7" spans="1:10" ht="15" customHeight="1" x14ac:dyDescent="0.15"/>
    <row r="8" spans="1:10" ht="15" customHeight="1" x14ac:dyDescent="0.15"/>
    <row r="9" spans="1:10" s="16" customFormat="1" ht="50" customHeight="1" x14ac:dyDescent="0.15">
      <c r="A9" s="73" t="s">
        <v>3</v>
      </c>
      <c r="B9" s="74" t="s">
        <v>191</v>
      </c>
      <c r="C9" s="74" t="s">
        <v>192</v>
      </c>
      <c r="D9" s="74" t="s">
        <v>193</v>
      </c>
      <c r="E9" s="74" t="s">
        <v>194</v>
      </c>
      <c r="F9" s="74" t="s">
        <v>195</v>
      </c>
      <c r="G9" s="74" t="s">
        <v>196</v>
      </c>
      <c r="H9" s="74" t="s">
        <v>197</v>
      </c>
      <c r="I9" s="74" t="s">
        <v>198</v>
      </c>
      <c r="J9" s="75" t="s">
        <v>200</v>
      </c>
    </row>
    <row r="10" spans="1:10" s="15" customFormat="1" ht="15" customHeight="1" x14ac:dyDescent="0.15">
      <c r="A10" s="67" t="s">
        <v>5</v>
      </c>
      <c r="B10" s="76">
        <f>SUM(B12:B75)</f>
        <v>18036</v>
      </c>
      <c r="C10" s="76">
        <f t="shared" ref="C10:J10" si="0">SUM(C12:C75)</f>
        <v>36557</v>
      </c>
      <c r="D10" s="76">
        <f t="shared" si="0"/>
        <v>14096</v>
      </c>
      <c r="E10" s="76">
        <f t="shared" si="0"/>
        <v>28268</v>
      </c>
      <c r="F10" s="76">
        <f t="shared" si="0"/>
        <v>5719</v>
      </c>
      <c r="G10" s="76">
        <f t="shared" si="0"/>
        <v>3198</v>
      </c>
      <c r="H10" s="76">
        <f t="shared" si="0"/>
        <v>3367</v>
      </c>
      <c r="I10" s="76">
        <f t="shared" si="0"/>
        <v>1</v>
      </c>
      <c r="J10" s="78">
        <f t="shared" si="0"/>
        <v>108758.84533347301</v>
      </c>
    </row>
    <row r="11" spans="1:10" s="15" customFormat="1" ht="15" customHeight="1" x14ac:dyDescent="0.15">
      <c r="A11" s="67"/>
      <c r="B11" s="76"/>
      <c r="C11" s="76"/>
      <c r="D11" s="76"/>
      <c r="E11" s="76"/>
      <c r="F11" s="76"/>
      <c r="G11" s="76"/>
      <c r="H11" s="76"/>
      <c r="I11" s="76"/>
      <c r="J11" s="78"/>
    </row>
    <row r="12" spans="1:10" s="15" customFormat="1" ht="15" customHeight="1" x14ac:dyDescent="0.15">
      <c r="A12" s="67" t="s">
        <v>6</v>
      </c>
      <c r="B12" s="76">
        <v>246</v>
      </c>
      <c r="C12" s="76">
        <v>204</v>
      </c>
      <c r="D12" s="76">
        <v>0</v>
      </c>
      <c r="E12" s="76">
        <v>188</v>
      </c>
      <c r="F12" s="76">
        <v>94</v>
      </c>
      <c r="G12" s="76">
        <v>1</v>
      </c>
      <c r="H12" s="76">
        <v>113</v>
      </c>
      <c r="I12" s="76">
        <v>0</v>
      </c>
      <c r="J12" s="78">
        <v>845.91666667000004</v>
      </c>
    </row>
    <row r="13" spans="1:10" s="15" customFormat="1" ht="15" customHeight="1" x14ac:dyDescent="0.15">
      <c r="A13" s="67" t="s">
        <v>7</v>
      </c>
      <c r="B13" s="76">
        <v>0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6">
        <v>0</v>
      </c>
      <c r="J13" s="78" t="s">
        <v>201</v>
      </c>
    </row>
    <row r="14" spans="1:10" s="15" customFormat="1" ht="15" customHeight="1" x14ac:dyDescent="0.15">
      <c r="A14" s="67" t="s">
        <v>140</v>
      </c>
      <c r="B14" s="76">
        <v>0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  <c r="H14" s="76">
        <v>0</v>
      </c>
      <c r="I14" s="76">
        <v>0</v>
      </c>
      <c r="J14" s="78" t="s">
        <v>201</v>
      </c>
    </row>
    <row r="15" spans="1:10" s="15" customFormat="1" ht="15" customHeight="1" x14ac:dyDescent="0.15">
      <c r="A15" s="67" t="s">
        <v>10</v>
      </c>
      <c r="B15" s="76">
        <v>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8" t="s">
        <v>201</v>
      </c>
    </row>
    <row r="16" spans="1:10" s="15" customFormat="1" ht="15" customHeight="1" x14ac:dyDescent="0.15">
      <c r="A16" s="67" t="s">
        <v>11</v>
      </c>
      <c r="B16" s="76">
        <v>535</v>
      </c>
      <c r="C16" s="76">
        <v>25436</v>
      </c>
      <c r="D16" s="76">
        <v>325</v>
      </c>
      <c r="E16" s="76">
        <v>9887</v>
      </c>
      <c r="F16" s="76">
        <v>2611</v>
      </c>
      <c r="G16" s="76">
        <v>1659</v>
      </c>
      <c r="H16" s="76">
        <v>1315</v>
      </c>
      <c r="I16" s="76">
        <v>0</v>
      </c>
      <c r="J16" s="78">
        <v>41768.485480000003</v>
      </c>
    </row>
    <row r="17" spans="1:10" s="15" customFormat="1" ht="15" customHeight="1" x14ac:dyDescent="0.15">
      <c r="A17" s="67"/>
      <c r="B17" s="76"/>
      <c r="C17" s="76"/>
      <c r="D17" s="76"/>
      <c r="E17" s="76"/>
      <c r="F17" s="76"/>
      <c r="G17" s="76"/>
      <c r="H17" s="76"/>
      <c r="I17" s="76"/>
      <c r="J17" s="78"/>
    </row>
    <row r="18" spans="1:10" s="15" customFormat="1" ht="15" customHeight="1" x14ac:dyDescent="0.15">
      <c r="A18" s="67" t="s">
        <v>12</v>
      </c>
      <c r="B18" s="76">
        <v>524</v>
      </c>
      <c r="C18" s="76">
        <v>114</v>
      </c>
      <c r="D18" s="76">
        <v>254</v>
      </c>
      <c r="E18" s="76">
        <v>694</v>
      </c>
      <c r="F18" s="76">
        <v>1</v>
      </c>
      <c r="G18" s="76">
        <v>42</v>
      </c>
      <c r="H18" s="76">
        <v>71</v>
      </c>
      <c r="I18" s="76">
        <v>0</v>
      </c>
      <c r="J18" s="78">
        <v>1700.8878546000001</v>
      </c>
    </row>
    <row r="19" spans="1:10" s="15" customFormat="1" ht="15" customHeight="1" x14ac:dyDescent="0.15">
      <c r="A19" s="67" t="s">
        <v>13</v>
      </c>
      <c r="B19" s="76">
        <v>0</v>
      </c>
      <c r="C19" s="76">
        <v>362</v>
      </c>
      <c r="D19" s="76">
        <v>0</v>
      </c>
      <c r="E19" s="76">
        <v>85</v>
      </c>
      <c r="F19" s="76">
        <v>0</v>
      </c>
      <c r="G19" s="76">
        <v>14</v>
      </c>
      <c r="H19" s="76">
        <v>0</v>
      </c>
      <c r="I19" s="76">
        <v>0</v>
      </c>
      <c r="J19" s="78">
        <v>461.74793347999997</v>
      </c>
    </row>
    <row r="20" spans="1:10" s="15" customFormat="1" ht="15" customHeight="1" x14ac:dyDescent="0.15">
      <c r="A20" s="67" t="s">
        <v>14</v>
      </c>
      <c r="B20" s="76">
        <v>20</v>
      </c>
      <c r="C20" s="76">
        <v>43</v>
      </c>
      <c r="D20" s="76">
        <v>0</v>
      </c>
      <c r="E20" s="76">
        <v>6</v>
      </c>
      <c r="F20" s="76">
        <v>0</v>
      </c>
      <c r="G20" s="76">
        <v>0</v>
      </c>
      <c r="H20" s="76">
        <v>0</v>
      </c>
      <c r="I20" s="76">
        <v>0</v>
      </c>
      <c r="J20" s="78">
        <v>69.598562184000002</v>
      </c>
    </row>
    <row r="21" spans="1:10" s="15" customFormat="1" ht="15" customHeight="1" x14ac:dyDescent="0.15">
      <c r="A21" s="67" t="s">
        <v>15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8" t="s">
        <v>201</v>
      </c>
    </row>
    <row r="22" spans="1:10" s="15" customFormat="1" ht="15" customHeight="1" x14ac:dyDescent="0.15">
      <c r="A22" s="67" t="s">
        <v>16</v>
      </c>
      <c r="B22" s="76">
        <v>589</v>
      </c>
      <c r="C22" s="76">
        <v>335</v>
      </c>
      <c r="D22" s="76">
        <v>1029</v>
      </c>
      <c r="E22" s="76">
        <v>1639</v>
      </c>
      <c r="F22" s="76">
        <v>402</v>
      </c>
      <c r="G22" s="76">
        <v>11</v>
      </c>
      <c r="H22" s="76">
        <v>39</v>
      </c>
      <c r="I22" s="76">
        <v>0</v>
      </c>
      <c r="J22" s="78">
        <v>4044.1919192</v>
      </c>
    </row>
    <row r="23" spans="1:10" s="15" customFormat="1" ht="15" customHeight="1" x14ac:dyDescent="0.15">
      <c r="A23" s="67"/>
      <c r="B23" s="76"/>
      <c r="C23" s="76"/>
      <c r="D23" s="76"/>
      <c r="E23" s="76"/>
      <c r="F23" s="76"/>
      <c r="G23" s="76"/>
      <c r="H23" s="76"/>
      <c r="I23" s="76"/>
      <c r="J23" s="78"/>
    </row>
    <row r="24" spans="1:10" s="15" customFormat="1" ht="15" customHeight="1" x14ac:dyDescent="0.15">
      <c r="A24" s="67" t="s">
        <v>18</v>
      </c>
      <c r="B24" s="76">
        <v>0</v>
      </c>
      <c r="C24" s="76">
        <v>0</v>
      </c>
      <c r="D24" s="76">
        <v>0</v>
      </c>
      <c r="E24" s="76">
        <v>0</v>
      </c>
      <c r="F24" s="76">
        <v>0</v>
      </c>
      <c r="G24" s="76">
        <v>0</v>
      </c>
      <c r="H24" s="76">
        <v>0</v>
      </c>
      <c r="I24" s="76">
        <v>0</v>
      </c>
      <c r="J24" s="78" t="s">
        <v>201</v>
      </c>
    </row>
    <row r="25" spans="1:10" s="15" customFormat="1" ht="15" customHeight="1" x14ac:dyDescent="0.15">
      <c r="A25" s="67" t="s">
        <v>19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8" t="s">
        <v>201</v>
      </c>
    </row>
    <row r="26" spans="1:10" s="15" customFormat="1" ht="15" customHeight="1" x14ac:dyDescent="0.15">
      <c r="A26" s="67" t="s">
        <v>20</v>
      </c>
      <c r="B26" s="76">
        <v>45</v>
      </c>
      <c r="C26" s="76">
        <v>4</v>
      </c>
      <c r="D26" s="76">
        <v>3</v>
      </c>
      <c r="E26" s="76">
        <v>6</v>
      </c>
      <c r="F26" s="76">
        <v>1</v>
      </c>
      <c r="G26" s="76">
        <v>0</v>
      </c>
      <c r="H26" s="76">
        <v>0</v>
      </c>
      <c r="I26" s="76">
        <v>0</v>
      </c>
      <c r="J26" s="78">
        <v>58.447972079000003</v>
      </c>
    </row>
    <row r="27" spans="1:10" s="15" customFormat="1" ht="15" customHeight="1" x14ac:dyDescent="0.15">
      <c r="A27" s="67" t="s">
        <v>21</v>
      </c>
      <c r="B27" s="76">
        <v>1</v>
      </c>
      <c r="C27" s="76">
        <v>0</v>
      </c>
      <c r="D27" s="76">
        <v>0</v>
      </c>
      <c r="E27" s="76">
        <v>0</v>
      </c>
      <c r="F27" s="76">
        <v>0</v>
      </c>
      <c r="G27" s="76">
        <v>0</v>
      </c>
      <c r="H27" s="76">
        <v>0</v>
      </c>
      <c r="I27" s="76">
        <v>0</v>
      </c>
      <c r="J27" s="78" t="s">
        <v>253</v>
      </c>
    </row>
    <row r="28" spans="1:10" s="15" customFormat="1" ht="15" customHeight="1" x14ac:dyDescent="0.15">
      <c r="A28" s="67" t="s">
        <v>22</v>
      </c>
      <c r="B28" s="76">
        <v>0</v>
      </c>
      <c r="C28" s="76">
        <v>0</v>
      </c>
      <c r="D28" s="76">
        <v>0</v>
      </c>
      <c r="E28" s="76">
        <v>0</v>
      </c>
      <c r="F28" s="76">
        <v>0</v>
      </c>
      <c r="G28" s="76">
        <v>0</v>
      </c>
      <c r="H28" s="76">
        <v>0</v>
      </c>
      <c r="I28" s="76">
        <v>0</v>
      </c>
      <c r="J28" s="78" t="s">
        <v>201</v>
      </c>
    </row>
    <row r="29" spans="1:10" s="15" customFormat="1" ht="15" customHeight="1" x14ac:dyDescent="0.15">
      <c r="A29" s="67"/>
      <c r="B29" s="76"/>
      <c r="C29" s="76"/>
      <c r="D29" s="76"/>
      <c r="E29" s="76"/>
      <c r="F29" s="76"/>
      <c r="G29" s="76"/>
      <c r="H29" s="76"/>
      <c r="I29" s="76"/>
      <c r="J29" s="78"/>
    </row>
    <row r="30" spans="1:10" s="15" customFormat="1" ht="15" customHeight="1" x14ac:dyDescent="0.15">
      <c r="A30" s="67" t="s">
        <v>23</v>
      </c>
      <c r="B30" s="76">
        <v>265</v>
      </c>
      <c r="C30" s="76">
        <v>352</v>
      </c>
      <c r="D30" s="76">
        <v>2</v>
      </c>
      <c r="E30" s="76">
        <v>128</v>
      </c>
      <c r="F30" s="76">
        <v>20</v>
      </c>
      <c r="G30" s="76">
        <v>21</v>
      </c>
      <c r="H30" s="76">
        <v>0</v>
      </c>
      <c r="I30" s="76">
        <v>0</v>
      </c>
      <c r="J30" s="78">
        <v>788.33333332999996</v>
      </c>
    </row>
    <row r="31" spans="1:10" s="15" customFormat="1" ht="15" customHeight="1" x14ac:dyDescent="0.15">
      <c r="A31" s="67" t="s">
        <v>24</v>
      </c>
      <c r="B31" s="76">
        <v>7</v>
      </c>
      <c r="C31" s="76">
        <v>0</v>
      </c>
      <c r="D31" s="76">
        <v>0</v>
      </c>
      <c r="E31" s="76">
        <v>108</v>
      </c>
      <c r="F31" s="76">
        <v>0</v>
      </c>
      <c r="G31" s="76">
        <v>0</v>
      </c>
      <c r="H31" s="76">
        <v>0</v>
      </c>
      <c r="I31" s="76">
        <v>0</v>
      </c>
      <c r="J31" s="78" t="s">
        <v>256</v>
      </c>
    </row>
    <row r="32" spans="1:10" s="15" customFormat="1" ht="15" customHeight="1" x14ac:dyDescent="0.15">
      <c r="A32" s="67" t="s">
        <v>25</v>
      </c>
      <c r="B32" s="76">
        <v>50</v>
      </c>
      <c r="C32" s="76">
        <v>79</v>
      </c>
      <c r="D32" s="76">
        <v>0</v>
      </c>
      <c r="E32" s="76">
        <v>59</v>
      </c>
      <c r="F32" s="76">
        <v>2</v>
      </c>
      <c r="G32" s="76">
        <v>0</v>
      </c>
      <c r="H32" s="76">
        <v>44</v>
      </c>
      <c r="I32" s="76">
        <v>0</v>
      </c>
      <c r="J32" s="78">
        <v>234.36905257000001</v>
      </c>
    </row>
    <row r="33" spans="1:10" s="15" customFormat="1" ht="15" customHeight="1" x14ac:dyDescent="0.15">
      <c r="A33" s="67" t="s">
        <v>26</v>
      </c>
      <c r="B33" s="76">
        <v>147</v>
      </c>
      <c r="C33" s="76">
        <v>38</v>
      </c>
      <c r="D33" s="76">
        <v>230</v>
      </c>
      <c r="E33" s="76">
        <v>210</v>
      </c>
      <c r="F33" s="76">
        <v>46</v>
      </c>
      <c r="G33" s="76">
        <v>49</v>
      </c>
      <c r="H33" s="76">
        <v>0</v>
      </c>
      <c r="I33" s="76">
        <v>0</v>
      </c>
      <c r="J33" s="78">
        <v>718.66666667000004</v>
      </c>
    </row>
    <row r="34" spans="1:10" s="15" customFormat="1" ht="15" customHeight="1" x14ac:dyDescent="0.15">
      <c r="A34" s="67" t="s">
        <v>27</v>
      </c>
      <c r="B34" s="76">
        <v>39</v>
      </c>
      <c r="C34" s="76">
        <v>30</v>
      </c>
      <c r="D34" s="76">
        <v>8</v>
      </c>
      <c r="E34" s="76">
        <v>103</v>
      </c>
      <c r="F34" s="76">
        <v>0</v>
      </c>
      <c r="G34" s="76">
        <v>0</v>
      </c>
      <c r="H34" s="76">
        <v>33</v>
      </c>
      <c r="I34" s="76">
        <v>0</v>
      </c>
      <c r="J34" s="78">
        <v>213.58333332999999</v>
      </c>
    </row>
    <row r="35" spans="1:10" s="15" customFormat="1" ht="15" customHeight="1" x14ac:dyDescent="0.15">
      <c r="A35" s="67"/>
      <c r="B35" s="76"/>
      <c r="C35" s="76"/>
      <c r="D35" s="76"/>
      <c r="E35" s="76"/>
      <c r="F35" s="76"/>
      <c r="G35" s="76"/>
      <c r="H35" s="76"/>
      <c r="I35" s="76"/>
      <c r="J35" s="78"/>
    </row>
    <row r="36" spans="1:10" s="15" customFormat="1" ht="15" customHeight="1" x14ac:dyDescent="0.15">
      <c r="A36" s="67" t="s">
        <v>28</v>
      </c>
      <c r="B36" s="76">
        <v>13</v>
      </c>
      <c r="C36" s="76">
        <v>8</v>
      </c>
      <c r="D36" s="76">
        <v>40</v>
      </c>
      <c r="E36" s="76">
        <v>28</v>
      </c>
      <c r="F36" s="76">
        <v>0</v>
      </c>
      <c r="G36" s="76">
        <v>36</v>
      </c>
      <c r="H36" s="76">
        <v>11</v>
      </c>
      <c r="I36" s="76">
        <v>0</v>
      </c>
      <c r="J36" s="78">
        <v>136.83333332999999</v>
      </c>
    </row>
    <row r="37" spans="1:10" s="15" customFormat="1" ht="15" customHeight="1" x14ac:dyDescent="0.15">
      <c r="A37" s="67" t="s">
        <v>29</v>
      </c>
      <c r="B37" s="76">
        <v>1917</v>
      </c>
      <c r="C37" s="76">
        <v>440</v>
      </c>
      <c r="D37" s="76">
        <v>460</v>
      </c>
      <c r="E37" s="76">
        <v>1271</v>
      </c>
      <c r="F37" s="76">
        <v>574</v>
      </c>
      <c r="G37" s="76">
        <v>9</v>
      </c>
      <c r="H37" s="76">
        <v>85</v>
      </c>
      <c r="I37" s="76">
        <v>0</v>
      </c>
      <c r="J37" s="78">
        <v>4755.9997698999996</v>
      </c>
    </row>
    <row r="38" spans="1:10" s="15" customFormat="1" ht="15" customHeight="1" x14ac:dyDescent="0.15">
      <c r="A38" s="67" t="s">
        <v>30</v>
      </c>
      <c r="B38" s="76">
        <v>0</v>
      </c>
      <c r="C38" s="76">
        <v>2</v>
      </c>
      <c r="D38" s="76">
        <v>65</v>
      </c>
      <c r="E38" s="76">
        <v>292</v>
      </c>
      <c r="F38" s="76">
        <v>0</v>
      </c>
      <c r="G38" s="76">
        <v>22</v>
      </c>
      <c r="H38" s="76">
        <v>102</v>
      </c>
      <c r="I38" s="76">
        <v>0</v>
      </c>
      <c r="J38" s="78">
        <v>484.28292642000002</v>
      </c>
    </row>
    <row r="39" spans="1:10" s="15" customFormat="1" ht="15" customHeight="1" x14ac:dyDescent="0.15">
      <c r="A39" s="67" t="s">
        <v>31</v>
      </c>
      <c r="B39" s="76">
        <v>54</v>
      </c>
      <c r="C39" s="76">
        <v>2971</v>
      </c>
      <c r="D39" s="76">
        <v>482</v>
      </c>
      <c r="E39" s="76">
        <v>527</v>
      </c>
      <c r="F39" s="76">
        <v>0</v>
      </c>
      <c r="G39" s="76">
        <v>0</v>
      </c>
      <c r="H39" s="76">
        <v>0</v>
      </c>
      <c r="I39" s="76">
        <v>0</v>
      </c>
      <c r="J39" s="78">
        <v>4033.4869189999999</v>
      </c>
    </row>
    <row r="40" spans="1:10" s="15" customFormat="1" ht="15" customHeight="1" x14ac:dyDescent="0.15">
      <c r="A40" s="67" t="s">
        <v>32</v>
      </c>
      <c r="B40" s="76">
        <v>53</v>
      </c>
      <c r="C40" s="76">
        <v>42</v>
      </c>
      <c r="D40" s="76">
        <v>16</v>
      </c>
      <c r="E40" s="76">
        <v>172</v>
      </c>
      <c r="F40" s="76">
        <v>81</v>
      </c>
      <c r="G40" s="76">
        <v>0</v>
      </c>
      <c r="H40" s="76">
        <v>185</v>
      </c>
      <c r="I40" s="76">
        <v>0</v>
      </c>
      <c r="J40" s="78">
        <v>548.66666667000004</v>
      </c>
    </row>
    <row r="41" spans="1:10" s="15" customFormat="1" ht="15" customHeight="1" x14ac:dyDescent="0.15">
      <c r="A41" s="67"/>
      <c r="B41" s="76"/>
      <c r="C41" s="76"/>
      <c r="D41" s="76"/>
      <c r="E41" s="76"/>
      <c r="F41" s="76"/>
      <c r="G41" s="76"/>
      <c r="H41" s="76"/>
      <c r="I41" s="76"/>
      <c r="J41" s="78"/>
    </row>
    <row r="42" spans="1:10" s="15" customFormat="1" ht="15" customHeight="1" x14ac:dyDescent="0.15">
      <c r="A42" s="67" t="s">
        <v>33</v>
      </c>
      <c r="B42" s="76">
        <v>1795</v>
      </c>
      <c r="C42" s="76">
        <v>293</v>
      </c>
      <c r="D42" s="76">
        <v>2947</v>
      </c>
      <c r="E42" s="76">
        <v>1261</v>
      </c>
      <c r="F42" s="76">
        <v>29</v>
      </c>
      <c r="G42" s="76">
        <v>227</v>
      </c>
      <c r="H42" s="76">
        <v>242</v>
      </c>
      <c r="I42" s="76">
        <v>0</v>
      </c>
      <c r="J42" s="78">
        <v>6794.9436470999999</v>
      </c>
    </row>
    <row r="43" spans="1:10" s="15" customFormat="1" ht="15" customHeight="1" x14ac:dyDescent="0.15">
      <c r="A43" s="67" t="s">
        <v>34</v>
      </c>
      <c r="B43" s="76">
        <v>20</v>
      </c>
      <c r="C43" s="76">
        <v>30</v>
      </c>
      <c r="D43" s="76">
        <v>74</v>
      </c>
      <c r="E43" s="76">
        <v>173</v>
      </c>
      <c r="F43" s="76">
        <v>27</v>
      </c>
      <c r="G43" s="76">
        <v>1</v>
      </c>
      <c r="H43" s="76">
        <v>29</v>
      </c>
      <c r="I43" s="76">
        <v>0</v>
      </c>
      <c r="J43" s="79" t="s">
        <v>254</v>
      </c>
    </row>
    <row r="44" spans="1:10" s="15" customFormat="1" ht="15" customHeight="1" x14ac:dyDescent="0.15">
      <c r="A44" s="67" t="s">
        <v>35</v>
      </c>
      <c r="B44" s="76">
        <v>820</v>
      </c>
      <c r="C44" s="76">
        <v>414</v>
      </c>
      <c r="D44" s="76">
        <v>368</v>
      </c>
      <c r="E44" s="76">
        <v>221</v>
      </c>
      <c r="F44" s="76">
        <v>3</v>
      </c>
      <c r="G44" s="76">
        <v>5</v>
      </c>
      <c r="H44" s="76">
        <v>26</v>
      </c>
      <c r="I44" s="76">
        <v>0</v>
      </c>
      <c r="J44" s="79">
        <v>1856.8333333</v>
      </c>
    </row>
    <row r="45" spans="1:10" s="15" customFormat="1" ht="15" customHeight="1" x14ac:dyDescent="0.15">
      <c r="A45" s="67" t="s">
        <v>36</v>
      </c>
      <c r="B45" s="76">
        <v>59</v>
      </c>
      <c r="C45" s="76">
        <v>37</v>
      </c>
      <c r="D45" s="76">
        <v>159</v>
      </c>
      <c r="E45" s="76">
        <v>48</v>
      </c>
      <c r="F45" s="76">
        <v>7</v>
      </c>
      <c r="G45" s="76">
        <v>1</v>
      </c>
      <c r="H45" s="76">
        <v>1</v>
      </c>
      <c r="I45" s="76">
        <v>0</v>
      </c>
      <c r="J45" s="78">
        <v>311.27081010000001</v>
      </c>
    </row>
    <row r="46" spans="1:10" s="15" customFormat="1" ht="15" customHeight="1" x14ac:dyDescent="0.15">
      <c r="A46" s="67" t="s">
        <v>37</v>
      </c>
      <c r="B46" s="76">
        <v>68</v>
      </c>
      <c r="C46" s="76">
        <v>0</v>
      </c>
      <c r="D46" s="76">
        <v>49</v>
      </c>
      <c r="E46" s="76">
        <v>111</v>
      </c>
      <c r="F46" s="76">
        <v>38</v>
      </c>
      <c r="G46" s="76">
        <v>43</v>
      </c>
      <c r="H46" s="76">
        <v>16</v>
      </c>
      <c r="I46" s="76">
        <v>0</v>
      </c>
      <c r="J46" s="78">
        <v>325.33393215000001</v>
      </c>
    </row>
    <row r="47" spans="1:10" s="15" customFormat="1" ht="15" customHeight="1" x14ac:dyDescent="0.15">
      <c r="A47" s="67"/>
      <c r="B47" s="76"/>
      <c r="C47" s="76"/>
      <c r="D47" s="76"/>
      <c r="E47" s="76"/>
      <c r="F47" s="76"/>
      <c r="G47" s="76"/>
      <c r="H47" s="76"/>
      <c r="I47" s="76"/>
      <c r="J47" s="78"/>
    </row>
    <row r="48" spans="1:10" s="15" customFormat="1" ht="15" customHeight="1" x14ac:dyDescent="0.15">
      <c r="A48" s="67" t="s">
        <v>38</v>
      </c>
      <c r="B48" s="76">
        <v>71</v>
      </c>
      <c r="C48" s="76">
        <v>134</v>
      </c>
      <c r="D48" s="76">
        <v>315</v>
      </c>
      <c r="E48" s="76">
        <v>91</v>
      </c>
      <c r="F48" s="76">
        <v>37</v>
      </c>
      <c r="G48" s="76">
        <v>0</v>
      </c>
      <c r="H48" s="76">
        <v>19</v>
      </c>
      <c r="I48" s="76">
        <v>0</v>
      </c>
      <c r="J48" s="78">
        <v>667.41666667000004</v>
      </c>
    </row>
    <row r="49" spans="1:10" s="15" customFormat="1" ht="15" customHeight="1" x14ac:dyDescent="0.15">
      <c r="A49" s="67" t="s">
        <v>39</v>
      </c>
      <c r="B49" s="76">
        <v>63</v>
      </c>
      <c r="C49" s="76">
        <v>19</v>
      </c>
      <c r="D49" s="76">
        <v>0</v>
      </c>
      <c r="E49" s="76">
        <v>115</v>
      </c>
      <c r="F49" s="76">
        <v>1</v>
      </c>
      <c r="G49" s="76">
        <v>0</v>
      </c>
      <c r="H49" s="76">
        <v>0</v>
      </c>
      <c r="I49" s="76">
        <v>0</v>
      </c>
      <c r="J49" s="78">
        <v>199.55824250000001</v>
      </c>
    </row>
    <row r="50" spans="1:10" s="15" customFormat="1" ht="15" customHeight="1" x14ac:dyDescent="0.15">
      <c r="A50" s="67" t="s">
        <v>40</v>
      </c>
      <c r="B50" s="76">
        <v>126</v>
      </c>
      <c r="C50" s="76">
        <v>183</v>
      </c>
      <c r="D50" s="76">
        <v>62</v>
      </c>
      <c r="E50" s="76">
        <v>74</v>
      </c>
      <c r="F50" s="76">
        <v>1</v>
      </c>
      <c r="G50" s="76">
        <v>0</v>
      </c>
      <c r="H50" s="76">
        <v>9</v>
      </c>
      <c r="I50" s="76">
        <v>0</v>
      </c>
      <c r="J50" s="78">
        <v>455.91555555999997</v>
      </c>
    </row>
    <row r="51" spans="1:10" s="15" customFormat="1" ht="15" customHeight="1" x14ac:dyDescent="0.15">
      <c r="A51" s="67" t="s">
        <v>41</v>
      </c>
      <c r="B51" s="76">
        <v>5252</v>
      </c>
      <c r="C51" s="76">
        <v>1632</v>
      </c>
      <c r="D51" s="76">
        <v>0</v>
      </c>
      <c r="E51" s="76">
        <v>255</v>
      </c>
      <c r="F51" s="76">
        <v>274</v>
      </c>
      <c r="G51" s="76">
        <v>477</v>
      </c>
      <c r="H51" s="76">
        <v>88</v>
      </c>
      <c r="I51" s="76">
        <v>0</v>
      </c>
      <c r="J51" s="78">
        <v>7977.9052288000003</v>
      </c>
    </row>
    <row r="52" spans="1:10" s="15" customFormat="1" ht="15" customHeight="1" x14ac:dyDescent="0.15">
      <c r="A52" s="67" t="s">
        <v>42</v>
      </c>
      <c r="B52" s="76">
        <v>394</v>
      </c>
      <c r="C52" s="76">
        <v>475</v>
      </c>
      <c r="D52" s="76">
        <v>62</v>
      </c>
      <c r="E52" s="76">
        <v>282</v>
      </c>
      <c r="F52" s="76">
        <v>0</v>
      </c>
      <c r="G52" s="76">
        <v>0</v>
      </c>
      <c r="H52" s="76">
        <v>20</v>
      </c>
      <c r="I52" s="76">
        <v>0</v>
      </c>
      <c r="J52" s="78">
        <v>1232.7914682999999</v>
      </c>
    </row>
    <row r="53" spans="1:10" s="15" customFormat="1" ht="15" customHeight="1" x14ac:dyDescent="0.15">
      <c r="A53" s="67"/>
      <c r="B53" s="76"/>
      <c r="C53" s="76"/>
      <c r="D53" s="76"/>
      <c r="E53" s="76"/>
      <c r="F53" s="76"/>
      <c r="G53" s="76"/>
      <c r="H53" s="76"/>
      <c r="I53" s="76"/>
      <c r="J53" s="78"/>
    </row>
    <row r="54" spans="1:10" s="15" customFormat="1" ht="15" customHeight="1" x14ac:dyDescent="0.15">
      <c r="A54" s="67" t="s">
        <v>43</v>
      </c>
      <c r="B54" s="76">
        <v>94</v>
      </c>
      <c r="C54" s="76">
        <v>15</v>
      </c>
      <c r="D54" s="76">
        <v>0</v>
      </c>
      <c r="E54" s="76">
        <v>43</v>
      </c>
      <c r="F54" s="76">
        <v>1</v>
      </c>
      <c r="G54" s="76">
        <v>2</v>
      </c>
      <c r="H54" s="76">
        <v>5</v>
      </c>
      <c r="I54" s="76">
        <v>1</v>
      </c>
      <c r="J54" s="78">
        <v>162.16666667000001</v>
      </c>
    </row>
    <row r="55" spans="1:10" s="15" customFormat="1" ht="15" customHeight="1" x14ac:dyDescent="0.15">
      <c r="A55" s="67" t="s">
        <v>44</v>
      </c>
      <c r="B55" s="76">
        <v>1937</v>
      </c>
      <c r="C55" s="76">
        <v>674</v>
      </c>
      <c r="D55" s="76">
        <v>52</v>
      </c>
      <c r="E55" s="76">
        <v>1521</v>
      </c>
      <c r="F55" s="76">
        <v>107</v>
      </c>
      <c r="G55" s="76">
        <v>17</v>
      </c>
      <c r="H55" s="76">
        <v>149</v>
      </c>
      <c r="I55" s="76">
        <v>0</v>
      </c>
      <c r="J55" s="78">
        <v>4456.6671894999999</v>
      </c>
    </row>
    <row r="56" spans="1:10" s="15" customFormat="1" ht="15" customHeight="1" x14ac:dyDescent="0.15">
      <c r="A56" s="67" t="s">
        <v>45</v>
      </c>
      <c r="B56" s="76">
        <v>265</v>
      </c>
      <c r="C56" s="76">
        <v>261</v>
      </c>
      <c r="D56" s="76">
        <v>3</v>
      </c>
      <c r="E56" s="76">
        <v>829</v>
      </c>
      <c r="F56" s="76">
        <v>0</v>
      </c>
      <c r="G56" s="76">
        <v>474</v>
      </c>
      <c r="H56" s="76">
        <v>106</v>
      </c>
      <c r="I56" s="76">
        <v>0</v>
      </c>
      <c r="J56" s="78">
        <v>1938.4032242999999</v>
      </c>
    </row>
    <row r="57" spans="1:10" s="15" customFormat="1" ht="15" customHeight="1" x14ac:dyDescent="0.15">
      <c r="A57" s="67" t="s">
        <v>46</v>
      </c>
      <c r="B57" s="76">
        <v>415</v>
      </c>
      <c r="C57" s="76">
        <v>142</v>
      </c>
      <c r="D57" s="76">
        <v>2</v>
      </c>
      <c r="E57" s="76">
        <v>70</v>
      </c>
      <c r="F57" s="76">
        <v>3</v>
      </c>
      <c r="G57" s="76">
        <v>8</v>
      </c>
      <c r="H57" s="76">
        <v>62</v>
      </c>
      <c r="I57" s="76">
        <v>0</v>
      </c>
      <c r="J57" s="78">
        <v>701.50000305000003</v>
      </c>
    </row>
    <row r="58" spans="1:10" s="15" customFormat="1" ht="15" customHeight="1" x14ac:dyDescent="0.15">
      <c r="A58" s="67" t="s">
        <v>47</v>
      </c>
      <c r="B58" s="76">
        <v>0</v>
      </c>
      <c r="C58" s="76">
        <v>593</v>
      </c>
      <c r="D58" s="76">
        <v>531</v>
      </c>
      <c r="E58" s="76">
        <v>2478</v>
      </c>
      <c r="F58" s="76">
        <v>206</v>
      </c>
      <c r="G58" s="76">
        <v>75</v>
      </c>
      <c r="H58" s="76">
        <v>78</v>
      </c>
      <c r="I58" s="76">
        <v>0</v>
      </c>
      <c r="J58" s="78">
        <v>3961.0855147000002</v>
      </c>
    </row>
    <row r="59" spans="1:10" s="15" customFormat="1" ht="15" customHeight="1" x14ac:dyDescent="0.15">
      <c r="A59" s="67"/>
      <c r="B59" s="76"/>
      <c r="C59" s="76"/>
      <c r="D59" s="76"/>
      <c r="E59" s="76"/>
      <c r="F59" s="76"/>
      <c r="G59" s="76"/>
      <c r="H59" s="76"/>
      <c r="I59" s="76"/>
      <c r="J59" s="78"/>
    </row>
    <row r="60" spans="1:10" s="15" customFormat="1" ht="15" customHeight="1" x14ac:dyDescent="0.15">
      <c r="A60" s="67" t="s">
        <v>48</v>
      </c>
      <c r="B60" s="76">
        <v>403</v>
      </c>
      <c r="C60" s="76">
        <v>482</v>
      </c>
      <c r="D60" s="76">
        <v>127</v>
      </c>
      <c r="E60" s="76">
        <v>222</v>
      </c>
      <c r="F60" s="76">
        <v>62</v>
      </c>
      <c r="G60" s="76">
        <v>0</v>
      </c>
      <c r="H60" s="76">
        <v>0</v>
      </c>
      <c r="I60" s="76">
        <v>0</v>
      </c>
      <c r="J60" s="78">
        <v>1297.5820699000001</v>
      </c>
    </row>
    <row r="61" spans="1:10" s="15" customFormat="1" ht="15" customHeight="1" x14ac:dyDescent="0.15">
      <c r="A61" s="67" t="s">
        <v>49</v>
      </c>
      <c r="B61" s="76">
        <v>36</v>
      </c>
      <c r="C61" s="76">
        <v>54</v>
      </c>
      <c r="D61" s="76">
        <v>0</v>
      </c>
      <c r="E61" s="76">
        <v>128</v>
      </c>
      <c r="F61" s="76">
        <v>0</v>
      </c>
      <c r="G61" s="76">
        <v>1</v>
      </c>
      <c r="H61" s="76">
        <v>1</v>
      </c>
      <c r="I61" s="76">
        <v>0</v>
      </c>
      <c r="J61" s="78">
        <v>220.00684591999999</v>
      </c>
    </row>
    <row r="62" spans="1:10" s="15" customFormat="1" ht="15" customHeight="1" x14ac:dyDescent="0.15">
      <c r="A62" s="67" t="s">
        <v>50</v>
      </c>
      <c r="B62" s="76">
        <v>589</v>
      </c>
      <c r="C62" s="76">
        <v>253</v>
      </c>
      <c r="D62" s="76">
        <v>137</v>
      </c>
      <c r="E62" s="76">
        <v>244</v>
      </c>
      <c r="F62" s="76">
        <v>0</v>
      </c>
      <c r="G62" s="76">
        <v>0</v>
      </c>
      <c r="H62" s="76">
        <v>48</v>
      </c>
      <c r="I62" s="76">
        <v>0</v>
      </c>
      <c r="J62" s="78">
        <v>1271.3613023</v>
      </c>
    </row>
    <row r="63" spans="1:10" s="15" customFormat="1" ht="15" customHeight="1" x14ac:dyDescent="0.15">
      <c r="A63" s="67" t="s">
        <v>51</v>
      </c>
      <c r="B63" s="76">
        <v>0</v>
      </c>
      <c r="C63" s="76">
        <v>0</v>
      </c>
      <c r="D63" s="76">
        <v>0</v>
      </c>
      <c r="E63" s="76">
        <v>0</v>
      </c>
      <c r="F63" s="76">
        <v>0</v>
      </c>
      <c r="G63" s="76">
        <v>0</v>
      </c>
      <c r="H63" s="76">
        <v>0</v>
      </c>
      <c r="I63" s="76">
        <v>0</v>
      </c>
      <c r="J63" s="78" t="s">
        <v>201</v>
      </c>
    </row>
    <row r="64" spans="1:10" s="15" customFormat="1" ht="15" customHeight="1" x14ac:dyDescent="0.15">
      <c r="A64" s="67" t="s">
        <v>52</v>
      </c>
      <c r="B64" s="76">
        <v>628</v>
      </c>
      <c r="C64" s="76">
        <v>0</v>
      </c>
      <c r="D64" s="76">
        <v>6015</v>
      </c>
      <c r="E64" s="76">
        <v>4343</v>
      </c>
      <c r="F64" s="76">
        <v>1066</v>
      </c>
      <c r="G64" s="76">
        <v>0</v>
      </c>
      <c r="H64" s="76">
        <v>317</v>
      </c>
      <c r="I64" s="76">
        <v>0</v>
      </c>
      <c r="J64" s="78">
        <v>12367.833333</v>
      </c>
    </row>
    <row r="65" spans="1:10" s="15" customFormat="1" ht="15" customHeight="1" x14ac:dyDescent="0.15">
      <c r="A65" s="67"/>
      <c r="B65" s="76"/>
      <c r="C65" s="76"/>
      <c r="D65" s="76"/>
      <c r="E65" s="76"/>
      <c r="F65" s="76"/>
      <c r="G65" s="76"/>
      <c r="H65" s="76"/>
      <c r="I65" s="76"/>
      <c r="J65" s="78"/>
    </row>
    <row r="66" spans="1:10" s="15" customFormat="1" ht="15" customHeight="1" x14ac:dyDescent="0.15">
      <c r="A66" s="67" t="s">
        <v>53</v>
      </c>
      <c r="B66" s="76">
        <v>144</v>
      </c>
      <c r="C66" s="76">
        <v>250</v>
      </c>
      <c r="D66" s="76">
        <v>115</v>
      </c>
      <c r="E66" s="76">
        <v>67</v>
      </c>
      <c r="F66" s="76">
        <v>0</v>
      </c>
      <c r="G66" s="76">
        <v>0</v>
      </c>
      <c r="H66" s="76">
        <v>64</v>
      </c>
      <c r="I66" s="76">
        <v>0</v>
      </c>
      <c r="J66" s="78">
        <v>640.91276961000005</v>
      </c>
    </row>
    <row r="67" spans="1:10" s="15" customFormat="1" ht="15" customHeight="1" x14ac:dyDescent="0.15">
      <c r="A67" s="67" t="s">
        <v>54</v>
      </c>
      <c r="B67" s="76">
        <v>215</v>
      </c>
      <c r="C67" s="76">
        <v>20</v>
      </c>
      <c r="D67" s="76">
        <v>68</v>
      </c>
      <c r="E67" s="76">
        <v>159</v>
      </c>
      <c r="F67" s="76">
        <v>18</v>
      </c>
      <c r="G67" s="76">
        <v>0</v>
      </c>
      <c r="H67" s="76">
        <v>39</v>
      </c>
      <c r="I67" s="76">
        <v>0</v>
      </c>
      <c r="J67" s="78">
        <v>519.27047040000002</v>
      </c>
    </row>
    <row r="68" spans="1:10" s="15" customFormat="1" ht="15" customHeight="1" x14ac:dyDescent="0.15">
      <c r="A68" s="67" t="s">
        <v>55</v>
      </c>
      <c r="B68" s="76">
        <v>25</v>
      </c>
      <c r="C68" s="76">
        <v>1</v>
      </c>
      <c r="D68" s="76">
        <v>46</v>
      </c>
      <c r="E68" s="76">
        <v>9</v>
      </c>
      <c r="F68" s="76">
        <v>6</v>
      </c>
      <c r="G68" s="76">
        <v>0</v>
      </c>
      <c r="H68" s="76">
        <v>20</v>
      </c>
      <c r="I68" s="76">
        <v>0</v>
      </c>
      <c r="J68" s="78">
        <v>107.16197581999999</v>
      </c>
    </row>
    <row r="69" spans="1:10" s="15" customFormat="1" ht="15" customHeight="1" x14ac:dyDescent="0.15">
      <c r="A69" s="67" t="s">
        <v>56</v>
      </c>
      <c r="B69" s="76">
        <v>13</v>
      </c>
      <c r="C69" s="76">
        <v>2</v>
      </c>
      <c r="D69" s="76">
        <v>0</v>
      </c>
      <c r="E69" s="76">
        <v>7</v>
      </c>
      <c r="F69" s="76">
        <v>0</v>
      </c>
      <c r="G69" s="76">
        <v>0</v>
      </c>
      <c r="H69" s="76">
        <v>0</v>
      </c>
      <c r="I69" s="76">
        <v>0</v>
      </c>
      <c r="J69" s="78" t="s">
        <v>255</v>
      </c>
    </row>
    <row r="70" spans="1:10" s="15" customFormat="1" ht="15" customHeight="1" x14ac:dyDescent="0.15">
      <c r="A70" s="67" t="s">
        <v>57</v>
      </c>
      <c r="B70" s="76">
        <v>0</v>
      </c>
      <c r="C70" s="76">
        <v>0</v>
      </c>
      <c r="D70" s="76">
        <v>0</v>
      </c>
      <c r="E70" s="76">
        <v>0</v>
      </c>
      <c r="F70" s="76">
        <v>0</v>
      </c>
      <c r="G70" s="76">
        <v>0</v>
      </c>
      <c r="H70" s="76">
        <v>0</v>
      </c>
      <c r="I70" s="76">
        <v>0</v>
      </c>
      <c r="J70" s="78" t="s">
        <v>201</v>
      </c>
    </row>
    <row r="71" spans="1:10" s="15" customFormat="1" ht="15" customHeight="1" x14ac:dyDescent="0.15">
      <c r="A71" s="67"/>
      <c r="B71" s="76"/>
      <c r="C71" s="76"/>
      <c r="D71" s="76"/>
      <c r="E71" s="76"/>
      <c r="F71" s="76"/>
      <c r="G71" s="76"/>
      <c r="H71" s="76"/>
      <c r="I71" s="76"/>
      <c r="J71" s="78"/>
    </row>
    <row r="72" spans="1:10" s="15" customFormat="1" ht="15" customHeight="1" x14ac:dyDescent="0.15">
      <c r="A72" s="67" t="s">
        <v>58</v>
      </c>
      <c r="B72" s="76">
        <v>0</v>
      </c>
      <c r="C72" s="76">
        <v>0</v>
      </c>
      <c r="D72" s="76">
        <v>0</v>
      </c>
      <c r="E72" s="76">
        <v>0</v>
      </c>
      <c r="F72" s="76">
        <v>0</v>
      </c>
      <c r="G72" s="76">
        <v>0</v>
      </c>
      <c r="H72" s="76">
        <v>0</v>
      </c>
      <c r="I72" s="76">
        <v>0</v>
      </c>
      <c r="J72" s="78" t="s">
        <v>201</v>
      </c>
    </row>
    <row r="73" spans="1:10" s="15" customFormat="1" ht="15" customHeight="1" x14ac:dyDescent="0.15">
      <c r="A73" s="67" t="s">
        <v>59</v>
      </c>
      <c r="B73" s="76">
        <v>64</v>
      </c>
      <c r="C73" s="76">
        <v>117</v>
      </c>
      <c r="D73" s="76">
        <v>50</v>
      </c>
      <c r="E73" s="76">
        <v>113</v>
      </c>
      <c r="F73" s="76">
        <v>1</v>
      </c>
      <c r="G73" s="76">
        <v>2</v>
      </c>
      <c r="H73" s="76">
        <v>25</v>
      </c>
      <c r="I73" s="76">
        <v>0</v>
      </c>
      <c r="J73" s="78">
        <v>371.92250481999997</v>
      </c>
    </row>
    <row r="74" spans="1:10" s="15" customFormat="1" ht="15" customHeight="1" x14ac:dyDescent="0.15">
      <c r="A74" s="67" t="s">
        <v>60</v>
      </c>
      <c r="B74" s="76">
        <v>35</v>
      </c>
      <c r="C74" s="76">
        <v>16</v>
      </c>
      <c r="D74" s="76">
        <v>0</v>
      </c>
      <c r="E74" s="76">
        <v>1</v>
      </c>
      <c r="F74" s="76">
        <v>0</v>
      </c>
      <c r="G74" s="76">
        <v>1</v>
      </c>
      <c r="H74" s="76">
        <v>5</v>
      </c>
      <c r="I74" s="76">
        <v>0</v>
      </c>
      <c r="J74" s="78">
        <v>57.504189570000001</v>
      </c>
    </row>
    <row r="75" spans="1:10" s="15" customFormat="1" ht="15" customHeight="1" x14ac:dyDescent="0.15">
      <c r="A75" s="70" t="s">
        <v>61</v>
      </c>
      <c r="B75" s="77">
        <v>0</v>
      </c>
      <c r="C75" s="77">
        <v>0</v>
      </c>
      <c r="D75" s="77">
        <v>0</v>
      </c>
      <c r="E75" s="77">
        <v>0</v>
      </c>
      <c r="F75" s="77">
        <v>0</v>
      </c>
      <c r="G75" s="77">
        <v>0</v>
      </c>
      <c r="H75" s="77">
        <v>0</v>
      </c>
      <c r="I75" s="77">
        <v>0</v>
      </c>
      <c r="J75" s="80" t="s">
        <v>201</v>
      </c>
    </row>
    <row r="76" spans="1:10" s="15" customFormat="1" ht="15" customHeight="1" x14ac:dyDescent="0.15">
      <c r="A76" s="22" t="s">
        <v>210</v>
      </c>
      <c r="B76" s="22"/>
      <c r="C76" s="22"/>
      <c r="D76" s="22"/>
      <c r="E76" s="22"/>
      <c r="F76" s="22"/>
      <c r="G76" s="22"/>
      <c r="H76" s="22"/>
      <c r="I76" s="22"/>
    </row>
    <row r="77" spans="1:10" ht="15" customHeight="1" x14ac:dyDescent="0.15"/>
  </sheetData>
  <mergeCells count="4">
    <mergeCell ref="A3:J3"/>
    <mergeCell ref="A4:J4"/>
    <mergeCell ref="A5:J5"/>
    <mergeCell ref="A6:J6"/>
  </mergeCells>
  <pageMargins left="0.7" right="0.7" top="0.75" bottom="0.75" header="0.3" footer="0.3"/>
  <pageSetup scale="6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K77"/>
  <sheetViews>
    <sheetView workbookViewId="0"/>
  </sheetViews>
  <sheetFormatPr baseColWidth="10" defaultColWidth="8.83203125" defaultRowHeight="13" x14ac:dyDescent="0.15"/>
  <cols>
    <col min="1" max="1" width="17.6640625" customWidth="1"/>
    <col min="2" max="2" width="10.6640625" customWidth="1"/>
    <col min="3" max="3" width="12.6640625" customWidth="1"/>
    <col min="4" max="4" width="13.6640625" customWidth="1"/>
    <col min="5" max="5" width="10.6640625" customWidth="1"/>
    <col min="6" max="6" width="12.83203125" customWidth="1"/>
    <col min="7" max="7" width="15.6640625" customWidth="1"/>
    <col min="8" max="8" width="12.6640625" customWidth="1"/>
    <col min="9" max="10" width="15.6640625" customWidth="1"/>
    <col min="11" max="11" width="13.1640625" customWidth="1"/>
  </cols>
  <sheetData>
    <row r="1" spans="1:11" ht="15" customHeight="1" x14ac:dyDescent="0.2">
      <c r="A1" s="12" t="s">
        <v>251</v>
      </c>
      <c r="B1" s="9"/>
      <c r="C1" s="9"/>
      <c r="D1" s="9"/>
      <c r="E1" s="9"/>
      <c r="F1" s="9"/>
      <c r="G1" s="9"/>
      <c r="H1" s="9"/>
      <c r="I1" s="10" t="s">
        <v>90</v>
      </c>
      <c r="K1" s="65" t="s">
        <v>206</v>
      </c>
    </row>
    <row r="2" spans="1:11" ht="15" customHeight="1" x14ac:dyDescent="0.2">
      <c r="A2" s="12"/>
      <c r="B2" s="9"/>
      <c r="C2" s="9"/>
      <c r="D2" s="9"/>
      <c r="E2" s="9"/>
      <c r="F2" s="9"/>
      <c r="G2" s="9"/>
      <c r="H2" s="9"/>
      <c r="I2" s="10"/>
      <c r="J2" s="11"/>
    </row>
    <row r="3" spans="1:11" ht="15" customHeight="1" x14ac:dyDescent="0.15">
      <c r="A3" s="232" t="s">
        <v>0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 ht="15" customHeight="1" x14ac:dyDescent="0.15">
      <c r="A4" s="233" t="s">
        <v>187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</row>
    <row r="5" spans="1:11" ht="15" customHeight="1" x14ac:dyDescent="0.15">
      <c r="A5" s="232" t="s">
        <v>204</v>
      </c>
      <c r="B5" s="231"/>
      <c r="C5" s="231"/>
      <c r="D5" s="231"/>
      <c r="E5" s="231"/>
      <c r="F5" s="231"/>
      <c r="G5" s="231"/>
      <c r="H5" s="231"/>
      <c r="I5" s="231"/>
      <c r="J5" s="231"/>
      <c r="K5" s="231"/>
    </row>
    <row r="6" spans="1:11" ht="15" customHeight="1" x14ac:dyDescent="0.15">
      <c r="A6" s="232" t="s">
        <v>221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</row>
    <row r="7" spans="1:11" ht="15" customHeight="1" x14ac:dyDescent="0.15"/>
    <row r="8" spans="1:11" ht="15" customHeight="1" x14ac:dyDescent="0.15"/>
    <row r="9" spans="1:11" s="16" customFormat="1" ht="60" customHeight="1" x14ac:dyDescent="0.15">
      <c r="A9" s="73" t="s">
        <v>3</v>
      </c>
      <c r="B9" s="74" t="s">
        <v>189</v>
      </c>
      <c r="C9" s="74" t="s">
        <v>205</v>
      </c>
      <c r="D9" s="74" t="s">
        <v>191</v>
      </c>
      <c r="E9" s="74" t="s">
        <v>267</v>
      </c>
      <c r="F9" s="74" t="s">
        <v>193</v>
      </c>
      <c r="G9" s="74" t="s">
        <v>194</v>
      </c>
      <c r="H9" s="74" t="s">
        <v>195</v>
      </c>
      <c r="I9" s="74" t="s">
        <v>196</v>
      </c>
      <c r="J9" s="74" t="s">
        <v>197</v>
      </c>
      <c r="K9" s="74" t="s">
        <v>198</v>
      </c>
    </row>
    <row r="10" spans="1:11" s="15" customFormat="1" ht="15" customHeight="1" x14ac:dyDescent="0.15">
      <c r="A10" s="67" t="s">
        <v>5</v>
      </c>
      <c r="B10" s="76">
        <f>SUM(B12:B75)</f>
        <v>1254353</v>
      </c>
      <c r="C10" s="76">
        <f t="shared" ref="C10:K10" si="0">SUM(C12:C75)</f>
        <v>30417</v>
      </c>
      <c r="D10" s="76">
        <f t="shared" si="0"/>
        <v>8434</v>
      </c>
      <c r="E10" s="76">
        <f t="shared" si="0"/>
        <v>9951</v>
      </c>
      <c r="F10" s="76">
        <f t="shared" si="0"/>
        <v>2588</v>
      </c>
      <c r="G10" s="76">
        <f t="shared" si="0"/>
        <v>5991</v>
      </c>
      <c r="H10" s="76">
        <f t="shared" si="0"/>
        <v>2143</v>
      </c>
      <c r="I10" s="76">
        <f t="shared" si="0"/>
        <v>1605</v>
      </c>
      <c r="J10" s="76">
        <f t="shared" si="0"/>
        <v>1390</v>
      </c>
      <c r="K10" s="76">
        <f t="shared" si="0"/>
        <v>0</v>
      </c>
    </row>
    <row r="11" spans="1:11" s="15" customFormat="1" ht="15" customHeight="1" x14ac:dyDescent="0.15">
      <c r="A11" s="67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15" customFormat="1" ht="15" customHeight="1" x14ac:dyDescent="0.15">
      <c r="A12" s="67" t="s">
        <v>6</v>
      </c>
      <c r="B12" s="76">
        <v>13412</v>
      </c>
      <c r="C12" s="76">
        <v>204</v>
      </c>
      <c r="D12" s="76">
        <v>75</v>
      </c>
      <c r="E12" s="76">
        <v>54</v>
      </c>
      <c r="F12" s="76">
        <v>0</v>
      </c>
      <c r="G12" s="76">
        <v>42</v>
      </c>
      <c r="H12" s="76">
        <v>14</v>
      </c>
      <c r="I12" s="76">
        <v>2</v>
      </c>
      <c r="J12" s="76">
        <v>25</v>
      </c>
      <c r="K12" s="76">
        <v>0</v>
      </c>
    </row>
    <row r="13" spans="1:11" s="15" customFormat="1" ht="15" customHeight="1" x14ac:dyDescent="0.15">
      <c r="A13" s="67" t="s">
        <v>7</v>
      </c>
      <c r="B13" s="76">
        <v>2737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</row>
    <row r="14" spans="1:11" s="15" customFormat="1" ht="15" customHeight="1" x14ac:dyDescent="0.15">
      <c r="A14" s="67" t="s">
        <v>140</v>
      </c>
      <c r="B14" s="76">
        <v>17342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1:11" s="15" customFormat="1" ht="15" customHeight="1" x14ac:dyDescent="0.15">
      <c r="A15" s="67" t="s">
        <v>10</v>
      </c>
      <c r="B15" s="76">
        <v>5499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</row>
    <row r="16" spans="1:11" s="15" customFormat="1" ht="15" customHeight="1" x14ac:dyDescent="0.15">
      <c r="A16" s="67" t="s">
        <v>11</v>
      </c>
      <c r="B16" s="76">
        <v>435154</v>
      </c>
      <c r="C16" s="76">
        <v>9566</v>
      </c>
      <c r="D16" s="76">
        <v>424</v>
      </c>
      <c r="E16" s="76">
        <v>4354</v>
      </c>
      <c r="F16" s="76">
        <v>121</v>
      </c>
      <c r="G16" s="76">
        <v>2329</v>
      </c>
      <c r="H16" s="76">
        <v>850</v>
      </c>
      <c r="I16" s="76">
        <v>896</v>
      </c>
      <c r="J16" s="76">
        <v>868</v>
      </c>
      <c r="K16" s="76">
        <v>0</v>
      </c>
    </row>
    <row r="17" spans="1:11" s="15" customFormat="1" ht="15" customHeight="1" x14ac:dyDescent="0.15">
      <c r="A17" s="67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15" customFormat="1" ht="15" customHeight="1" x14ac:dyDescent="0.15">
      <c r="A18" s="67" t="s">
        <v>12</v>
      </c>
      <c r="B18" s="76">
        <v>7386</v>
      </c>
      <c r="C18" s="76">
        <v>313</v>
      </c>
      <c r="D18" s="76">
        <v>96</v>
      </c>
      <c r="E18" s="76">
        <v>43</v>
      </c>
      <c r="F18" s="76">
        <v>42</v>
      </c>
      <c r="G18" s="76">
        <v>116</v>
      </c>
      <c r="H18" s="76">
        <v>1</v>
      </c>
      <c r="I18" s="76">
        <v>5</v>
      </c>
      <c r="J18" s="76">
        <v>10</v>
      </c>
      <c r="K18" s="76">
        <v>0</v>
      </c>
    </row>
    <row r="19" spans="1:11" s="15" customFormat="1" ht="15" customHeight="1" x14ac:dyDescent="0.15">
      <c r="A19" s="67" t="s">
        <v>13</v>
      </c>
      <c r="B19" s="76">
        <v>9500</v>
      </c>
      <c r="C19" s="76">
        <v>240</v>
      </c>
      <c r="D19" s="76">
        <v>0</v>
      </c>
      <c r="E19" s="76">
        <v>102</v>
      </c>
      <c r="F19" s="76">
        <v>6</v>
      </c>
      <c r="G19" s="76">
        <v>126</v>
      </c>
      <c r="H19" s="76">
        <v>0</v>
      </c>
      <c r="I19" s="76">
        <v>6</v>
      </c>
      <c r="J19" s="76">
        <v>0</v>
      </c>
      <c r="K19" s="76">
        <v>0</v>
      </c>
    </row>
    <row r="20" spans="1:11" s="15" customFormat="1" ht="15" customHeight="1" x14ac:dyDescent="0.15">
      <c r="A20" s="67" t="s">
        <v>14</v>
      </c>
      <c r="B20" s="76">
        <v>2511</v>
      </c>
      <c r="C20" s="76">
        <v>28</v>
      </c>
      <c r="D20" s="76">
        <v>6</v>
      </c>
      <c r="E20" s="76">
        <v>23</v>
      </c>
      <c r="F20" s="76">
        <v>0</v>
      </c>
      <c r="G20" s="76">
        <v>1</v>
      </c>
      <c r="H20" s="76">
        <v>0</v>
      </c>
      <c r="I20" s="76">
        <v>0</v>
      </c>
      <c r="J20" s="76">
        <v>0</v>
      </c>
      <c r="K20" s="76">
        <v>0</v>
      </c>
    </row>
    <row r="21" spans="1:11" s="15" customFormat="1" ht="15" customHeight="1" x14ac:dyDescent="0.15">
      <c r="A21" s="67" t="s">
        <v>15</v>
      </c>
      <c r="B21" s="76">
        <v>6533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1:11" s="15" customFormat="1" ht="15" customHeight="1" x14ac:dyDescent="0.15">
      <c r="A22" s="67" t="s">
        <v>16</v>
      </c>
      <c r="B22" s="76">
        <v>19593</v>
      </c>
      <c r="C22" s="76">
        <v>1154</v>
      </c>
      <c r="D22" s="76">
        <v>264</v>
      </c>
      <c r="E22" s="76">
        <v>183</v>
      </c>
      <c r="F22" s="76">
        <v>498</v>
      </c>
      <c r="G22" s="76">
        <v>176</v>
      </c>
      <c r="H22" s="76">
        <v>101</v>
      </c>
      <c r="I22" s="76">
        <v>13</v>
      </c>
      <c r="J22" s="76">
        <v>18</v>
      </c>
      <c r="K22" s="76">
        <v>0</v>
      </c>
    </row>
    <row r="23" spans="1:11" s="15" customFormat="1" ht="15" customHeight="1" x14ac:dyDescent="0.15">
      <c r="A23" s="67"/>
      <c r="B23" s="76"/>
      <c r="C23" s="76"/>
      <c r="D23" s="76"/>
      <c r="E23" s="76"/>
      <c r="F23" s="76"/>
      <c r="G23" s="76"/>
      <c r="H23" s="76"/>
      <c r="I23" s="76"/>
      <c r="J23" s="76"/>
      <c r="K23" s="76"/>
    </row>
    <row r="24" spans="1:11" s="15" customFormat="1" ht="15" customHeight="1" x14ac:dyDescent="0.15">
      <c r="A24" s="67" t="s">
        <v>18</v>
      </c>
      <c r="B24" s="76">
        <v>3620</v>
      </c>
      <c r="C24" s="76">
        <v>0</v>
      </c>
      <c r="D24" s="76">
        <v>0</v>
      </c>
      <c r="E24" s="76">
        <v>0</v>
      </c>
      <c r="F24" s="76">
        <v>0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1:11" s="15" customFormat="1" ht="15" customHeight="1" x14ac:dyDescent="0.15">
      <c r="A25" s="67" t="s">
        <v>19</v>
      </c>
      <c r="B25" s="76">
        <v>1664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1:11" s="15" customFormat="1" ht="15" customHeight="1" x14ac:dyDescent="0.15">
      <c r="A26" s="67" t="s">
        <v>20</v>
      </c>
      <c r="B26" s="76">
        <v>9001</v>
      </c>
      <c r="C26" s="76">
        <v>33</v>
      </c>
      <c r="D26" s="76">
        <v>26</v>
      </c>
      <c r="E26" s="76">
        <v>3</v>
      </c>
      <c r="F26" s="76">
        <v>1</v>
      </c>
      <c r="G26" s="76">
        <v>3</v>
      </c>
      <c r="H26" s="76">
        <v>0</v>
      </c>
      <c r="I26" s="76">
        <v>0</v>
      </c>
      <c r="J26" s="76">
        <v>0</v>
      </c>
      <c r="K26" s="76">
        <v>0</v>
      </c>
    </row>
    <row r="27" spans="1:11" s="15" customFormat="1" ht="15" customHeight="1" x14ac:dyDescent="0.15">
      <c r="A27" s="67" t="s">
        <v>21</v>
      </c>
      <c r="B27" s="76">
        <v>194</v>
      </c>
      <c r="C27" s="76">
        <v>1</v>
      </c>
      <c r="D27" s="76">
        <v>1</v>
      </c>
      <c r="E27" s="76">
        <v>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1:11" s="15" customFormat="1" ht="15" customHeight="1" x14ac:dyDescent="0.15">
      <c r="A28" s="67" t="s">
        <v>22</v>
      </c>
      <c r="B28" s="76">
        <v>7323</v>
      </c>
      <c r="C28" s="76">
        <v>32</v>
      </c>
      <c r="D28" s="76">
        <v>32</v>
      </c>
      <c r="E28" s="76">
        <v>0</v>
      </c>
      <c r="F28" s="76">
        <v>0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1:11" s="15" customFormat="1" ht="15" customHeight="1" x14ac:dyDescent="0.15">
      <c r="A29" s="67"/>
      <c r="B29" s="76"/>
      <c r="C29" s="76"/>
      <c r="D29" s="76"/>
      <c r="E29" s="76"/>
      <c r="F29" s="76"/>
      <c r="G29" s="76"/>
      <c r="H29" s="76"/>
      <c r="I29" s="76"/>
      <c r="J29" s="76"/>
      <c r="K29" s="76"/>
    </row>
    <row r="30" spans="1:11" s="15" customFormat="1" ht="15" customHeight="1" x14ac:dyDescent="0.15">
      <c r="A30" s="67" t="s">
        <v>23</v>
      </c>
      <c r="B30" s="76">
        <v>29353</v>
      </c>
      <c r="C30" s="76">
        <v>664</v>
      </c>
      <c r="D30" s="76">
        <v>251</v>
      </c>
      <c r="E30" s="76">
        <v>298</v>
      </c>
      <c r="F30" s="76">
        <v>2</v>
      </c>
      <c r="G30" s="76">
        <v>101</v>
      </c>
      <c r="H30" s="76">
        <v>23</v>
      </c>
      <c r="I30" s="76">
        <v>19</v>
      </c>
      <c r="J30" s="76">
        <v>0</v>
      </c>
      <c r="K30" s="76">
        <v>0</v>
      </c>
    </row>
    <row r="31" spans="1:11" s="15" customFormat="1" ht="15" customHeight="1" x14ac:dyDescent="0.15">
      <c r="A31" s="67" t="s">
        <v>24</v>
      </c>
      <c r="B31" s="76">
        <v>14836</v>
      </c>
      <c r="C31" s="76">
        <v>4</v>
      </c>
      <c r="D31" s="76">
        <v>1</v>
      </c>
      <c r="E31" s="76">
        <v>0</v>
      </c>
      <c r="F31" s="76">
        <v>0</v>
      </c>
      <c r="G31" s="76">
        <v>4</v>
      </c>
      <c r="H31" s="76">
        <v>0</v>
      </c>
      <c r="I31" s="76">
        <v>0</v>
      </c>
      <c r="J31" s="76">
        <v>0</v>
      </c>
      <c r="K31" s="76">
        <v>0</v>
      </c>
    </row>
    <row r="32" spans="1:11" s="15" customFormat="1" ht="15" customHeight="1" x14ac:dyDescent="0.15">
      <c r="A32" s="67" t="s">
        <v>25</v>
      </c>
      <c r="B32" s="76">
        <v>12441</v>
      </c>
      <c r="C32" s="76">
        <v>40</v>
      </c>
      <c r="D32" s="76">
        <v>14</v>
      </c>
      <c r="E32" s="76">
        <v>4</v>
      </c>
      <c r="F32" s="76">
        <v>0</v>
      </c>
      <c r="G32" s="76">
        <v>15</v>
      </c>
      <c r="H32" s="76">
        <v>2</v>
      </c>
      <c r="I32" s="76">
        <v>0</v>
      </c>
      <c r="J32" s="76">
        <v>4</v>
      </c>
      <c r="K32" s="76">
        <v>0</v>
      </c>
    </row>
    <row r="33" spans="1:11" s="15" customFormat="1" ht="15" customHeight="1" x14ac:dyDescent="0.15">
      <c r="A33" s="67" t="s">
        <v>26</v>
      </c>
      <c r="B33" s="76">
        <v>12896</v>
      </c>
      <c r="C33" s="76">
        <v>269</v>
      </c>
      <c r="D33" s="76">
        <v>85</v>
      </c>
      <c r="E33" s="76">
        <v>17</v>
      </c>
      <c r="F33" s="76">
        <v>82</v>
      </c>
      <c r="G33" s="76">
        <v>49</v>
      </c>
      <c r="H33" s="76">
        <v>10</v>
      </c>
      <c r="I33" s="76">
        <v>31</v>
      </c>
      <c r="J33" s="76">
        <v>0</v>
      </c>
      <c r="K33" s="76">
        <v>0</v>
      </c>
    </row>
    <row r="34" spans="1:11" s="15" customFormat="1" ht="15" customHeight="1" x14ac:dyDescent="0.15">
      <c r="A34" s="67" t="s">
        <v>27</v>
      </c>
      <c r="B34" s="76">
        <v>3341</v>
      </c>
      <c r="C34" s="76">
        <v>91</v>
      </c>
      <c r="D34" s="76">
        <v>25</v>
      </c>
      <c r="E34" s="76">
        <v>21</v>
      </c>
      <c r="F34" s="76">
        <v>4</v>
      </c>
      <c r="G34" s="76">
        <v>31</v>
      </c>
      <c r="H34" s="76">
        <v>0</v>
      </c>
      <c r="I34" s="76">
        <v>0</v>
      </c>
      <c r="J34" s="76">
        <v>11</v>
      </c>
      <c r="K34" s="76">
        <v>0</v>
      </c>
    </row>
    <row r="35" spans="1:11" s="15" customFormat="1" ht="15" customHeight="1" x14ac:dyDescent="0.15">
      <c r="A35" s="67"/>
      <c r="B35" s="76"/>
      <c r="C35" s="76"/>
      <c r="D35" s="76"/>
      <c r="E35" s="76"/>
      <c r="F35" s="76"/>
      <c r="G35" s="76"/>
      <c r="H35" s="76"/>
      <c r="I35" s="76"/>
      <c r="J35" s="76"/>
      <c r="K35" s="76"/>
    </row>
    <row r="36" spans="1:11" s="15" customFormat="1" ht="15" customHeight="1" x14ac:dyDescent="0.15">
      <c r="A36" s="67" t="s">
        <v>28</v>
      </c>
      <c r="B36" s="76">
        <v>13392</v>
      </c>
      <c r="C36" s="76">
        <v>85</v>
      </c>
      <c r="D36" s="76">
        <v>11</v>
      </c>
      <c r="E36" s="76">
        <v>7</v>
      </c>
      <c r="F36" s="76">
        <v>45</v>
      </c>
      <c r="G36" s="76">
        <v>10</v>
      </c>
      <c r="H36" s="76">
        <v>0</v>
      </c>
      <c r="I36" s="76">
        <v>10</v>
      </c>
      <c r="J36" s="76">
        <v>3</v>
      </c>
      <c r="K36" s="76">
        <v>0</v>
      </c>
    </row>
    <row r="37" spans="1:11" s="15" customFormat="1" ht="15" customHeight="1" x14ac:dyDescent="0.15">
      <c r="A37" s="67" t="s">
        <v>29</v>
      </c>
      <c r="B37" s="76">
        <v>14508</v>
      </c>
      <c r="C37" s="76">
        <v>732</v>
      </c>
      <c r="D37" s="76">
        <v>375</v>
      </c>
      <c r="E37" s="76">
        <v>91</v>
      </c>
      <c r="F37" s="76">
        <v>120</v>
      </c>
      <c r="G37" s="76">
        <v>146</v>
      </c>
      <c r="H37" s="76">
        <v>9</v>
      </c>
      <c r="I37" s="76">
        <v>0</v>
      </c>
      <c r="J37" s="76">
        <v>0</v>
      </c>
      <c r="K37" s="76">
        <v>0</v>
      </c>
    </row>
    <row r="38" spans="1:11" s="15" customFormat="1" ht="15" customHeight="1" x14ac:dyDescent="0.15">
      <c r="A38" s="67" t="s">
        <v>30</v>
      </c>
      <c r="B38" s="76">
        <v>34707</v>
      </c>
      <c r="C38" s="76">
        <v>110</v>
      </c>
      <c r="D38" s="76">
        <v>0</v>
      </c>
      <c r="E38" s="76">
        <v>4</v>
      </c>
      <c r="F38" s="76">
        <v>84</v>
      </c>
      <c r="G38" s="76">
        <v>0</v>
      </c>
      <c r="H38" s="76">
        <v>0</v>
      </c>
      <c r="I38" s="76">
        <v>2</v>
      </c>
      <c r="J38" s="76">
        <v>20</v>
      </c>
      <c r="K38" s="76">
        <v>0</v>
      </c>
    </row>
    <row r="39" spans="1:11" s="15" customFormat="1" ht="15" customHeight="1" x14ac:dyDescent="0.15">
      <c r="A39" s="67" t="s">
        <v>31</v>
      </c>
      <c r="B39" s="76">
        <v>47329</v>
      </c>
      <c r="C39" s="76">
        <v>1287</v>
      </c>
      <c r="D39" s="76">
        <v>35</v>
      </c>
      <c r="E39" s="76">
        <v>807</v>
      </c>
      <c r="F39" s="76">
        <v>207</v>
      </c>
      <c r="G39" s="76">
        <v>263</v>
      </c>
      <c r="H39" s="76">
        <v>0</v>
      </c>
      <c r="I39" s="76">
        <v>0</v>
      </c>
      <c r="J39" s="76">
        <v>0</v>
      </c>
      <c r="K39" s="76">
        <v>0</v>
      </c>
    </row>
    <row r="40" spans="1:11" s="15" customFormat="1" ht="15" customHeight="1" x14ac:dyDescent="0.15">
      <c r="A40" s="67" t="s">
        <v>32</v>
      </c>
      <c r="B40" s="76">
        <v>13103</v>
      </c>
      <c r="C40" s="76">
        <v>181</v>
      </c>
      <c r="D40" s="76">
        <v>15</v>
      </c>
      <c r="E40" s="76">
        <v>28</v>
      </c>
      <c r="F40" s="76">
        <v>2</v>
      </c>
      <c r="G40" s="76">
        <v>35</v>
      </c>
      <c r="H40" s="76">
        <v>22</v>
      </c>
      <c r="I40" s="76">
        <v>0</v>
      </c>
      <c r="J40" s="76">
        <v>80</v>
      </c>
      <c r="K40" s="76">
        <v>0</v>
      </c>
    </row>
    <row r="41" spans="1:11" s="15" customFormat="1" ht="15" customHeight="1" x14ac:dyDescent="0.15">
      <c r="A41" s="67"/>
      <c r="B41" s="76"/>
      <c r="C41" s="76"/>
      <c r="D41" s="76"/>
      <c r="E41" s="76"/>
      <c r="F41" s="76"/>
      <c r="G41" s="76"/>
      <c r="H41" s="76"/>
      <c r="I41" s="76"/>
      <c r="J41" s="76"/>
      <c r="K41" s="76"/>
    </row>
    <row r="42" spans="1:11" s="15" customFormat="1" ht="15" customHeight="1" x14ac:dyDescent="0.15">
      <c r="A42" s="67" t="s">
        <v>33</v>
      </c>
      <c r="B42" s="76">
        <v>6814</v>
      </c>
      <c r="C42" s="76">
        <v>260</v>
      </c>
      <c r="D42" s="76">
        <v>86</v>
      </c>
      <c r="E42" s="76">
        <v>40</v>
      </c>
      <c r="F42" s="76">
        <v>93</v>
      </c>
      <c r="G42" s="76">
        <v>34</v>
      </c>
      <c r="H42" s="76">
        <v>0</v>
      </c>
      <c r="I42" s="76">
        <v>11</v>
      </c>
      <c r="J42" s="76">
        <v>0</v>
      </c>
      <c r="K42" s="76">
        <v>0</v>
      </c>
    </row>
    <row r="43" spans="1:11" s="15" customFormat="1" ht="15" customHeight="1" x14ac:dyDescent="0.15">
      <c r="A43" s="67" t="s">
        <v>34</v>
      </c>
      <c r="B43" s="76">
        <v>30037</v>
      </c>
      <c r="C43" s="76">
        <v>120</v>
      </c>
      <c r="D43" s="76">
        <v>15</v>
      </c>
      <c r="E43" s="76">
        <v>15</v>
      </c>
      <c r="F43" s="76">
        <v>19</v>
      </c>
      <c r="G43" s="76">
        <v>53</v>
      </c>
      <c r="H43" s="76">
        <v>7</v>
      </c>
      <c r="I43" s="76">
        <v>0</v>
      </c>
      <c r="J43" s="76">
        <v>13</v>
      </c>
      <c r="K43" s="76">
        <v>0</v>
      </c>
    </row>
    <row r="44" spans="1:11" s="15" customFormat="1" ht="15" customHeight="1" x14ac:dyDescent="0.15">
      <c r="A44" s="67" t="s">
        <v>35</v>
      </c>
      <c r="B44" s="76">
        <v>2854</v>
      </c>
      <c r="C44" s="76">
        <v>486</v>
      </c>
      <c r="D44" s="76">
        <v>237</v>
      </c>
      <c r="E44" s="76">
        <v>139</v>
      </c>
      <c r="F44" s="76">
        <v>82</v>
      </c>
      <c r="G44" s="76">
        <v>26</v>
      </c>
      <c r="H44" s="76">
        <v>1</v>
      </c>
      <c r="I44" s="76">
        <v>1</v>
      </c>
      <c r="J44" s="76">
        <v>9</v>
      </c>
      <c r="K44" s="76">
        <v>0</v>
      </c>
    </row>
    <row r="45" spans="1:11" s="15" customFormat="1" ht="15" customHeight="1" x14ac:dyDescent="0.15">
      <c r="A45" s="67" t="s">
        <v>36</v>
      </c>
      <c r="B45" s="76">
        <v>4939</v>
      </c>
      <c r="C45" s="76">
        <v>156</v>
      </c>
      <c r="D45" s="76">
        <v>35</v>
      </c>
      <c r="E45" s="76">
        <v>34</v>
      </c>
      <c r="F45" s="76">
        <v>64</v>
      </c>
      <c r="G45" s="76">
        <v>26</v>
      </c>
      <c r="H45" s="76">
        <v>3</v>
      </c>
      <c r="I45" s="76">
        <v>0</v>
      </c>
      <c r="J45" s="76">
        <v>0</v>
      </c>
      <c r="K45" s="76">
        <v>0</v>
      </c>
    </row>
    <row r="46" spans="1:11" s="15" customFormat="1" ht="15" customHeight="1" x14ac:dyDescent="0.15">
      <c r="A46" s="67" t="s">
        <v>37</v>
      </c>
      <c r="B46" s="76">
        <v>6921</v>
      </c>
      <c r="C46" s="76">
        <v>97</v>
      </c>
      <c r="D46" s="76">
        <v>41</v>
      </c>
      <c r="E46" s="76">
        <v>0</v>
      </c>
      <c r="F46" s="76">
        <v>10</v>
      </c>
      <c r="G46" s="76">
        <v>22</v>
      </c>
      <c r="H46" s="76">
        <v>10</v>
      </c>
      <c r="I46" s="76">
        <v>13</v>
      </c>
      <c r="J46" s="76">
        <v>1</v>
      </c>
      <c r="K46" s="76">
        <v>0</v>
      </c>
    </row>
    <row r="47" spans="1:11" s="15" customFormat="1" ht="15" customHeight="1" x14ac:dyDescent="0.15">
      <c r="A47" s="67"/>
      <c r="B47" s="76"/>
      <c r="C47" s="76"/>
      <c r="D47" s="76"/>
      <c r="E47" s="76"/>
      <c r="F47" s="76"/>
      <c r="G47" s="76"/>
      <c r="H47" s="76"/>
      <c r="I47" s="76"/>
      <c r="J47" s="76"/>
      <c r="K47" s="76"/>
    </row>
    <row r="48" spans="1:11" s="15" customFormat="1" ht="15" customHeight="1" x14ac:dyDescent="0.15">
      <c r="A48" s="67" t="s">
        <v>38</v>
      </c>
      <c r="B48" s="76">
        <v>3879</v>
      </c>
      <c r="C48" s="76">
        <v>252</v>
      </c>
      <c r="D48" s="76">
        <v>22</v>
      </c>
      <c r="E48" s="76">
        <v>83</v>
      </c>
      <c r="F48" s="76">
        <v>115</v>
      </c>
      <c r="G48" s="76">
        <v>28</v>
      </c>
      <c r="H48" s="76">
        <v>9</v>
      </c>
      <c r="I48" s="76">
        <v>0</v>
      </c>
      <c r="J48" s="76">
        <v>4</v>
      </c>
      <c r="K48" s="76">
        <v>0</v>
      </c>
    </row>
    <row r="49" spans="1:11" s="15" customFormat="1" ht="15" customHeight="1" x14ac:dyDescent="0.15">
      <c r="A49" s="67" t="s">
        <v>39</v>
      </c>
      <c r="B49" s="76">
        <v>23583</v>
      </c>
      <c r="C49" s="76">
        <v>1595</v>
      </c>
      <c r="D49" s="76">
        <v>1222</v>
      </c>
      <c r="E49" s="76">
        <v>170</v>
      </c>
      <c r="F49" s="76">
        <v>3</v>
      </c>
      <c r="G49" s="76">
        <v>174</v>
      </c>
      <c r="H49" s="76">
        <v>307</v>
      </c>
      <c r="I49" s="76">
        <v>9</v>
      </c>
      <c r="J49" s="76">
        <v>0</v>
      </c>
      <c r="K49" s="76">
        <v>0</v>
      </c>
    </row>
    <row r="50" spans="1:11" s="15" customFormat="1" ht="15" customHeight="1" x14ac:dyDescent="0.15">
      <c r="A50" s="67" t="s">
        <v>40</v>
      </c>
      <c r="B50" s="76">
        <v>15074</v>
      </c>
      <c r="C50" s="76">
        <v>167</v>
      </c>
      <c r="D50" s="76">
        <v>47</v>
      </c>
      <c r="E50" s="76">
        <v>62</v>
      </c>
      <c r="F50" s="76">
        <v>18</v>
      </c>
      <c r="G50" s="76">
        <v>49</v>
      </c>
      <c r="H50" s="76">
        <v>0</v>
      </c>
      <c r="I50" s="76">
        <v>0</v>
      </c>
      <c r="J50" s="76">
        <v>0</v>
      </c>
      <c r="K50" s="76">
        <v>0</v>
      </c>
    </row>
    <row r="51" spans="1:11" s="15" customFormat="1" ht="15" customHeight="1" x14ac:dyDescent="0.15">
      <c r="A51" s="67" t="s">
        <v>41</v>
      </c>
      <c r="B51" s="76">
        <v>98511</v>
      </c>
      <c r="C51" s="76">
        <v>4898</v>
      </c>
      <c r="D51" s="76">
        <v>2752</v>
      </c>
      <c r="E51" s="76">
        <v>1729</v>
      </c>
      <c r="F51" s="76">
        <v>0</v>
      </c>
      <c r="G51" s="76">
        <v>57</v>
      </c>
      <c r="H51" s="76">
        <v>192</v>
      </c>
      <c r="I51" s="76">
        <v>359</v>
      </c>
      <c r="J51" s="76">
        <v>0</v>
      </c>
      <c r="K51" s="76">
        <v>0</v>
      </c>
    </row>
    <row r="52" spans="1:11" s="15" customFormat="1" ht="15" customHeight="1" x14ac:dyDescent="0.15">
      <c r="A52" s="67" t="s">
        <v>42</v>
      </c>
      <c r="B52" s="76">
        <v>6858</v>
      </c>
      <c r="C52" s="76">
        <v>433</v>
      </c>
      <c r="D52" s="76">
        <v>168</v>
      </c>
      <c r="E52" s="76">
        <v>137</v>
      </c>
      <c r="F52" s="76">
        <v>54</v>
      </c>
      <c r="G52" s="76">
        <v>60</v>
      </c>
      <c r="H52" s="76">
        <v>8</v>
      </c>
      <c r="I52" s="76">
        <v>0</v>
      </c>
      <c r="J52" s="76">
        <v>18</v>
      </c>
      <c r="K52" s="76">
        <v>0</v>
      </c>
    </row>
    <row r="53" spans="1:11" s="15" customFormat="1" ht="15" customHeight="1" x14ac:dyDescent="0.15">
      <c r="A53" s="67"/>
      <c r="B53" s="76"/>
      <c r="C53" s="76"/>
      <c r="D53" s="76"/>
      <c r="E53" s="76"/>
      <c r="F53" s="76"/>
      <c r="G53" s="76"/>
      <c r="H53" s="76"/>
      <c r="I53" s="76"/>
      <c r="J53" s="76"/>
      <c r="K53" s="76"/>
    </row>
    <row r="54" spans="1:11" s="15" customFormat="1" ht="15" customHeight="1" x14ac:dyDescent="0.15">
      <c r="A54" s="67" t="s">
        <v>43</v>
      </c>
      <c r="B54" s="76">
        <v>1502</v>
      </c>
      <c r="C54" s="76">
        <v>46</v>
      </c>
      <c r="D54" s="76">
        <v>33</v>
      </c>
      <c r="E54" s="76">
        <v>4</v>
      </c>
      <c r="F54" s="76">
        <v>0</v>
      </c>
      <c r="G54" s="76">
        <v>6</v>
      </c>
      <c r="H54" s="76">
        <v>0</v>
      </c>
      <c r="I54" s="76">
        <v>1</v>
      </c>
      <c r="J54" s="76">
        <v>1</v>
      </c>
      <c r="K54" s="76">
        <v>0</v>
      </c>
    </row>
    <row r="55" spans="1:11" s="15" customFormat="1" ht="15" customHeight="1" x14ac:dyDescent="0.15">
      <c r="A55" s="67" t="s">
        <v>44</v>
      </c>
      <c r="B55" s="76">
        <v>64295</v>
      </c>
      <c r="C55" s="76">
        <v>327</v>
      </c>
      <c r="D55" s="76">
        <v>193</v>
      </c>
      <c r="E55" s="76">
        <v>14</v>
      </c>
      <c r="F55" s="76">
        <v>11</v>
      </c>
      <c r="G55" s="76">
        <v>91</v>
      </c>
      <c r="H55" s="76">
        <v>14</v>
      </c>
      <c r="I55" s="76">
        <v>3</v>
      </c>
      <c r="J55" s="76">
        <v>6</v>
      </c>
      <c r="K55" s="76">
        <v>0</v>
      </c>
    </row>
    <row r="56" spans="1:11" s="15" customFormat="1" ht="15" customHeight="1" x14ac:dyDescent="0.15">
      <c r="A56" s="67" t="s">
        <v>45</v>
      </c>
      <c r="B56" s="76">
        <v>3993</v>
      </c>
      <c r="C56" s="76">
        <v>579</v>
      </c>
      <c r="D56" s="76">
        <v>77</v>
      </c>
      <c r="E56" s="76">
        <v>91</v>
      </c>
      <c r="F56" s="76">
        <v>1</v>
      </c>
      <c r="G56" s="76">
        <v>245</v>
      </c>
      <c r="H56" s="76">
        <v>0</v>
      </c>
      <c r="I56" s="76">
        <v>153</v>
      </c>
      <c r="J56" s="76">
        <v>21</v>
      </c>
      <c r="K56" s="76">
        <v>0</v>
      </c>
    </row>
    <row r="57" spans="1:11" s="15" customFormat="1" ht="15" customHeight="1" x14ac:dyDescent="0.15">
      <c r="A57" s="67" t="s">
        <v>46</v>
      </c>
      <c r="B57" s="76">
        <v>24819</v>
      </c>
      <c r="C57" s="76">
        <v>1397</v>
      </c>
      <c r="D57" s="76">
        <v>767</v>
      </c>
      <c r="E57" s="76">
        <v>364</v>
      </c>
      <c r="F57" s="76">
        <v>7</v>
      </c>
      <c r="G57" s="76">
        <v>112</v>
      </c>
      <c r="H57" s="76">
        <v>17</v>
      </c>
      <c r="I57" s="76">
        <v>30</v>
      </c>
      <c r="J57" s="76">
        <v>139</v>
      </c>
      <c r="K57" s="76">
        <v>0</v>
      </c>
    </row>
    <row r="58" spans="1:11" s="15" customFormat="1" ht="15" customHeight="1" x14ac:dyDescent="0.15">
      <c r="A58" s="67" t="s">
        <v>47</v>
      </c>
      <c r="B58" s="76">
        <v>29487</v>
      </c>
      <c r="C58" s="76">
        <v>1896</v>
      </c>
      <c r="D58" s="76">
        <v>0</v>
      </c>
      <c r="E58" s="76">
        <v>307</v>
      </c>
      <c r="F58" s="76">
        <v>312</v>
      </c>
      <c r="G58" s="76">
        <v>1213</v>
      </c>
      <c r="H58" s="76">
        <v>86</v>
      </c>
      <c r="I58" s="76">
        <v>36</v>
      </c>
      <c r="J58" s="76">
        <v>62</v>
      </c>
      <c r="K58" s="76">
        <v>0</v>
      </c>
    </row>
    <row r="59" spans="1:11" s="15" customFormat="1" ht="15" customHeight="1" x14ac:dyDescent="0.15">
      <c r="A59" s="67"/>
      <c r="B59" s="76"/>
      <c r="C59" s="76"/>
      <c r="D59" s="76"/>
      <c r="E59" s="76"/>
      <c r="F59" s="76"/>
      <c r="G59" s="76"/>
      <c r="H59" s="76"/>
      <c r="I59" s="76"/>
      <c r="J59" s="76"/>
      <c r="K59" s="76"/>
    </row>
    <row r="60" spans="1:11" s="15" customFormat="1" ht="15" customHeight="1" x14ac:dyDescent="0.15">
      <c r="A60" s="67" t="s">
        <v>48</v>
      </c>
      <c r="B60" s="76">
        <v>11566</v>
      </c>
      <c r="C60" s="76">
        <v>105</v>
      </c>
      <c r="D60" s="76">
        <v>20</v>
      </c>
      <c r="E60" s="76">
        <v>0</v>
      </c>
      <c r="F60" s="76">
        <v>25</v>
      </c>
      <c r="G60" s="76">
        <v>60</v>
      </c>
      <c r="H60" s="76">
        <v>0</v>
      </c>
      <c r="I60" s="76">
        <v>0</v>
      </c>
      <c r="J60" s="76">
        <v>0</v>
      </c>
      <c r="K60" s="76">
        <v>0</v>
      </c>
    </row>
    <row r="61" spans="1:11" s="15" customFormat="1" ht="15" customHeight="1" x14ac:dyDescent="0.15">
      <c r="A61" s="67" t="s">
        <v>49</v>
      </c>
      <c r="B61" s="76">
        <v>5744</v>
      </c>
      <c r="C61" s="76">
        <v>24</v>
      </c>
      <c r="D61" s="76">
        <v>3</v>
      </c>
      <c r="E61" s="76">
        <v>12</v>
      </c>
      <c r="F61" s="76">
        <v>0</v>
      </c>
      <c r="G61" s="76">
        <v>9</v>
      </c>
      <c r="H61" s="76">
        <v>0</v>
      </c>
      <c r="I61" s="76">
        <v>0</v>
      </c>
      <c r="J61" s="76">
        <v>0</v>
      </c>
      <c r="K61" s="76">
        <v>0</v>
      </c>
    </row>
    <row r="62" spans="1:11" s="15" customFormat="1" ht="15" customHeight="1" x14ac:dyDescent="0.15">
      <c r="A62" s="67" t="s">
        <v>50</v>
      </c>
      <c r="B62" s="76">
        <v>13671</v>
      </c>
      <c r="C62" s="76">
        <v>337</v>
      </c>
      <c r="D62" s="76">
        <v>165</v>
      </c>
      <c r="E62" s="76">
        <v>101</v>
      </c>
      <c r="F62" s="76">
        <v>35</v>
      </c>
      <c r="G62" s="76">
        <v>36</v>
      </c>
      <c r="H62" s="76">
        <v>0</v>
      </c>
      <c r="I62" s="76">
        <v>0</v>
      </c>
      <c r="J62" s="76">
        <v>0</v>
      </c>
      <c r="K62" s="76">
        <v>0</v>
      </c>
    </row>
    <row r="63" spans="1:11" s="15" customFormat="1" ht="15" customHeight="1" x14ac:dyDescent="0.15">
      <c r="A63" s="67" t="s">
        <v>51</v>
      </c>
      <c r="B63" s="76">
        <v>1032</v>
      </c>
      <c r="C63" s="76">
        <v>102</v>
      </c>
      <c r="D63" s="76">
        <v>0</v>
      </c>
      <c r="E63" s="76">
        <v>1</v>
      </c>
      <c r="F63" s="76">
        <v>94</v>
      </c>
      <c r="G63" s="76">
        <v>2</v>
      </c>
      <c r="H63" s="76">
        <v>0</v>
      </c>
      <c r="I63" s="76">
        <v>1</v>
      </c>
      <c r="J63" s="76">
        <v>3</v>
      </c>
      <c r="K63" s="76">
        <v>0</v>
      </c>
    </row>
    <row r="64" spans="1:11" s="15" customFormat="1" ht="15" customHeight="1" x14ac:dyDescent="0.15">
      <c r="A64" s="67" t="s">
        <v>52</v>
      </c>
      <c r="B64" s="76">
        <v>45566</v>
      </c>
      <c r="C64" s="76">
        <v>1153</v>
      </c>
      <c r="D64" s="76">
        <v>427</v>
      </c>
      <c r="E64" s="76">
        <v>328</v>
      </c>
      <c r="F64" s="76">
        <v>328</v>
      </c>
      <c r="G64" s="76">
        <v>121</v>
      </c>
      <c r="H64" s="76">
        <v>313</v>
      </c>
      <c r="I64" s="76">
        <v>0</v>
      </c>
      <c r="J64" s="76">
        <v>2</v>
      </c>
      <c r="K64" s="76">
        <v>0</v>
      </c>
    </row>
    <row r="65" spans="1:11" s="15" customFormat="1" ht="15" customHeight="1" x14ac:dyDescent="0.15">
      <c r="A65" s="67"/>
      <c r="B65" s="76"/>
      <c r="C65" s="76"/>
      <c r="D65" s="76"/>
      <c r="E65" s="76"/>
      <c r="F65" s="76"/>
      <c r="G65" s="76"/>
      <c r="H65" s="76"/>
      <c r="I65" s="76"/>
      <c r="J65" s="76"/>
      <c r="K65" s="76"/>
    </row>
    <row r="66" spans="1:11" s="15" customFormat="1" ht="15" customHeight="1" x14ac:dyDescent="0.15">
      <c r="A66" s="67" t="s">
        <v>53</v>
      </c>
      <c r="B66" s="76">
        <v>16852</v>
      </c>
      <c r="C66" s="76">
        <v>292</v>
      </c>
      <c r="D66" s="76">
        <v>149</v>
      </c>
      <c r="E66" s="76">
        <v>119</v>
      </c>
      <c r="F66" s="76">
        <v>12</v>
      </c>
      <c r="G66" s="76">
        <v>12</v>
      </c>
      <c r="H66" s="76">
        <v>119</v>
      </c>
      <c r="I66" s="76">
        <v>0</v>
      </c>
      <c r="J66" s="76">
        <v>21</v>
      </c>
      <c r="K66" s="76">
        <v>0</v>
      </c>
    </row>
    <row r="67" spans="1:11" s="15" customFormat="1" ht="15" customHeight="1" x14ac:dyDescent="0.15">
      <c r="A67" s="67" t="s">
        <v>54</v>
      </c>
      <c r="B67" s="76">
        <v>4083</v>
      </c>
      <c r="C67" s="76">
        <v>244</v>
      </c>
      <c r="D67" s="76">
        <v>102</v>
      </c>
      <c r="E67" s="76">
        <v>12</v>
      </c>
      <c r="F67" s="76">
        <v>35</v>
      </c>
      <c r="G67" s="76">
        <v>60</v>
      </c>
      <c r="H67" s="76">
        <v>9</v>
      </c>
      <c r="I67" s="76">
        <v>0</v>
      </c>
      <c r="J67" s="76">
        <v>31</v>
      </c>
      <c r="K67" s="76">
        <v>0</v>
      </c>
    </row>
    <row r="68" spans="1:11" s="15" customFormat="1" ht="15" customHeight="1" x14ac:dyDescent="0.15">
      <c r="A68" s="67" t="s">
        <v>55</v>
      </c>
      <c r="B68" s="76">
        <v>2201</v>
      </c>
      <c r="C68" s="76">
        <v>78</v>
      </c>
      <c r="D68" s="76">
        <v>20</v>
      </c>
      <c r="E68" s="76">
        <v>1</v>
      </c>
      <c r="F68" s="76">
        <v>36</v>
      </c>
      <c r="G68" s="76">
        <v>4</v>
      </c>
      <c r="H68" s="76">
        <v>6</v>
      </c>
      <c r="I68" s="76">
        <v>1</v>
      </c>
      <c r="J68" s="76">
        <v>12</v>
      </c>
      <c r="K68" s="76">
        <v>0</v>
      </c>
    </row>
    <row r="69" spans="1:11" s="15" customFormat="1" ht="15" customHeight="1" x14ac:dyDescent="0.15">
      <c r="A69" s="67" t="s">
        <v>56</v>
      </c>
      <c r="B69" s="76">
        <v>467</v>
      </c>
      <c r="C69" s="76">
        <v>7</v>
      </c>
      <c r="D69" s="76">
        <v>4</v>
      </c>
      <c r="E69" s="76">
        <v>0</v>
      </c>
      <c r="F69" s="76">
        <v>0</v>
      </c>
      <c r="G69" s="76">
        <v>3</v>
      </c>
      <c r="H69" s="76">
        <v>0</v>
      </c>
      <c r="I69" s="76">
        <v>0</v>
      </c>
      <c r="J69" s="76">
        <v>0</v>
      </c>
      <c r="K69" s="76">
        <v>0</v>
      </c>
    </row>
    <row r="70" spans="1:11" s="15" customFormat="1" ht="15" customHeight="1" x14ac:dyDescent="0.15">
      <c r="A70" s="67" t="s">
        <v>57</v>
      </c>
      <c r="B70" s="76">
        <v>24874</v>
      </c>
      <c r="C70" s="76">
        <v>0</v>
      </c>
      <c r="D70" s="76">
        <v>0</v>
      </c>
      <c r="E70" s="76">
        <v>0</v>
      </c>
      <c r="F70" s="76">
        <v>0</v>
      </c>
      <c r="G70" s="76">
        <v>0</v>
      </c>
      <c r="H70" s="76">
        <v>0</v>
      </c>
      <c r="I70" s="76">
        <v>0</v>
      </c>
      <c r="J70" s="76">
        <v>0</v>
      </c>
      <c r="K70" s="76">
        <v>0</v>
      </c>
    </row>
    <row r="71" spans="1:11" s="15" customFormat="1" ht="15" customHeight="1" x14ac:dyDescent="0.15">
      <c r="A71" s="67"/>
      <c r="B71" s="76"/>
      <c r="C71" s="76"/>
      <c r="D71" s="76"/>
      <c r="E71" s="76"/>
      <c r="F71" s="76"/>
      <c r="G71" s="76"/>
      <c r="H71" s="76"/>
      <c r="I71" s="76"/>
      <c r="J71" s="76"/>
      <c r="K71" s="76"/>
    </row>
    <row r="72" spans="1:11" s="15" customFormat="1" ht="15" customHeight="1" x14ac:dyDescent="0.15">
      <c r="A72" s="67" t="s">
        <v>58</v>
      </c>
      <c r="B72" s="76">
        <v>51891</v>
      </c>
      <c r="C72" s="76">
        <v>112</v>
      </c>
      <c r="D72" s="76">
        <v>12</v>
      </c>
      <c r="E72" s="76">
        <v>67</v>
      </c>
      <c r="F72" s="76">
        <v>17</v>
      </c>
      <c r="G72" s="76">
        <v>11</v>
      </c>
      <c r="H72" s="76">
        <v>8</v>
      </c>
      <c r="I72" s="76">
        <v>0</v>
      </c>
      <c r="J72" s="76">
        <v>2</v>
      </c>
      <c r="K72" s="76">
        <v>0</v>
      </c>
    </row>
    <row r="73" spans="1:11" s="15" customFormat="1" ht="15" customHeight="1" x14ac:dyDescent="0.15">
      <c r="A73" s="67" t="s">
        <v>59</v>
      </c>
      <c r="B73" s="76">
        <v>5083</v>
      </c>
      <c r="C73" s="76">
        <v>81</v>
      </c>
      <c r="D73" s="76">
        <v>10</v>
      </c>
      <c r="E73" s="76">
        <v>39</v>
      </c>
      <c r="F73" s="76">
        <v>3</v>
      </c>
      <c r="G73" s="76">
        <v>28</v>
      </c>
      <c r="H73" s="76">
        <v>1</v>
      </c>
      <c r="I73" s="76">
        <v>1</v>
      </c>
      <c r="J73" s="76">
        <v>1</v>
      </c>
      <c r="K73" s="76">
        <v>0</v>
      </c>
    </row>
    <row r="74" spans="1:11" s="15" customFormat="1" ht="15" customHeight="1" x14ac:dyDescent="0.15">
      <c r="A74" s="67" t="s">
        <v>60</v>
      </c>
      <c r="B74" s="76">
        <v>10260</v>
      </c>
      <c r="C74" s="76">
        <v>139</v>
      </c>
      <c r="D74" s="76">
        <v>91</v>
      </c>
      <c r="E74" s="76">
        <v>43</v>
      </c>
      <c r="F74" s="76">
        <v>0</v>
      </c>
      <c r="G74" s="76">
        <v>2</v>
      </c>
      <c r="H74" s="76">
        <v>1</v>
      </c>
      <c r="I74" s="76">
        <v>2</v>
      </c>
      <c r="J74" s="76">
        <v>5</v>
      </c>
      <c r="K74" s="76">
        <v>0</v>
      </c>
    </row>
    <row r="75" spans="1:11" s="15" customFormat="1" ht="15" customHeight="1" x14ac:dyDescent="0.15">
      <c r="A75" s="70" t="s">
        <v>61</v>
      </c>
      <c r="B75" s="77">
        <v>122</v>
      </c>
      <c r="C75" s="77">
        <v>0</v>
      </c>
      <c r="D75" s="77">
        <v>0</v>
      </c>
      <c r="E75" s="77">
        <v>0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</row>
    <row r="76" spans="1:11" s="15" customFormat="1" ht="15" customHeight="1" x14ac:dyDescent="0.15">
      <c r="A76" s="22" t="s">
        <v>211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spans="1:11" ht="15" customHeight="1" x14ac:dyDescent="0.15"/>
  </sheetData>
  <mergeCells count="4">
    <mergeCell ref="A5:K5"/>
    <mergeCell ref="A6:K6"/>
    <mergeCell ref="A3:K3"/>
    <mergeCell ref="A4:K4"/>
  </mergeCells>
  <pageMargins left="0.7" right="0.7" top="0.75" bottom="0.75" header="0.3" footer="0.3"/>
  <pageSetup scale="5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J77"/>
  <sheetViews>
    <sheetView workbookViewId="0"/>
  </sheetViews>
  <sheetFormatPr baseColWidth="10" defaultColWidth="8.83203125" defaultRowHeight="13" x14ac:dyDescent="0.15"/>
  <cols>
    <col min="1" max="1" width="18.83203125" customWidth="1"/>
    <col min="2" max="2" width="13" customWidth="1"/>
    <col min="4" max="4" width="13.6640625" customWidth="1"/>
    <col min="5" max="5" width="13.5" customWidth="1"/>
    <col min="6" max="6" width="10.83203125" customWidth="1"/>
    <col min="7" max="7" width="14.5" customWidth="1"/>
    <col min="8" max="8" width="16" customWidth="1"/>
    <col min="9" max="10" width="12" customWidth="1"/>
  </cols>
  <sheetData>
    <row r="1" spans="1:10" ht="15" customHeight="1" x14ac:dyDescent="0.15">
      <c r="A1" s="12" t="s">
        <v>251</v>
      </c>
      <c r="B1" s="9"/>
      <c r="C1" s="9"/>
      <c r="D1" s="9"/>
      <c r="E1" s="9"/>
      <c r="F1" s="9"/>
      <c r="G1" s="9"/>
      <c r="H1" s="9"/>
      <c r="J1" s="66" t="s">
        <v>207</v>
      </c>
    </row>
    <row r="2" spans="1:10" ht="15" customHeight="1" x14ac:dyDescent="0.15">
      <c r="A2" s="12"/>
      <c r="B2" s="9"/>
      <c r="C2" s="9"/>
      <c r="D2" s="9"/>
      <c r="E2" s="9"/>
      <c r="F2" s="9"/>
      <c r="G2" s="9"/>
      <c r="H2" s="9"/>
      <c r="I2" s="10"/>
    </row>
    <row r="3" spans="1:10" ht="15" customHeight="1" x14ac:dyDescent="0.15">
      <c r="A3" s="232" t="s">
        <v>0</v>
      </c>
      <c r="B3" s="231"/>
      <c r="C3" s="231"/>
      <c r="D3" s="231"/>
      <c r="E3" s="231"/>
      <c r="F3" s="231"/>
      <c r="G3" s="231"/>
      <c r="H3" s="231"/>
      <c r="I3" s="231"/>
      <c r="J3" s="231"/>
    </row>
    <row r="4" spans="1:10" ht="15" customHeight="1" x14ac:dyDescent="0.15">
      <c r="A4" s="233" t="s">
        <v>187</v>
      </c>
      <c r="B4" s="231"/>
      <c r="C4" s="231"/>
      <c r="D4" s="231"/>
      <c r="E4" s="231"/>
      <c r="F4" s="231"/>
      <c r="G4" s="231"/>
      <c r="H4" s="231"/>
      <c r="I4" s="231"/>
      <c r="J4" s="231"/>
    </row>
    <row r="5" spans="1:10" ht="15" customHeight="1" x14ac:dyDescent="0.15">
      <c r="A5" s="232" t="s">
        <v>208</v>
      </c>
      <c r="B5" s="231"/>
      <c r="C5" s="231"/>
      <c r="D5" s="231"/>
      <c r="E5" s="231"/>
      <c r="F5" s="231"/>
      <c r="G5" s="231"/>
      <c r="H5" s="231"/>
      <c r="I5" s="231"/>
      <c r="J5" s="231"/>
    </row>
    <row r="6" spans="1:10" ht="15" customHeight="1" x14ac:dyDescent="0.15">
      <c r="A6" s="232" t="s">
        <v>221</v>
      </c>
      <c r="B6" s="231"/>
      <c r="C6" s="231"/>
      <c r="D6" s="231"/>
      <c r="E6" s="231"/>
      <c r="F6" s="231"/>
      <c r="G6" s="231"/>
      <c r="H6" s="231"/>
      <c r="I6" s="231"/>
      <c r="J6" s="231"/>
    </row>
    <row r="7" spans="1:10" ht="15" customHeight="1" x14ac:dyDescent="0.15"/>
    <row r="8" spans="1:10" ht="15" customHeight="1" x14ac:dyDescent="0.15"/>
    <row r="9" spans="1:10" s="16" customFormat="1" ht="50" customHeight="1" x14ac:dyDescent="0.15">
      <c r="A9" s="73" t="s">
        <v>3</v>
      </c>
      <c r="B9" s="74" t="s">
        <v>191</v>
      </c>
      <c r="C9" s="74" t="s">
        <v>192</v>
      </c>
      <c r="D9" s="74" t="s">
        <v>193</v>
      </c>
      <c r="E9" s="74" t="s">
        <v>194</v>
      </c>
      <c r="F9" s="74" t="s">
        <v>195</v>
      </c>
      <c r="G9" s="74" t="s">
        <v>196</v>
      </c>
      <c r="H9" s="74" t="s">
        <v>197</v>
      </c>
      <c r="I9" s="74" t="s">
        <v>198</v>
      </c>
      <c r="J9" s="75" t="s">
        <v>200</v>
      </c>
    </row>
    <row r="10" spans="1:10" s="15" customFormat="1" ht="15" customHeight="1" x14ac:dyDescent="0.15">
      <c r="A10" s="67" t="s">
        <v>5</v>
      </c>
      <c r="B10" s="68">
        <f>SUM(B12:B75)</f>
        <v>25879</v>
      </c>
      <c r="C10" s="68">
        <f t="shared" ref="C10:J10" si="0">SUM(C12:C75)</f>
        <v>29411</v>
      </c>
      <c r="D10" s="68">
        <f t="shared" si="0"/>
        <v>6784</v>
      </c>
      <c r="E10" s="68">
        <f t="shared" si="0"/>
        <v>15080</v>
      </c>
      <c r="F10" s="68">
        <f t="shared" si="0"/>
        <v>5434</v>
      </c>
      <c r="G10" s="68">
        <f t="shared" si="0"/>
        <v>6379</v>
      </c>
      <c r="H10" s="68">
        <f t="shared" si="0"/>
        <v>11858</v>
      </c>
      <c r="I10" s="68">
        <f t="shared" si="0"/>
        <v>3</v>
      </c>
      <c r="J10" s="69">
        <f t="shared" si="0"/>
        <v>100826</v>
      </c>
    </row>
    <row r="11" spans="1:10" s="15" customFormat="1" ht="15" customHeight="1" x14ac:dyDescent="0.15">
      <c r="A11" s="67"/>
      <c r="B11" s="68"/>
      <c r="C11" s="68"/>
      <c r="D11" s="68"/>
      <c r="E11" s="68"/>
      <c r="F11" s="68"/>
      <c r="G11" s="68"/>
      <c r="H11" s="68"/>
      <c r="I11" s="68"/>
      <c r="J11" s="69"/>
    </row>
    <row r="12" spans="1:10" s="15" customFormat="1" ht="15" customHeight="1" x14ac:dyDescent="0.15">
      <c r="A12" s="67" t="s">
        <v>6</v>
      </c>
      <c r="B12" s="68">
        <v>190</v>
      </c>
      <c r="C12" s="68">
        <v>152</v>
      </c>
      <c r="D12" s="68">
        <v>0</v>
      </c>
      <c r="E12" s="68">
        <v>97</v>
      </c>
      <c r="F12" s="68">
        <v>34</v>
      </c>
      <c r="G12" s="68">
        <v>6</v>
      </c>
      <c r="H12" s="68">
        <v>65</v>
      </c>
      <c r="I12" s="68">
        <v>0</v>
      </c>
      <c r="J12" s="69">
        <v>545</v>
      </c>
    </row>
    <row r="13" spans="1:10" s="15" customFormat="1" ht="15" customHeight="1" x14ac:dyDescent="0.15">
      <c r="A13" s="67" t="s">
        <v>7</v>
      </c>
      <c r="B13" s="68">
        <v>0</v>
      </c>
      <c r="C13" s="68">
        <v>0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9">
        <v>0</v>
      </c>
    </row>
    <row r="14" spans="1:10" s="15" customFormat="1" ht="15" customHeight="1" x14ac:dyDescent="0.15">
      <c r="A14" s="67" t="s">
        <v>140</v>
      </c>
      <c r="B14" s="68">
        <v>0</v>
      </c>
      <c r="C14" s="68">
        <v>0</v>
      </c>
      <c r="D14" s="68">
        <v>0</v>
      </c>
      <c r="E14" s="68">
        <v>0</v>
      </c>
      <c r="F14" s="68">
        <v>0</v>
      </c>
      <c r="G14" s="68">
        <v>0</v>
      </c>
      <c r="H14" s="68">
        <v>0</v>
      </c>
      <c r="I14" s="68">
        <v>0</v>
      </c>
      <c r="J14" s="69">
        <v>0</v>
      </c>
    </row>
    <row r="15" spans="1:10" s="15" customFormat="1" ht="15" customHeight="1" x14ac:dyDescent="0.15">
      <c r="A15" s="67" t="s">
        <v>10</v>
      </c>
      <c r="B15" s="68">
        <v>0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9">
        <v>0</v>
      </c>
    </row>
    <row r="16" spans="1:10" s="15" customFormat="1" ht="15" customHeight="1" x14ac:dyDescent="0.15">
      <c r="A16" s="67" t="s">
        <v>11</v>
      </c>
      <c r="B16" s="68">
        <v>1028</v>
      </c>
      <c r="C16" s="68">
        <v>13148</v>
      </c>
      <c r="D16" s="68">
        <v>364</v>
      </c>
      <c r="E16" s="68">
        <v>5611</v>
      </c>
      <c r="F16" s="68">
        <v>2130</v>
      </c>
      <c r="G16" s="68">
        <v>4492</v>
      </c>
      <c r="H16" s="68">
        <v>10318</v>
      </c>
      <c r="I16" s="68">
        <v>0</v>
      </c>
      <c r="J16" s="69">
        <v>37091</v>
      </c>
    </row>
    <row r="17" spans="1:10" s="15" customFormat="1" ht="15" customHeight="1" x14ac:dyDescent="0.15">
      <c r="A17" s="67"/>
      <c r="B17" s="68"/>
      <c r="C17" s="68"/>
      <c r="D17" s="68"/>
      <c r="E17" s="68"/>
      <c r="F17" s="68"/>
      <c r="G17" s="68"/>
      <c r="H17" s="68"/>
      <c r="I17" s="68"/>
      <c r="J17" s="69"/>
    </row>
    <row r="18" spans="1:10" s="15" customFormat="1" ht="15" customHeight="1" x14ac:dyDescent="0.15">
      <c r="A18" s="67" t="s">
        <v>12</v>
      </c>
      <c r="B18" s="68">
        <v>281</v>
      </c>
      <c r="C18" s="68">
        <v>138</v>
      </c>
      <c r="D18" s="68">
        <v>134</v>
      </c>
      <c r="E18" s="68">
        <v>513</v>
      </c>
      <c r="F18" s="68">
        <v>6</v>
      </c>
      <c r="G18" s="68">
        <v>19</v>
      </c>
      <c r="H18" s="68">
        <v>36</v>
      </c>
      <c r="I18" s="68">
        <v>0</v>
      </c>
      <c r="J18" s="69">
        <v>1126</v>
      </c>
    </row>
    <row r="19" spans="1:10" s="15" customFormat="1" ht="15" customHeight="1" x14ac:dyDescent="0.15">
      <c r="A19" s="67" t="s">
        <v>13</v>
      </c>
      <c r="B19" s="68">
        <v>0</v>
      </c>
      <c r="C19" s="68">
        <v>256</v>
      </c>
      <c r="D19" s="68">
        <v>6</v>
      </c>
      <c r="E19" s="68">
        <v>274</v>
      </c>
      <c r="F19" s="68">
        <v>0</v>
      </c>
      <c r="G19" s="68">
        <v>19</v>
      </c>
      <c r="H19" s="68">
        <v>0</v>
      </c>
      <c r="I19" s="68">
        <v>0</v>
      </c>
      <c r="J19" s="69">
        <v>555</v>
      </c>
    </row>
    <row r="20" spans="1:10" s="15" customFormat="1" ht="15" customHeight="1" x14ac:dyDescent="0.15">
      <c r="A20" s="67" t="s">
        <v>14</v>
      </c>
      <c r="B20" s="68">
        <v>11</v>
      </c>
      <c r="C20" s="68">
        <v>54</v>
      </c>
      <c r="D20" s="68">
        <v>0</v>
      </c>
      <c r="E20" s="68">
        <v>2</v>
      </c>
      <c r="F20" s="68">
        <v>0</v>
      </c>
      <c r="G20" s="68">
        <v>0</v>
      </c>
      <c r="H20" s="68">
        <v>0</v>
      </c>
      <c r="I20" s="68">
        <v>0</v>
      </c>
      <c r="J20" s="69">
        <v>67</v>
      </c>
    </row>
    <row r="21" spans="1:10" s="15" customFormat="1" ht="15" customHeight="1" x14ac:dyDescent="0.15">
      <c r="A21" s="67" t="s">
        <v>15</v>
      </c>
      <c r="B21" s="68">
        <v>0</v>
      </c>
      <c r="C21" s="68">
        <v>0</v>
      </c>
      <c r="D21" s="68">
        <v>0</v>
      </c>
      <c r="E21" s="68">
        <v>0</v>
      </c>
      <c r="F21" s="68">
        <v>0</v>
      </c>
      <c r="G21" s="68">
        <v>0</v>
      </c>
      <c r="H21" s="68">
        <v>0</v>
      </c>
      <c r="I21" s="68">
        <v>0</v>
      </c>
      <c r="J21" s="69">
        <v>0</v>
      </c>
    </row>
    <row r="22" spans="1:10" s="15" customFormat="1" ht="15" customHeight="1" x14ac:dyDescent="0.15">
      <c r="A22" s="67" t="s">
        <v>16</v>
      </c>
      <c r="B22" s="68">
        <v>705</v>
      </c>
      <c r="C22" s="68">
        <v>463</v>
      </c>
      <c r="D22" s="68">
        <v>1204</v>
      </c>
      <c r="E22" s="68">
        <v>315</v>
      </c>
      <c r="F22" s="68">
        <v>274</v>
      </c>
      <c r="G22" s="68">
        <v>13</v>
      </c>
      <c r="H22" s="68">
        <v>45</v>
      </c>
      <c r="I22" s="68">
        <v>0</v>
      </c>
      <c r="J22" s="69">
        <v>3019</v>
      </c>
    </row>
    <row r="23" spans="1:10" s="15" customFormat="1" ht="15" customHeight="1" x14ac:dyDescent="0.15">
      <c r="A23" s="67"/>
      <c r="B23" s="68"/>
      <c r="C23" s="68"/>
      <c r="D23" s="68"/>
      <c r="E23" s="68"/>
      <c r="F23" s="68"/>
      <c r="G23" s="68"/>
      <c r="H23" s="68"/>
      <c r="I23" s="68"/>
      <c r="J23" s="69"/>
    </row>
    <row r="24" spans="1:10" s="15" customFormat="1" ht="15" customHeight="1" x14ac:dyDescent="0.15">
      <c r="A24" s="67" t="s">
        <v>18</v>
      </c>
      <c r="B24" s="68">
        <v>0</v>
      </c>
      <c r="C24" s="68">
        <v>0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9">
        <v>0</v>
      </c>
    </row>
    <row r="25" spans="1:10" s="15" customFormat="1" ht="15" customHeight="1" x14ac:dyDescent="0.15">
      <c r="A25" s="67" t="s">
        <v>19</v>
      </c>
      <c r="B25" s="68">
        <v>0</v>
      </c>
      <c r="C25" s="68">
        <v>0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9">
        <v>0</v>
      </c>
    </row>
    <row r="26" spans="1:10" s="15" customFormat="1" ht="15" customHeight="1" x14ac:dyDescent="0.15">
      <c r="A26" s="67" t="s">
        <v>20</v>
      </c>
      <c r="B26" s="68">
        <v>68</v>
      </c>
      <c r="C26" s="68">
        <v>10</v>
      </c>
      <c r="D26" s="68">
        <v>3</v>
      </c>
      <c r="E26" s="68">
        <v>7</v>
      </c>
      <c r="F26" s="68">
        <v>0</v>
      </c>
      <c r="G26" s="68">
        <v>0</v>
      </c>
      <c r="H26" s="68">
        <v>0</v>
      </c>
      <c r="I26" s="68">
        <v>0</v>
      </c>
      <c r="J26" s="69">
        <v>88</v>
      </c>
    </row>
    <row r="27" spans="1:10" s="15" customFormat="1" ht="15" customHeight="1" x14ac:dyDescent="0.15">
      <c r="A27" s="67" t="s">
        <v>21</v>
      </c>
      <c r="B27" s="68">
        <v>1</v>
      </c>
      <c r="C27" s="68">
        <v>0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9">
        <v>2</v>
      </c>
    </row>
    <row r="28" spans="1:10" s="15" customFormat="1" ht="15" customHeight="1" x14ac:dyDescent="0.15">
      <c r="A28" s="67" t="s">
        <v>22</v>
      </c>
      <c r="B28" s="68">
        <v>48</v>
      </c>
      <c r="C28" s="68">
        <v>0</v>
      </c>
      <c r="D28" s="68">
        <v>0</v>
      </c>
      <c r="E28" s="68">
        <v>0</v>
      </c>
      <c r="F28" s="68">
        <v>0</v>
      </c>
      <c r="G28" s="68">
        <v>0</v>
      </c>
      <c r="H28" s="68">
        <v>0</v>
      </c>
      <c r="I28" s="68">
        <v>0</v>
      </c>
      <c r="J28" s="69">
        <v>48</v>
      </c>
    </row>
    <row r="29" spans="1:10" s="15" customFormat="1" ht="15" customHeight="1" x14ac:dyDescent="0.15">
      <c r="A29" s="67"/>
      <c r="B29" s="68"/>
      <c r="C29" s="68"/>
      <c r="D29" s="68"/>
      <c r="E29" s="68"/>
      <c r="F29" s="68"/>
      <c r="G29" s="68"/>
      <c r="H29" s="68"/>
      <c r="I29" s="68"/>
      <c r="J29" s="69"/>
    </row>
    <row r="30" spans="1:10" s="15" customFormat="1" ht="15" customHeight="1" x14ac:dyDescent="0.15">
      <c r="A30" s="67" t="s">
        <v>23</v>
      </c>
      <c r="B30" s="68">
        <v>505</v>
      </c>
      <c r="C30" s="68">
        <v>602</v>
      </c>
      <c r="D30" s="68">
        <v>3</v>
      </c>
      <c r="E30" s="68">
        <v>192</v>
      </c>
      <c r="F30" s="68">
        <v>38</v>
      </c>
      <c r="G30" s="68">
        <v>32</v>
      </c>
      <c r="H30" s="68">
        <v>0</v>
      </c>
      <c r="I30" s="68">
        <v>0</v>
      </c>
      <c r="J30" s="69">
        <v>1371</v>
      </c>
    </row>
    <row r="31" spans="1:10" s="15" customFormat="1" ht="15" customHeight="1" x14ac:dyDescent="0.15">
      <c r="A31" s="67" t="s">
        <v>24</v>
      </c>
      <c r="B31" s="68">
        <v>1</v>
      </c>
      <c r="C31" s="68">
        <v>0</v>
      </c>
      <c r="D31" s="68">
        <v>0</v>
      </c>
      <c r="E31" s="68">
        <v>6</v>
      </c>
      <c r="F31" s="68">
        <v>0</v>
      </c>
      <c r="G31" s="68">
        <v>0</v>
      </c>
      <c r="H31" s="68">
        <v>0</v>
      </c>
      <c r="I31" s="68">
        <v>0</v>
      </c>
      <c r="J31" s="69">
        <v>7</v>
      </c>
    </row>
    <row r="32" spans="1:10" s="15" customFormat="1" ht="15" customHeight="1" x14ac:dyDescent="0.15">
      <c r="A32" s="67" t="s">
        <v>25</v>
      </c>
      <c r="B32" s="68">
        <v>60</v>
      </c>
      <c r="C32" s="68">
        <v>15</v>
      </c>
      <c r="D32" s="68">
        <v>0</v>
      </c>
      <c r="E32" s="68">
        <v>27</v>
      </c>
      <c r="F32" s="68">
        <v>6</v>
      </c>
      <c r="G32" s="68">
        <v>0</v>
      </c>
      <c r="H32" s="68">
        <v>4</v>
      </c>
      <c r="I32" s="68">
        <v>0</v>
      </c>
      <c r="J32" s="69">
        <v>111</v>
      </c>
    </row>
    <row r="33" spans="1:10" s="15" customFormat="1" ht="15" customHeight="1" x14ac:dyDescent="0.15">
      <c r="A33" s="67" t="s">
        <v>26</v>
      </c>
      <c r="B33" s="68">
        <v>210</v>
      </c>
      <c r="C33" s="68">
        <v>39</v>
      </c>
      <c r="D33" s="68">
        <v>186</v>
      </c>
      <c r="E33" s="68">
        <v>118</v>
      </c>
      <c r="F33" s="68">
        <v>21</v>
      </c>
      <c r="G33" s="68">
        <v>53</v>
      </c>
      <c r="H33" s="68">
        <v>0</v>
      </c>
      <c r="I33" s="68">
        <v>0</v>
      </c>
      <c r="J33" s="69">
        <v>626</v>
      </c>
    </row>
    <row r="34" spans="1:10" s="15" customFormat="1" ht="15" customHeight="1" x14ac:dyDescent="0.15">
      <c r="A34" s="67" t="s">
        <v>27</v>
      </c>
      <c r="B34" s="68">
        <v>51</v>
      </c>
      <c r="C34" s="68">
        <v>43</v>
      </c>
      <c r="D34" s="68">
        <v>10</v>
      </c>
      <c r="E34" s="68">
        <v>64</v>
      </c>
      <c r="F34" s="68">
        <v>0</v>
      </c>
      <c r="G34" s="68">
        <v>0</v>
      </c>
      <c r="H34" s="68">
        <v>24</v>
      </c>
      <c r="I34" s="68">
        <v>0</v>
      </c>
      <c r="J34" s="69">
        <v>194</v>
      </c>
    </row>
    <row r="35" spans="1:10" s="15" customFormat="1" ht="15" customHeight="1" x14ac:dyDescent="0.15">
      <c r="A35" s="67"/>
      <c r="B35" s="68"/>
      <c r="C35" s="68"/>
      <c r="D35" s="68"/>
      <c r="E35" s="68"/>
      <c r="F35" s="68"/>
      <c r="G35" s="68"/>
      <c r="H35" s="68"/>
      <c r="I35" s="68"/>
      <c r="J35" s="69"/>
    </row>
    <row r="36" spans="1:10" s="15" customFormat="1" ht="15" customHeight="1" x14ac:dyDescent="0.15">
      <c r="A36" s="67" t="s">
        <v>28</v>
      </c>
      <c r="B36" s="68">
        <v>26</v>
      </c>
      <c r="C36" s="68">
        <v>11</v>
      </c>
      <c r="D36" s="68">
        <v>104</v>
      </c>
      <c r="E36" s="68">
        <v>22</v>
      </c>
      <c r="F36" s="68">
        <v>0</v>
      </c>
      <c r="G36" s="68">
        <v>17</v>
      </c>
      <c r="H36" s="68">
        <v>8</v>
      </c>
      <c r="I36" s="68">
        <v>0</v>
      </c>
      <c r="J36" s="69">
        <v>188</v>
      </c>
    </row>
    <row r="37" spans="1:10" s="15" customFormat="1" ht="15" customHeight="1" x14ac:dyDescent="0.15">
      <c r="A37" s="67" t="s">
        <v>29</v>
      </c>
      <c r="B37" s="68">
        <v>1052</v>
      </c>
      <c r="C37" s="68">
        <v>196</v>
      </c>
      <c r="D37" s="68">
        <v>323</v>
      </c>
      <c r="E37" s="68">
        <v>497</v>
      </c>
      <c r="F37" s="68">
        <v>27</v>
      </c>
      <c r="G37" s="68">
        <v>0</v>
      </c>
      <c r="H37" s="68">
        <v>0</v>
      </c>
      <c r="I37" s="68">
        <v>0</v>
      </c>
      <c r="J37" s="69">
        <v>2094</v>
      </c>
    </row>
    <row r="38" spans="1:10" s="15" customFormat="1" ht="15" customHeight="1" x14ac:dyDescent="0.15">
      <c r="A38" s="67" t="s">
        <v>30</v>
      </c>
      <c r="B38" s="68">
        <v>0</v>
      </c>
      <c r="C38" s="68">
        <v>17</v>
      </c>
      <c r="D38" s="68">
        <v>145</v>
      </c>
      <c r="E38" s="68">
        <v>0</v>
      </c>
      <c r="F38" s="68">
        <v>0</v>
      </c>
      <c r="G38" s="68">
        <v>2</v>
      </c>
      <c r="H38" s="68">
        <v>20</v>
      </c>
      <c r="I38" s="68">
        <v>0</v>
      </c>
      <c r="J38" s="69">
        <v>184</v>
      </c>
    </row>
    <row r="39" spans="1:10" s="15" customFormat="1" ht="15" customHeight="1" x14ac:dyDescent="0.15">
      <c r="A39" s="67" t="s">
        <v>31</v>
      </c>
      <c r="B39" s="68">
        <v>61</v>
      </c>
      <c r="C39" s="68">
        <v>2121</v>
      </c>
      <c r="D39" s="68">
        <v>545</v>
      </c>
      <c r="E39" s="68">
        <v>584</v>
      </c>
      <c r="F39" s="68">
        <v>0</v>
      </c>
      <c r="G39" s="68">
        <v>0</v>
      </c>
      <c r="H39" s="68">
        <v>0</v>
      </c>
      <c r="I39" s="68">
        <v>0</v>
      </c>
      <c r="J39" s="69">
        <v>3311</v>
      </c>
    </row>
    <row r="40" spans="1:10" s="15" customFormat="1" ht="15" customHeight="1" x14ac:dyDescent="0.15">
      <c r="A40" s="67" t="s">
        <v>32</v>
      </c>
      <c r="B40" s="68">
        <v>34</v>
      </c>
      <c r="C40" s="68">
        <v>66</v>
      </c>
      <c r="D40" s="68">
        <v>5</v>
      </c>
      <c r="E40" s="68">
        <v>86</v>
      </c>
      <c r="F40" s="68">
        <v>50</v>
      </c>
      <c r="G40" s="68">
        <v>0</v>
      </c>
      <c r="H40" s="68">
        <v>179</v>
      </c>
      <c r="I40" s="68">
        <v>0</v>
      </c>
      <c r="J40" s="69">
        <v>420</v>
      </c>
    </row>
    <row r="41" spans="1:10" s="15" customFormat="1" ht="15" customHeight="1" x14ac:dyDescent="0.15">
      <c r="A41" s="67"/>
      <c r="B41" s="68"/>
      <c r="C41" s="68"/>
      <c r="D41" s="68"/>
      <c r="E41" s="68"/>
      <c r="F41" s="68"/>
      <c r="G41" s="68"/>
      <c r="H41" s="68"/>
      <c r="I41" s="68"/>
      <c r="J41" s="69"/>
    </row>
    <row r="42" spans="1:10" s="15" customFormat="1" ht="15" customHeight="1" x14ac:dyDescent="0.15">
      <c r="A42" s="67" t="s">
        <v>33</v>
      </c>
      <c r="B42" s="68">
        <v>646</v>
      </c>
      <c r="C42" s="68">
        <v>391</v>
      </c>
      <c r="D42" s="68">
        <v>900</v>
      </c>
      <c r="E42" s="68">
        <v>268</v>
      </c>
      <c r="F42" s="68">
        <v>0</v>
      </c>
      <c r="G42" s="68">
        <v>70</v>
      </c>
      <c r="H42" s="68">
        <v>0</v>
      </c>
      <c r="I42" s="68">
        <v>0</v>
      </c>
      <c r="J42" s="69">
        <v>2274</v>
      </c>
    </row>
    <row r="43" spans="1:10" s="15" customFormat="1" ht="15" customHeight="1" x14ac:dyDescent="0.15">
      <c r="A43" s="67" t="s">
        <v>34</v>
      </c>
      <c r="B43" s="68">
        <v>41</v>
      </c>
      <c r="C43" s="68">
        <v>41</v>
      </c>
      <c r="D43" s="68">
        <v>43</v>
      </c>
      <c r="E43" s="68">
        <v>142</v>
      </c>
      <c r="F43" s="68">
        <v>17</v>
      </c>
      <c r="G43" s="68">
        <v>0</v>
      </c>
      <c r="H43" s="68">
        <v>37</v>
      </c>
      <c r="I43" s="68">
        <v>0</v>
      </c>
      <c r="J43" s="69">
        <v>322</v>
      </c>
    </row>
    <row r="44" spans="1:10" s="15" customFormat="1" ht="15" customHeight="1" x14ac:dyDescent="0.15">
      <c r="A44" s="67" t="s">
        <v>35</v>
      </c>
      <c r="B44" s="68">
        <v>799</v>
      </c>
      <c r="C44" s="68">
        <v>438</v>
      </c>
      <c r="D44" s="68">
        <v>265</v>
      </c>
      <c r="E44" s="68">
        <v>80</v>
      </c>
      <c r="F44" s="68">
        <v>2</v>
      </c>
      <c r="G44" s="68">
        <v>3</v>
      </c>
      <c r="H44" s="68">
        <v>29</v>
      </c>
      <c r="I44" s="68">
        <v>0</v>
      </c>
      <c r="J44" s="69">
        <v>1617</v>
      </c>
    </row>
    <row r="45" spans="1:10" s="15" customFormat="1" ht="15" customHeight="1" x14ac:dyDescent="0.15">
      <c r="A45" s="67" t="s">
        <v>36</v>
      </c>
      <c r="B45" s="68">
        <v>68</v>
      </c>
      <c r="C45" s="68">
        <v>66</v>
      </c>
      <c r="D45" s="68">
        <v>124</v>
      </c>
      <c r="E45" s="68">
        <v>46</v>
      </c>
      <c r="F45" s="68">
        <v>5</v>
      </c>
      <c r="G45" s="68">
        <v>1</v>
      </c>
      <c r="H45" s="68">
        <v>0</v>
      </c>
      <c r="I45" s="68">
        <v>0</v>
      </c>
      <c r="J45" s="69">
        <v>309</v>
      </c>
    </row>
    <row r="46" spans="1:10" s="15" customFormat="1" ht="15" customHeight="1" x14ac:dyDescent="0.15">
      <c r="A46" s="67" t="s">
        <v>37</v>
      </c>
      <c r="B46" s="68">
        <v>85</v>
      </c>
      <c r="C46" s="68">
        <v>0</v>
      </c>
      <c r="D46" s="68">
        <v>30</v>
      </c>
      <c r="E46" s="68">
        <v>56</v>
      </c>
      <c r="F46" s="68">
        <v>14</v>
      </c>
      <c r="G46" s="68">
        <v>29</v>
      </c>
      <c r="H46" s="68">
        <v>3</v>
      </c>
      <c r="I46" s="68">
        <v>0</v>
      </c>
      <c r="J46" s="69">
        <v>217</v>
      </c>
    </row>
    <row r="47" spans="1:10" s="15" customFormat="1" ht="15" customHeight="1" x14ac:dyDescent="0.15">
      <c r="A47" s="67"/>
      <c r="B47" s="68"/>
      <c r="C47" s="68"/>
      <c r="D47" s="68"/>
      <c r="E47" s="68"/>
      <c r="F47" s="68"/>
      <c r="G47" s="68"/>
      <c r="H47" s="68"/>
      <c r="I47" s="68"/>
      <c r="J47" s="69"/>
    </row>
    <row r="48" spans="1:10" s="15" customFormat="1" ht="15" customHeight="1" x14ac:dyDescent="0.15">
      <c r="A48" s="67" t="s">
        <v>38</v>
      </c>
      <c r="B48" s="68">
        <v>45</v>
      </c>
      <c r="C48" s="68">
        <v>190</v>
      </c>
      <c r="D48" s="68">
        <v>249</v>
      </c>
      <c r="E48" s="68">
        <v>61</v>
      </c>
      <c r="F48" s="68">
        <v>18</v>
      </c>
      <c r="G48" s="68">
        <v>0</v>
      </c>
      <c r="H48" s="68">
        <v>5</v>
      </c>
      <c r="I48" s="68">
        <v>0</v>
      </c>
      <c r="J48" s="69">
        <v>569</v>
      </c>
    </row>
    <row r="49" spans="1:10" s="15" customFormat="1" ht="15" customHeight="1" x14ac:dyDescent="0.15">
      <c r="A49" s="67" t="s">
        <v>39</v>
      </c>
      <c r="B49" s="68">
        <v>5108</v>
      </c>
      <c r="C49" s="68">
        <v>726</v>
      </c>
      <c r="D49" s="68">
        <v>13</v>
      </c>
      <c r="E49" s="68">
        <v>620</v>
      </c>
      <c r="F49" s="68">
        <v>694</v>
      </c>
      <c r="G49" s="68">
        <v>29</v>
      </c>
      <c r="H49" s="68">
        <v>0</v>
      </c>
      <c r="I49" s="68">
        <v>0</v>
      </c>
      <c r="J49" s="69">
        <v>7190</v>
      </c>
    </row>
    <row r="50" spans="1:10" s="15" customFormat="1" ht="15" customHeight="1" x14ac:dyDescent="0.15">
      <c r="A50" s="67" t="s">
        <v>40</v>
      </c>
      <c r="B50" s="68">
        <v>117</v>
      </c>
      <c r="C50" s="68">
        <v>154</v>
      </c>
      <c r="D50" s="68">
        <v>25</v>
      </c>
      <c r="E50" s="68">
        <v>155</v>
      </c>
      <c r="F50" s="68">
        <v>0</v>
      </c>
      <c r="G50" s="68">
        <v>0</v>
      </c>
      <c r="H50" s="68">
        <v>0</v>
      </c>
      <c r="I50" s="68">
        <v>0</v>
      </c>
      <c r="J50" s="69">
        <v>450</v>
      </c>
    </row>
    <row r="51" spans="1:10" s="15" customFormat="1" ht="15" customHeight="1" x14ac:dyDescent="0.15">
      <c r="A51" s="67" t="s">
        <v>41</v>
      </c>
      <c r="B51" s="68">
        <v>8371</v>
      </c>
      <c r="C51" s="68">
        <v>5241</v>
      </c>
      <c r="D51" s="68">
        <v>0</v>
      </c>
      <c r="E51" s="68">
        <v>70</v>
      </c>
      <c r="F51" s="68">
        <v>493</v>
      </c>
      <c r="G51" s="68">
        <v>1008</v>
      </c>
      <c r="H51" s="68">
        <v>0</v>
      </c>
      <c r="I51" s="68">
        <v>0</v>
      </c>
      <c r="J51" s="69">
        <v>15183</v>
      </c>
    </row>
    <row r="52" spans="1:10" s="15" customFormat="1" ht="15" customHeight="1" x14ac:dyDescent="0.15">
      <c r="A52" s="67" t="s">
        <v>42</v>
      </c>
      <c r="B52" s="68">
        <v>391</v>
      </c>
      <c r="C52" s="68">
        <v>384</v>
      </c>
      <c r="D52" s="68">
        <v>126</v>
      </c>
      <c r="E52" s="68">
        <v>183</v>
      </c>
      <c r="F52" s="68">
        <v>16</v>
      </c>
      <c r="G52" s="68">
        <v>0</v>
      </c>
      <c r="H52" s="68">
        <v>45</v>
      </c>
      <c r="I52" s="68">
        <v>0</v>
      </c>
      <c r="J52" s="69">
        <v>1145</v>
      </c>
    </row>
    <row r="53" spans="1:10" s="15" customFormat="1" ht="15" customHeight="1" x14ac:dyDescent="0.15">
      <c r="A53" s="67"/>
      <c r="B53" s="68"/>
      <c r="C53" s="68"/>
      <c r="D53" s="68"/>
      <c r="E53" s="68"/>
      <c r="F53" s="68"/>
      <c r="G53" s="68"/>
      <c r="H53" s="68"/>
      <c r="I53" s="68"/>
      <c r="J53" s="69"/>
    </row>
    <row r="54" spans="1:10" s="15" customFormat="1" ht="15" customHeight="1" x14ac:dyDescent="0.15">
      <c r="A54" s="67" t="s">
        <v>43</v>
      </c>
      <c r="B54" s="68">
        <v>95</v>
      </c>
      <c r="C54" s="68">
        <v>13</v>
      </c>
      <c r="D54" s="68">
        <v>0</v>
      </c>
      <c r="E54" s="68">
        <v>17</v>
      </c>
      <c r="F54" s="68">
        <v>0</v>
      </c>
      <c r="G54" s="68">
        <v>2</v>
      </c>
      <c r="H54" s="68">
        <v>4</v>
      </c>
      <c r="I54" s="68">
        <v>1</v>
      </c>
      <c r="J54" s="69">
        <v>133</v>
      </c>
    </row>
    <row r="55" spans="1:10" s="15" customFormat="1" ht="15" customHeight="1" x14ac:dyDescent="0.15">
      <c r="A55" s="67" t="s">
        <v>44</v>
      </c>
      <c r="B55" s="68">
        <v>542</v>
      </c>
      <c r="C55" s="68">
        <v>36</v>
      </c>
      <c r="D55" s="68">
        <v>19</v>
      </c>
      <c r="E55" s="68">
        <v>206</v>
      </c>
      <c r="F55" s="68">
        <v>39</v>
      </c>
      <c r="G55" s="68">
        <v>3</v>
      </c>
      <c r="H55" s="68">
        <v>19</v>
      </c>
      <c r="I55" s="68">
        <v>0</v>
      </c>
      <c r="J55" s="69">
        <v>864</v>
      </c>
    </row>
    <row r="56" spans="1:10" s="15" customFormat="1" ht="15" customHeight="1" x14ac:dyDescent="0.15">
      <c r="A56" s="67" t="s">
        <v>45</v>
      </c>
      <c r="B56" s="68">
        <v>204</v>
      </c>
      <c r="C56" s="68">
        <v>241</v>
      </c>
      <c r="D56" s="68">
        <v>4</v>
      </c>
      <c r="E56" s="68">
        <v>677</v>
      </c>
      <c r="F56" s="68">
        <v>0</v>
      </c>
      <c r="G56" s="68">
        <v>422</v>
      </c>
      <c r="H56" s="68">
        <v>61</v>
      </c>
      <c r="I56" s="68">
        <v>0</v>
      </c>
      <c r="J56" s="69">
        <v>1608</v>
      </c>
    </row>
    <row r="57" spans="1:10" s="15" customFormat="1" ht="15" customHeight="1" x14ac:dyDescent="0.15">
      <c r="A57" s="67" t="s">
        <v>46</v>
      </c>
      <c r="B57" s="68">
        <v>2740</v>
      </c>
      <c r="C57" s="68">
        <v>1386</v>
      </c>
      <c r="D57" s="68">
        <v>19</v>
      </c>
      <c r="E57" s="68">
        <v>478</v>
      </c>
      <c r="F57" s="68">
        <v>67</v>
      </c>
      <c r="G57" s="68">
        <v>96</v>
      </c>
      <c r="H57" s="68">
        <v>525</v>
      </c>
      <c r="I57" s="68">
        <v>1</v>
      </c>
      <c r="J57" s="69">
        <v>5310</v>
      </c>
    </row>
    <row r="58" spans="1:10" s="15" customFormat="1" ht="15" customHeight="1" x14ac:dyDescent="0.15">
      <c r="A58" s="67" t="s">
        <v>47</v>
      </c>
      <c r="B58" s="68">
        <v>0</v>
      </c>
      <c r="C58" s="68">
        <v>722</v>
      </c>
      <c r="D58" s="68">
        <v>690</v>
      </c>
      <c r="E58" s="68">
        <v>2715</v>
      </c>
      <c r="F58" s="68">
        <v>147</v>
      </c>
      <c r="G58" s="68">
        <v>52</v>
      </c>
      <c r="H58" s="68">
        <v>234</v>
      </c>
      <c r="I58" s="68">
        <v>0</v>
      </c>
      <c r="J58" s="69">
        <v>4560</v>
      </c>
    </row>
    <row r="59" spans="1:10" s="15" customFormat="1" ht="15" customHeight="1" x14ac:dyDescent="0.15">
      <c r="A59" s="67"/>
      <c r="B59" s="68"/>
      <c r="C59" s="68"/>
      <c r="D59" s="68"/>
      <c r="E59" s="68"/>
      <c r="F59" s="68"/>
      <c r="G59" s="68"/>
      <c r="H59" s="68"/>
      <c r="I59" s="68"/>
      <c r="J59" s="69"/>
    </row>
    <row r="60" spans="1:10" s="15" customFormat="1" ht="15" customHeight="1" x14ac:dyDescent="0.15">
      <c r="A60" s="67" t="s">
        <v>48</v>
      </c>
      <c r="B60" s="68">
        <v>91</v>
      </c>
      <c r="C60" s="68">
        <v>0</v>
      </c>
      <c r="D60" s="68">
        <v>71</v>
      </c>
      <c r="E60" s="68">
        <v>268</v>
      </c>
      <c r="F60" s="68">
        <v>0</v>
      </c>
      <c r="G60" s="68">
        <v>0</v>
      </c>
      <c r="H60" s="68">
        <v>0</v>
      </c>
      <c r="I60" s="68">
        <v>0</v>
      </c>
      <c r="J60" s="69">
        <v>430</v>
      </c>
    </row>
    <row r="61" spans="1:10" s="15" customFormat="1" ht="15" customHeight="1" x14ac:dyDescent="0.15">
      <c r="A61" s="67" t="s">
        <v>49</v>
      </c>
      <c r="B61" s="68">
        <v>5</v>
      </c>
      <c r="C61" s="68">
        <v>23</v>
      </c>
      <c r="D61" s="68">
        <v>0</v>
      </c>
      <c r="E61" s="68">
        <v>18</v>
      </c>
      <c r="F61" s="68">
        <v>0</v>
      </c>
      <c r="G61" s="68">
        <v>0</v>
      </c>
      <c r="H61" s="68">
        <v>0</v>
      </c>
      <c r="I61" s="68">
        <v>0</v>
      </c>
      <c r="J61" s="69">
        <v>47</v>
      </c>
    </row>
    <row r="62" spans="1:10" s="15" customFormat="1" ht="15" customHeight="1" x14ac:dyDescent="0.15">
      <c r="A62" s="67" t="s">
        <v>50</v>
      </c>
      <c r="B62" s="68">
        <v>432</v>
      </c>
      <c r="C62" s="68">
        <v>324</v>
      </c>
      <c r="D62" s="68">
        <v>111</v>
      </c>
      <c r="E62" s="68">
        <v>65</v>
      </c>
      <c r="F62" s="68">
        <v>0</v>
      </c>
      <c r="G62" s="68">
        <v>0</v>
      </c>
      <c r="H62" s="68">
        <v>0</v>
      </c>
      <c r="I62" s="68">
        <v>0</v>
      </c>
      <c r="J62" s="69">
        <v>932</v>
      </c>
    </row>
    <row r="63" spans="1:10" s="15" customFormat="1" ht="15" customHeight="1" x14ac:dyDescent="0.15">
      <c r="A63" s="67" t="s">
        <v>51</v>
      </c>
      <c r="B63" s="68">
        <v>0</v>
      </c>
      <c r="C63" s="68">
        <v>4</v>
      </c>
      <c r="D63" s="68">
        <v>157</v>
      </c>
      <c r="E63" s="68">
        <v>5</v>
      </c>
      <c r="F63" s="68">
        <v>0</v>
      </c>
      <c r="G63" s="68">
        <v>1</v>
      </c>
      <c r="H63" s="68">
        <v>4</v>
      </c>
      <c r="I63" s="68">
        <v>1</v>
      </c>
      <c r="J63" s="69">
        <v>173</v>
      </c>
    </row>
    <row r="64" spans="1:10" s="15" customFormat="1" ht="15" customHeight="1" x14ac:dyDescent="0.15">
      <c r="A64" s="67" t="s">
        <v>52</v>
      </c>
      <c r="B64" s="68">
        <v>970</v>
      </c>
      <c r="C64" s="68">
        <v>667</v>
      </c>
      <c r="D64" s="68">
        <v>667</v>
      </c>
      <c r="E64" s="68">
        <v>247</v>
      </c>
      <c r="F64" s="68">
        <v>563</v>
      </c>
      <c r="G64" s="68">
        <v>0</v>
      </c>
      <c r="H64" s="68">
        <v>4</v>
      </c>
      <c r="I64" s="68">
        <v>0</v>
      </c>
      <c r="J64" s="69">
        <v>3117</v>
      </c>
    </row>
    <row r="65" spans="1:10" s="15" customFormat="1" ht="15" customHeight="1" x14ac:dyDescent="0.15">
      <c r="A65" s="67"/>
      <c r="B65" s="68"/>
      <c r="C65" s="68"/>
      <c r="D65" s="68"/>
      <c r="E65" s="68"/>
      <c r="F65" s="68"/>
      <c r="G65" s="68"/>
      <c r="H65" s="68"/>
      <c r="I65" s="68"/>
      <c r="J65" s="69"/>
    </row>
    <row r="66" spans="1:10" s="15" customFormat="1" ht="15" customHeight="1" x14ac:dyDescent="0.15">
      <c r="A66" s="67" t="s">
        <v>53</v>
      </c>
      <c r="B66" s="68">
        <v>236</v>
      </c>
      <c r="C66" s="68">
        <v>730</v>
      </c>
      <c r="D66" s="68">
        <v>48</v>
      </c>
      <c r="E66" s="68">
        <v>24</v>
      </c>
      <c r="F66" s="68">
        <v>730</v>
      </c>
      <c r="G66" s="68">
        <v>0</v>
      </c>
      <c r="H66" s="68">
        <v>63</v>
      </c>
      <c r="I66" s="68">
        <v>0</v>
      </c>
      <c r="J66" s="69">
        <v>1832</v>
      </c>
    </row>
    <row r="67" spans="1:10" s="15" customFormat="1" ht="15" customHeight="1" x14ac:dyDescent="0.15">
      <c r="A67" s="67" t="s">
        <v>54</v>
      </c>
      <c r="B67" s="68">
        <v>254</v>
      </c>
      <c r="C67" s="68">
        <v>29</v>
      </c>
      <c r="D67" s="68">
        <v>85</v>
      </c>
      <c r="E67" s="68">
        <v>152</v>
      </c>
      <c r="F67" s="68">
        <v>18</v>
      </c>
      <c r="G67" s="68">
        <v>0</v>
      </c>
      <c r="H67" s="68">
        <v>79</v>
      </c>
      <c r="I67" s="68">
        <v>0</v>
      </c>
      <c r="J67" s="69">
        <v>617</v>
      </c>
    </row>
    <row r="68" spans="1:10" s="15" customFormat="1" ht="15" customHeight="1" x14ac:dyDescent="0.15">
      <c r="A68" s="67" t="s">
        <v>55</v>
      </c>
      <c r="B68" s="68">
        <v>45</v>
      </c>
      <c r="C68" s="68">
        <v>1</v>
      </c>
      <c r="D68" s="68">
        <v>82</v>
      </c>
      <c r="E68" s="68">
        <v>10</v>
      </c>
      <c r="F68" s="68">
        <v>13</v>
      </c>
      <c r="G68" s="68">
        <v>2</v>
      </c>
      <c r="H68" s="68">
        <v>33</v>
      </c>
      <c r="I68" s="68">
        <v>0</v>
      </c>
      <c r="J68" s="69">
        <v>186</v>
      </c>
    </row>
    <row r="69" spans="1:10" s="15" customFormat="1" ht="15" customHeight="1" x14ac:dyDescent="0.15">
      <c r="A69" s="67" t="s">
        <v>56</v>
      </c>
      <c r="B69" s="68">
        <v>8</v>
      </c>
      <c r="C69" s="68">
        <v>1</v>
      </c>
      <c r="D69" s="68">
        <v>0</v>
      </c>
      <c r="E69" s="68">
        <v>8</v>
      </c>
      <c r="F69" s="68">
        <v>0</v>
      </c>
      <c r="G69" s="68">
        <v>0</v>
      </c>
      <c r="H69" s="68">
        <v>0</v>
      </c>
      <c r="I69" s="68">
        <v>0</v>
      </c>
      <c r="J69" s="69">
        <v>17</v>
      </c>
    </row>
    <row r="70" spans="1:10" s="15" customFormat="1" ht="15" customHeight="1" x14ac:dyDescent="0.15">
      <c r="A70" s="67" t="s">
        <v>57</v>
      </c>
      <c r="B70" s="68">
        <v>0</v>
      </c>
      <c r="C70" s="68">
        <v>0</v>
      </c>
      <c r="D70" s="68">
        <v>0</v>
      </c>
      <c r="E70" s="68">
        <v>0</v>
      </c>
      <c r="F70" s="68">
        <v>0</v>
      </c>
      <c r="G70" s="68">
        <v>0</v>
      </c>
      <c r="H70" s="68">
        <v>0</v>
      </c>
      <c r="I70" s="68">
        <v>0</v>
      </c>
      <c r="J70" s="69">
        <v>0</v>
      </c>
    </row>
    <row r="71" spans="1:10" s="15" customFormat="1" ht="15" customHeight="1" x14ac:dyDescent="0.15">
      <c r="A71" s="67"/>
      <c r="B71" s="68"/>
      <c r="C71" s="68"/>
      <c r="D71" s="68"/>
      <c r="E71" s="68"/>
      <c r="F71" s="68"/>
      <c r="G71" s="68"/>
      <c r="H71" s="68"/>
      <c r="I71" s="68"/>
      <c r="J71" s="69"/>
    </row>
    <row r="72" spans="1:10" s="15" customFormat="1" ht="15" customHeight="1" x14ac:dyDescent="0.15">
      <c r="A72" s="67" t="s">
        <v>58</v>
      </c>
      <c r="B72" s="68">
        <v>14</v>
      </c>
      <c r="C72" s="68">
        <v>72</v>
      </c>
      <c r="D72" s="68">
        <v>20</v>
      </c>
      <c r="E72" s="68">
        <v>13</v>
      </c>
      <c r="F72" s="68">
        <v>8</v>
      </c>
      <c r="G72" s="68">
        <v>0</v>
      </c>
      <c r="H72" s="68">
        <v>2</v>
      </c>
      <c r="I72" s="68">
        <v>0</v>
      </c>
      <c r="J72" s="69">
        <v>129</v>
      </c>
    </row>
    <row r="73" spans="1:10" s="15" customFormat="1" ht="15" customHeight="1" x14ac:dyDescent="0.15">
      <c r="A73" s="67" t="s">
        <v>59</v>
      </c>
      <c r="B73" s="68">
        <v>24</v>
      </c>
      <c r="C73" s="68">
        <v>104</v>
      </c>
      <c r="D73" s="68">
        <v>4</v>
      </c>
      <c r="E73" s="68">
        <v>77</v>
      </c>
      <c r="F73" s="68">
        <v>2</v>
      </c>
      <c r="G73" s="68">
        <v>1</v>
      </c>
      <c r="H73" s="68">
        <v>5</v>
      </c>
      <c r="I73" s="68">
        <v>0</v>
      </c>
      <c r="J73" s="69">
        <v>217</v>
      </c>
    </row>
    <row r="74" spans="1:10" s="15" customFormat="1" ht="15" customHeight="1" x14ac:dyDescent="0.15">
      <c r="A74" s="67" t="s">
        <v>60</v>
      </c>
      <c r="B74" s="68">
        <v>214</v>
      </c>
      <c r="C74" s="68">
        <v>96</v>
      </c>
      <c r="D74" s="68">
        <v>0</v>
      </c>
      <c r="E74" s="68">
        <v>4</v>
      </c>
      <c r="F74" s="68">
        <v>2</v>
      </c>
      <c r="G74" s="68">
        <v>6</v>
      </c>
      <c r="H74" s="68">
        <v>6</v>
      </c>
      <c r="I74" s="68">
        <v>0</v>
      </c>
      <c r="J74" s="69">
        <v>327</v>
      </c>
    </row>
    <row r="75" spans="1:10" s="15" customFormat="1" ht="15" customHeight="1" x14ac:dyDescent="0.15">
      <c r="A75" s="70" t="s">
        <v>61</v>
      </c>
      <c r="B75" s="71">
        <v>2</v>
      </c>
      <c r="C75" s="71">
        <v>0</v>
      </c>
      <c r="D75" s="71">
        <v>0</v>
      </c>
      <c r="E75" s="71">
        <v>0</v>
      </c>
      <c r="F75" s="71">
        <v>0</v>
      </c>
      <c r="G75" s="71">
        <v>1</v>
      </c>
      <c r="H75" s="71">
        <v>1</v>
      </c>
      <c r="I75" s="71">
        <v>0</v>
      </c>
      <c r="J75" s="72">
        <v>4</v>
      </c>
    </row>
    <row r="76" spans="1:10" s="15" customFormat="1" ht="15" customHeight="1" x14ac:dyDescent="0.15">
      <c r="A76" s="22" t="s">
        <v>211</v>
      </c>
      <c r="B76" s="22"/>
      <c r="C76" s="22"/>
      <c r="D76" s="22"/>
      <c r="E76" s="22"/>
      <c r="F76" s="22"/>
      <c r="G76" s="22"/>
      <c r="H76" s="22"/>
      <c r="I76" s="22"/>
    </row>
    <row r="77" spans="1:10" ht="15" customHeight="1" x14ac:dyDescent="0.15"/>
  </sheetData>
  <mergeCells count="4">
    <mergeCell ref="A3:J3"/>
    <mergeCell ref="A4:J4"/>
    <mergeCell ref="A5:J5"/>
    <mergeCell ref="A6:J6"/>
  </mergeCells>
  <pageMargins left="0.7" right="0.7" top="0.75" bottom="0.75" header="0.3" footer="0.3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71"/>
  <sheetViews>
    <sheetView topLeftCell="A19" zoomScaleSheetLayoutView="100" workbookViewId="0"/>
  </sheetViews>
  <sheetFormatPr baseColWidth="10" defaultColWidth="9.1640625" defaultRowHeight="13" x14ac:dyDescent="0.15"/>
  <cols>
    <col min="1" max="1" width="19.83203125" style="13" customWidth="1"/>
    <col min="2" max="4" width="15.6640625" style="13" customWidth="1"/>
    <col min="5" max="5" width="1.83203125" style="34" customWidth="1"/>
    <col min="6" max="8" width="15.6640625" style="13" customWidth="1"/>
    <col min="9" max="16384" width="9.1640625" style="13"/>
  </cols>
  <sheetData>
    <row r="1" spans="1:17" x14ac:dyDescent="0.15">
      <c r="A1" s="32" t="s">
        <v>251</v>
      </c>
      <c r="B1" s="33"/>
      <c r="C1" s="33"/>
      <c r="D1" s="33"/>
      <c r="E1" s="36"/>
      <c r="F1" s="33"/>
      <c r="G1" s="33"/>
      <c r="H1" s="28" t="s">
        <v>111</v>
      </c>
      <c r="J1" s="25"/>
      <c r="K1" s="25"/>
      <c r="L1" s="25"/>
      <c r="Q1" s="29"/>
    </row>
    <row r="2" spans="1:17" x14ac:dyDescent="0.15">
      <c r="A2" s="32"/>
      <c r="B2" s="33"/>
      <c r="C2" s="33"/>
      <c r="D2" s="33"/>
      <c r="E2" s="36"/>
      <c r="F2" s="33"/>
      <c r="G2" s="33"/>
      <c r="H2" s="28"/>
      <c r="J2" s="25"/>
      <c r="K2" s="25"/>
      <c r="L2" s="25"/>
      <c r="Q2" s="29"/>
    </row>
    <row r="3" spans="1:17" ht="17.25" customHeight="1" x14ac:dyDescent="0.15">
      <c r="A3" s="190" t="s">
        <v>0</v>
      </c>
      <c r="B3" s="191"/>
      <c r="C3" s="191"/>
      <c r="D3" s="191"/>
      <c r="E3" s="191"/>
      <c r="F3" s="191"/>
      <c r="G3" s="191"/>
      <c r="H3" s="191"/>
      <c r="I3" s="7"/>
      <c r="J3" s="26"/>
      <c r="K3" s="26"/>
      <c r="L3" s="26"/>
      <c r="M3" s="26"/>
      <c r="N3" s="26"/>
      <c r="O3" s="26"/>
      <c r="P3" s="26"/>
      <c r="Q3" s="26"/>
    </row>
    <row r="4" spans="1:17" x14ac:dyDescent="0.15">
      <c r="A4" s="190" t="s">
        <v>212</v>
      </c>
      <c r="B4" s="190"/>
      <c r="C4" s="190"/>
      <c r="D4" s="190"/>
      <c r="E4" s="190"/>
      <c r="F4" s="190"/>
      <c r="G4" s="190"/>
      <c r="H4" s="190"/>
      <c r="I4" s="7"/>
      <c r="J4" s="26"/>
      <c r="K4" s="26"/>
      <c r="L4" s="26"/>
      <c r="M4" s="26"/>
      <c r="N4" s="26"/>
      <c r="O4" s="26"/>
      <c r="P4" s="26"/>
      <c r="Q4" s="26"/>
    </row>
    <row r="5" spans="1:17" x14ac:dyDescent="0.15">
      <c r="A5" s="190" t="s">
        <v>221</v>
      </c>
      <c r="B5" s="190"/>
      <c r="C5" s="190"/>
      <c r="D5" s="190"/>
      <c r="E5" s="190"/>
      <c r="F5" s="190"/>
      <c r="G5" s="190"/>
      <c r="H5" s="190"/>
      <c r="I5" s="7"/>
      <c r="J5" s="26"/>
      <c r="K5" s="26"/>
      <c r="L5" s="26"/>
      <c r="M5" s="26"/>
      <c r="N5" s="26"/>
      <c r="O5" s="26"/>
      <c r="P5" s="26"/>
      <c r="Q5" s="26"/>
    </row>
    <row r="6" spans="1:17" x14ac:dyDescent="0.15">
      <c r="A6" s="18"/>
    </row>
    <row r="7" spans="1:17" ht="20" customHeight="1" x14ac:dyDescent="0.15">
      <c r="A7" s="160"/>
      <c r="B7" s="186" t="s">
        <v>107</v>
      </c>
      <c r="C7" s="186"/>
      <c r="D7" s="186"/>
      <c r="E7" s="47"/>
      <c r="F7" s="187" t="s">
        <v>172</v>
      </c>
      <c r="G7" s="188"/>
      <c r="H7" s="189"/>
    </row>
    <row r="8" spans="1:17" ht="15" customHeight="1" x14ac:dyDescent="0.15">
      <c r="A8" s="60"/>
      <c r="B8" s="58"/>
      <c r="C8" s="58" t="s">
        <v>90</v>
      </c>
      <c r="D8" s="58" t="s">
        <v>90</v>
      </c>
      <c r="E8" s="47"/>
      <c r="F8" s="58"/>
      <c r="G8" s="58" t="s">
        <v>90</v>
      </c>
      <c r="H8" s="58" t="s">
        <v>90</v>
      </c>
    </row>
    <row r="9" spans="1:17" ht="15" customHeight="1" x14ac:dyDescent="0.15">
      <c r="A9" s="157" t="s">
        <v>3</v>
      </c>
      <c r="B9" s="157" t="s">
        <v>169</v>
      </c>
      <c r="C9" s="56" t="s">
        <v>170</v>
      </c>
      <c r="D9" s="56" t="s">
        <v>171</v>
      </c>
      <c r="E9" s="47"/>
      <c r="F9" s="157" t="s">
        <v>169</v>
      </c>
      <c r="G9" s="56" t="s">
        <v>170</v>
      </c>
      <c r="H9" s="56" t="s">
        <v>171</v>
      </c>
    </row>
    <row r="10" spans="1:17" ht="13" customHeight="1" x14ac:dyDescent="0.15">
      <c r="A10" s="54" t="s">
        <v>5</v>
      </c>
      <c r="B10" s="141">
        <v>0.28999999999999998</v>
      </c>
      <c r="C10" s="141">
        <v>0.27800000000000002</v>
      </c>
      <c r="D10" s="141">
        <v>0.47599999999999998</v>
      </c>
      <c r="E10" s="159"/>
      <c r="F10" s="141">
        <v>0.33400000000000002</v>
      </c>
      <c r="G10" s="141">
        <v>0.33600000000000002</v>
      </c>
      <c r="H10" s="141">
        <v>0.251</v>
      </c>
    </row>
    <row r="11" spans="1:17" s="34" customFormat="1" ht="13" customHeight="1" x14ac:dyDescent="0.15">
      <c r="A11" s="161"/>
      <c r="B11" s="148" t="s">
        <v>90</v>
      </c>
      <c r="C11" s="148" t="s">
        <v>90</v>
      </c>
      <c r="D11" s="148"/>
      <c r="E11" s="159"/>
      <c r="F11" s="148"/>
      <c r="G11" s="148"/>
      <c r="H11" s="148" t="s">
        <v>90</v>
      </c>
    </row>
    <row r="12" spans="1:17" ht="13" customHeight="1" x14ac:dyDescent="0.15">
      <c r="A12" s="54" t="s">
        <v>6</v>
      </c>
      <c r="B12" s="141">
        <v>0.371</v>
      </c>
      <c r="C12" s="141">
        <v>0.371</v>
      </c>
      <c r="D12" s="141" t="s">
        <v>138</v>
      </c>
      <c r="E12" s="159"/>
      <c r="F12" s="141">
        <v>0.28599999999999998</v>
      </c>
      <c r="G12" s="141">
        <v>0.28599999999999998</v>
      </c>
      <c r="H12" s="141" t="s">
        <v>138</v>
      </c>
      <c r="I12" s="13" t="s">
        <v>90</v>
      </c>
    </row>
    <row r="13" spans="1:17" ht="13" customHeight="1" x14ac:dyDescent="0.15">
      <c r="A13" s="54" t="s">
        <v>7</v>
      </c>
      <c r="B13" s="141">
        <v>0.33300000000000002</v>
      </c>
      <c r="C13" s="141">
        <v>0.33300000000000002</v>
      </c>
      <c r="D13" s="141" t="s">
        <v>138</v>
      </c>
      <c r="E13" s="159"/>
      <c r="F13" s="141">
        <v>0.35299999999999998</v>
      </c>
      <c r="G13" s="141">
        <v>0.35299999999999998</v>
      </c>
      <c r="H13" s="141" t="s">
        <v>138</v>
      </c>
      <c r="N13" s="31"/>
    </row>
    <row r="14" spans="1:17" ht="13" customHeight="1" x14ac:dyDescent="0.15">
      <c r="A14" s="54" t="s">
        <v>9</v>
      </c>
      <c r="B14" s="141">
        <v>0.29099999999999998</v>
      </c>
      <c r="C14" s="141">
        <v>0.29099999999999998</v>
      </c>
      <c r="D14" s="141" t="s">
        <v>138</v>
      </c>
      <c r="E14" s="159"/>
      <c r="F14" s="141">
        <v>0.72799999999999998</v>
      </c>
      <c r="G14" s="141">
        <v>0.72799999999999998</v>
      </c>
      <c r="H14" s="141" t="s">
        <v>138</v>
      </c>
    </row>
    <row r="15" spans="1:17" ht="13" customHeight="1" x14ac:dyDescent="0.15">
      <c r="A15" s="54" t="s">
        <v>10</v>
      </c>
      <c r="B15" s="141">
        <v>0.34100000000000003</v>
      </c>
      <c r="C15" s="141">
        <v>0.34100000000000003</v>
      </c>
      <c r="D15" s="141" t="s">
        <v>138</v>
      </c>
      <c r="E15" s="159"/>
      <c r="F15" s="141">
        <v>0.215</v>
      </c>
      <c r="G15" s="141">
        <v>0.215</v>
      </c>
      <c r="H15" s="141" t="s">
        <v>138</v>
      </c>
    </row>
    <row r="16" spans="1:17" ht="13" customHeight="1" x14ac:dyDescent="0.15">
      <c r="A16" s="54" t="s">
        <v>11</v>
      </c>
      <c r="B16" s="141">
        <v>0.26200000000000001</v>
      </c>
      <c r="C16" s="141">
        <v>0.26200000000000001</v>
      </c>
      <c r="D16" s="141" t="s">
        <v>138</v>
      </c>
      <c r="E16" s="159"/>
      <c r="F16" s="141">
        <v>0.35599999999999998</v>
      </c>
      <c r="G16" s="141">
        <v>0.35599999999999998</v>
      </c>
      <c r="H16" s="141" t="s">
        <v>138</v>
      </c>
      <c r="I16" s="13" t="s">
        <v>90</v>
      </c>
    </row>
    <row r="17" spans="1:14" ht="13" customHeight="1" x14ac:dyDescent="0.15">
      <c r="A17" s="54" t="s">
        <v>12</v>
      </c>
      <c r="B17" s="141">
        <v>0.33600000000000002</v>
      </c>
      <c r="C17" s="141">
        <v>0.33600000000000002</v>
      </c>
      <c r="D17" s="141" t="s">
        <v>138</v>
      </c>
      <c r="E17" s="159"/>
      <c r="F17" s="141">
        <v>0.28599999999999998</v>
      </c>
      <c r="G17" s="141">
        <v>0.28599999999999998</v>
      </c>
      <c r="H17" s="141" t="s">
        <v>138</v>
      </c>
      <c r="N17" s="13" t="s">
        <v>90</v>
      </c>
    </row>
    <row r="18" spans="1:14" ht="13" customHeight="1" x14ac:dyDescent="0.15">
      <c r="A18" s="54" t="s">
        <v>225</v>
      </c>
      <c r="B18" s="141">
        <v>0.372</v>
      </c>
      <c r="C18" s="141">
        <v>0.372</v>
      </c>
      <c r="D18" s="141" t="s">
        <v>138</v>
      </c>
      <c r="E18" s="159"/>
      <c r="F18" s="141" t="s">
        <v>138</v>
      </c>
      <c r="G18" s="141" t="s">
        <v>138</v>
      </c>
      <c r="H18" s="141" t="s">
        <v>138</v>
      </c>
      <c r="I18" s="13" t="s">
        <v>90</v>
      </c>
    </row>
    <row r="19" spans="1:14" ht="13" customHeight="1" x14ac:dyDescent="0.15">
      <c r="A19" s="54" t="s">
        <v>226</v>
      </c>
      <c r="B19" s="141">
        <v>0.38800000000000001</v>
      </c>
      <c r="C19" s="141">
        <v>0.38800000000000001</v>
      </c>
      <c r="D19" s="141" t="s">
        <v>138</v>
      </c>
      <c r="E19" s="159"/>
      <c r="F19" s="141" t="s">
        <v>138</v>
      </c>
      <c r="G19" s="141" t="s">
        <v>138</v>
      </c>
      <c r="H19" s="141" t="s">
        <v>138</v>
      </c>
      <c r="N19" s="31" t="s">
        <v>90</v>
      </c>
    </row>
    <row r="20" spans="1:14" ht="13" customHeight="1" x14ac:dyDescent="0.15">
      <c r="A20" s="54" t="s">
        <v>227</v>
      </c>
      <c r="B20" s="141">
        <v>0.15</v>
      </c>
      <c r="C20" s="141">
        <v>0.15</v>
      </c>
      <c r="D20" s="141" t="s">
        <v>138</v>
      </c>
      <c r="E20" s="159"/>
      <c r="F20" s="141" t="s">
        <v>90</v>
      </c>
      <c r="G20" s="141" t="s">
        <v>90</v>
      </c>
      <c r="H20" s="141" t="s">
        <v>138</v>
      </c>
    </row>
    <row r="21" spans="1:14" ht="13" customHeight="1" x14ac:dyDescent="0.15">
      <c r="A21" s="54" t="s">
        <v>16</v>
      </c>
      <c r="B21" s="141">
        <v>0.47499999999999998</v>
      </c>
      <c r="C21" s="141">
        <v>0.47499999999999998</v>
      </c>
      <c r="D21" s="141" t="s">
        <v>138</v>
      </c>
      <c r="E21" s="159"/>
      <c r="F21" s="141">
        <v>0.56399999999999995</v>
      </c>
      <c r="G21" s="141">
        <v>0.56399999999999995</v>
      </c>
      <c r="H21" s="141" t="s">
        <v>138</v>
      </c>
      <c r="I21" s="13" t="s">
        <v>90</v>
      </c>
    </row>
    <row r="22" spans="1:14" s="34" customFormat="1" ht="13" customHeight="1" x14ac:dyDescent="0.15">
      <c r="A22" s="161"/>
      <c r="B22" s="148" t="s">
        <v>90</v>
      </c>
      <c r="C22" s="148" t="s">
        <v>90</v>
      </c>
      <c r="D22" s="148"/>
      <c r="E22" s="159"/>
      <c r="F22" s="148" t="s">
        <v>90</v>
      </c>
      <c r="G22" s="148" t="s">
        <v>90</v>
      </c>
      <c r="H22" s="148" t="s">
        <v>90</v>
      </c>
      <c r="N22" s="35" t="s">
        <v>90</v>
      </c>
    </row>
    <row r="23" spans="1:14" ht="13" customHeight="1" x14ac:dyDescent="0.15">
      <c r="A23" s="54" t="s">
        <v>228</v>
      </c>
      <c r="B23" s="141">
        <v>0.67500000000000004</v>
      </c>
      <c r="C23" s="141">
        <v>0.67500000000000004</v>
      </c>
      <c r="D23" s="141" t="s">
        <v>138</v>
      </c>
      <c r="E23" s="159"/>
      <c r="F23" s="141" t="s">
        <v>138</v>
      </c>
      <c r="G23" s="141" t="s">
        <v>138</v>
      </c>
      <c r="H23" s="141" t="s">
        <v>138</v>
      </c>
    </row>
    <row r="24" spans="1:14" ht="13" customHeight="1" x14ac:dyDescent="0.15">
      <c r="A24" s="54" t="s">
        <v>19</v>
      </c>
      <c r="B24" s="141">
        <v>0.01</v>
      </c>
      <c r="C24" s="141">
        <v>0.01</v>
      </c>
      <c r="D24" s="141" t="s">
        <v>138</v>
      </c>
      <c r="E24" s="159"/>
      <c r="F24" s="141">
        <v>1.0999999999999999E-2</v>
      </c>
      <c r="G24" s="141">
        <v>1.0999999999999999E-2</v>
      </c>
      <c r="H24" s="141" t="s">
        <v>138</v>
      </c>
    </row>
    <row r="25" spans="1:14" ht="13" customHeight="1" x14ac:dyDescent="0.15">
      <c r="A25" s="54" t="s">
        <v>20</v>
      </c>
      <c r="B25" s="141">
        <v>0.47599999999999998</v>
      </c>
      <c r="C25" s="141">
        <v>0.438</v>
      </c>
      <c r="D25" s="141">
        <v>0.79100000000000004</v>
      </c>
      <c r="E25" s="159"/>
      <c r="F25" s="141">
        <v>0.56299999999999994</v>
      </c>
      <c r="G25" s="141">
        <v>0.55000000000000004</v>
      </c>
      <c r="H25" s="141">
        <v>0.80700000000000005</v>
      </c>
    </row>
    <row r="26" spans="1:14" ht="13" customHeight="1" x14ac:dyDescent="0.15">
      <c r="A26" s="54" t="s">
        <v>230</v>
      </c>
      <c r="B26" s="141">
        <v>0.495</v>
      </c>
      <c r="C26" s="141">
        <v>0.495</v>
      </c>
      <c r="D26" s="141" t="s">
        <v>138</v>
      </c>
      <c r="E26" s="159"/>
      <c r="F26" s="141" t="s">
        <v>138</v>
      </c>
      <c r="G26" s="141" t="s">
        <v>138</v>
      </c>
      <c r="H26" s="141" t="s">
        <v>90</v>
      </c>
    </row>
    <row r="27" spans="1:14" ht="13" customHeight="1" x14ac:dyDescent="0.15">
      <c r="A27" s="54" t="s">
        <v>229</v>
      </c>
      <c r="B27" s="141">
        <v>0.49099999999999999</v>
      </c>
      <c r="C27" s="141">
        <v>0.49099999999999999</v>
      </c>
      <c r="D27" s="141" t="s">
        <v>138</v>
      </c>
      <c r="E27" s="159"/>
      <c r="F27" s="141" t="s">
        <v>138</v>
      </c>
      <c r="G27" s="141" t="s">
        <v>138</v>
      </c>
      <c r="H27" s="141" t="s">
        <v>138</v>
      </c>
    </row>
    <row r="28" spans="1:14" ht="13" customHeight="1" x14ac:dyDescent="0.15">
      <c r="A28" s="54" t="s">
        <v>23</v>
      </c>
      <c r="B28" s="141">
        <v>0.192</v>
      </c>
      <c r="C28" s="141">
        <v>0.192</v>
      </c>
      <c r="D28" s="141" t="s">
        <v>138</v>
      </c>
      <c r="E28" s="159"/>
      <c r="F28" s="141">
        <v>0.187</v>
      </c>
      <c r="G28" s="141">
        <v>0.187</v>
      </c>
      <c r="H28" s="141" t="s">
        <v>138</v>
      </c>
    </row>
    <row r="29" spans="1:14" ht="13" customHeight="1" x14ac:dyDescent="0.15">
      <c r="A29" s="54" t="s">
        <v>24</v>
      </c>
      <c r="B29" s="141">
        <v>0.34799999999999998</v>
      </c>
      <c r="C29" s="141">
        <v>0.34799999999999998</v>
      </c>
      <c r="D29" s="141" t="s">
        <v>90</v>
      </c>
      <c r="E29" s="159"/>
      <c r="F29" s="141">
        <v>0.28000000000000003</v>
      </c>
      <c r="G29" s="141">
        <v>0.28000000000000003</v>
      </c>
      <c r="H29" s="141" t="s">
        <v>90</v>
      </c>
    </row>
    <row r="30" spans="1:14" ht="13" customHeight="1" x14ac:dyDescent="0.15">
      <c r="A30" s="54" t="s">
        <v>25</v>
      </c>
      <c r="B30" s="141">
        <v>0.27200000000000002</v>
      </c>
      <c r="C30" s="141">
        <v>0.27200000000000002</v>
      </c>
      <c r="D30" s="141" t="s">
        <v>138</v>
      </c>
      <c r="E30" s="159"/>
      <c r="F30" s="141">
        <v>0.28899999999999998</v>
      </c>
      <c r="G30" s="141">
        <v>0.28899999999999998</v>
      </c>
      <c r="H30" s="141" t="s">
        <v>138</v>
      </c>
    </row>
    <row r="31" spans="1:14" ht="13" customHeight="1" x14ac:dyDescent="0.15">
      <c r="A31" s="54" t="s">
        <v>26</v>
      </c>
      <c r="B31" s="141">
        <v>0.46400000000000002</v>
      </c>
      <c r="C31" s="141">
        <v>0.46400000000000002</v>
      </c>
      <c r="D31" s="141" t="s">
        <v>138</v>
      </c>
      <c r="E31" s="159"/>
      <c r="F31" s="141">
        <v>0.42699999999999999</v>
      </c>
      <c r="G31" s="141">
        <v>0.42699999999999999</v>
      </c>
      <c r="H31" s="141" t="s">
        <v>138</v>
      </c>
    </row>
    <row r="32" spans="1:14" ht="13" customHeight="1" x14ac:dyDescent="0.15">
      <c r="A32" s="54" t="s">
        <v>232</v>
      </c>
      <c r="B32" s="141">
        <v>0.27400000000000002</v>
      </c>
      <c r="C32" s="141">
        <v>0.27400000000000002</v>
      </c>
      <c r="D32" s="141" t="s">
        <v>138</v>
      </c>
      <c r="E32" s="159"/>
      <c r="F32" s="141" t="s">
        <v>138</v>
      </c>
      <c r="G32" s="141" t="s">
        <v>138</v>
      </c>
      <c r="H32" s="141" t="s">
        <v>138</v>
      </c>
    </row>
    <row r="33" spans="1:14" s="34" customFormat="1" ht="13" customHeight="1" x14ac:dyDescent="0.15">
      <c r="A33" s="161"/>
      <c r="B33" s="148" t="s">
        <v>90</v>
      </c>
      <c r="C33" s="148" t="s">
        <v>90</v>
      </c>
      <c r="D33" s="148"/>
      <c r="E33" s="159"/>
      <c r="F33" s="148" t="s">
        <v>90</v>
      </c>
      <c r="G33" s="148" t="s">
        <v>90</v>
      </c>
      <c r="H33" s="148" t="s">
        <v>90</v>
      </c>
    </row>
    <row r="34" spans="1:14" ht="13" customHeight="1" x14ac:dyDescent="0.15">
      <c r="A34" s="54" t="s">
        <v>28</v>
      </c>
      <c r="B34" s="141">
        <v>0.19700000000000001</v>
      </c>
      <c r="C34" s="141">
        <v>0.114</v>
      </c>
      <c r="D34" s="141">
        <v>0.35299999999999998</v>
      </c>
      <c r="E34" s="159"/>
      <c r="F34" s="141">
        <v>0.17199999999999999</v>
      </c>
      <c r="G34" s="141">
        <v>7.8E-2</v>
      </c>
      <c r="H34" s="141">
        <v>0.192</v>
      </c>
    </row>
    <row r="35" spans="1:14" ht="13" customHeight="1" x14ac:dyDescent="0.15">
      <c r="A35" s="54" t="s">
        <v>231</v>
      </c>
      <c r="B35" s="141">
        <v>0.40699999999999997</v>
      </c>
      <c r="C35" s="141">
        <v>0.40699999999999997</v>
      </c>
      <c r="D35" s="141">
        <v>0.39400000000000002</v>
      </c>
      <c r="E35" s="159"/>
      <c r="F35" s="141" t="s">
        <v>138</v>
      </c>
      <c r="G35" s="141" t="s">
        <v>138</v>
      </c>
      <c r="H35" s="141" t="s">
        <v>138</v>
      </c>
      <c r="N35" s="31"/>
    </row>
    <row r="36" spans="1:14" ht="13" customHeight="1" x14ac:dyDescent="0.15">
      <c r="A36" s="54" t="s">
        <v>30</v>
      </c>
      <c r="B36" s="141">
        <v>0.222</v>
      </c>
      <c r="C36" s="141">
        <v>9.5000000000000001E-2</v>
      </c>
      <c r="D36" s="141">
        <v>0.97199999999999998</v>
      </c>
      <c r="E36" s="159"/>
      <c r="F36" s="141">
        <v>0.90100000000000002</v>
      </c>
      <c r="G36" s="141" t="s">
        <v>90</v>
      </c>
      <c r="H36" s="141">
        <v>0.90100000000000002</v>
      </c>
    </row>
    <row r="37" spans="1:14" ht="13" customHeight="1" x14ac:dyDescent="0.15">
      <c r="A37" s="54" t="s">
        <v>233</v>
      </c>
      <c r="B37" s="141">
        <v>0.22800000000000001</v>
      </c>
      <c r="C37" s="141">
        <v>0.22800000000000001</v>
      </c>
      <c r="D37" s="141" t="s">
        <v>138</v>
      </c>
      <c r="E37" s="159"/>
      <c r="F37" s="141" t="s">
        <v>90</v>
      </c>
      <c r="G37" s="141" t="s">
        <v>90</v>
      </c>
      <c r="H37" s="141" t="s">
        <v>138</v>
      </c>
    </row>
    <row r="38" spans="1:14" ht="13" customHeight="1" x14ac:dyDescent="0.15">
      <c r="A38" s="54" t="s">
        <v>234</v>
      </c>
      <c r="B38" s="141">
        <v>0.40200000000000002</v>
      </c>
      <c r="C38" s="141">
        <v>0.32700000000000001</v>
      </c>
      <c r="D38" s="141">
        <v>0.97699999999999998</v>
      </c>
      <c r="E38" s="159"/>
      <c r="F38" s="141" t="s">
        <v>138</v>
      </c>
      <c r="G38" s="141" t="s">
        <v>138</v>
      </c>
      <c r="H38" s="141" t="s">
        <v>138</v>
      </c>
    </row>
    <row r="39" spans="1:14" ht="13" customHeight="1" x14ac:dyDescent="0.15">
      <c r="A39" s="54" t="s">
        <v>235</v>
      </c>
      <c r="B39" s="141">
        <v>0.66300000000000003</v>
      </c>
      <c r="C39" s="141">
        <v>0.66300000000000003</v>
      </c>
      <c r="D39" s="141" t="s">
        <v>138</v>
      </c>
      <c r="E39" s="159"/>
      <c r="F39" s="141" t="s">
        <v>138</v>
      </c>
      <c r="G39" s="141" t="s">
        <v>138</v>
      </c>
      <c r="H39" s="141" t="s">
        <v>138</v>
      </c>
    </row>
    <row r="40" spans="1:14" ht="13" customHeight="1" x14ac:dyDescent="0.15">
      <c r="A40" s="54" t="s">
        <v>236</v>
      </c>
      <c r="B40" s="141">
        <v>0.17499999999999999</v>
      </c>
      <c r="C40" s="141">
        <v>0.13800000000000001</v>
      </c>
      <c r="D40" s="141">
        <v>0.48</v>
      </c>
      <c r="E40" s="159"/>
      <c r="F40" s="141" t="s">
        <v>138</v>
      </c>
      <c r="G40" s="141" t="s">
        <v>138</v>
      </c>
      <c r="H40" s="141" t="s">
        <v>138</v>
      </c>
    </row>
    <row r="41" spans="1:14" ht="13" customHeight="1" x14ac:dyDescent="0.15">
      <c r="A41" s="54" t="s">
        <v>35</v>
      </c>
      <c r="B41" s="141">
        <v>0.51600000000000001</v>
      </c>
      <c r="C41" s="141">
        <v>0.51600000000000001</v>
      </c>
      <c r="D41" s="141" t="s">
        <v>138</v>
      </c>
      <c r="E41" s="159"/>
      <c r="F41" s="141">
        <v>0.57199999999999995</v>
      </c>
      <c r="G41" s="141">
        <v>0.57199999999999995</v>
      </c>
      <c r="H41" s="141" t="s">
        <v>138</v>
      </c>
    </row>
    <row r="42" spans="1:14" ht="13" customHeight="1" x14ac:dyDescent="0.15">
      <c r="A42" s="54" t="s">
        <v>240</v>
      </c>
      <c r="B42" s="141">
        <v>0.495</v>
      </c>
      <c r="C42" s="141">
        <v>0.53400000000000003</v>
      </c>
      <c r="D42" s="141">
        <v>0.159</v>
      </c>
      <c r="E42" s="159"/>
      <c r="F42" s="141" t="s">
        <v>138</v>
      </c>
      <c r="G42" s="141" t="s">
        <v>138</v>
      </c>
      <c r="H42" s="141" t="s">
        <v>138</v>
      </c>
    </row>
    <row r="43" spans="1:14" ht="13" customHeight="1" x14ac:dyDescent="0.15">
      <c r="A43" s="54" t="s">
        <v>37</v>
      </c>
      <c r="B43" s="141">
        <v>0.376</v>
      </c>
      <c r="C43" s="141">
        <v>0.377</v>
      </c>
      <c r="D43" s="141">
        <v>2.8000000000000001E-2</v>
      </c>
      <c r="E43" s="159"/>
      <c r="F43" s="141">
        <v>0.45200000000000001</v>
      </c>
      <c r="G43" s="141">
        <v>0.45200000000000001</v>
      </c>
      <c r="H43" s="141" t="s">
        <v>138</v>
      </c>
    </row>
    <row r="44" spans="1:14" s="34" customFormat="1" ht="13.5" customHeight="1" x14ac:dyDescent="0.15">
      <c r="A44" s="161"/>
      <c r="B44" s="148" t="s">
        <v>90</v>
      </c>
      <c r="C44" s="148" t="s">
        <v>90</v>
      </c>
      <c r="D44" s="148"/>
      <c r="E44" s="159"/>
      <c r="F44" s="148" t="s">
        <v>90</v>
      </c>
      <c r="G44" s="148" t="s">
        <v>90</v>
      </c>
      <c r="H44" s="148" t="s">
        <v>90</v>
      </c>
    </row>
    <row r="45" spans="1:14" ht="13" customHeight="1" x14ac:dyDescent="0.15">
      <c r="A45" s="54" t="s">
        <v>237</v>
      </c>
      <c r="B45" s="141">
        <v>0.46600000000000003</v>
      </c>
      <c r="C45" s="141">
        <v>0.59</v>
      </c>
      <c r="D45" s="141">
        <v>0.113</v>
      </c>
      <c r="E45" s="159"/>
      <c r="F45" s="141" t="s">
        <v>138</v>
      </c>
      <c r="G45" s="141" t="s">
        <v>138</v>
      </c>
      <c r="H45" s="141" t="s">
        <v>138</v>
      </c>
    </row>
    <row r="46" spans="1:14" ht="13" customHeight="1" x14ac:dyDescent="0.15">
      <c r="A46" s="54" t="s">
        <v>238</v>
      </c>
      <c r="B46" s="141">
        <v>0.19900000000000001</v>
      </c>
      <c r="C46" s="141">
        <v>0.19900000000000001</v>
      </c>
      <c r="D46" s="141" t="s">
        <v>138</v>
      </c>
      <c r="E46" s="159"/>
      <c r="F46" s="141"/>
      <c r="G46" s="141" t="s">
        <v>138</v>
      </c>
      <c r="H46" s="141" t="s">
        <v>138</v>
      </c>
    </row>
    <row r="47" spans="1:14" ht="13" customHeight="1" x14ac:dyDescent="0.15">
      <c r="A47" s="54" t="s">
        <v>40</v>
      </c>
      <c r="B47" s="141">
        <v>0.42499999999999999</v>
      </c>
      <c r="C47" s="141">
        <v>0.42499999999999999</v>
      </c>
      <c r="D47" s="141" t="s">
        <v>138</v>
      </c>
      <c r="E47" s="159"/>
      <c r="F47" s="141">
        <v>0.57399999999999995</v>
      </c>
      <c r="G47" s="141">
        <v>0.57399999999999995</v>
      </c>
      <c r="H47" s="141" t="s">
        <v>138</v>
      </c>
    </row>
    <row r="48" spans="1:14" ht="13" customHeight="1" x14ac:dyDescent="0.15">
      <c r="A48" s="54" t="s">
        <v>241</v>
      </c>
      <c r="B48" s="141">
        <v>0.35</v>
      </c>
      <c r="C48" s="141">
        <v>0.34200000000000003</v>
      </c>
      <c r="D48" s="141">
        <v>0.36299999999999999</v>
      </c>
      <c r="E48" s="159"/>
      <c r="F48" s="141" t="s">
        <v>90</v>
      </c>
      <c r="G48" s="141" t="s">
        <v>90</v>
      </c>
      <c r="H48" s="141" t="s">
        <v>138</v>
      </c>
    </row>
    <row r="49" spans="1:14" ht="13" customHeight="1" x14ac:dyDescent="0.15">
      <c r="A49" s="54" t="s">
        <v>42</v>
      </c>
      <c r="B49" s="141">
        <v>0.371</v>
      </c>
      <c r="C49" s="141">
        <v>0.371</v>
      </c>
      <c r="D49" s="141" t="s">
        <v>138</v>
      </c>
      <c r="E49" s="159"/>
      <c r="F49" s="141">
        <v>0.60899999999999999</v>
      </c>
      <c r="G49" s="141">
        <v>0.60899999999999999</v>
      </c>
      <c r="H49" s="141" t="s">
        <v>138</v>
      </c>
    </row>
    <row r="50" spans="1:14" ht="13" customHeight="1" x14ac:dyDescent="0.15">
      <c r="A50" s="54" t="s">
        <v>239</v>
      </c>
      <c r="B50" s="141">
        <v>0.68700000000000006</v>
      </c>
      <c r="C50" s="141">
        <v>0.68700000000000006</v>
      </c>
      <c r="D50" s="141" t="s">
        <v>138</v>
      </c>
      <c r="E50" s="159"/>
      <c r="F50" s="141" t="s">
        <v>138</v>
      </c>
      <c r="G50" s="141" t="s">
        <v>138</v>
      </c>
      <c r="H50" s="141" t="s">
        <v>138</v>
      </c>
    </row>
    <row r="51" spans="1:14" ht="13" customHeight="1" x14ac:dyDescent="0.15">
      <c r="A51" s="54" t="s">
        <v>44</v>
      </c>
      <c r="B51" s="141">
        <v>0.23100000000000001</v>
      </c>
      <c r="C51" s="141">
        <v>0.23100000000000001</v>
      </c>
      <c r="D51" s="141" t="s">
        <v>138</v>
      </c>
      <c r="E51" s="159"/>
      <c r="F51" s="141">
        <v>0.254</v>
      </c>
      <c r="G51" s="141">
        <v>0.254</v>
      </c>
      <c r="H51" s="141" t="s">
        <v>90</v>
      </c>
    </row>
    <row r="52" spans="1:14" ht="13" customHeight="1" x14ac:dyDescent="0.15">
      <c r="A52" s="54" t="s">
        <v>242</v>
      </c>
      <c r="B52" s="141">
        <v>0.24299999999999999</v>
      </c>
      <c r="C52" s="141">
        <v>0.24299999999999999</v>
      </c>
      <c r="D52" s="141" t="s">
        <v>138</v>
      </c>
      <c r="E52" s="159"/>
      <c r="F52" s="141" t="s">
        <v>138</v>
      </c>
      <c r="G52" s="141" t="s">
        <v>138</v>
      </c>
      <c r="H52" s="141" t="s">
        <v>138</v>
      </c>
    </row>
    <row r="53" spans="1:14" ht="13" customHeight="1" x14ac:dyDescent="0.15">
      <c r="A53" s="54" t="s">
        <v>46</v>
      </c>
      <c r="B53" s="141">
        <v>8.4000000000000005E-2</v>
      </c>
      <c r="C53" s="141">
        <v>8.3000000000000004E-2</v>
      </c>
      <c r="D53" s="141">
        <v>8.3000000000000004E-2</v>
      </c>
      <c r="E53" s="159"/>
      <c r="F53" s="141">
        <v>7.1999999999999995E-2</v>
      </c>
      <c r="G53" s="141">
        <v>7.1999999999999995E-2</v>
      </c>
      <c r="H53" s="141">
        <v>4.5999999999999999E-2</v>
      </c>
    </row>
    <row r="54" spans="1:14" ht="13" customHeight="1" x14ac:dyDescent="0.15">
      <c r="A54" s="54" t="s">
        <v>47</v>
      </c>
      <c r="B54" s="141">
        <v>0.46</v>
      </c>
      <c r="C54" s="141">
        <v>0.46</v>
      </c>
      <c r="D54" s="141" t="s">
        <v>138</v>
      </c>
      <c r="E54" s="159"/>
      <c r="F54" s="141">
        <v>0.86799999999999999</v>
      </c>
      <c r="G54" s="141">
        <v>0.86799999999999999</v>
      </c>
      <c r="H54" s="141" t="s">
        <v>138</v>
      </c>
    </row>
    <row r="55" spans="1:14" s="34" customFormat="1" ht="13" customHeight="1" x14ac:dyDescent="0.15">
      <c r="A55" s="161"/>
      <c r="B55" s="148" t="s">
        <v>90</v>
      </c>
      <c r="C55" s="148" t="s">
        <v>90</v>
      </c>
      <c r="D55" s="148"/>
      <c r="E55" s="159"/>
      <c r="F55" s="148" t="s">
        <v>90</v>
      </c>
      <c r="G55" s="148" t="s">
        <v>90</v>
      </c>
      <c r="H55" s="148" t="s">
        <v>90</v>
      </c>
    </row>
    <row r="56" spans="1:14" ht="13" customHeight="1" x14ac:dyDescent="0.15">
      <c r="A56" s="54" t="s">
        <v>243</v>
      </c>
      <c r="B56" s="141">
        <v>8.5999999999999993E-2</v>
      </c>
      <c r="C56" s="141">
        <v>8.5999999999999993E-2</v>
      </c>
      <c r="D56" s="141" t="s">
        <v>138</v>
      </c>
      <c r="E56" s="159"/>
      <c r="F56" s="141" t="s">
        <v>90</v>
      </c>
      <c r="G56" s="141" t="s">
        <v>90</v>
      </c>
      <c r="H56" s="141" t="s">
        <v>138</v>
      </c>
    </row>
    <row r="57" spans="1:14" ht="13" customHeight="1" x14ac:dyDescent="0.15">
      <c r="A57" s="54" t="s">
        <v>49</v>
      </c>
      <c r="B57" s="141">
        <v>0.12</v>
      </c>
      <c r="C57" s="141">
        <v>0.12</v>
      </c>
      <c r="D57" s="141">
        <v>8.3000000000000004E-2</v>
      </c>
      <c r="E57" s="159"/>
      <c r="F57" s="141">
        <v>9.1999999999999998E-2</v>
      </c>
      <c r="G57" s="141">
        <v>9.1999999999999998E-2</v>
      </c>
      <c r="H57" s="141" t="s">
        <v>90</v>
      </c>
    </row>
    <row r="58" spans="1:14" ht="13" customHeight="1" x14ac:dyDescent="0.15">
      <c r="A58" s="54" t="s">
        <v>244</v>
      </c>
      <c r="B58" s="141">
        <v>0.372</v>
      </c>
      <c r="C58" s="141">
        <v>0.372</v>
      </c>
      <c r="D58" s="141" t="s">
        <v>138</v>
      </c>
      <c r="E58" s="159"/>
      <c r="F58" s="141" t="s">
        <v>138</v>
      </c>
      <c r="G58" s="141" t="s">
        <v>138</v>
      </c>
      <c r="H58" s="141" t="s">
        <v>138</v>
      </c>
    </row>
    <row r="59" spans="1:14" ht="13" customHeight="1" x14ac:dyDescent="0.15">
      <c r="A59" s="54" t="s">
        <v>245</v>
      </c>
      <c r="B59" s="141">
        <v>0.61399999999999999</v>
      </c>
      <c r="C59" s="141">
        <v>0.61399999999999999</v>
      </c>
      <c r="D59" s="141" t="s">
        <v>138</v>
      </c>
      <c r="E59" s="159"/>
      <c r="F59" s="141" t="s">
        <v>138</v>
      </c>
      <c r="G59" s="141" t="s">
        <v>138</v>
      </c>
      <c r="H59" s="141" t="s">
        <v>138</v>
      </c>
    </row>
    <row r="60" spans="1:14" ht="13" customHeight="1" x14ac:dyDescent="0.15">
      <c r="A60" s="54" t="s">
        <v>52</v>
      </c>
      <c r="B60" s="141">
        <v>0.26500000000000001</v>
      </c>
      <c r="C60" s="141">
        <v>0.26600000000000001</v>
      </c>
      <c r="D60" s="141">
        <v>0.215</v>
      </c>
      <c r="E60" s="159"/>
      <c r="F60" s="141">
        <v>0</v>
      </c>
      <c r="G60" s="141">
        <v>0</v>
      </c>
      <c r="H60" s="141">
        <v>0</v>
      </c>
      <c r="I60" s="47" t="s">
        <v>90</v>
      </c>
      <c r="J60" s="18"/>
    </row>
    <row r="61" spans="1:14" ht="13" customHeight="1" x14ac:dyDescent="0.15">
      <c r="A61" s="54" t="s">
        <v>246</v>
      </c>
      <c r="B61" s="141">
        <v>0.36099999999999999</v>
      </c>
      <c r="C61" s="141">
        <v>0.36099999999999999</v>
      </c>
      <c r="D61" s="141" t="s">
        <v>138</v>
      </c>
      <c r="E61" s="159"/>
      <c r="F61" s="141" t="s">
        <v>138</v>
      </c>
      <c r="G61" s="141" t="s">
        <v>138</v>
      </c>
      <c r="H61" s="141" t="s">
        <v>138</v>
      </c>
      <c r="I61" s="47" t="s">
        <v>90</v>
      </c>
      <c r="J61" s="18"/>
      <c r="N61" s="31"/>
    </row>
    <row r="62" spans="1:14" ht="13" customHeight="1" x14ac:dyDescent="0.15">
      <c r="A62" s="54" t="s">
        <v>247</v>
      </c>
      <c r="B62" s="141">
        <v>0.33800000000000002</v>
      </c>
      <c r="C62" s="141">
        <v>0.30399999999999999</v>
      </c>
      <c r="D62" s="141">
        <v>0.91200000000000003</v>
      </c>
      <c r="E62" s="159"/>
      <c r="F62" s="141" t="s">
        <v>138</v>
      </c>
      <c r="G62" s="141" t="s">
        <v>138</v>
      </c>
      <c r="H62" s="141" t="s">
        <v>138</v>
      </c>
    </row>
    <row r="63" spans="1:14" ht="13" customHeight="1" x14ac:dyDescent="0.15">
      <c r="A63" s="54" t="s">
        <v>139</v>
      </c>
      <c r="B63" s="141">
        <v>0.34899999999999998</v>
      </c>
      <c r="C63" s="141">
        <v>0.221</v>
      </c>
      <c r="D63" s="141">
        <v>0.92900000000000005</v>
      </c>
      <c r="E63" s="159"/>
      <c r="F63" s="141">
        <v>0.38200000000000001</v>
      </c>
      <c r="G63" s="141">
        <v>0.17699999999999999</v>
      </c>
      <c r="H63" s="141">
        <v>0.86099999999999999</v>
      </c>
    </row>
    <row r="64" spans="1:14" ht="13" customHeight="1" x14ac:dyDescent="0.15">
      <c r="A64" s="54" t="s">
        <v>248</v>
      </c>
      <c r="B64" s="141">
        <v>9.1999999999999998E-2</v>
      </c>
      <c r="C64" s="141">
        <v>9.1999999999999998E-2</v>
      </c>
      <c r="D64" s="141" t="s">
        <v>138</v>
      </c>
      <c r="E64" s="159"/>
      <c r="F64" s="141" t="s">
        <v>138</v>
      </c>
      <c r="G64" s="141" t="s">
        <v>138</v>
      </c>
      <c r="H64" s="141" t="s">
        <v>138</v>
      </c>
    </row>
    <row r="65" spans="1:8" ht="13" customHeight="1" x14ac:dyDescent="0.15">
      <c r="A65" s="54" t="s">
        <v>249</v>
      </c>
      <c r="B65" s="141">
        <v>0.42899999999999999</v>
      </c>
      <c r="C65" s="141">
        <v>0.38</v>
      </c>
      <c r="D65" s="141">
        <v>0.89400000000000002</v>
      </c>
      <c r="E65" s="159"/>
      <c r="F65" s="141" t="s">
        <v>138</v>
      </c>
      <c r="G65" s="141" t="s">
        <v>138</v>
      </c>
      <c r="H65" s="141" t="s">
        <v>138</v>
      </c>
    </row>
    <row r="66" spans="1:8" s="34" customFormat="1" ht="13" customHeight="1" x14ac:dyDescent="0.15">
      <c r="A66" s="161"/>
      <c r="B66" s="148" t="s">
        <v>90</v>
      </c>
      <c r="C66" s="148" t="s">
        <v>90</v>
      </c>
      <c r="D66" s="148"/>
      <c r="E66" s="159"/>
      <c r="F66" s="148" t="s">
        <v>90</v>
      </c>
      <c r="G66" s="148" t="s">
        <v>90</v>
      </c>
      <c r="H66" s="148" t="s">
        <v>90</v>
      </c>
    </row>
    <row r="67" spans="1:8" ht="13" customHeight="1" x14ac:dyDescent="0.15">
      <c r="A67" s="54" t="s">
        <v>58</v>
      </c>
      <c r="B67" s="141">
        <v>0.24199999999999999</v>
      </c>
      <c r="C67" s="141">
        <v>0.16600000000000001</v>
      </c>
      <c r="D67" s="141">
        <v>1</v>
      </c>
      <c r="E67" s="159"/>
      <c r="F67" s="141">
        <v>0.223</v>
      </c>
      <c r="G67" s="141">
        <v>0.21</v>
      </c>
      <c r="H67" s="141">
        <v>0.999</v>
      </c>
    </row>
    <row r="68" spans="1:8" ht="13" customHeight="1" x14ac:dyDescent="0.15">
      <c r="A68" s="54" t="s">
        <v>59</v>
      </c>
      <c r="B68" s="141">
        <v>0.25900000000000001</v>
      </c>
      <c r="C68" s="141">
        <v>0.25600000000000001</v>
      </c>
      <c r="D68" s="141">
        <v>0.76600000000000001</v>
      </c>
      <c r="E68" s="159"/>
      <c r="F68" s="141">
        <v>0.89600000000000002</v>
      </c>
      <c r="G68" s="141" t="s">
        <v>90</v>
      </c>
      <c r="H68" s="141">
        <v>0.89600000000000002</v>
      </c>
    </row>
    <row r="69" spans="1:8" ht="13" customHeight="1" x14ac:dyDescent="0.15">
      <c r="A69" s="54" t="s">
        <v>60</v>
      </c>
      <c r="B69" s="141">
        <v>0.42499999999999999</v>
      </c>
      <c r="C69" s="141">
        <v>0.42399999999999999</v>
      </c>
      <c r="D69" s="141">
        <v>0.46200000000000002</v>
      </c>
      <c r="E69" s="159"/>
      <c r="F69" s="141">
        <v>0.311</v>
      </c>
      <c r="G69" s="141">
        <v>0.245</v>
      </c>
      <c r="H69" s="141">
        <v>0.47399999999999998</v>
      </c>
    </row>
    <row r="70" spans="1:8" ht="13" customHeight="1" x14ac:dyDescent="0.15">
      <c r="A70" s="55" t="s">
        <v>61</v>
      </c>
      <c r="B70" s="144">
        <v>0.63400000000000001</v>
      </c>
      <c r="C70" s="144">
        <v>0.63400000000000001</v>
      </c>
      <c r="D70" s="144" t="s">
        <v>138</v>
      </c>
      <c r="E70" s="159"/>
      <c r="F70" s="144">
        <v>0.48499999999999999</v>
      </c>
      <c r="G70" s="144">
        <v>0.48499999999999999</v>
      </c>
      <c r="H70" s="144" t="s">
        <v>138</v>
      </c>
    </row>
    <row r="71" spans="1:8" ht="13" customHeight="1" x14ac:dyDescent="0.15">
      <c r="A71" s="13" t="s">
        <v>181</v>
      </c>
    </row>
  </sheetData>
  <mergeCells count="5">
    <mergeCell ref="B7:D7"/>
    <mergeCell ref="F7:H7"/>
    <mergeCell ref="A3:H3"/>
    <mergeCell ref="A4:H4"/>
    <mergeCell ref="A5:H5"/>
  </mergeCells>
  <phoneticPr fontId="7" type="noConversion"/>
  <printOptions horizontalCentered="1"/>
  <pageMargins left="0.75" right="0.75" top="0.25" bottom="0.25" header="0.5" footer="0.5"/>
  <pageSetup scale="7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73"/>
  <sheetViews>
    <sheetView topLeftCell="A16" zoomScaleSheetLayoutView="75" workbookViewId="0"/>
  </sheetViews>
  <sheetFormatPr baseColWidth="10" defaultColWidth="9.1640625" defaultRowHeight="15" customHeight="1" x14ac:dyDescent="0.15"/>
  <cols>
    <col min="1" max="1" width="17.6640625" style="34" customWidth="1"/>
    <col min="2" max="3" width="12.6640625" style="34" customWidth="1"/>
    <col min="4" max="4" width="14.6640625" style="34" customWidth="1"/>
    <col min="5" max="7" width="12.6640625" style="34" customWidth="1"/>
    <col min="8" max="8" width="14.6640625" style="34" customWidth="1"/>
    <col min="9" max="9" width="12.6640625" style="34" customWidth="1"/>
    <col min="10" max="16384" width="9.1640625" style="34"/>
  </cols>
  <sheetData>
    <row r="1" spans="1:14" ht="15" customHeight="1" x14ac:dyDescent="0.15">
      <c r="A1" s="34" t="s">
        <v>251</v>
      </c>
      <c r="I1" s="39" t="s">
        <v>113</v>
      </c>
    </row>
    <row r="2" spans="1:14" ht="15" customHeight="1" x14ac:dyDescent="0.15">
      <c r="I2" s="39"/>
    </row>
    <row r="3" spans="1:14" ht="15" customHeight="1" x14ac:dyDescent="0.15">
      <c r="A3" s="185" t="s">
        <v>0</v>
      </c>
      <c r="B3" s="185"/>
      <c r="C3" s="185"/>
      <c r="D3" s="185"/>
      <c r="E3" s="185"/>
      <c r="F3" s="185"/>
      <c r="G3" s="185"/>
      <c r="H3" s="185"/>
      <c r="I3" s="185"/>
    </row>
    <row r="4" spans="1:14" ht="15" customHeight="1" x14ac:dyDescent="0.15">
      <c r="A4" s="185" t="s">
        <v>287</v>
      </c>
      <c r="B4" s="185"/>
      <c r="C4" s="185"/>
      <c r="D4" s="185"/>
      <c r="E4" s="185"/>
      <c r="F4" s="185"/>
      <c r="G4" s="185"/>
      <c r="H4" s="185"/>
      <c r="I4" s="185"/>
    </row>
    <row r="5" spans="1:14" ht="15" customHeight="1" x14ac:dyDescent="0.15">
      <c r="A5" s="185" t="s">
        <v>288</v>
      </c>
      <c r="B5" s="185"/>
      <c r="C5" s="185"/>
      <c r="D5" s="185"/>
      <c r="E5" s="185"/>
      <c r="F5" s="185"/>
      <c r="G5" s="185"/>
      <c r="H5" s="185"/>
      <c r="I5" s="185"/>
    </row>
    <row r="7" spans="1:14" s="37" customFormat="1" ht="20" customHeight="1" x14ac:dyDescent="0.15">
      <c r="A7" s="147"/>
      <c r="B7" s="183" t="s">
        <v>107</v>
      </c>
      <c r="C7" s="183"/>
      <c r="D7" s="183"/>
      <c r="E7" s="183"/>
      <c r="F7" s="183" t="s">
        <v>108</v>
      </c>
      <c r="G7" s="183"/>
      <c r="H7" s="183"/>
      <c r="I7" s="183"/>
    </row>
    <row r="8" spans="1:14" s="37" customFormat="1" ht="15" customHeight="1" x14ac:dyDescent="0.15">
      <c r="A8" s="154"/>
      <c r="B8" s="151" t="s">
        <v>186</v>
      </c>
      <c r="C8" s="146" t="s">
        <v>222</v>
      </c>
      <c r="D8" s="147"/>
      <c r="E8" s="146" t="s">
        <v>109</v>
      </c>
      <c r="F8" s="146" t="s">
        <v>186</v>
      </c>
      <c r="G8" s="146" t="s">
        <v>222</v>
      </c>
      <c r="H8" s="147"/>
      <c r="I8" s="146" t="s">
        <v>109</v>
      </c>
    </row>
    <row r="9" spans="1:14" s="37" customFormat="1" ht="15" customHeight="1" x14ac:dyDescent="0.15">
      <c r="A9" s="157" t="s">
        <v>3</v>
      </c>
      <c r="B9" s="158" t="s">
        <v>88</v>
      </c>
      <c r="C9" s="157" t="s">
        <v>88</v>
      </c>
      <c r="D9" s="157" t="s">
        <v>110</v>
      </c>
      <c r="E9" s="157" t="s">
        <v>91</v>
      </c>
      <c r="F9" s="157" t="s">
        <v>88</v>
      </c>
      <c r="G9" s="157" t="s">
        <v>88</v>
      </c>
      <c r="H9" s="157" t="s">
        <v>110</v>
      </c>
      <c r="I9" s="157" t="s">
        <v>91</v>
      </c>
    </row>
    <row r="10" spans="1:14" ht="15" customHeight="1" x14ac:dyDescent="0.15">
      <c r="A10" s="155" t="s">
        <v>5</v>
      </c>
      <c r="B10" s="152">
        <v>0.29399999999999998</v>
      </c>
      <c r="C10" s="148">
        <f>FINAL!B10</f>
        <v>0.28999999999999998</v>
      </c>
      <c r="D10" s="148">
        <f>C10-B10</f>
        <v>-4.0000000000000036E-3</v>
      </c>
      <c r="E10" s="148">
        <f>D10/B10</f>
        <v>-1.3605442176870762E-2</v>
      </c>
      <c r="F10" s="148">
        <v>0.28299999999999997</v>
      </c>
      <c r="G10" s="148">
        <f>FINAL!G10</f>
        <v>0.33400000000000002</v>
      </c>
      <c r="H10" s="148">
        <f>G10-F10</f>
        <v>5.1000000000000045E-2</v>
      </c>
      <c r="I10" s="148">
        <f>H10/F10</f>
        <v>0.18021201413427579</v>
      </c>
    </row>
    <row r="11" spans="1:14" ht="15" customHeight="1" x14ac:dyDescent="0.15">
      <c r="A11" s="155"/>
      <c r="B11" s="152"/>
      <c r="C11" s="148"/>
      <c r="D11" s="148"/>
      <c r="E11" s="149"/>
      <c r="F11" s="148" t="s">
        <v>90</v>
      </c>
      <c r="G11" s="148" t="s">
        <v>90</v>
      </c>
      <c r="H11" s="148" t="s">
        <v>90</v>
      </c>
      <c r="I11" s="148" t="s">
        <v>90</v>
      </c>
    </row>
    <row r="12" spans="1:14" ht="15" customHeight="1" x14ac:dyDescent="0.15">
      <c r="A12" s="155" t="s">
        <v>6</v>
      </c>
      <c r="B12" s="152">
        <v>0.32400000000000001</v>
      </c>
      <c r="C12" s="148">
        <f>FINAL!B12</f>
        <v>0.371</v>
      </c>
      <c r="D12" s="148">
        <f t="shared" ref="D12:D70" si="0">C12-B12</f>
        <v>4.6999999999999986E-2</v>
      </c>
      <c r="E12" s="148">
        <f t="shared" ref="E12:E70" si="1">D12/B12</f>
        <v>0.14506172839506168</v>
      </c>
      <c r="F12" s="148">
        <v>0.247</v>
      </c>
      <c r="G12" s="148">
        <f>FINAL2!F12</f>
        <v>0.28599999999999998</v>
      </c>
      <c r="H12" s="148">
        <f t="shared" ref="H12:H17" si="2">G12-F12</f>
        <v>3.8999999999999979E-2</v>
      </c>
      <c r="I12" s="148">
        <f t="shared" ref="I12:I17" si="3">H12/F12</f>
        <v>0.15789473684210517</v>
      </c>
    </row>
    <row r="13" spans="1:14" ht="15" customHeight="1" x14ac:dyDescent="0.15">
      <c r="A13" s="155" t="s">
        <v>7</v>
      </c>
      <c r="B13" s="152">
        <v>0.372</v>
      </c>
      <c r="C13" s="148">
        <f>FINAL!B13</f>
        <v>0.33300000000000002</v>
      </c>
      <c r="D13" s="148">
        <f t="shared" si="0"/>
        <v>-3.8999999999999979E-2</v>
      </c>
      <c r="E13" s="148">
        <f t="shared" si="1"/>
        <v>-0.1048387096774193</v>
      </c>
      <c r="F13" s="148">
        <v>0.40500000000000003</v>
      </c>
      <c r="G13" s="148">
        <f>FINAL2!F13</f>
        <v>0.35299999999999998</v>
      </c>
      <c r="H13" s="148">
        <f t="shared" si="2"/>
        <v>-5.2000000000000046E-2</v>
      </c>
      <c r="I13" s="148">
        <f t="shared" si="3"/>
        <v>-0.12839506172839515</v>
      </c>
      <c r="N13" s="35"/>
    </row>
    <row r="14" spans="1:14" ht="15" customHeight="1" x14ac:dyDescent="0.15">
      <c r="A14" s="155" t="s">
        <v>9</v>
      </c>
      <c r="B14" s="152">
        <v>0.27100000000000002</v>
      </c>
      <c r="C14" s="148">
        <f>FINAL!B14</f>
        <v>0.29099999999999998</v>
      </c>
      <c r="D14" s="148">
        <f t="shared" si="0"/>
        <v>1.9999999999999962E-2</v>
      </c>
      <c r="E14" s="148">
        <f t="shared" si="1"/>
        <v>7.3800738007379935E-2</v>
      </c>
      <c r="F14" s="148">
        <v>0.626</v>
      </c>
      <c r="G14" s="148">
        <f>FINAL2!F14</f>
        <v>0.72799999999999998</v>
      </c>
      <c r="H14" s="148">
        <f t="shared" si="2"/>
        <v>0.10199999999999998</v>
      </c>
      <c r="I14" s="148">
        <f t="shared" si="3"/>
        <v>0.16293929712460062</v>
      </c>
    </row>
    <row r="15" spans="1:14" ht="15" customHeight="1" x14ac:dyDescent="0.15">
      <c r="A15" s="155" t="s">
        <v>10</v>
      </c>
      <c r="B15" s="152">
        <v>0.371</v>
      </c>
      <c r="C15" s="148">
        <f>FINAL!B15</f>
        <v>0.34100000000000003</v>
      </c>
      <c r="D15" s="148">
        <f t="shared" si="0"/>
        <v>-2.9999999999999971E-2</v>
      </c>
      <c r="E15" s="148">
        <f t="shared" si="1"/>
        <v>-8.0862533692722297E-2</v>
      </c>
      <c r="F15" s="148">
        <v>0.217</v>
      </c>
      <c r="G15" s="148">
        <f>FINAL2!F15</f>
        <v>0.215</v>
      </c>
      <c r="H15" s="148">
        <f t="shared" si="2"/>
        <v>-2.0000000000000018E-3</v>
      </c>
      <c r="I15" s="148">
        <f t="shared" si="3"/>
        <v>-9.2165898617511607E-3</v>
      </c>
    </row>
    <row r="16" spans="1:14" ht="15" customHeight="1" x14ac:dyDescent="0.15">
      <c r="A16" s="155" t="s">
        <v>11</v>
      </c>
      <c r="B16" s="152">
        <v>0.26800000000000002</v>
      </c>
      <c r="C16" s="148">
        <f>FINAL!B16</f>
        <v>0.26200000000000001</v>
      </c>
      <c r="D16" s="148">
        <f t="shared" si="0"/>
        <v>-6.0000000000000053E-3</v>
      </c>
      <c r="E16" s="148">
        <f t="shared" si="1"/>
        <v>-2.2388059701492557E-2</v>
      </c>
      <c r="F16" s="148">
        <v>0.28599999999999998</v>
      </c>
      <c r="G16" s="148">
        <f>FINAL2!F16</f>
        <v>0.35599999999999998</v>
      </c>
      <c r="H16" s="148">
        <f t="shared" si="2"/>
        <v>7.0000000000000007E-2</v>
      </c>
      <c r="I16" s="148">
        <f t="shared" si="3"/>
        <v>0.24475524475524479</v>
      </c>
    </row>
    <row r="17" spans="1:14" ht="15" customHeight="1" x14ac:dyDescent="0.15">
      <c r="A17" s="155" t="s">
        <v>12</v>
      </c>
      <c r="B17" s="152">
        <v>0.378</v>
      </c>
      <c r="C17" s="148">
        <f>FINAL!B17</f>
        <v>0.33600000000000002</v>
      </c>
      <c r="D17" s="148">
        <f t="shared" si="0"/>
        <v>-4.1999999999999982E-2</v>
      </c>
      <c r="E17" s="148">
        <f t="shared" si="1"/>
        <v>-0.11111111111111106</v>
      </c>
      <c r="F17" s="148">
        <v>0.33300000000000002</v>
      </c>
      <c r="G17" s="148">
        <f>FINAL2!F17</f>
        <v>0.28599999999999998</v>
      </c>
      <c r="H17" s="148">
        <f t="shared" si="2"/>
        <v>-4.7000000000000042E-2</v>
      </c>
      <c r="I17" s="148">
        <f t="shared" si="3"/>
        <v>-0.14114114114114126</v>
      </c>
      <c r="N17" s="34" t="s">
        <v>90</v>
      </c>
    </row>
    <row r="18" spans="1:14" ht="15" customHeight="1" x14ac:dyDescent="0.15">
      <c r="A18" s="155" t="s">
        <v>13</v>
      </c>
      <c r="B18" s="152">
        <v>0.34399999999999997</v>
      </c>
      <c r="C18" s="148">
        <f>FINAL!B18</f>
        <v>0.372</v>
      </c>
      <c r="D18" s="148">
        <f t="shared" si="0"/>
        <v>2.8000000000000025E-2</v>
      </c>
      <c r="E18" s="148">
        <f t="shared" si="1"/>
        <v>8.1395348837209378E-2</v>
      </c>
      <c r="F18" s="148" t="s">
        <v>8</v>
      </c>
      <c r="G18" s="148" t="s">
        <v>8</v>
      </c>
      <c r="H18" s="148" t="s">
        <v>90</v>
      </c>
      <c r="I18" s="148" t="s">
        <v>90</v>
      </c>
      <c r="N18" s="34" t="s">
        <v>90</v>
      </c>
    </row>
    <row r="19" spans="1:14" ht="15" customHeight="1" x14ac:dyDescent="0.15">
      <c r="A19" s="155" t="s">
        <v>14</v>
      </c>
      <c r="B19" s="152">
        <v>0.375</v>
      </c>
      <c r="C19" s="148">
        <f>FINAL!B19</f>
        <v>0.38800000000000001</v>
      </c>
      <c r="D19" s="148">
        <f t="shared" si="0"/>
        <v>1.3000000000000012E-2</v>
      </c>
      <c r="E19" s="148">
        <f t="shared" si="1"/>
        <v>3.46666666666667E-2</v>
      </c>
      <c r="F19" s="148" t="s">
        <v>8</v>
      </c>
      <c r="G19" s="148" t="s">
        <v>8</v>
      </c>
      <c r="H19" s="148" t="s">
        <v>90</v>
      </c>
      <c r="I19" s="148" t="s">
        <v>90</v>
      </c>
      <c r="N19" s="35" t="s">
        <v>90</v>
      </c>
    </row>
    <row r="20" spans="1:14" ht="15" customHeight="1" x14ac:dyDescent="0.15">
      <c r="A20" s="155" t="s">
        <v>15</v>
      </c>
      <c r="B20" s="152">
        <v>0.23499999999999999</v>
      </c>
      <c r="C20" s="148">
        <f>FINAL!B20</f>
        <v>0.15</v>
      </c>
      <c r="D20" s="148">
        <f t="shared" si="0"/>
        <v>-8.4999999999999992E-2</v>
      </c>
      <c r="E20" s="148">
        <f t="shared" si="1"/>
        <v>-0.36170212765957444</v>
      </c>
      <c r="F20" s="148" t="s">
        <v>8</v>
      </c>
      <c r="G20" s="148" t="s">
        <v>8</v>
      </c>
      <c r="H20" s="148" t="s">
        <v>90</v>
      </c>
      <c r="I20" s="148" t="s">
        <v>90</v>
      </c>
    </row>
    <row r="21" spans="1:14" ht="15" customHeight="1" x14ac:dyDescent="0.15">
      <c r="A21" s="155" t="s">
        <v>16</v>
      </c>
      <c r="B21" s="152">
        <v>0.46100000000000002</v>
      </c>
      <c r="C21" s="148">
        <f>FINAL!B21</f>
        <v>0.47499999999999998</v>
      </c>
      <c r="D21" s="148">
        <f t="shared" si="0"/>
        <v>1.3999999999999957E-2</v>
      </c>
      <c r="E21" s="148">
        <f t="shared" si="1"/>
        <v>3.0368763557483636E-2</v>
      </c>
      <c r="F21" s="148">
        <v>0.54400000000000004</v>
      </c>
      <c r="G21" s="148">
        <f>FINAL2!F21</f>
        <v>0.56399999999999995</v>
      </c>
      <c r="H21" s="148">
        <f>G21-F21</f>
        <v>1.9999999999999907E-2</v>
      </c>
      <c r="I21" s="148">
        <f>H21/F21</f>
        <v>3.6764705882352769E-2</v>
      </c>
    </row>
    <row r="22" spans="1:14" ht="15" customHeight="1" x14ac:dyDescent="0.15">
      <c r="A22" s="155"/>
      <c r="B22" s="152" t="s">
        <v>90</v>
      </c>
      <c r="C22" s="148" t="s">
        <v>90</v>
      </c>
      <c r="D22" s="148"/>
      <c r="E22" s="148" t="s">
        <v>90</v>
      </c>
      <c r="F22" s="148"/>
      <c r="G22" s="148"/>
      <c r="H22" s="148" t="s">
        <v>90</v>
      </c>
      <c r="I22" s="148" t="s">
        <v>90</v>
      </c>
      <c r="N22" s="35" t="s">
        <v>90</v>
      </c>
    </row>
    <row r="23" spans="1:14" ht="15" customHeight="1" x14ac:dyDescent="0.15">
      <c r="A23" s="155" t="s">
        <v>18</v>
      </c>
      <c r="B23" s="152">
        <v>0.57099999999999995</v>
      </c>
      <c r="C23" s="148">
        <f>FINAL!B23</f>
        <v>0.67500000000000004</v>
      </c>
      <c r="D23" s="148">
        <f t="shared" si="0"/>
        <v>0.10400000000000009</v>
      </c>
      <c r="E23" s="148">
        <f t="shared" si="1"/>
        <v>0.18213660245183905</v>
      </c>
      <c r="F23" s="148" t="s">
        <v>8</v>
      </c>
      <c r="G23" s="148" t="s">
        <v>8</v>
      </c>
      <c r="H23" s="148" t="s">
        <v>90</v>
      </c>
      <c r="I23" s="148" t="s">
        <v>90</v>
      </c>
    </row>
    <row r="24" spans="1:14" ht="15" customHeight="1" x14ac:dyDescent="0.15">
      <c r="A24" s="155" t="s">
        <v>19</v>
      </c>
      <c r="B24" s="152">
        <v>1.2E-2</v>
      </c>
      <c r="C24" s="148">
        <f>FINAL!B24</f>
        <v>0.01</v>
      </c>
      <c r="D24" s="148">
        <f t="shared" si="0"/>
        <v>-2E-3</v>
      </c>
      <c r="E24" s="148">
        <f t="shared" si="1"/>
        <v>-0.16666666666666666</v>
      </c>
      <c r="F24" s="148">
        <v>1.2E-2</v>
      </c>
      <c r="G24" s="148">
        <f>FINAL2!F24</f>
        <v>1.0999999999999999E-2</v>
      </c>
      <c r="H24" s="148">
        <f>G24-F24</f>
        <v>-1.0000000000000009E-3</v>
      </c>
      <c r="I24" s="148">
        <f>H24/F24</f>
        <v>-8.3333333333333412E-2</v>
      </c>
    </row>
    <row r="25" spans="1:14" ht="15" customHeight="1" x14ac:dyDescent="0.15">
      <c r="A25" s="155" t="s">
        <v>20</v>
      </c>
      <c r="B25" s="152">
        <v>0.40300000000000002</v>
      </c>
      <c r="C25" s="148">
        <f>FINAL!B25</f>
        <v>0.47599999999999998</v>
      </c>
      <c r="D25" s="148">
        <f t="shared" si="0"/>
        <v>7.2999999999999954E-2</v>
      </c>
      <c r="E25" s="148">
        <f t="shared" si="1"/>
        <v>0.18114143920595521</v>
      </c>
      <c r="F25" s="148">
        <v>0.41499999999999998</v>
      </c>
      <c r="G25" s="148" t="s">
        <v>8</v>
      </c>
      <c r="H25" s="148" t="s">
        <v>90</v>
      </c>
      <c r="I25" s="148" t="s">
        <v>90</v>
      </c>
    </row>
    <row r="26" spans="1:14" ht="15" customHeight="1" x14ac:dyDescent="0.15">
      <c r="A26" s="155" t="s">
        <v>21</v>
      </c>
      <c r="B26" s="152">
        <v>0.52</v>
      </c>
      <c r="C26" s="148">
        <f>FINAL!B26</f>
        <v>0.495</v>
      </c>
      <c r="D26" s="148">
        <f t="shared" si="0"/>
        <v>-2.5000000000000022E-2</v>
      </c>
      <c r="E26" s="148">
        <f t="shared" si="1"/>
        <v>-4.8076923076923121E-2</v>
      </c>
      <c r="F26" s="148" t="s">
        <v>8</v>
      </c>
      <c r="G26" s="148" t="s">
        <v>8</v>
      </c>
      <c r="H26" s="148" t="s">
        <v>90</v>
      </c>
      <c r="I26" s="148" t="s">
        <v>90</v>
      </c>
    </row>
    <row r="27" spans="1:14" ht="15" customHeight="1" x14ac:dyDescent="0.15">
      <c r="A27" s="155" t="s">
        <v>22</v>
      </c>
      <c r="B27" s="152">
        <v>0.49299999999999999</v>
      </c>
      <c r="C27" s="148">
        <f>FINAL!B27</f>
        <v>0.49099999999999999</v>
      </c>
      <c r="D27" s="148">
        <f t="shared" si="0"/>
        <v>-2.0000000000000018E-3</v>
      </c>
      <c r="E27" s="148">
        <f t="shared" si="1"/>
        <v>-4.0567951318458452E-3</v>
      </c>
      <c r="F27" s="148" t="s">
        <v>8</v>
      </c>
      <c r="G27" s="148" t="s">
        <v>8</v>
      </c>
      <c r="H27" s="148" t="s">
        <v>90</v>
      </c>
      <c r="I27" s="148" t="s">
        <v>90</v>
      </c>
    </row>
    <row r="28" spans="1:14" ht="15" customHeight="1" x14ac:dyDescent="0.15">
      <c r="A28" s="155" t="s">
        <v>23</v>
      </c>
      <c r="B28" s="152">
        <v>0.17499999999999999</v>
      </c>
      <c r="C28" s="148">
        <f>FINAL!B28</f>
        <v>0.192</v>
      </c>
      <c r="D28" s="148">
        <f t="shared" si="0"/>
        <v>1.7000000000000015E-2</v>
      </c>
      <c r="E28" s="148">
        <f t="shared" si="1"/>
        <v>9.7142857142857239E-2</v>
      </c>
      <c r="F28" s="148">
        <v>0.17799999999999999</v>
      </c>
      <c r="G28" s="148">
        <f>FINAL2!F28</f>
        <v>0.187</v>
      </c>
      <c r="H28" s="148">
        <f>G28-F28</f>
        <v>9.000000000000008E-3</v>
      </c>
      <c r="I28" s="148">
        <f>H28/F28</f>
        <v>5.0561797752809036E-2</v>
      </c>
    </row>
    <row r="29" spans="1:14" ht="15" customHeight="1" x14ac:dyDescent="0.15">
      <c r="A29" s="155" t="s">
        <v>24</v>
      </c>
      <c r="B29" s="152">
        <v>0.35399999999999998</v>
      </c>
      <c r="C29" s="148">
        <f>FINAL!B29</f>
        <v>0.34799999999999998</v>
      </c>
      <c r="D29" s="148">
        <f t="shared" si="0"/>
        <v>-6.0000000000000053E-3</v>
      </c>
      <c r="E29" s="148">
        <f t="shared" si="1"/>
        <v>-1.6949152542372899E-2</v>
      </c>
      <c r="F29" s="148">
        <v>0.27</v>
      </c>
      <c r="G29" s="148">
        <f>FINAL2!F29</f>
        <v>0.28000000000000003</v>
      </c>
      <c r="H29" s="148">
        <f>G29-F29</f>
        <v>1.0000000000000009E-2</v>
      </c>
      <c r="I29" s="148">
        <f>H29/F29</f>
        <v>3.703703703703707E-2</v>
      </c>
    </row>
    <row r="30" spans="1:14" ht="15" customHeight="1" x14ac:dyDescent="0.15">
      <c r="A30" s="155" t="s">
        <v>25</v>
      </c>
      <c r="B30" s="152">
        <v>0.23899999999999999</v>
      </c>
      <c r="C30" s="148">
        <f>FINAL!B30</f>
        <v>0.27200000000000002</v>
      </c>
      <c r="D30" s="148">
        <f t="shared" si="0"/>
        <v>3.3000000000000029E-2</v>
      </c>
      <c r="E30" s="148">
        <f t="shared" si="1"/>
        <v>0.13807531380753152</v>
      </c>
      <c r="F30" s="148">
        <v>0.25600000000000001</v>
      </c>
      <c r="G30" s="148">
        <f>FINAL2!F30</f>
        <v>0.28899999999999998</v>
      </c>
      <c r="H30" s="148">
        <f>G30-F30</f>
        <v>3.2999999999999974E-2</v>
      </c>
      <c r="I30" s="148">
        <f>H30/F30</f>
        <v>0.12890624999999989</v>
      </c>
    </row>
    <row r="31" spans="1:14" ht="15" customHeight="1" x14ac:dyDescent="0.15">
      <c r="A31" s="155" t="s">
        <v>26</v>
      </c>
      <c r="B31" s="152">
        <v>0.373</v>
      </c>
      <c r="C31" s="148">
        <f>FINAL!B31</f>
        <v>0.46400000000000002</v>
      </c>
      <c r="D31" s="148">
        <f t="shared" si="0"/>
        <v>9.1000000000000025E-2</v>
      </c>
      <c r="E31" s="148">
        <f t="shared" si="1"/>
        <v>0.24396782841823064</v>
      </c>
      <c r="F31" s="148">
        <v>0.35099999999999998</v>
      </c>
      <c r="G31" s="148">
        <f>FINAL2!F31</f>
        <v>0.42699999999999999</v>
      </c>
      <c r="H31" s="148">
        <f>G31-F31</f>
        <v>7.6000000000000012E-2</v>
      </c>
      <c r="I31" s="148">
        <f>H31/F31</f>
        <v>0.21652421652421658</v>
      </c>
    </row>
    <row r="32" spans="1:14" ht="15" customHeight="1" x14ac:dyDescent="0.15">
      <c r="A32" s="155" t="s">
        <v>27</v>
      </c>
      <c r="B32" s="152">
        <v>0.34399999999999997</v>
      </c>
      <c r="C32" s="148">
        <f>FINAL!B32</f>
        <v>0.27400000000000002</v>
      </c>
      <c r="D32" s="148">
        <f t="shared" si="0"/>
        <v>-6.9999999999999951E-2</v>
      </c>
      <c r="E32" s="148">
        <f t="shared" si="1"/>
        <v>-0.20348837209302312</v>
      </c>
      <c r="F32" s="148" t="s">
        <v>8</v>
      </c>
      <c r="G32" s="148" t="s">
        <v>8</v>
      </c>
      <c r="H32" s="148" t="s">
        <v>90</v>
      </c>
      <c r="I32" s="148" t="s">
        <v>90</v>
      </c>
    </row>
    <row r="33" spans="1:14" ht="15" customHeight="1" x14ac:dyDescent="0.15">
      <c r="A33" s="155"/>
      <c r="B33" s="152" t="s">
        <v>90</v>
      </c>
      <c r="C33" s="148" t="s">
        <v>90</v>
      </c>
      <c r="D33" s="148"/>
      <c r="E33" s="148" t="s">
        <v>90</v>
      </c>
      <c r="F33" s="148" t="s">
        <v>90</v>
      </c>
      <c r="G33" s="148" t="s">
        <v>90</v>
      </c>
      <c r="H33" s="148" t="s">
        <v>90</v>
      </c>
      <c r="I33" s="148" t="s">
        <v>90</v>
      </c>
    </row>
    <row r="34" spans="1:14" ht="15" customHeight="1" x14ac:dyDescent="0.15">
      <c r="A34" s="155" t="s">
        <v>28</v>
      </c>
      <c r="B34" s="152">
        <v>0.16800000000000001</v>
      </c>
      <c r="C34" s="148">
        <f>FINAL!B34</f>
        <v>0.19700000000000001</v>
      </c>
      <c r="D34" s="148">
        <f t="shared" si="0"/>
        <v>2.8999999999999998E-2</v>
      </c>
      <c r="E34" s="148">
        <f t="shared" si="1"/>
        <v>0.17261904761904759</v>
      </c>
      <c r="F34" s="148">
        <v>0.16600000000000001</v>
      </c>
      <c r="G34" s="148">
        <f>FINAL2!F34</f>
        <v>0.17199999999999999</v>
      </c>
      <c r="H34" s="148">
        <f>G34-F34</f>
        <v>5.9999999999999776E-3</v>
      </c>
      <c r="I34" s="148">
        <f>H34/F34</f>
        <v>3.6144578313252872E-2</v>
      </c>
    </row>
    <row r="35" spans="1:14" ht="15" customHeight="1" x14ac:dyDescent="0.15">
      <c r="A35" s="155" t="s">
        <v>29</v>
      </c>
      <c r="B35" s="152">
        <v>0.44</v>
      </c>
      <c r="C35" s="148">
        <f>FINAL!B35</f>
        <v>0.40699999999999997</v>
      </c>
      <c r="D35" s="148">
        <f t="shared" si="0"/>
        <v>-3.3000000000000029E-2</v>
      </c>
      <c r="E35" s="148">
        <f t="shared" si="1"/>
        <v>-7.5000000000000067E-2</v>
      </c>
      <c r="F35" s="148" t="s">
        <v>8</v>
      </c>
      <c r="G35" s="148" t="s">
        <v>8</v>
      </c>
      <c r="H35" s="148" t="s">
        <v>90</v>
      </c>
      <c r="I35" s="148" t="s">
        <v>90</v>
      </c>
      <c r="N35" s="35" t="s">
        <v>90</v>
      </c>
    </row>
    <row r="36" spans="1:14" ht="15" customHeight="1" x14ac:dyDescent="0.15">
      <c r="A36" s="155" t="s">
        <v>30</v>
      </c>
      <c r="B36" s="152">
        <v>0.47499999999999998</v>
      </c>
      <c r="C36" s="148">
        <f>FINAL!B36</f>
        <v>0.222</v>
      </c>
      <c r="D36" s="148">
        <f t="shared" si="0"/>
        <v>-0.253</v>
      </c>
      <c r="E36" s="148">
        <f t="shared" si="1"/>
        <v>-0.53263157894736846</v>
      </c>
      <c r="F36" s="148" t="s">
        <v>8</v>
      </c>
      <c r="G36" s="148" t="s">
        <v>8</v>
      </c>
      <c r="H36" s="148" t="s">
        <v>90</v>
      </c>
      <c r="I36" s="148" t="s">
        <v>90</v>
      </c>
    </row>
    <row r="37" spans="1:14" ht="15" customHeight="1" x14ac:dyDescent="0.15">
      <c r="A37" s="155" t="s">
        <v>31</v>
      </c>
      <c r="B37" s="152">
        <v>0.27900000000000003</v>
      </c>
      <c r="C37" s="148">
        <f>FINAL!B37</f>
        <v>0.22800000000000001</v>
      </c>
      <c r="D37" s="148">
        <f t="shared" si="0"/>
        <v>-5.1000000000000018E-2</v>
      </c>
      <c r="E37" s="148">
        <f t="shared" si="1"/>
        <v>-0.18279569892473124</v>
      </c>
      <c r="F37" s="148" t="s">
        <v>8</v>
      </c>
      <c r="G37" s="148" t="s">
        <v>8</v>
      </c>
      <c r="H37" s="148" t="s">
        <v>90</v>
      </c>
      <c r="I37" s="148" t="s">
        <v>90</v>
      </c>
    </row>
    <row r="38" spans="1:14" ht="15" customHeight="1" x14ac:dyDescent="0.15">
      <c r="A38" s="155" t="s">
        <v>32</v>
      </c>
      <c r="B38" s="152">
        <v>0.29799999999999999</v>
      </c>
      <c r="C38" s="148">
        <f>FINAL!B38</f>
        <v>0.40200000000000002</v>
      </c>
      <c r="D38" s="148">
        <f t="shared" si="0"/>
        <v>0.10400000000000004</v>
      </c>
      <c r="E38" s="148">
        <f t="shared" si="1"/>
        <v>0.34899328859060419</v>
      </c>
      <c r="F38" s="148" t="s">
        <v>8</v>
      </c>
      <c r="G38" s="148" t="s">
        <v>8</v>
      </c>
      <c r="H38" s="148" t="s">
        <v>90</v>
      </c>
      <c r="I38" s="148" t="s">
        <v>90</v>
      </c>
    </row>
    <row r="39" spans="1:14" ht="15" customHeight="1" x14ac:dyDescent="0.15">
      <c r="A39" s="155" t="s">
        <v>33</v>
      </c>
      <c r="B39" s="152">
        <v>0.67500000000000004</v>
      </c>
      <c r="C39" s="148">
        <f>FINAL!B39</f>
        <v>0.66300000000000003</v>
      </c>
      <c r="D39" s="148">
        <f t="shared" si="0"/>
        <v>-1.2000000000000011E-2</v>
      </c>
      <c r="E39" s="148">
        <f t="shared" si="1"/>
        <v>-1.7777777777777792E-2</v>
      </c>
      <c r="F39" s="148" t="s">
        <v>8</v>
      </c>
      <c r="G39" s="148" t="s">
        <v>8</v>
      </c>
      <c r="H39" s="148" t="s">
        <v>90</v>
      </c>
      <c r="I39" s="148" t="s">
        <v>90</v>
      </c>
    </row>
    <row r="40" spans="1:14" ht="15" customHeight="1" x14ac:dyDescent="0.15">
      <c r="A40" s="155" t="s">
        <v>34</v>
      </c>
      <c r="B40" s="152">
        <v>0.13200000000000001</v>
      </c>
      <c r="C40" s="148">
        <f>FINAL!B40</f>
        <v>0.17499999999999999</v>
      </c>
      <c r="D40" s="148">
        <f t="shared" si="0"/>
        <v>4.2999999999999983E-2</v>
      </c>
      <c r="E40" s="148">
        <f t="shared" si="1"/>
        <v>0.32575757575757563</v>
      </c>
      <c r="F40" s="148" t="s">
        <v>8</v>
      </c>
      <c r="G40" s="148" t="s">
        <v>8</v>
      </c>
      <c r="H40" s="148" t="s">
        <v>90</v>
      </c>
      <c r="I40" s="148" t="s">
        <v>90</v>
      </c>
    </row>
    <row r="41" spans="1:14" ht="15" customHeight="1" x14ac:dyDescent="0.15">
      <c r="A41" s="155" t="s">
        <v>35</v>
      </c>
      <c r="B41" s="152">
        <v>0.51500000000000001</v>
      </c>
      <c r="C41" s="148">
        <f>FINAL!B41</f>
        <v>0.51600000000000001</v>
      </c>
      <c r="D41" s="148">
        <f t="shared" si="0"/>
        <v>1.0000000000000009E-3</v>
      </c>
      <c r="E41" s="148">
        <f t="shared" si="1"/>
        <v>1.9417475728155356E-3</v>
      </c>
      <c r="F41" s="148">
        <v>0.58699999999999997</v>
      </c>
      <c r="G41" s="148">
        <f>FINAL2!F41</f>
        <v>0.57199999999999995</v>
      </c>
      <c r="H41" s="148">
        <f>G41-F41</f>
        <v>-1.5000000000000013E-2</v>
      </c>
      <c r="I41" s="148">
        <f>H41/F41</f>
        <v>-2.5553662691652494E-2</v>
      </c>
    </row>
    <row r="42" spans="1:14" ht="15" customHeight="1" x14ac:dyDescent="0.15">
      <c r="A42" s="155" t="s">
        <v>36</v>
      </c>
      <c r="B42" s="152">
        <v>0.503</v>
      </c>
      <c r="C42" s="148">
        <f>FINAL!B42</f>
        <v>0.495</v>
      </c>
      <c r="D42" s="148">
        <f t="shared" si="0"/>
        <v>-8.0000000000000071E-3</v>
      </c>
      <c r="E42" s="148">
        <f t="shared" si="1"/>
        <v>-1.5904572564612342E-2</v>
      </c>
      <c r="F42" s="148" t="s">
        <v>8</v>
      </c>
      <c r="G42" s="148" t="s">
        <v>8</v>
      </c>
      <c r="H42" s="148" t="s">
        <v>90</v>
      </c>
      <c r="I42" s="148" t="s">
        <v>90</v>
      </c>
    </row>
    <row r="43" spans="1:14" ht="15" customHeight="1" x14ac:dyDescent="0.15">
      <c r="A43" s="155" t="s">
        <v>37</v>
      </c>
      <c r="B43" s="152">
        <v>0.39400000000000002</v>
      </c>
      <c r="C43" s="148">
        <f>FINAL!B43</f>
        <v>0.376</v>
      </c>
      <c r="D43" s="148">
        <f t="shared" si="0"/>
        <v>-1.8000000000000016E-2</v>
      </c>
      <c r="E43" s="148">
        <f t="shared" si="1"/>
        <v>-4.5685279187817299E-2</v>
      </c>
      <c r="F43" s="148">
        <v>0.46800000000000003</v>
      </c>
      <c r="G43" s="148">
        <f>FINAL2!F43</f>
        <v>0.45200000000000001</v>
      </c>
      <c r="H43" s="148">
        <f>G43-F43</f>
        <v>-1.6000000000000014E-2</v>
      </c>
      <c r="I43" s="148">
        <f>H43/F43</f>
        <v>-3.4188034188034219E-2</v>
      </c>
    </row>
    <row r="44" spans="1:14" ht="15" customHeight="1" x14ac:dyDescent="0.15">
      <c r="A44" s="155"/>
      <c r="B44" s="152" t="s">
        <v>90</v>
      </c>
      <c r="C44" s="148" t="s">
        <v>90</v>
      </c>
      <c r="D44" s="148"/>
      <c r="E44" s="148" t="s">
        <v>90</v>
      </c>
      <c r="F44" s="148"/>
      <c r="G44" s="148"/>
      <c r="H44" s="148" t="s">
        <v>90</v>
      </c>
      <c r="I44" s="148" t="s">
        <v>90</v>
      </c>
    </row>
    <row r="45" spans="1:14" ht="15" customHeight="1" x14ac:dyDescent="0.15">
      <c r="A45" s="155" t="s">
        <v>38</v>
      </c>
      <c r="B45" s="152">
        <v>0.46500000000000002</v>
      </c>
      <c r="C45" s="148">
        <f>FINAL!B45</f>
        <v>0.46600000000000003</v>
      </c>
      <c r="D45" s="148">
        <f t="shared" si="0"/>
        <v>1.0000000000000009E-3</v>
      </c>
      <c r="E45" s="148">
        <f t="shared" si="1"/>
        <v>2.1505376344086039E-3</v>
      </c>
      <c r="F45" s="148" t="s">
        <v>8</v>
      </c>
      <c r="G45" s="148" t="s">
        <v>8</v>
      </c>
      <c r="H45" s="148" t="s">
        <v>90</v>
      </c>
      <c r="I45" s="148" t="s">
        <v>90</v>
      </c>
    </row>
    <row r="46" spans="1:14" ht="15" customHeight="1" x14ac:dyDescent="0.15">
      <c r="A46" s="155" t="s">
        <v>39</v>
      </c>
      <c r="B46" s="152">
        <v>0.20100000000000001</v>
      </c>
      <c r="C46" s="148">
        <f>FINAL!B46</f>
        <v>0.19900000000000001</v>
      </c>
      <c r="D46" s="148">
        <f t="shared" si="0"/>
        <v>-2.0000000000000018E-3</v>
      </c>
      <c r="E46" s="148">
        <f t="shared" si="1"/>
        <v>-9.950248756218914E-3</v>
      </c>
      <c r="F46" s="148" t="s">
        <v>8</v>
      </c>
      <c r="G46" s="148" t="s">
        <v>8</v>
      </c>
      <c r="H46" s="148" t="s">
        <v>90</v>
      </c>
      <c r="I46" s="148" t="s">
        <v>90</v>
      </c>
    </row>
    <row r="47" spans="1:14" ht="15" customHeight="1" x14ac:dyDescent="0.15">
      <c r="A47" s="155" t="s">
        <v>40</v>
      </c>
      <c r="B47" s="152">
        <v>0.43099999999999999</v>
      </c>
      <c r="C47" s="148">
        <f>FINAL!B47</f>
        <v>0.42499999999999999</v>
      </c>
      <c r="D47" s="148">
        <f t="shared" si="0"/>
        <v>-6.0000000000000053E-3</v>
      </c>
      <c r="E47" s="148">
        <f t="shared" si="1"/>
        <v>-1.3921113689095141E-2</v>
      </c>
      <c r="F47" s="148">
        <v>0.63</v>
      </c>
      <c r="G47" s="148">
        <f>FINAL2!F47</f>
        <v>0.57399999999999995</v>
      </c>
      <c r="H47" s="148">
        <f>G47-F47</f>
        <v>-5.600000000000005E-2</v>
      </c>
      <c r="I47" s="148">
        <f>H47/F47</f>
        <v>-8.8888888888888962E-2</v>
      </c>
    </row>
    <row r="48" spans="1:14" ht="15" customHeight="1" x14ac:dyDescent="0.15">
      <c r="A48" s="155" t="s">
        <v>41</v>
      </c>
      <c r="B48" s="152">
        <v>0.33400000000000002</v>
      </c>
      <c r="C48" s="148">
        <f>FINAL!B48</f>
        <v>0.35</v>
      </c>
      <c r="D48" s="148">
        <f t="shared" si="0"/>
        <v>1.5999999999999959E-2</v>
      </c>
      <c r="E48" s="148">
        <f t="shared" si="1"/>
        <v>4.7904191616766338E-2</v>
      </c>
      <c r="F48" s="148" t="s">
        <v>8</v>
      </c>
      <c r="G48" s="148" t="s">
        <v>8</v>
      </c>
      <c r="H48" s="148" t="s">
        <v>90</v>
      </c>
      <c r="I48" s="148" t="s">
        <v>90</v>
      </c>
    </row>
    <row r="49" spans="1:14" ht="15" customHeight="1" x14ac:dyDescent="0.15">
      <c r="A49" s="155" t="s">
        <v>42</v>
      </c>
      <c r="B49" s="152">
        <v>0.32300000000000001</v>
      </c>
      <c r="C49" s="148">
        <f>FINAL!B49</f>
        <v>0.371</v>
      </c>
      <c r="D49" s="148">
        <f t="shared" si="0"/>
        <v>4.7999999999999987E-2</v>
      </c>
      <c r="E49" s="148">
        <f t="shared" si="1"/>
        <v>0.1486068111455108</v>
      </c>
      <c r="F49" s="148">
        <v>0.46600000000000003</v>
      </c>
      <c r="G49" s="148">
        <f>FINAL2!F49</f>
        <v>0.60899999999999999</v>
      </c>
      <c r="H49" s="148">
        <f>G49-F49</f>
        <v>0.14299999999999996</v>
      </c>
      <c r="I49" s="148">
        <f>H49/F49</f>
        <v>0.30686695278969944</v>
      </c>
    </row>
    <row r="50" spans="1:14" ht="15" customHeight="1" x14ac:dyDescent="0.15">
      <c r="A50" s="155" t="s">
        <v>43</v>
      </c>
      <c r="B50" s="152">
        <v>0.61</v>
      </c>
      <c r="C50" s="148">
        <f>FINAL!B50</f>
        <v>0.68700000000000006</v>
      </c>
      <c r="D50" s="148">
        <f t="shared" si="0"/>
        <v>7.7000000000000068E-2</v>
      </c>
      <c r="E50" s="148">
        <f t="shared" si="1"/>
        <v>0.12622950819672143</v>
      </c>
      <c r="F50" s="148" t="s">
        <v>8</v>
      </c>
      <c r="G50" s="148" t="s">
        <v>8</v>
      </c>
      <c r="H50" s="148" t="s">
        <v>90</v>
      </c>
      <c r="I50" s="148" t="s">
        <v>90</v>
      </c>
    </row>
    <row r="51" spans="1:14" ht="15" customHeight="1" x14ac:dyDescent="0.15">
      <c r="A51" s="155" t="s">
        <v>44</v>
      </c>
      <c r="B51" s="152">
        <v>0.23300000000000001</v>
      </c>
      <c r="C51" s="148">
        <f>FINAL!B51</f>
        <v>0.23100000000000001</v>
      </c>
      <c r="D51" s="148">
        <f t="shared" si="0"/>
        <v>-2.0000000000000018E-3</v>
      </c>
      <c r="E51" s="148">
        <f t="shared" si="1"/>
        <v>-8.5836909871244704E-3</v>
      </c>
      <c r="F51" s="148">
        <v>0.23100000000000001</v>
      </c>
      <c r="G51" s="148">
        <f>FINAL2!F51</f>
        <v>0.254</v>
      </c>
      <c r="H51" s="148">
        <f>G51-F51</f>
        <v>2.2999999999999993E-2</v>
      </c>
      <c r="I51" s="148">
        <f>H51/F51</f>
        <v>9.9567099567099526E-2</v>
      </c>
    </row>
    <row r="52" spans="1:14" ht="15" customHeight="1" x14ac:dyDescent="0.15">
      <c r="A52" s="155" t="s">
        <v>45</v>
      </c>
      <c r="B52" s="152">
        <v>0.23</v>
      </c>
      <c r="C52" s="148">
        <f>FINAL!B52</f>
        <v>0.24299999999999999</v>
      </c>
      <c r="D52" s="148">
        <f t="shared" si="0"/>
        <v>1.2999999999999984E-2</v>
      </c>
      <c r="E52" s="148">
        <f t="shared" si="1"/>
        <v>5.6521739130434713E-2</v>
      </c>
      <c r="F52" s="148" t="s">
        <v>8</v>
      </c>
      <c r="G52" s="148" t="s">
        <v>8</v>
      </c>
      <c r="H52" s="148" t="s">
        <v>90</v>
      </c>
      <c r="I52" s="148" t="s">
        <v>90</v>
      </c>
    </row>
    <row r="53" spans="1:14" ht="15" customHeight="1" x14ac:dyDescent="0.15">
      <c r="A53" s="155" t="s">
        <v>46</v>
      </c>
      <c r="B53" s="152">
        <v>9.5000000000000001E-2</v>
      </c>
      <c r="C53" s="148">
        <f>FINAL!B53</f>
        <v>8.4000000000000005E-2</v>
      </c>
      <c r="D53" s="148">
        <f t="shared" si="0"/>
        <v>-1.0999999999999996E-2</v>
      </c>
      <c r="E53" s="148">
        <f t="shared" si="1"/>
        <v>-0.11578947368421048</v>
      </c>
      <c r="F53" s="148">
        <v>5.8999999999999997E-2</v>
      </c>
      <c r="G53" s="148">
        <f>FINAL2!F53</f>
        <v>7.1999999999999995E-2</v>
      </c>
      <c r="H53" s="148">
        <f>G53-F53</f>
        <v>1.2999999999999998E-2</v>
      </c>
      <c r="I53" s="148">
        <f>H53/F53</f>
        <v>0.22033898305084743</v>
      </c>
    </row>
    <row r="54" spans="1:14" ht="15" customHeight="1" x14ac:dyDescent="0.15">
      <c r="A54" s="155" t="s">
        <v>47</v>
      </c>
      <c r="B54" s="152">
        <v>0.45800000000000002</v>
      </c>
      <c r="C54" s="148">
        <f>FINAL!B54</f>
        <v>0.46</v>
      </c>
      <c r="D54" s="148">
        <f t="shared" si="0"/>
        <v>2.0000000000000018E-3</v>
      </c>
      <c r="E54" s="148">
        <f t="shared" si="1"/>
        <v>4.3668122270742399E-3</v>
      </c>
      <c r="F54" s="148">
        <v>0.84199999999999997</v>
      </c>
      <c r="G54" s="148">
        <f>FINAL2!F54</f>
        <v>0.86799999999999999</v>
      </c>
      <c r="H54" s="148">
        <f>G54-F54</f>
        <v>2.6000000000000023E-2</v>
      </c>
      <c r="I54" s="148">
        <f>H54/F54</f>
        <v>3.0878859857482215E-2</v>
      </c>
    </row>
    <row r="55" spans="1:14" ht="15" customHeight="1" x14ac:dyDescent="0.15">
      <c r="A55" s="155"/>
      <c r="B55" s="152" t="s">
        <v>90</v>
      </c>
      <c r="C55" s="148" t="s">
        <v>90</v>
      </c>
      <c r="D55" s="148"/>
      <c r="E55" s="148" t="s">
        <v>90</v>
      </c>
      <c r="F55" s="148"/>
      <c r="G55" s="148"/>
      <c r="H55" s="148" t="s">
        <v>90</v>
      </c>
      <c r="I55" s="148" t="s">
        <v>90</v>
      </c>
    </row>
    <row r="56" spans="1:14" ht="15" customHeight="1" x14ac:dyDescent="0.15">
      <c r="A56" s="155" t="s">
        <v>48</v>
      </c>
      <c r="B56" s="152">
        <v>8.6999999999999994E-2</v>
      </c>
      <c r="C56" s="148">
        <f>FINAL!B56</f>
        <v>8.5999999999999993E-2</v>
      </c>
      <c r="D56" s="148">
        <f t="shared" si="0"/>
        <v>-1.0000000000000009E-3</v>
      </c>
      <c r="E56" s="148">
        <f t="shared" si="1"/>
        <v>-1.1494252873563229E-2</v>
      </c>
      <c r="F56" s="148" t="s">
        <v>8</v>
      </c>
      <c r="G56" s="148" t="s">
        <v>8</v>
      </c>
      <c r="H56" s="148" t="s">
        <v>90</v>
      </c>
      <c r="I56" s="148" t="s">
        <v>90</v>
      </c>
    </row>
    <row r="57" spans="1:14" ht="15" customHeight="1" x14ac:dyDescent="0.15">
      <c r="A57" s="155" t="s">
        <v>49</v>
      </c>
      <c r="B57" s="152">
        <v>0.13800000000000001</v>
      </c>
      <c r="C57" s="148">
        <f>FINAL!B57</f>
        <v>0.12</v>
      </c>
      <c r="D57" s="148">
        <f t="shared" si="0"/>
        <v>-1.8000000000000016E-2</v>
      </c>
      <c r="E57" s="148">
        <f t="shared" si="1"/>
        <v>-0.13043478260869576</v>
      </c>
      <c r="F57" s="148">
        <v>0.13600000000000001</v>
      </c>
      <c r="G57" s="148">
        <f>FINAL2!F57</f>
        <v>9.1999999999999998E-2</v>
      </c>
      <c r="H57" s="148">
        <f>G57-F57</f>
        <v>-4.4000000000000011E-2</v>
      </c>
      <c r="I57" s="148">
        <f>H57/F57</f>
        <v>-0.32352941176470595</v>
      </c>
    </row>
    <row r="58" spans="1:14" ht="15" customHeight="1" x14ac:dyDescent="0.15">
      <c r="A58" s="155" t="s">
        <v>50</v>
      </c>
      <c r="B58" s="152">
        <v>0.45100000000000001</v>
      </c>
      <c r="C58" s="148">
        <f>FINAL!B58</f>
        <v>0.372</v>
      </c>
      <c r="D58" s="148">
        <f>C58-B58</f>
        <v>-7.9000000000000015E-2</v>
      </c>
      <c r="E58" s="148">
        <f>D58/B58</f>
        <v>-0.17516629711751666</v>
      </c>
      <c r="F58" s="148" t="s">
        <v>8</v>
      </c>
      <c r="G58" s="148" t="s">
        <v>8</v>
      </c>
      <c r="H58" s="148" t="s">
        <v>90</v>
      </c>
      <c r="I58" s="148" t="s">
        <v>90</v>
      </c>
    </row>
    <row r="59" spans="1:14" ht="15" customHeight="1" x14ac:dyDescent="0.15">
      <c r="A59" s="155" t="s">
        <v>51</v>
      </c>
      <c r="B59" s="152">
        <v>0.59399999999999997</v>
      </c>
      <c r="C59" s="148">
        <f>FINAL!B59</f>
        <v>0.61399999999999999</v>
      </c>
      <c r="D59" s="148">
        <f t="shared" si="0"/>
        <v>2.0000000000000018E-2</v>
      </c>
      <c r="E59" s="148">
        <f t="shared" si="1"/>
        <v>3.3670033670033704E-2</v>
      </c>
      <c r="F59" s="148" t="s">
        <v>8</v>
      </c>
      <c r="G59" s="148" t="s">
        <v>8</v>
      </c>
      <c r="H59" s="148" t="s">
        <v>90</v>
      </c>
      <c r="I59" s="148" t="s">
        <v>90</v>
      </c>
    </row>
    <row r="60" spans="1:14" ht="15" customHeight="1" x14ac:dyDescent="0.15">
      <c r="A60" s="155" t="s">
        <v>52</v>
      </c>
      <c r="B60" s="152">
        <v>0.255</v>
      </c>
      <c r="C60" s="148">
        <f>FINAL!B60</f>
        <v>0.26500000000000001</v>
      </c>
      <c r="D60" s="148">
        <f t="shared" si="0"/>
        <v>1.0000000000000009E-2</v>
      </c>
      <c r="E60" s="148">
        <f t="shared" si="1"/>
        <v>3.9215686274509838E-2</v>
      </c>
      <c r="F60" s="148">
        <v>0.441</v>
      </c>
      <c r="G60" s="148">
        <v>0.441</v>
      </c>
      <c r="H60" s="148">
        <f>G60-F60</f>
        <v>0</v>
      </c>
      <c r="I60" s="148">
        <f>H60/F60</f>
        <v>0</v>
      </c>
    </row>
    <row r="61" spans="1:14" ht="15" customHeight="1" x14ac:dyDescent="0.15">
      <c r="A61" s="155" t="s">
        <v>53</v>
      </c>
      <c r="B61" s="152">
        <v>0.37</v>
      </c>
      <c r="C61" s="148">
        <f>FINAL!B61</f>
        <v>0.36099999999999999</v>
      </c>
      <c r="D61" s="148">
        <f t="shared" si="0"/>
        <v>-9.000000000000008E-3</v>
      </c>
      <c r="E61" s="148">
        <f t="shared" si="1"/>
        <v>-2.4324324324324346E-2</v>
      </c>
      <c r="F61" s="148" t="s">
        <v>8</v>
      </c>
      <c r="G61" s="148" t="s">
        <v>8</v>
      </c>
      <c r="H61" s="148" t="s">
        <v>90</v>
      </c>
      <c r="I61" s="148" t="s">
        <v>90</v>
      </c>
      <c r="N61" s="35" t="s">
        <v>90</v>
      </c>
    </row>
    <row r="62" spans="1:14" ht="15" customHeight="1" x14ac:dyDescent="0.15">
      <c r="A62" s="155" t="s">
        <v>54</v>
      </c>
      <c r="B62" s="152">
        <v>0.32600000000000001</v>
      </c>
      <c r="C62" s="148">
        <f>FINAL!B62</f>
        <v>0.33800000000000002</v>
      </c>
      <c r="D62" s="148">
        <f t="shared" si="0"/>
        <v>1.2000000000000011E-2</v>
      </c>
      <c r="E62" s="148">
        <f t="shared" si="1"/>
        <v>3.6809815950920276E-2</v>
      </c>
      <c r="F62" s="148" t="s">
        <v>8</v>
      </c>
      <c r="G62" s="148" t="s">
        <v>8</v>
      </c>
      <c r="H62" s="148" t="s">
        <v>90</v>
      </c>
      <c r="I62" s="148" t="s">
        <v>90</v>
      </c>
    </row>
    <row r="63" spans="1:14" ht="15" customHeight="1" x14ac:dyDescent="0.15">
      <c r="A63" s="155" t="s">
        <v>55</v>
      </c>
      <c r="B63" s="152">
        <v>0.28999999999999998</v>
      </c>
      <c r="C63" s="148">
        <f>FINAL!B63</f>
        <v>0.34899999999999998</v>
      </c>
      <c r="D63" s="148">
        <f>C63-B63</f>
        <v>5.8999999999999997E-2</v>
      </c>
      <c r="E63" s="148">
        <f t="shared" si="1"/>
        <v>0.20344827586206896</v>
      </c>
      <c r="F63" s="148">
        <v>0.24</v>
      </c>
      <c r="G63" s="148">
        <f>FINAL2!F63</f>
        <v>0.38200000000000001</v>
      </c>
      <c r="H63" s="148">
        <f>G63-F63</f>
        <v>0.14200000000000002</v>
      </c>
      <c r="I63" s="148">
        <f>H63/F63</f>
        <v>0.59166666666666679</v>
      </c>
    </row>
    <row r="64" spans="1:14" ht="15" customHeight="1" x14ac:dyDescent="0.15">
      <c r="A64" s="155" t="s">
        <v>56</v>
      </c>
      <c r="B64" s="152">
        <v>7.0999999999999994E-2</v>
      </c>
      <c r="C64" s="148">
        <f>FINAL!B64</f>
        <v>9.1999999999999998E-2</v>
      </c>
      <c r="D64" s="148">
        <f t="shared" si="0"/>
        <v>2.1000000000000005E-2</v>
      </c>
      <c r="E64" s="148">
        <f t="shared" si="1"/>
        <v>0.29577464788732405</v>
      </c>
      <c r="F64" s="148" t="s">
        <v>8</v>
      </c>
      <c r="G64" s="148" t="s">
        <v>8</v>
      </c>
      <c r="H64" s="148" t="s">
        <v>90</v>
      </c>
      <c r="I64" s="148" t="s">
        <v>90</v>
      </c>
    </row>
    <row r="65" spans="1:9" ht="15" customHeight="1" x14ac:dyDescent="0.15">
      <c r="A65" s="155" t="s">
        <v>57</v>
      </c>
      <c r="B65" s="152">
        <v>0.443</v>
      </c>
      <c r="C65" s="148">
        <f>FINAL!B65</f>
        <v>0.42899999999999999</v>
      </c>
      <c r="D65" s="148">
        <f t="shared" si="0"/>
        <v>-1.4000000000000012E-2</v>
      </c>
      <c r="E65" s="148">
        <f t="shared" si="1"/>
        <v>-3.1602708803611768E-2</v>
      </c>
      <c r="F65" s="148" t="s">
        <v>8</v>
      </c>
      <c r="G65" s="148" t="s">
        <v>8</v>
      </c>
      <c r="H65" s="148" t="s">
        <v>90</v>
      </c>
      <c r="I65" s="148" t="s">
        <v>90</v>
      </c>
    </row>
    <row r="66" spans="1:9" ht="15" customHeight="1" x14ac:dyDescent="0.15">
      <c r="A66" s="155"/>
      <c r="B66" s="152" t="s">
        <v>90</v>
      </c>
      <c r="C66" s="148" t="s">
        <v>90</v>
      </c>
      <c r="D66" s="148"/>
      <c r="E66" s="148" t="s">
        <v>90</v>
      </c>
      <c r="F66" s="148"/>
      <c r="G66" s="148"/>
      <c r="H66" s="148" t="s">
        <v>90</v>
      </c>
      <c r="I66" s="148" t="s">
        <v>90</v>
      </c>
    </row>
    <row r="67" spans="1:9" ht="15" customHeight="1" x14ac:dyDescent="0.15">
      <c r="A67" s="155" t="s">
        <v>58</v>
      </c>
      <c r="B67" s="152">
        <v>0.23</v>
      </c>
      <c r="C67" s="148">
        <f>FINAL!B67</f>
        <v>0.24199999999999999</v>
      </c>
      <c r="D67" s="148">
        <f t="shared" si="0"/>
        <v>1.1999999999999983E-2</v>
      </c>
      <c r="E67" s="148">
        <f t="shared" si="1"/>
        <v>5.2173913043478182E-2</v>
      </c>
      <c r="F67" s="148">
        <v>0.186</v>
      </c>
      <c r="G67" s="148">
        <f>FINAL2!F67</f>
        <v>0.223</v>
      </c>
      <c r="H67" s="148">
        <f>G67-F67</f>
        <v>3.7000000000000005E-2</v>
      </c>
      <c r="I67" s="148">
        <f>H67/F67</f>
        <v>0.19892473118279572</v>
      </c>
    </row>
    <row r="68" spans="1:9" ht="15" customHeight="1" x14ac:dyDescent="0.15">
      <c r="A68" s="155" t="s">
        <v>59</v>
      </c>
      <c r="B68" s="152">
        <v>0.19600000000000001</v>
      </c>
      <c r="C68" s="148">
        <f>FINAL!B68</f>
        <v>0.25900000000000001</v>
      </c>
      <c r="D68" s="148">
        <f t="shared" si="0"/>
        <v>6.3E-2</v>
      </c>
      <c r="E68" s="148">
        <f t="shared" si="1"/>
        <v>0.3214285714285714</v>
      </c>
      <c r="F68" s="148" t="s">
        <v>8</v>
      </c>
      <c r="G68" s="148">
        <f>FINAL2!F68</f>
        <v>0.89600000000000002</v>
      </c>
      <c r="H68" s="148" t="s">
        <v>90</v>
      </c>
      <c r="I68" s="148" t="s">
        <v>90</v>
      </c>
    </row>
    <row r="69" spans="1:9" ht="15" customHeight="1" x14ac:dyDescent="0.15">
      <c r="A69" s="155" t="s">
        <v>60</v>
      </c>
      <c r="B69" s="152">
        <v>0.39900000000000002</v>
      </c>
      <c r="C69" s="148">
        <f>FINAL!B69</f>
        <v>0.42499999999999999</v>
      </c>
      <c r="D69" s="148">
        <f t="shared" si="0"/>
        <v>2.5999999999999968E-2</v>
      </c>
      <c r="E69" s="148">
        <f t="shared" si="1"/>
        <v>6.5162907268170339E-2</v>
      </c>
      <c r="F69" s="148">
        <v>0.33</v>
      </c>
      <c r="G69" s="148">
        <f>FINAL2!F69</f>
        <v>0.311</v>
      </c>
      <c r="H69" s="148">
        <f>G69-F69</f>
        <v>-1.9000000000000017E-2</v>
      </c>
      <c r="I69" s="148">
        <f>H69/F69</f>
        <v>-5.7575757575757627E-2</v>
      </c>
    </row>
    <row r="70" spans="1:9" ht="15" customHeight="1" x14ac:dyDescent="0.15">
      <c r="A70" s="156" t="s">
        <v>61</v>
      </c>
      <c r="B70" s="153">
        <v>0.61299999999999999</v>
      </c>
      <c r="C70" s="150">
        <f>FINAL!B70</f>
        <v>0.63400000000000001</v>
      </c>
      <c r="D70" s="150">
        <f t="shared" si="0"/>
        <v>2.1000000000000019E-2</v>
      </c>
      <c r="E70" s="150">
        <f t="shared" si="1"/>
        <v>3.4257748776509001E-2</v>
      </c>
      <c r="F70" s="150">
        <v>0.75700000000000001</v>
      </c>
      <c r="G70" s="150">
        <f>FINAL2!F70</f>
        <v>0.48499999999999999</v>
      </c>
      <c r="H70" s="150" t="s">
        <v>90</v>
      </c>
      <c r="I70" s="150" t="s">
        <v>90</v>
      </c>
    </row>
    <row r="71" spans="1:9" ht="15" customHeight="1" x14ac:dyDescent="0.15">
      <c r="A71" s="34" t="s">
        <v>181</v>
      </c>
    </row>
    <row r="73" spans="1:9" ht="15" customHeight="1" x14ac:dyDescent="0.15">
      <c r="A73" s="34" t="s">
        <v>90</v>
      </c>
    </row>
  </sheetData>
  <mergeCells count="5">
    <mergeCell ref="A3:I3"/>
    <mergeCell ref="A4:I4"/>
    <mergeCell ref="A5:I5"/>
    <mergeCell ref="B7:E7"/>
    <mergeCell ref="F7:I7"/>
  </mergeCells>
  <phoneticPr fontId="0" type="noConversion"/>
  <pageMargins left="0.25" right="0.25" top="0.25" bottom="0.25" header="0.5" footer="0.5"/>
  <pageSetup scale="7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72"/>
  <sheetViews>
    <sheetView workbookViewId="0"/>
  </sheetViews>
  <sheetFormatPr baseColWidth="10" defaultColWidth="9.1640625" defaultRowHeight="15" customHeight="1" x14ac:dyDescent="0.15"/>
  <cols>
    <col min="1" max="1" width="18.6640625" style="13" customWidth="1"/>
    <col min="2" max="5" width="20.6640625" style="13" customWidth="1"/>
    <col min="6" max="16384" width="9.1640625" style="13"/>
  </cols>
  <sheetData>
    <row r="1" spans="1:9" ht="15" customHeight="1" x14ac:dyDescent="0.15">
      <c r="A1" s="13" t="s">
        <v>259</v>
      </c>
      <c r="E1" s="28" t="s">
        <v>220</v>
      </c>
    </row>
    <row r="2" spans="1:9" ht="15" customHeight="1" x14ac:dyDescent="0.15">
      <c r="E2" s="28"/>
    </row>
    <row r="3" spans="1:9" ht="15" customHeight="1" x14ac:dyDescent="0.15">
      <c r="A3" s="190" t="s">
        <v>0</v>
      </c>
      <c r="B3" s="190"/>
      <c r="C3" s="190"/>
      <c r="D3" s="190"/>
      <c r="E3" s="190"/>
      <c r="F3" s="26"/>
      <c r="G3" s="26"/>
      <c r="H3" s="26"/>
      <c r="I3" s="26"/>
    </row>
    <row r="4" spans="1:9" ht="15" customHeight="1" x14ac:dyDescent="0.15">
      <c r="A4" s="190" t="s">
        <v>289</v>
      </c>
      <c r="B4" s="190"/>
      <c r="C4" s="190"/>
      <c r="D4" s="190"/>
      <c r="E4" s="190"/>
      <c r="F4" s="26"/>
      <c r="G4" s="26"/>
      <c r="H4" s="26"/>
      <c r="I4" s="26"/>
    </row>
    <row r="5" spans="1:9" s="25" customFormat="1" ht="15" customHeight="1" x14ac:dyDescent="0.15">
      <c r="A5" s="190" t="s">
        <v>222</v>
      </c>
      <c r="B5" s="190"/>
      <c r="C5" s="190"/>
      <c r="D5" s="190"/>
      <c r="E5" s="190"/>
      <c r="F5" s="26"/>
      <c r="G5" s="26"/>
      <c r="H5" s="26"/>
      <c r="I5" s="26"/>
    </row>
    <row r="7" spans="1:9" s="14" customFormat="1" ht="20" customHeight="1" x14ac:dyDescent="0.15">
      <c r="A7" s="179"/>
      <c r="B7" s="186" t="s">
        <v>268</v>
      </c>
      <c r="C7" s="186"/>
      <c r="D7" s="186" t="s">
        <v>269</v>
      </c>
      <c r="E7" s="186"/>
    </row>
    <row r="8" spans="1:9" s="14" customFormat="1" ht="31.5" customHeight="1" x14ac:dyDescent="0.15">
      <c r="A8" s="180" t="s">
        <v>3</v>
      </c>
      <c r="B8" s="57" t="s">
        <v>270</v>
      </c>
      <c r="C8" s="57" t="s">
        <v>271</v>
      </c>
      <c r="D8" s="57" t="s">
        <v>270</v>
      </c>
      <c r="E8" s="57" t="s">
        <v>271</v>
      </c>
    </row>
    <row r="9" spans="1:9" ht="15" customHeight="1" x14ac:dyDescent="0.15">
      <c r="A9" s="54" t="s">
        <v>5</v>
      </c>
      <c r="B9" s="140"/>
      <c r="C9" s="140"/>
      <c r="D9" s="140"/>
      <c r="E9" s="140"/>
    </row>
    <row r="10" spans="1:9" ht="15" customHeight="1" x14ac:dyDescent="0.15">
      <c r="A10" s="54"/>
      <c r="B10" s="140"/>
      <c r="C10" s="140"/>
      <c r="D10" s="140"/>
      <c r="E10" s="140"/>
    </row>
    <row r="11" spans="1:9" ht="15" customHeight="1" x14ac:dyDescent="0.15">
      <c r="A11" s="54" t="s">
        <v>6</v>
      </c>
      <c r="B11" s="141">
        <v>0.5</v>
      </c>
      <c r="C11" s="142">
        <f t="shared" ref="C11:C69" si="0">0.5 - B11</f>
        <v>0</v>
      </c>
      <c r="D11" s="141">
        <v>0.9</v>
      </c>
      <c r="E11" s="142">
        <f t="shared" ref="E11:E16" si="1">0.9 -D11</f>
        <v>0</v>
      </c>
    </row>
    <row r="12" spans="1:9" ht="15" customHeight="1" x14ac:dyDescent="0.15">
      <c r="A12" s="54" t="s">
        <v>7</v>
      </c>
      <c r="B12" s="141">
        <v>0.28599999999999998</v>
      </c>
      <c r="C12" s="142">
        <f t="shared" si="0"/>
        <v>0.21400000000000002</v>
      </c>
      <c r="D12" s="141">
        <v>0.39</v>
      </c>
      <c r="E12" s="141">
        <f t="shared" si="1"/>
        <v>0.51</v>
      </c>
    </row>
    <row r="13" spans="1:9" ht="15" customHeight="1" x14ac:dyDescent="0.15">
      <c r="A13" s="54" t="s">
        <v>9</v>
      </c>
      <c r="B13" s="141">
        <v>0.5</v>
      </c>
      <c r="C13" s="142">
        <f t="shared" si="0"/>
        <v>0</v>
      </c>
      <c r="D13" s="141">
        <v>0.59499999999999997</v>
      </c>
      <c r="E13" s="141">
        <f t="shared" si="1"/>
        <v>0.30500000000000005</v>
      </c>
    </row>
    <row r="14" spans="1:9" ht="15" customHeight="1" x14ac:dyDescent="0.15">
      <c r="A14" s="54" t="s">
        <v>10</v>
      </c>
      <c r="B14" s="141">
        <v>0.5</v>
      </c>
      <c r="C14" s="142">
        <f t="shared" si="0"/>
        <v>0</v>
      </c>
      <c r="D14" s="141">
        <v>0.9</v>
      </c>
      <c r="E14" s="141">
        <f t="shared" si="1"/>
        <v>0</v>
      </c>
    </row>
    <row r="15" spans="1:9" ht="15" customHeight="1" x14ac:dyDescent="0.15">
      <c r="A15" s="54" t="s">
        <v>11</v>
      </c>
      <c r="B15" s="141">
        <v>0.21</v>
      </c>
      <c r="C15" s="142">
        <f t="shared" si="0"/>
        <v>0.29000000000000004</v>
      </c>
      <c r="D15" s="141">
        <v>0.9</v>
      </c>
      <c r="E15" s="141">
        <f t="shared" si="1"/>
        <v>0</v>
      </c>
    </row>
    <row r="16" spans="1:9" ht="15" customHeight="1" x14ac:dyDescent="0.15">
      <c r="A16" s="54" t="s">
        <v>12</v>
      </c>
      <c r="B16" s="141">
        <v>0.5</v>
      </c>
      <c r="C16" s="142">
        <f t="shared" si="0"/>
        <v>0</v>
      </c>
      <c r="D16" s="141">
        <v>0.85899999999999999</v>
      </c>
      <c r="E16" s="141">
        <f t="shared" si="1"/>
        <v>4.1000000000000036E-2</v>
      </c>
    </row>
    <row r="17" spans="1:5" ht="15" customHeight="1" x14ac:dyDescent="0.15">
      <c r="A17" s="54" t="s">
        <v>13</v>
      </c>
      <c r="B17" s="141">
        <v>0.5</v>
      </c>
      <c r="C17" s="142">
        <f t="shared" si="0"/>
        <v>0</v>
      </c>
      <c r="D17" s="143" t="s">
        <v>8</v>
      </c>
      <c r="E17" s="140" t="s">
        <v>8</v>
      </c>
    </row>
    <row r="18" spans="1:5" ht="15" customHeight="1" x14ac:dyDescent="0.15">
      <c r="A18" s="54" t="s">
        <v>14</v>
      </c>
      <c r="B18" s="141">
        <v>0.5</v>
      </c>
      <c r="C18" s="142">
        <f t="shared" si="0"/>
        <v>0</v>
      </c>
      <c r="D18" s="143" t="s">
        <v>8</v>
      </c>
      <c r="E18" s="140" t="s">
        <v>8</v>
      </c>
    </row>
    <row r="19" spans="1:5" ht="15" customHeight="1" x14ac:dyDescent="0.15">
      <c r="A19" s="54" t="s">
        <v>15</v>
      </c>
      <c r="B19" s="141">
        <v>0.24</v>
      </c>
      <c r="C19" s="142">
        <f t="shared" si="0"/>
        <v>0.26</v>
      </c>
      <c r="D19" s="143" t="s">
        <v>8</v>
      </c>
      <c r="E19" s="140" t="s">
        <v>8</v>
      </c>
    </row>
    <row r="20" spans="1:5" ht="15" customHeight="1" x14ac:dyDescent="0.15">
      <c r="A20" s="54" t="s">
        <v>16</v>
      </c>
      <c r="B20" s="141">
        <v>0.5</v>
      </c>
      <c r="C20" s="142">
        <f t="shared" si="0"/>
        <v>0</v>
      </c>
      <c r="D20" s="141">
        <v>0.9</v>
      </c>
      <c r="E20" s="141">
        <f>0.9 -D20</f>
        <v>0</v>
      </c>
    </row>
    <row r="21" spans="1:5" ht="15" customHeight="1" x14ac:dyDescent="0.15">
      <c r="A21" s="54"/>
      <c r="B21" s="141" t="s">
        <v>90</v>
      </c>
      <c r="C21" s="142" t="s">
        <v>90</v>
      </c>
      <c r="D21" s="143" t="s">
        <v>90</v>
      </c>
      <c r="E21" s="140" t="s">
        <v>90</v>
      </c>
    </row>
    <row r="22" spans="1:5" ht="15" customHeight="1" x14ac:dyDescent="0.15">
      <c r="A22" s="54" t="s">
        <v>18</v>
      </c>
      <c r="B22" s="141">
        <v>0.497</v>
      </c>
      <c r="C22" s="142">
        <f t="shared" si="0"/>
        <v>3.0000000000000027E-3</v>
      </c>
      <c r="D22" s="143" t="s">
        <v>8</v>
      </c>
      <c r="E22" s="140" t="s">
        <v>8</v>
      </c>
    </row>
    <row r="23" spans="1:5" ht="15" customHeight="1" x14ac:dyDescent="0.15">
      <c r="A23" s="54" t="s">
        <v>19</v>
      </c>
      <c r="B23" s="141">
        <v>0</v>
      </c>
      <c r="C23" s="142">
        <f t="shared" si="0"/>
        <v>0.5</v>
      </c>
      <c r="D23" s="141">
        <v>0</v>
      </c>
      <c r="E23" s="141">
        <f>0.9 -D23</f>
        <v>0.9</v>
      </c>
    </row>
    <row r="24" spans="1:5" ht="15" customHeight="1" x14ac:dyDescent="0.15">
      <c r="A24" s="54" t="s">
        <v>20</v>
      </c>
      <c r="B24" s="141">
        <v>0.5</v>
      </c>
      <c r="C24" s="142">
        <f t="shared" si="0"/>
        <v>0</v>
      </c>
      <c r="D24" s="141">
        <v>0.80400000000000005</v>
      </c>
      <c r="E24" s="141">
        <f>0.9 -D24</f>
        <v>9.5999999999999974E-2</v>
      </c>
    </row>
    <row r="25" spans="1:5" ht="15" customHeight="1" x14ac:dyDescent="0.15">
      <c r="A25" s="54" t="s">
        <v>21</v>
      </c>
      <c r="B25" s="141">
        <v>0.19400000000000001</v>
      </c>
      <c r="C25" s="142">
        <f t="shared" si="0"/>
        <v>0.30599999999999999</v>
      </c>
      <c r="D25" s="143" t="s">
        <v>8</v>
      </c>
      <c r="E25" s="140" t="s">
        <v>8</v>
      </c>
    </row>
    <row r="26" spans="1:5" ht="15" customHeight="1" x14ac:dyDescent="0.15">
      <c r="A26" s="54" t="s">
        <v>22</v>
      </c>
      <c r="B26" s="141">
        <v>0.5</v>
      </c>
      <c r="C26" s="142">
        <f t="shared" si="0"/>
        <v>0</v>
      </c>
      <c r="D26" s="143" t="s">
        <v>8</v>
      </c>
      <c r="E26" s="140" t="s">
        <v>8</v>
      </c>
    </row>
    <row r="27" spans="1:5" ht="15" customHeight="1" x14ac:dyDescent="0.15">
      <c r="A27" s="54" t="s">
        <v>23</v>
      </c>
      <c r="B27" s="141">
        <v>0.38700000000000001</v>
      </c>
      <c r="C27" s="142">
        <f t="shared" si="0"/>
        <v>0.11299999999999999</v>
      </c>
      <c r="D27" s="141">
        <v>0.9</v>
      </c>
      <c r="E27" s="141">
        <f>0.9 -D27</f>
        <v>0</v>
      </c>
    </row>
    <row r="28" spans="1:5" ht="15" customHeight="1" x14ac:dyDescent="0.15">
      <c r="A28" s="54" t="s">
        <v>24</v>
      </c>
      <c r="B28" s="141">
        <v>0.26</v>
      </c>
      <c r="C28" s="142">
        <f t="shared" si="0"/>
        <v>0.24</v>
      </c>
      <c r="D28" s="141">
        <v>0.9</v>
      </c>
      <c r="E28" s="141">
        <f>0.9 -D28</f>
        <v>0</v>
      </c>
    </row>
    <row r="29" spans="1:5" ht="15" customHeight="1" x14ac:dyDescent="0.15">
      <c r="A29" s="54" t="s">
        <v>25</v>
      </c>
      <c r="B29" s="141">
        <v>0.5</v>
      </c>
      <c r="C29" s="142">
        <f t="shared" si="0"/>
        <v>0</v>
      </c>
      <c r="D29" s="141">
        <v>0.9</v>
      </c>
      <c r="E29" s="141">
        <f>0.9 -D29</f>
        <v>0</v>
      </c>
    </row>
    <row r="30" spans="1:5" ht="15" customHeight="1" x14ac:dyDescent="0.15">
      <c r="A30" s="54" t="s">
        <v>26</v>
      </c>
      <c r="B30" s="141">
        <v>0.185</v>
      </c>
      <c r="C30" s="142">
        <f t="shared" si="0"/>
        <v>0.315</v>
      </c>
      <c r="D30" s="141">
        <v>0.5</v>
      </c>
      <c r="E30" s="141">
        <f>0.9 -D30</f>
        <v>0.4</v>
      </c>
    </row>
    <row r="31" spans="1:5" ht="15" customHeight="1" x14ac:dyDescent="0.15">
      <c r="A31" s="54" t="s">
        <v>27</v>
      </c>
      <c r="B31" s="141">
        <v>0.36399999999999999</v>
      </c>
      <c r="C31" s="142">
        <f t="shared" si="0"/>
        <v>0.13600000000000001</v>
      </c>
      <c r="D31" s="143" t="s">
        <v>8</v>
      </c>
      <c r="E31" s="140" t="s">
        <v>8</v>
      </c>
    </row>
    <row r="32" spans="1:5" ht="15" customHeight="1" x14ac:dyDescent="0.15">
      <c r="A32" s="54"/>
      <c r="B32" s="141" t="s">
        <v>90</v>
      </c>
      <c r="C32" s="142" t="s">
        <v>90</v>
      </c>
      <c r="D32" s="143" t="s">
        <v>90</v>
      </c>
      <c r="E32" s="140" t="s">
        <v>90</v>
      </c>
    </row>
    <row r="33" spans="1:5" ht="15" customHeight="1" x14ac:dyDescent="0.15">
      <c r="A33" s="54" t="s">
        <v>28</v>
      </c>
      <c r="B33" s="141">
        <v>2.5000000000000001E-2</v>
      </c>
      <c r="C33" s="142">
        <f t="shared" si="0"/>
        <v>0.47499999999999998</v>
      </c>
      <c r="D33" s="141">
        <v>2.5000000000000001E-2</v>
      </c>
      <c r="E33" s="141">
        <f>0.9 -D33</f>
        <v>0.875</v>
      </c>
    </row>
    <row r="34" spans="1:5" ht="15" customHeight="1" x14ac:dyDescent="0.15">
      <c r="A34" s="54" t="s">
        <v>29</v>
      </c>
      <c r="B34" s="141">
        <v>0.183</v>
      </c>
      <c r="C34" s="142">
        <f t="shared" si="0"/>
        <v>0.317</v>
      </c>
      <c r="D34" s="143" t="s">
        <v>8</v>
      </c>
      <c r="E34" s="140" t="s">
        <v>8</v>
      </c>
    </row>
    <row r="35" spans="1:5" ht="15" customHeight="1" x14ac:dyDescent="0.15">
      <c r="A35" s="54" t="s">
        <v>30</v>
      </c>
      <c r="B35" s="141">
        <v>0.5</v>
      </c>
      <c r="C35" s="142">
        <f t="shared" si="0"/>
        <v>0</v>
      </c>
      <c r="D35" s="141">
        <v>0.64400000000000002</v>
      </c>
      <c r="E35" s="141">
        <f>0.9 -D35</f>
        <v>0.25600000000000001</v>
      </c>
    </row>
    <row r="36" spans="1:5" ht="15" customHeight="1" x14ac:dyDescent="0.15">
      <c r="A36" s="54" t="s">
        <v>31</v>
      </c>
      <c r="B36" s="141">
        <v>0.248</v>
      </c>
      <c r="C36" s="142">
        <f t="shared" si="0"/>
        <v>0.252</v>
      </c>
      <c r="D36" s="143" t="s">
        <v>8</v>
      </c>
      <c r="E36" s="140" t="s">
        <v>8</v>
      </c>
    </row>
    <row r="37" spans="1:5" ht="15" customHeight="1" x14ac:dyDescent="0.15">
      <c r="A37" s="54" t="s">
        <v>32</v>
      </c>
      <c r="B37" s="141">
        <v>0.5</v>
      </c>
      <c r="C37" s="142">
        <f t="shared" si="0"/>
        <v>0</v>
      </c>
      <c r="D37" s="143" t="s">
        <v>8</v>
      </c>
      <c r="E37" s="140" t="s">
        <v>8</v>
      </c>
    </row>
    <row r="38" spans="1:5" ht="15" customHeight="1" x14ac:dyDescent="0.15">
      <c r="A38" s="54" t="s">
        <v>33</v>
      </c>
      <c r="B38" s="141">
        <v>0.29799999999999999</v>
      </c>
      <c r="C38" s="142">
        <f t="shared" si="0"/>
        <v>0.20200000000000001</v>
      </c>
      <c r="D38" s="143" t="s">
        <v>8</v>
      </c>
      <c r="E38" s="140" t="s">
        <v>8</v>
      </c>
    </row>
    <row r="39" spans="1:5" ht="15" customHeight="1" x14ac:dyDescent="0.15">
      <c r="A39" s="54" t="s">
        <v>34</v>
      </c>
      <c r="B39" s="141">
        <v>0.35099999999999998</v>
      </c>
      <c r="C39" s="142">
        <f t="shared" si="0"/>
        <v>0.14900000000000002</v>
      </c>
      <c r="D39" s="143" t="s">
        <v>8</v>
      </c>
      <c r="E39" s="140" t="s">
        <v>8</v>
      </c>
    </row>
    <row r="40" spans="1:5" ht="15" customHeight="1" x14ac:dyDescent="0.15">
      <c r="A40" s="54" t="s">
        <v>35</v>
      </c>
      <c r="B40" s="141">
        <v>0.24199999999999999</v>
      </c>
      <c r="C40" s="142">
        <f t="shared" si="0"/>
        <v>0.25800000000000001</v>
      </c>
      <c r="D40" s="141">
        <v>0.70299999999999996</v>
      </c>
      <c r="E40" s="141">
        <f>0.9 -D40</f>
        <v>0.19700000000000006</v>
      </c>
    </row>
    <row r="41" spans="1:5" ht="15" customHeight="1" x14ac:dyDescent="0.15">
      <c r="A41" s="54" t="s">
        <v>36</v>
      </c>
      <c r="B41" s="141">
        <v>0.5</v>
      </c>
      <c r="C41" s="142">
        <f t="shared" si="0"/>
        <v>0</v>
      </c>
      <c r="D41" s="143" t="s">
        <v>8</v>
      </c>
      <c r="E41" s="140" t="s">
        <v>8</v>
      </c>
    </row>
    <row r="42" spans="1:5" ht="15" customHeight="1" x14ac:dyDescent="0.15">
      <c r="A42" s="54" t="s">
        <v>37</v>
      </c>
      <c r="B42" s="141">
        <v>0.21199999999999999</v>
      </c>
      <c r="C42" s="142">
        <f t="shared" si="0"/>
        <v>0.28800000000000003</v>
      </c>
      <c r="D42" s="141">
        <v>0.21199999999999999</v>
      </c>
      <c r="E42" s="141">
        <f>0.9 -D42</f>
        <v>0.68800000000000006</v>
      </c>
    </row>
    <row r="43" spans="1:5" ht="15" customHeight="1" x14ac:dyDescent="0.15">
      <c r="A43" s="54"/>
      <c r="B43" s="141" t="s">
        <v>90</v>
      </c>
      <c r="C43" s="142" t="s">
        <v>90</v>
      </c>
      <c r="D43" s="143" t="s">
        <v>90</v>
      </c>
      <c r="E43" s="140" t="s">
        <v>90</v>
      </c>
    </row>
    <row r="44" spans="1:5" ht="15" customHeight="1" x14ac:dyDescent="0.15">
      <c r="A44" s="54" t="s">
        <v>38</v>
      </c>
      <c r="B44" s="141">
        <v>0.5</v>
      </c>
      <c r="C44" s="142">
        <f t="shared" si="0"/>
        <v>0</v>
      </c>
      <c r="D44" s="143" t="s">
        <v>8</v>
      </c>
      <c r="E44" s="140" t="s">
        <v>8</v>
      </c>
    </row>
    <row r="45" spans="1:5" ht="15" customHeight="1" x14ac:dyDescent="0.15">
      <c r="A45" s="54" t="s">
        <v>39</v>
      </c>
      <c r="B45" s="141">
        <v>0.5</v>
      </c>
      <c r="C45" s="142">
        <f t="shared" si="0"/>
        <v>0</v>
      </c>
      <c r="D45" s="143" t="s">
        <v>8</v>
      </c>
      <c r="E45" s="140" t="s">
        <v>8</v>
      </c>
    </row>
    <row r="46" spans="1:5" ht="15" customHeight="1" x14ac:dyDescent="0.15">
      <c r="A46" s="54" t="s">
        <v>40</v>
      </c>
      <c r="B46" s="141">
        <v>0.34799999999999998</v>
      </c>
      <c r="C46" s="142">
        <f t="shared" si="0"/>
        <v>0.15200000000000002</v>
      </c>
      <c r="D46" s="141">
        <v>0.9</v>
      </c>
      <c r="E46" s="141">
        <f>0.9 -D46</f>
        <v>0</v>
      </c>
    </row>
    <row r="47" spans="1:5" ht="15" customHeight="1" x14ac:dyDescent="0.15">
      <c r="A47" s="54" t="s">
        <v>41</v>
      </c>
      <c r="B47" s="141">
        <v>0.38500000000000001</v>
      </c>
      <c r="C47" s="142">
        <f t="shared" si="0"/>
        <v>0.11499999999999999</v>
      </c>
      <c r="D47" s="143" t="s">
        <v>8</v>
      </c>
      <c r="E47" s="140" t="s">
        <v>8</v>
      </c>
    </row>
    <row r="48" spans="1:5" ht="15" customHeight="1" x14ac:dyDescent="0.15">
      <c r="A48" s="54" t="s">
        <v>42</v>
      </c>
      <c r="B48" s="141">
        <v>0.5</v>
      </c>
      <c r="C48" s="142">
        <f t="shared" si="0"/>
        <v>0</v>
      </c>
      <c r="D48" s="141">
        <v>0.9</v>
      </c>
      <c r="E48" s="141">
        <f>0.9 -D48</f>
        <v>0</v>
      </c>
    </row>
    <row r="49" spans="1:5" ht="15" customHeight="1" x14ac:dyDescent="0.15">
      <c r="A49" s="54" t="s">
        <v>43</v>
      </c>
      <c r="B49" s="141">
        <v>0.29199999999999998</v>
      </c>
      <c r="C49" s="142">
        <f t="shared" si="0"/>
        <v>0.20800000000000002</v>
      </c>
      <c r="D49" s="143" t="s">
        <v>8</v>
      </c>
      <c r="E49" s="140" t="s">
        <v>8</v>
      </c>
    </row>
    <row r="50" spans="1:5" ht="15" customHeight="1" x14ac:dyDescent="0.15">
      <c r="A50" s="54" t="s">
        <v>44</v>
      </c>
      <c r="B50" s="141">
        <v>0.08</v>
      </c>
      <c r="C50" s="142">
        <f t="shared" si="0"/>
        <v>0.42</v>
      </c>
      <c r="D50" s="141">
        <v>0.79900000000000004</v>
      </c>
      <c r="E50" s="141">
        <f>0.9 -D50</f>
        <v>0.10099999999999998</v>
      </c>
    </row>
    <row r="51" spans="1:5" ht="15" customHeight="1" x14ac:dyDescent="0.15">
      <c r="A51" s="54" t="s">
        <v>45</v>
      </c>
      <c r="B51" s="141">
        <v>0.29399999999999998</v>
      </c>
      <c r="C51" s="142">
        <f t="shared" si="0"/>
        <v>0.20600000000000002</v>
      </c>
      <c r="D51" s="143" t="s">
        <v>8</v>
      </c>
      <c r="E51" s="140" t="s">
        <v>8</v>
      </c>
    </row>
    <row r="52" spans="1:5" ht="15" customHeight="1" x14ac:dyDescent="0.15">
      <c r="A52" s="54" t="s">
        <v>46</v>
      </c>
      <c r="B52" s="141">
        <v>4.5999999999999999E-2</v>
      </c>
      <c r="C52" s="142">
        <f t="shared" si="0"/>
        <v>0.45400000000000001</v>
      </c>
      <c r="D52" s="141">
        <v>4.5999999999999999E-2</v>
      </c>
      <c r="E52" s="141">
        <f>0.9 -D52</f>
        <v>0.85399999999999998</v>
      </c>
    </row>
    <row r="53" spans="1:5" ht="15" customHeight="1" x14ac:dyDescent="0.15">
      <c r="A53" s="54" t="s">
        <v>47</v>
      </c>
      <c r="B53" s="141">
        <v>0.35699999999999998</v>
      </c>
      <c r="C53" s="142">
        <f t="shared" si="0"/>
        <v>0.14300000000000002</v>
      </c>
      <c r="D53" s="141">
        <v>0.77</v>
      </c>
      <c r="E53" s="141">
        <f>0.9 -D53</f>
        <v>0.13</v>
      </c>
    </row>
    <row r="54" spans="1:5" ht="15" customHeight="1" x14ac:dyDescent="0.15">
      <c r="A54" s="54"/>
      <c r="B54" s="141" t="s">
        <v>90</v>
      </c>
      <c r="C54" s="142" t="s">
        <v>90</v>
      </c>
      <c r="D54" s="143" t="s">
        <v>90</v>
      </c>
      <c r="E54" s="140" t="s">
        <v>90</v>
      </c>
    </row>
    <row r="55" spans="1:5" ht="15" customHeight="1" x14ac:dyDescent="0.15">
      <c r="A55" s="54" t="s">
        <v>48</v>
      </c>
      <c r="B55" s="141">
        <v>0.26500000000000001</v>
      </c>
      <c r="C55" s="142">
        <f t="shared" si="0"/>
        <v>0.23499999999999999</v>
      </c>
      <c r="D55" s="143" t="s">
        <v>8</v>
      </c>
      <c r="E55" s="140" t="s">
        <v>8</v>
      </c>
    </row>
    <row r="56" spans="1:5" ht="15" customHeight="1" x14ac:dyDescent="0.15">
      <c r="A56" s="54" t="s">
        <v>49</v>
      </c>
      <c r="B56" s="141">
        <v>0.5</v>
      </c>
      <c r="C56" s="142">
        <f t="shared" si="0"/>
        <v>0</v>
      </c>
      <c r="D56" s="141">
        <v>0.59299999999999997</v>
      </c>
      <c r="E56" s="141">
        <f>0.9 -D56</f>
        <v>0.30700000000000005</v>
      </c>
    </row>
    <row r="57" spans="1:5" ht="15" customHeight="1" x14ac:dyDescent="0.15">
      <c r="A57" s="54" t="s">
        <v>50</v>
      </c>
      <c r="B57" s="141">
        <v>0.5</v>
      </c>
      <c r="C57" s="142">
        <f t="shared" si="0"/>
        <v>0</v>
      </c>
      <c r="D57" s="143" t="s">
        <v>8</v>
      </c>
      <c r="E57" s="140" t="s">
        <v>8</v>
      </c>
    </row>
    <row r="58" spans="1:5" ht="15" customHeight="1" x14ac:dyDescent="0.15">
      <c r="A58" s="54" t="s">
        <v>51</v>
      </c>
      <c r="B58" s="141">
        <v>0</v>
      </c>
      <c r="C58" s="142">
        <f t="shared" si="0"/>
        <v>0.5</v>
      </c>
      <c r="D58" s="143" t="s">
        <v>8</v>
      </c>
      <c r="E58" s="140" t="s">
        <v>8</v>
      </c>
    </row>
    <row r="59" spans="1:5" ht="15" customHeight="1" x14ac:dyDescent="0.15">
      <c r="A59" s="54" t="s">
        <v>52</v>
      </c>
      <c r="B59" s="141">
        <v>0.5</v>
      </c>
      <c r="C59" s="142">
        <f t="shared" si="0"/>
        <v>0</v>
      </c>
      <c r="D59" s="141">
        <v>0.9</v>
      </c>
      <c r="E59" s="141">
        <f>0.9-D59</f>
        <v>0</v>
      </c>
    </row>
    <row r="60" spans="1:5" ht="15" customHeight="1" x14ac:dyDescent="0.15">
      <c r="A60" s="54" t="s">
        <v>53</v>
      </c>
      <c r="B60" s="141">
        <v>0.45300000000000001</v>
      </c>
      <c r="C60" s="142">
        <f t="shared" si="0"/>
        <v>4.6999999999999986E-2</v>
      </c>
      <c r="D60" s="143" t="s">
        <v>8</v>
      </c>
      <c r="E60" s="140" t="s">
        <v>8</v>
      </c>
    </row>
    <row r="61" spans="1:5" ht="15" customHeight="1" x14ac:dyDescent="0.15">
      <c r="A61" s="54" t="s">
        <v>54</v>
      </c>
      <c r="B61" s="141">
        <v>0.44600000000000001</v>
      </c>
      <c r="C61" s="142">
        <f t="shared" si="0"/>
        <v>5.3999999999999992E-2</v>
      </c>
      <c r="D61" s="143" t="s">
        <v>8</v>
      </c>
      <c r="E61" s="140" t="s">
        <v>8</v>
      </c>
    </row>
    <row r="62" spans="1:5" ht="15" customHeight="1" x14ac:dyDescent="0.15">
      <c r="A62" s="54" t="s">
        <v>55</v>
      </c>
      <c r="B62" s="141">
        <v>0.38900000000000001</v>
      </c>
      <c r="C62" s="142">
        <f t="shared" si="0"/>
        <v>0.11099999999999999</v>
      </c>
      <c r="D62" s="141">
        <v>0.9</v>
      </c>
      <c r="E62" s="141">
        <f>0.9 -D62</f>
        <v>0</v>
      </c>
    </row>
    <row r="63" spans="1:5" ht="15" customHeight="1" x14ac:dyDescent="0.15">
      <c r="A63" s="54" t="s">
        <v>56</v>
      </c>
      <c r="B63" s="141">
        <v>0.5</v>
      </c>
      <c r="C63" s="142">
        <f t="shared" si="0"/>
        <v>0</v>
      </c>
      <c r="D63" s="143" t="s">
        <v>8</v>
      </c>
      <c r="E63" s="140" t="s">
        <v>8</v>
      </c>
    </row>
    <row r="64" spans="1:5" ht="15" customHeight="1" x14ac:dyDescent="0.15">
      <c r="A64" s="54" t="s">
        <v>57</v>
      </c>
      <c r="B64" s="141">
        <v>0.122</v>
      </c>
      <c r="C64" s="142">
        <f t="shared" si="0"/>
        <v>0.378</v>
      </c>
      <c r="D64" s="143" t="s">
        <v>8</v>
      </c>
      <c r="E64" s="140" t="s">
        <v>8</v>
      </c>
    </row>
    <row r="65" spans="1:5" ht="15" customHeight="1" x14ac:dyDescent="0.15">
      <c r="A65" s="54"/>
      <c r="B65" s="141" t="s">
        <v>90</v>
      </c>
      <c r="C65" s="142" t="s">
        <v>90</v>
      </c>
      <c r="D65" s="143" t="s">
        <v>90</v>
      </c>
      <c r="E65" s="140" t="s">
        <v>90</v>
      </c>
    </row>
    <row r="66" spans="1:5" ht="15" customHeight="1" x14ac:dyDescent="0.15">
      <c r="A66" s="54" t="s">
        <v>58</v>
      </c>
      <c r="B66" s="141">
        <v>0.5</v>
      </c>
      <c r="C66" s="142">
        <f t="shared" si="0"/>
        <v>0</v>
      </c>
      <c r="D66" s="141">
        <v>0.9</v>
      </c>
      <c r="E66" s="141">
        <f>0.9 -D66</f>
        <v>0</v>
      </c>
    </row>
    <row r="67" spans="1:5" ht="15" customHeight="1" x14ac:dyDescent="0.15">
      <c r="A67" s="54" t="s">
        <v>59</v>
      </c>
      <c r="B67" s="141">
        <v>0.32600000000000001</v>
      </c>
      <c r="C67" s="142">
        <f t="shared" si="0"/>
        <v>0.17399999999999999</v>
      </c>
      <c r="D67" s="141">
        <v>0.32600000000000001</v>
      </c>
      <c r="E67" s="141">
        <f>0.9 -D67</f>
        <v>0.57400000000000007</v>
      </c>
    </row>
    <row r="68" spans="1:5" ht="15" customHeight="1" x14ac:dyDescent="0.15">
      <c r="A68" s="54" t="s">
        <v>60</v>
      </c>
      <c r="B68" s="141">
        <v>0.5</v>
      </c>
      <c r="C68" s="142">
        <f t="shared" si="0"/>
        <v>0</v>
      </c>
      <c r="D68" s="141">
        <v>0.9</v>
      </c>
      <c r="E68" s="141">
        <f>0.9 -D68</f>
        <v>0</v>
      </c>
    </row>
    <row r="69" spans="1:5" ht="15" customHeight="1" x14ac:dyDescent="0.15">
      <c r="A69" s="55" t="s">
        <v>61</v>
      </c>
      <c r="B69" s="144">
        <v>0.158</v>
      </c>
      <c r="C69" s="145">
        <f t="shared" si="0"/>
        <v>0.34199999999999997</v>
      </c>
      <c r="D69" s="144">
        <v>0.64700000000000002</v>
      </c>
      <c r="E69" s="144">
        <f>0.9 -D69</f>
        <v>0.253</v>
      </c>
    </row>
    <row r="70" spans="1:5" ht="15" customHeight="1" x14ac:dyDescent="0.15">
      <c r="A70" s="13" t="s">
        <v>181</v>
      </c>
    </row>
    <row r="71" spans="1:5" ht="15" customHeight="1" x14ac:dyDescent="0.15">
      <c r="A71" s="53" t="s">
        <v>90</v>
      </c>
      <c r="C71" s="13" t="s">
        <v>90</v>
      </c>
    </row>
    <row r="72" spans="1:5" ht="15" customHeight="1" x14ac:dyDescent="0.15">
      <c r="C72" s="13" t="s">
        <v>90</v>
      </c>
    </row>
  </sheetData>
  <mergeCells count="5">
    <mergeCell ref="B7:C7"/>
    <mergeCell ref="D7:E7"/>
    <mergeCell ref="A3:E3"/>
    <mergeCell ref="A4:E4"/>
    <mergeCell ref="A5:E5"/>
  </mergeCells>
  <pageMargins left="0.7" right="0.7" top="0.75" bottom="0.75" header="0.3" footer="0.3"/>
  <pageSetup scale="6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76"/>
  <sheetViews>
    <sheetView workbookViewId="0"/>
  </sheetViews>
  <sheetFormatPr baseColWidth="10" defaultColWidth="9.1640625" defaultRowHeight="13" x14ac:dyDescent="0.15"/>
  <cols>
    <col min="1" max="1" width="22.83203125" style="13" customWidth="1"/>
    <col min="2" max="9" width="18.6640625" style="13" customWidth="1"/>
    <col min="10" max="16384" width="9.1640625" style="13"/>
  </cols>
  <sheetData>
    <row r="1" spans="1:9" ht="15" customHeight="1" x14ac:dyDescent="0.15">
      <c r="A1" s="13" t="s">
        <v>251</v>
      </c>
      <c r="I1" s="28" t="s">
        <v>120</v>
      </c>
    </row>
    <row r="2" spans="1:9" ht="15" customHeight="1" x14ac:dyDescent="0.15">
      <c r="I2" s="28"/>
    </row>
    <row r="3" spans="1:9" ht="15" customHeight="1" x14ac:dyDescent="0.15">
      <c r="A3" s="190" t="s">
        <v>0</v>
      </c>
      <c r="B3" s="190"/>
      <c r="C3" s="190"/>
      <c r="D3" s="190"/>
      <c r="E3" s="190"/>
      <c r="F3" s="190"/>
      <c r="G3" s="190"/>
      <c r="H3" s="190"/>
      <c r="I3" s="190"/>
    </row>
    <row r="4" spans="1:9" ht="15" customHeight="1" x14ac:dyDescent="0.15">
      <c r="A4" s="190" t="s">
        <v>173</v>
      </c>
      <c r="B4" s="190"/>
      <c r="C4" s="190"/>
      <c r="D4" s="190"/>
      <c r="E4" s="190"/>
      <c r="F4" s="190"/>
      <c r="G4" s="190"/>
      <c r="H4" s="190"/>
      <c r="I4" s="190"/>
    </row>
    <row r="5" spans="1:9" ht="15" customHeight="1" x14ac:dyDescent="0.15">
      <c r="A5" s="190" t="s">
        <v>221</v>
      </c>
      <c r="B5" s="190"/>
      <c r="C5" s="190"/>
      <c r="D5" s="190"/>
      <c r="E5" s="190"/>
      <c r="F5" s="190"/>
      <c r="G5" s="190"/>
      <c r="H5" s="190"/>
      <c r="I5" s="190"/>
    </row>
    <row r="6" spans="1:9" ht="15" customHeight="1" x14ac:dyDescent="0.15">
      <c r="A6" s="29"/>
      <c r="B6" s="29"/>
      <c r="C6" s="29"/>
      <c r="D6" s="29"/>
      <c r="E6" s="29"/>
      <c r="F6" s="29"/>
      <c r="G6" s="29"/>
      <c r="H6" s="29"/>
      <c r="I6" s="29"/>
    </row>
    <row r="7" spans="1:9" ht="15" customHeight="1" x14ac:dyDescent="0.15">
      <c r="A7" s="29"/>
      <c r="B7" s="29"/>
      <c r="C7" s="29"/>
      <c r="D7" s="29"/>
      <c r="E7" s="29"/>
      <c r="F7" s="29"/>
      <c r="G7" s="29"/>
      <c r="H7" s="29"/>
      <c r="I7" s="29"/>
    </row>
    <row r="8" spans="1:9" s="171" customFormat="1" ht="20" customHeight="1" x14ac:dyDescent="0.15">
      <c r="A8" s="176"/>
      <c r="B8" s="187" t="s">
        <v>114</v>
      </c>
      <c r="C8" s="195"/>
      <c r="D8" s="195"/>
      <c r="E8" s="195"/>
      <c r="F8" s="195"/>
      <c r="G8" s="195"/>
      <c r="H8" s="195"/>
      <c r="I8" s="196"/>
    </row>
    <row r="9" spans="1:9" s="17" customFormat="1" ht="40" customHeight="1" x14ac:dyDescent="0.15">
      <c r="A9" s="197" t="s">
        <v>3</v>
      </c>
      <c r="B9" s="199" t="s">
        <v>174</v>
      </c>
      <c r="C9" s="199" t="s">
        <v>180</v>
      </c>
      <c r="D9" s="199" t="s">
        <v>115</v>
      </c>
      <c r="E9" s="199" t="s">
        <v>116</v>
      </c>
      <c r="F9" s="199" t="s">
        <v>145</v>
      </c>
      <c r="G9" s="192" t="s">
        <v>260</v>
      </c>
      <c r="H9" s="193"/>
      <c r="I9" s="194"/>
    </row>
    <row r="10" spans="1:9" s="14" customFormat="1" ht="60" customHeight="1" x14ac:dyDescent="0.15">
      <c r="A10" s="198"/>
      <c r="B10" s="200"/>
      <c r="C10" s="200"/>
      <c r="D10" s="200"/>
      <c r="E10" s="200"/>
      <c r="F10" s="198"/>
      <c r="G10" s="57" t="s">
        <v>117</v>
      </c>
      <c r="H10" s="57" t="s">
        <v>118</v>
      </c>
      <c r="I10" s="57" t="s">
        <v>119</v>
      </c>
    </row>
    <row r="11" spans="1:9" ht="15" customHeight="1" x14ac:dyDescent="0.15">
      <c r="A11" s="54" t="s">
        <v>5</v>
      </c>
      <c r="B11" s="137">
        <f>SUM(B13:B76)</f>
        <v>1907041</v>
      </c>
      <c r="C11" s="137">
        <f t="shared" ref="C11:I11" si="0">SUM(C13:C76)</f>
        <v>760220</v>
      </c>
      <c r="D11" s="137">
        <f t="shared" si="0"/>
        <v>7648</v>
      </c>
      <c r="E11" s="137">
        <f t="shared" si="0"/>
        <v>998263</v>
      </c>
      <c r="F11" s="137">
        <f t="shared" si="0"/>
        <v>294383</v>
      </c>
      <c r="G11" s="137">
        <f t="shared" si="0"/>
        <v>117083</v>
      </c>
      <c r="H11" s="137">
        <f t="shared" si="0"/>
        <v>21751</v>
      </c>
      <c r="I11" s="137">
        <f t="shared" si="0"/>
        <v>2075</v>
      </c>
    </row>
    <row r="12" spans="1:9" ht="15" customHeight="1" x14ac:dyDescent="0.15">
      <c r="A12" s="54"/>
      <c r="B12" s="138"/>
      <c r="C12" s="138"/>
      <c r="D12" s="138"/>
      <c r="E12" s="138"/>
      <c r="F12" s="138"/>
      <c r="G12" s="138"/>
      <c r="H12" s="138"/>
      <c r="I12" s="138"/>
    </row>
    <row r="13" spans="1:9" ht="15" customHeight="1" x14ac:dyDescent="0.15">
      <c r="A13" s="54" t="s">
        <v>6</v>
      </c>
      <c r="B13" s="138">
        <v>21221</v>
      </c>
      <c r="C13" s="138">
        <v>8352</v>
      </c>
      <c r="D13" s="138">
        <v>0</v>
      </c>
      <c r="E13" s="138">
        <v>10439</v>
      </c>
      <c r="F13" s="138">
        <v>3888</v>
      </c>
      <c r="G13" s="138">
        <v>1964</v>
      </c>
      <c r="H13" s="138">
        <v>466</v>
      </c>
      <c r="I13" s="138">
        <v>0</v>
      </c>
    </row>
    <row r="14" spans="1:9" ht="15" customHeight="1" x14ac:dyDescent="0.15">
      <c r="A14" s="54" t="s">
        <v>7</v>
      </c>
      <c r="B14" s="138">
        <v>3305</v>
      </c>
      <c r="C14" s="138">
        <v>973</v>
      </c>
      <c r="D14" s="138">
        <v>0</v>
      </c>
      <c r="E14" s="138">
        <v>2047</v>
      </c>
      <c r="F14" s="138">
        <v>683</v>
      </c>
      <c r="G14" s="138">
        <v>186</v>
      </c>
      <c r="H14" s="138">
        <v>65</v>
      </c>
      <c r="I14" s="138">
        <v>35</v>
      </c>
    </row>
    <row r="15" spans="1:9" ht="15" customHeight="1" x14ac:dyDescent="0.15">
      <c r="A15" s="54" t="s">
        <v>9</v>
      </c>
      <c r="B15" s="138">
        <v>32473</v>
      </c>
      <c r="C15" s="138">
        <v>16196</v>
      </c>
      <c r="D15" s="138">
        <v>0</v>
      </c>
      <c r="E15" s="138">
        <v>13585</v>
      </c>
      <c r="F15" s="138">
        <v>3959</v>
      </c>
      <c r="G15" s="138">
        <v>1743</v>
      </c>
      <c r="H15" s="138">
        <v>273</v>
      </c>
      <c r="I15" s="138">
        <v>676</v>
      </c>
    </row>
    <row r="16" spans="1:9" ht="15" customHeight="1" x14ac:dyDescent="0.15">
      <c r="A16" s="54" t="s">
        <v>10</v>
      </c>
      <c r="B16" s="138">
        <v>8547</v>
      </c>
      <c r="C16" s="138">
        <v>3306</v>
      </c>
      <c r="D16" s="138">
        <v>0</v>
      </c>
      <c r="E16" s="138">
        <v>3991</v>
      </c>
      <c r="F16" s="138">
        <v>1373</v>
      </c>
      <c r="G16" s="138">
        <v>880</v>
      </c>
      <c r="H16" s="138">
        <v>371</v>
      </c>
      <c r="I16" s="138">
        <v>0</v>
      </c>
    </row>
    <row r="17" spans="1:9" ht="15" customHeight="1" x14ac:dyDescent="0.15">
      <c r="A17" s="54" t="s">
        <v>11</v>
      </c>
      <c r="B17" s="138">
        <v>576150</v>
      </c>
      <c r="C17" s="138">
        <v>213407</v>
      </c>
      <c r="D17" s="138">
        <v>0</v>
      </c>
      <c r="E17" s="138">
        <v>334175</v>
      </c>
      <c r="F17" s="138">
        <v>89155</v>
      </c>
      <c r="G17" s="138">
        <v>24284</v>
      </c>
      <c r="H17" s="138">
        <v>4284</v>
      </c>
      <c r="I17" s="138">
        <v>0</v>
      </c>
    </row>
    <row r="18" spans="1:9" ht="15" customHeight="1" x14ac:dyDescent="0.15">
      <c r="A18" s="54"/>
      <c r="B18" s="138"/>
      <c r="C18" s="138"/>
      <c r="D18" s="138"/>
      <c r="E18" s="138"/>
      <c r="F18" s="138"/>
      <c r="G18" s="138"/>
      <c r="H18" s="138"/>
      <c r="I18" s="138"/>
    </row>
    <row r="19" spans="1:9" ht="15" customHeight="1" x14ac:dyDescent="0.15">
      <c r="A19" s="54" t="s">
        <v>12</v>
      </c>
      <c r="B19" s="138">
        <v>11521</v>
      </c>
      <c r="C19" s="138">
        <v>4618</v>
      </c>
      <c r="D19" s="138">
        <v>0</v>
      </c>
      <c r="E19" s="138">
        <v>6262</v>
      </c>
      <c r="F19" s="138">
        <v>2267</v>
      </c>
      <c r="G19" s="138">
        <v>558</v>
      </c>
      <c r="H19" s="138">
        <v>83</v>
      </c>
      <c r="I19" s="138">
        <v>0</v>
      </c>
    </row>
    <row r="20" spans="1:9" ht="15" customHeight="1" x14ac:dyDescent="0.15">
      <c r="A20" s="54" t="s">
        <v>13</v>
      </c>
      <c r="B20" s="138">
        <v>17268</v>
      </c>
      <c r="C20" s="138">
        <v>7601</v>
      </c>
      <c r="D20" s="138">
        <v>213</v>
      </c>
      <c r="E20" s="138">
        <v>7334</v>
      </c>
      <c r="F20" s="138">
        <v>2694</v>
      </c>
      <c r="G20" s="138">
        <v>2046</v>
      </c>
      <c r="H20" s="138">
        <v>74</v>
      </c>
      <c r="I20" s="138">
        <v>0</v>
      </c>
    </row>
    <row r="21" spans="1:9" ht="15" customHeight="1" x14ac:dyDescent="0.15">
      <c r="A21" s="54" t="s">
        <v>14</v>
      </c>
      <c r="B21" s="138">
        <v>5160</v>
      </c>
      <c r="C21" s="138">
        <v>2694</v>
      </c>
      <c r="D21" s="138">
        <v>0</v>
      </c>
      <c r="E21" s="138">
        <v>1874</v>
      </c>
      <c r="F21" s="138">
        <v>731</v>
      </c>
      <c r="G21" s="138">
        <v>592</v>
      </c>
      <c r="H21" s="138">
        <v>0</v>
      </c>
      <c r="I21" s="138">
        <v>0</v>
      </c>
    </row>
    <row r="22" spans="1:9" ht="15" customHeight="1" x14ac:dyDescent="0.15">
      <c r="A22" s="54" t="s">
        <v>15</v>
      </c>
      <c r="B22" s="138">
        <v>8745</v>
      </c>
      <c r="C22" s="138">
        <v>2212</v>
      </c>
      <c r="D22" s="138">
        <v>0</v>
      </c>
      <c r="E22" s="138">
        <v>4634</v>
      </c>
      <c r="F22" s="138">
        <v>696</v>
      </c>
      <c r="G22" s="138">
        <v>1297</v>
      </c>
      <c r="H22" s="138">
        <v>601</v>
      </c>
      <c r="I22" s="138">
        <v>0</v>
      </c>
    </row>
    <row r="23" spans="1:9" ht="15" customHeight="1" x14ac:dyDescent="0.15">
      <c r="A23" s="54" t="s">
        <v>16</v>
      </c>
      <c r="B23" s="138">
        <v>58267</v>
      </c>
      <c r="C23" s="138">
        <v>40389</v>
      </c>
      <c r="D23" s="138">
        <v>0</v>
      </c>
      <c r="E23" s="138">
        <v>15511</v>
      </c>
      <c r="F23" s="138">
        <v>7990</v>
      </c>
      <c r="G23" s="138">
        <v>2225</v>
      </c>
      <c r="H23" s="138">
        <v>142</v>
      </c>
      <c r="I23" s="138">
        <v>0</v>
      </c>
    </row>
    <row r="24" spans="1:9" ht="15" customHeight="1" x14ac:dyDescent="0.15">
      <c r="A24" s="54"/>
      <c r="B24" s="138"/>
      <c r="C24" s="138"/>
      <c r="D24" s="138"/>
      <c r="E24" s="138"/>
      <c r="F24" s="138"/>
      <c r="G24" s="138"/>
      <c r="H24" s="138"/>
      <c r="I24" s="138"/>
    </row>
    <row r="25" spans="1:9" ht="15" customHeight="1" x14ac:dyDescent="0.15">
      <c r="A25" s="54" t="s">
        <v>18</v>
      </c>
      <c r="B25" s="138">
        <v>20572</v>
      </c>
      <c r="C25" s="138">
        <v>16980</v>
      </c>
      <c r="D25" s="138">
        <v>0</v>
      </c>
      <c r="E25" s="138">
        <v>3025</v>
      </c>
      <c r="F25" s="138">
        <v>2040</v>
      </c>
      <c r="G25" s="138">
        <v>477</v>
      </c>
      <c r="H25" s="138">
        <v>89</v>
      </c>
      <c r="I25" s="138">
        <v>0</v>
      </c>
    </row>
    <row r="26" spans="1:9" ht="15" customHeight="1" x14ac:dyDescent="0.15">
      <c r="A26" s="54" t="s">
        <v>19</v>
      </c>
      <c r="B26" s="138">
        <v>1265</v>
      </c>
      <c r="C26" s="138">
        <v>25</v>
      </c>
      <c r="D26" s="138">
        <v>0</v>
      </c>
      <c r="E26" s="138">
        <v>1233</v>
      </c>
      <c r="F26" s="138">
        <v>12</v>
      </c>
      <c r="G26" s="138">
        <v>7</v>
      </c>
      <c r="H26" s="138">
        <v>0</v>
      </c>
      <c r="I26" s="138">
        <v>0</v>
      </c>
    </row>
    <row r="27" spans="1:9" ht="15" customHeight="1" x14ac:dyDescent="0.15">
      <c r="A27" s="54" t="s">
        <v>20</v>
      </c>
      <c r="B27" s="138">
        <v>9725</v>
      </c>
      <c r="C27" s="138">
        <v>2723</v>
      </c>
      <c r="D27" s="138">
        <v>0</v>
      </c>
      <c r="E27" s="138">
        <v>6575</v>
      </c>
      <c r="F27" s="138">
        <v>3129</v>
      </c>
      <c r="G27" s="138">
        <v>427</v>
      </c>
      <c r="H27" s="138">
        <v>0</v>
      </c>
      <c r="I27" s="138">
        <v>0</v>
      </c>
    </row>
    <row r="28" spans="1:9" ht="15" customHeight="1" x14ac:dyDescent="0.15">
      <c r="A28" s="54" t="s">
        <v>21</v>
      </c>
      <c r="B28" s="138">
        <v>1732</v>
      </c>
      <c r="C28" s="138">
        <v>1538</v>
      </c>
      <c r="D28" s="138">
        <v>0</v>
      </c>
      <c r="E28" s="138">
        <v>162</v>
      </c>
      <c r="F28" s="138">
        <v>81</v>
      </c>
      <c r="G28" s="138">
        <v>32</v>
      </c>
      <c r="H28" s="138">
        <v>0</v>
      </c>
      <c r="I28" s="138">
        <v>0</v>
      </c>
    </row>
    <row r="29" spans="1:9" ht="15" customHeight="1" x14ac:dyDescent="0.15">
      <c r="A29" s="54" t="s">
        <v>22</v>
      </c>
      <c r="B29" s="138">
        <v>22188</v>
      </c>
      <c r="C29" s="138">
        <v>14513</v>
      </c>
      <c r="D29" s="138">
        <v>372</v>
      </c>
      <c r="E29" s="138">
        <v>6751</v>
      </c>
      <c r="F29" s="138">
        <v>3354</v>
      </c>
      <c r="G29" s="138">
        <v>0</v>
      </c>
      <c r="H29" s="138">
        <v>552</v>
      </c>
      <c r="I29" s="138">
        <v>0</v>
      </c>
    </row>
    <row r="30" spans="1:9" ht="15" customHeight="1" x14ac:dyDescent="0.15">
      <c r="A30" s="54"/>
      <c r="B30" s="138"/>
      <c r="C30" s="138"/>
      <c r="D30" s="138"/>
      <c r="E30" s="138"/>
      <c r="F30" s="138"/>
      <c r="G30" s="138"/>
      <c r="H30" s="138"/>
      <c r="I30" s="138"/>
    </row>
    <row r="31" spans="1:9" ht="15" customHeight="1" x14ac:dyDescent="0.15">
      <c r="A31" s="54" t="s">
        <v>23</v>
      </c>
      <c r="B31" s="138">
        <v>36214</v>
      </c>
      <c r="C31" s="138">
        <v>10004</v>
      </c>
      <c r="D31" s="138">
        <v>0</v>
      </c>
      <c r="E31" s="138">
        <v>22857</v>
      </c>
      <c r="F31" s="138">
        <v>4394</v>
      </c>
      <c r="G31" s="138">
        <v>3269</v>
      </c>
      <c r="H31" s="138">
        <v>84</v>
      </c>
      <c r="I31" s="138">
        <v>0</v>
      </c>
    </row>
    <row r="32" spans="1:9" ht="15" customHeight="1" x14ac:dyDescent="0.15">
      <c r="A32" s="54" t="s">
        <v>24</v>
      </c>
      <c r="B32" s="138">
        <v>17925</v>
      </c>
      <c r="C32" s="138">
        <v>4942</v>
      </c>
      <c r="D32" s="138">
        <v>0</v>
      </c>
      <c r="E32" s="138">
        <v>11863</v>
      </c>
      <c r="F32" s="138">
        <v>4132</v>
      </c>
      <c r="G32" s="138">
        <v>1121</v>
      </c>
      <c r="H32" s="138">
        <v>0</v>
      </c>
      <c r="I32" s="138">
        <v>0</v>
      </c>
    </row>
    <row r="33" spans="1:9" ht="15" customHeight="1" x14ac:dyDescent="0.15">
      <c r="A33" s="54" t="s">
        <v>25</v>
      </c>
      <c r="B33" s="138">
        <v>14588</v>
      </c>
      <c r="C33" s="138">
        <v>3814</v>
      </c>
      <c r="D33" s="138">
        <v>0</v>
      </c>
      <c r="E33" s="138">
        <v>9045</v>
      </c>
      <c r="F33" s="138">
        <v>2459</v>
      </c>
      <c r="G33" s="138">
        <v>1727</v>
      </c>
      <c r="H33" s="138">
        <v>0</v>
      </c>
      <c r="I33" s="138">
        <v>2</v>
      </c>
    </row>
    <row r="34" spans="1:9" ht="15" customHeight="1" x14ac:dyDescent="0.15">
      <c r="A34" s="54" t="s">
        <v>26</v>
      </c>
      <c r="B34" s="138">
        <v>30209</v>
      </c>
      <c r="C34" s="138">
        <v>18092</v>
      </c>
      <c r="D34" s="138">
        <v>0</v>
      </c>
      <c r="E34" s="138">
        <v>9498</v>
      </c>
      <c r="F34" s="138">
        <v>4571</v>
      </c>
      <c r="G34" s="138">
        <v>1741</v>
      </c>
      <c r="H34" s="138">
        <v>878</v>
      </c>
      <c r="I34" s="138">
        <v>0</v>
      </c>
    </row>
    <row r="35" spans="1:9" ht="15" customHeight="1" x14ac:dyDescent="0.15">
      <c r="A35" s="54" t="s">
        <v>27</v>
      </c>
      <c r="B35" s="138">
        <v>10593</v>
      </c>
      <c r="C35" s="138">
        <v>7265</v>
      </c>
      <c r="D35" s="138">
        <v>0</v>
      </c>
      <c r="E35" s="138">
        <v>2879</v>
      </c>
      <c r="F35" s="138">
        <v>960</v>
      </c>
      <c r="G35" s="138">
        <v>450</v>
      </c>
      <c r="H35" s="138">
        <v>0</v>
      </c>
      <c r="I35" s="138">
        <v>0</v>
      </c>
    </row>
    <row r="36" spans="1:9" ht="15" customHeight="1" x14ac:dyDescent="0.15">
      <c r="A36" s="54"/>
      <c r="B36" s="138"/>
      <c r="C36" s="138"/>
      <c r="D36" s="138"/>
      <c r="E36" s="138"/>
      <c r="F36" s="138"/>
      <c r="G36" s="138"/>
      <c r="H36" s="138"/>
      <c r="I36" s="138"/>
    </row>
    <row r="37" spans="1:9" ht="15" customHeight="1" x14ac:dyDescent="0.15">
      <c r="A37" s="54" t="s">
        <v>28</v>
      </c>
      <c r="B37" s="138">
        <v>14775</v>
      </c>
      <c r="C37" s="138">
        <v>3184</v>
      </c>
      <c r="D37" s="138">
        <v>0</v>
      </c>
      <c r="E37" s="138">
        <v>11314</v>
      </c>
      <c r="F37" s="138">
        <v>2229</v>
      </c>
      <c r="G37" s="138">
        <v>164</v>
      </c>
      <c r="H37" s="138">
        <v>113</v>
      </c>
      <c r="I37" s="138">
        <v>0</v>
      </c>
    </row>
    <row r="38" spans="1:9" ht="15" customHeight="1" x14ac:dyDescent="0.15">
      <c r="A38" s="54" t="s">
        <v>29</v>
      </c>
      <c r="B38" s="138">
        <v>24543</v>
      </c>
      <c r="C38" s="138">
        <v>10049</v>
      </c>
      <c r="D38" s="138">
        <v>84</v>
      </c>
      <c r="E38" s="138">
        <v>11444</v>
      </c>
      <c r="F38" s="138">
        <v>4767</v>
      </c>
      <c r="G38" s="138">
        <v>2966</v>
      </c>
      <c r="H38" s="138">
        <v>0</v>
      </c>
      <c r="I38" s="138">
        <v>0</v>
      </c>
    </row>
    <row r="39" spans="1:9" ht="15" customHeight="1" x14ac:dyDescent="0.15">
      <c r="A39" s="54" t="s">
        <v>30</v>
      </c>
      <c r="B39" s="138">
        <v>53914</v>
      </c>
      <c r="C39" s="138">
        <v>19584</v>
      </c>
      <c r="D39" s="138">
        <v>161</v>
      </c>
      <c r="E39" s="138">
        <v>28945</v>
      </c>
      <c r="F39" s="138">
        <v>7876</v>
      </c>
      <c r="G39" s="138">
        <v>4886</v>
      </c>
      <c r="H39" s="138">
        <v>338</v>
      </c>
      <c r="I39" s="138">
        <v>0</v>
      </c>
    </row>
    <row r="40" spans="1:9" ht="15" customHeight="1" x14ac:dyDescent="0.15">
      <c r="A40" s="54" t="s">
        <v>31</v>
      </c>
      <c r="B40" s="138">
        <v>68233</v>
      </c>
      <c r="C40" s="138">
        <v>19990</v>
      </c>
      <c r="D40" s="138">
        <v>913</v>
      </c>
      <c r="E40" s="138">
        <v>37889</v>
      </c>
      <c r="F40" s="138">
        <v>8632</v>
      </c>
      <c r="G40" s="138">
        <v>9441</v>
      </c>
      <c r="H40" s="138">
        <v>0</v>
      </c>
      <c r="I40" s="138">
        <v>0</v>
      </c>
    </row>
    <row r="41" spans="1:9" ht="15" customHeight="1" x14ac:dyDescent="0.15">
      <c r="A41" s="54" t="s">
        <v>32</v>
      </c>
      <c r="B41" s="138">
        <v>23837</v>
      </c>
      <c r="C41" s="138">
        <v>10744</v>
      </c>
      <c r="D41" s="138">
        <v>0</v>
      </c>
      <c r="E41" s="138">
        <v>9775</v>
      </c>
      <c r="F41" s="138">
        <v>3966</v>
      </c>
      <c r="G41" s="138">
        <v>2161</v>
      </c>
      <c r="H41" s="138">
        <v>667</v>
      </c>
      <c r="I41" s="138">
        <v>491</v>
      </c>
    </row>
    <row r="42" spans="1:9" ht="15" customHeight="1" x14ac:dyDescent="0.15">
      <c r="A42" s="54"/>
      <c r="B42" s="138"/>
      <c r="C42" s="138"/>
      <c r="D42" s="138"/>
      <c r="E42" s="138"/>
      <c r="F42" s="138"/>
      <c r="G42" s="138"/>
      <c r="H42" s="138"/>
      <c r="I42" s="138"/>
    </row>
    <row r="43" spans="1:9" ht="15" customHeight="1" x14ac:dyDescent="0.15">
      <c r="A43" s="54" t="s">
        <v>33</v>
      </c>
      <c r="B43" s="138">
        <v>12092</v>
      </c>
      <c r="C43" s="138">
        <v>5274</v>
      </c>
      <c r="D43" s="138">
        <v>0</v>
      </c>
      <c r="E43" s="138">
        <v>5177</v>
      </c>
      <c r="F43" s="138">
        <v>3479</v>
      </c>
      <c r="G43" s="138">
        <v>1633</v>
      </c>
      <c r="H43" s="138">
        <v>0</v>
      </c>
      <c r="I43" s="138">
        <v>7</v>
      </c>
    </row>
    <row r="44" spans="1:9" ht="15" customHeight="1" x14ac:dyDescent="0.15">
      <c r="A44" s="54" t="s">
        <v>34</v>
      </c>
      <c r="B44" s="138">
        <v>38906</v>
      </c>
      <c r="C44" s="138">
        <v>8977</v>
      </c>
      <c r="D44" s="138">
        <v>0</v>
      </c>
      <c r="E44" s="138">
        <v>24666</v>
      </c>
      <c r="F44" s="138">
        <v>4312</v>
      </c>
      <c r="G44" s="138">
        <v>3335</v>
      </c>
      <c r="H44" s="138">
        <v>1928</v>
      </c>
      <c r="I44" s="138">
        <v>0</v>
      </c>
    </row>
    <row r="45" spans="1:9" ht="15" customHeight="1" x14ac:dyDescent="0.15">
      <c r="A45" s="54" t="s">
        <v>35</v>
      </c>
      <c r="B45" s="138">
        <v>3752</v>
      </c>
      <c r="C45" s="138">
        <v>1333</v>
      </c>
      <c r="D45" s="138">
        <v>0</v>
      </c>
      <c r="E45" s="138">
        <v>1716</v>
      </c>
      <c r="F45" s="138">
        <v>886</v>
      </c>
      <c r="G45" s="138">
        <v>178</v>
      </c>
      <c r="H45" s="138">
        <v>32</v>
      </c>
      <c r="I45" s="138">
        <v>494</v>
      </c>
    </row>
    <row r="46" spans="1:9" ht="15" customHeight="1" x14ac:dyDescent="0.15">
      <c r="A46" s="54" t="s">
        <v>36</v>
      </c>
      <c r="B46" s="138">
        <v>8661</v>
      </c>
      <c r="C46" s="138">
        <v>3744</v>
      </c>
      <c r="D46" s="138">
        <v>0</v>
      </c>
      <c r="E46" s="138">
        <v>4167</v>
      </c>
      <c r="F46" s="138">
        <v>2062</v>
      </c>
      <c r="G46" s="138">
        <v>749</v>
      </c>
      <c r="H46" s="138">
        <v>0</v>
      </c>
      <c r="I46" s="138">
        <v>0</v>
      </c>
    </row>
    <row r="47" spans="1:9" ht="15" customHeight="1" x14ac:dyDescent="0.15">
      <c r="A47" s="54" t="s">
        <v>37</v>
      </c>
      <c r="B47" s="138">
        <v>10271</v>
      </c>
      <c r="C47" s="138">
        <v>4299</v>
      </c>
      <c r="D47" s="138">
        <v>35</v>
      </c>
      <c r="E47" s="138">
        <v>5545</v>
      </c>
      <c r="F47" s="138">
        <v>2088</v>
      </c>
      <c r="G47" s="138">
        <v>392</v>
      </c>
      <c r="H47" s="138">
        <v>0</v>
      </c>
      <c r="I47" s="138">
        <v>0</v>
      </c>
    </row>
    <row r="48" spans="1:9" ht="15" customHeight="1" x14ac:dyDescent="0.15">
      <c r="A48" s="54"/>
      <c r="B48" s="138"/>
      <c r="C48" s="138"/>
      <c r="D48" s="138"/>
      <c r="E48" s="138"/>
      <c r="F48" s="138"/>
      <c r="G48" s="138"/>
      <c r="H48" s="138"/>
      <c r="I48" s="138"/>
    </row>
    <row r="49" spans="1:9" ht="15" customHeight="1" x14ac:dyDescent="0.15">
      <c r="A49" s="54" t="s">
        <v>38</v>
      </c>
      <c r="B49" s="138">
        <v>6173</v>
      </c>
      <c r="C49" s="138">
        <v>2467</v>
      </c>
      <c r="D49" s="138">
        <v>0</v>
      </c>
      <c r="E49" s="138">
        <v>2900</v>
      </c>
      <c r="F49" s="138">
        <v>1353</v>
      </c>
      <c r="G49" s="138">
        <v>489</v>
      </c>
      <c r="H49" s="138">
        <v>318</v>
      </c>
      <c r="I49" s="138">
        <v>0</v>
      </c>
    </row>
    <row r="50" spans="1:9" ht="15" customHeight="1" x14ac:dyDescent="0.15">
      <c r="A50" s="54" t="s">
        <v>39</v>
      </c>
      <c r="B50" s="138">
        <v>33471</v>
      </c>
      <c r="C50" s="138">
        <v>9888</v>
      </c>
      <c r="D50" s="138">
        <v>0</v>
      </c>
      <c r="E50" s="138">
        <v>20387</v>
      </c>
      <c r="F50" s="138">
        <v>4147</v>
      </c>
      <c r="G50" s="138">
        <v>2310</v>
      </c>
      <c r="H50" s="138">
        <v>886</v>
      </c>
      <c r="I50" s="138">
        <v>0</v>
      </c>
    </row>
    <row r="51" spans="1:9" ht="15" customHeight="1" x14ac:dyDescent="0.15">
      <c r="A51" s="54" t="s">
        <v>40</v>
      </c>
      <c r="B51" s="138">
        <v>19797</v>
      </c>
      <c r="C51" s="138">
        <v>6462</v>
      </c>
      <c r="D51" s="138">
        <v>51</v>
      </c>
      <c r="E51" s="138">
        <v>11408</v>
      </c>
      <c r="F51" s="138">
        <v>4836</v>
      </c>
      <c r="G51" s="138">
        <v>1230</v>
      </c>
      <c r="H51" s="138">
        <v>646</v>
      </c>
      <c r="I51" s="138">
        <v>0</v>
      </c>
    </row>
    <row r="52" spans="1:9" ht="15" customHeight="1" x14ac:dyDescent="0.15">
      <c r="A52" s="54" t="s">
        <v>41</v>
      </c>
      <c r="B52" s="138">
        <v>155529</v>
      </c>
      <c r="C52" s="138">
        <v>64409</v>
      </c>
      <c r="D52" s="138">
        <v>299</v>
      </c>
      <c r="E52" s="138">
        <v>82977</v>
      </c>
      <c r="F52" s="138">
        <v>28981</v>
      </c>
      <c r="G52" s="138">
        <v>3109</v>
      </c>
      <c r="H52" s="138">
        <v>4735</v>
      </c>
      <c r="I52" s="138">
        <v>0</v>
      </c>
    </row>
    <row r="53" spans="1:9" ht="15" customHeight="1" x14ac:dyDescent="0.15">
      <c r="A53" s="54" t="s">
        <v>42</v>
      </c>
      <c r="B53" s="138">
        <v>24471</v>
      </c>
      <c r="C53" s="138">
        <v>15206</v>
      </c>
      <c r="D53" s="138">
        <v>2672</v>
      </c>
      <c r="E53" s="138">
        <v>6181</v>
      </c>
      <c r="F53" s="138">
        <v>2306</v>
      </c>
      <c r="G53" s="138">
        <v>412</v>
      </c>
      <c r="H53" s="138">
        <v>0</v>
      </c>
      <c r="I53" s="138">
        <v>0</v>
      </c>
    </row>
    <row r="54" spans="1:9" ht="15" customHeight="1" x14ac:dyDescent="0.15">
      <c r="A54" s="54"/>
      <c r="B54" s="138"/>
      <c r="C54" s="138"/>
      <c r="D54" s="138"/>
      <c r="E54" s="138"/>
      <c r="F54" s="138"/>
      <c r="G54" s="138"/>
      <c r="H54" s="138"/>
      <c r="I54" s="138"/>
    </row>
    <row r="55" spans="1:9" ht="15" customHeight="1" x14ac:dyDescent="0.15">
      <c r="A55" s="54" t="s">
        <v>43</v>
      </c>
      <c r="B55" s="138">
        <v>2035</v>
      </c>
      <c r="C55" s="138">
        <v>533</v>
      </c>
      <c r="D55" s="138">
        <v>0</v>
      </c>
      <c r="E55" s="138">
        <v>781</v>
      </c>
      <c r="F55" s="138">
        <v>536</v>
      </c>
      <c r="G55" s="138">
        <v>173</v>
      </c>
      <c r="H55" s="138">
        <v>178</v>
      </c>
      <c r="I55" s="138">
        <v>370</v>
      </c>
    </row>
    <row r="56" spans="1:9" ht="15" customHeight="1" x14ac:dyDescent="0.15">
      <c r="A56" s="54" t="s">
        <v>44</v>
      </c>
      <c r="B56" s="138">
        <v>103030</v>
      </c>
      <c r="C56" s="138">
        <v>46018</v>
      </c>
      <c r="D56" s="138">
        <v>952</v>
      </c>
      <c r="E56" s="138">
        <v>48441</v>
      </c>
      <c r="F56" s="138">
        <v>11206</v>
      </c>
      <c r="G56" s="138">
        <v>7619</v>
      </c>
      <c r="H56" s="138">
        <v>0</v>
      </c>
      <c r="I56" s="138">
        <v>0</v>
      </c>
    </row>
    <row r="57" spans="1:9" ht="15" customHeight="1" x14ac:dyDescent="0.15">
      <c r="A57" s="54" t="s">
        <v>45</v>
      </c>
      <c r="B57" s="138">
        <v>9420</v>
      </c>
      <c r="C57" s="138">
        <v>5427</v>
      </c>
      <c r="D57" s="138">
        <v>0</v>
      </c>
      <c r="E57" s="138">
        <v>3179</v>
      </c>
      <c r="F57" s="138">
        <v>1307</v>
      </c>
      <c r="G57" s="138">
        <v>810</v>
      </c>
      <c r="H57" s="138">
        <v>5</v>
      </c>
      <c r="I57" s="138">
        <v>0</v>
      </c>
    </row>
    <row r="58" spans="1:9" ht="15" customHeight="1" x14ac:dyDescent="0.15">
      <c r="A58" s="54" t="s">
        <v>46</v>
      </c>
      <c r="B58" s="138">
        <v>30207</v>
      </c>
      <c r="C58" s="138">
        <v>8012</v>
      </c>
      <c r="D58" s="138">
        <v>0</v>
      </c>
      <c r="E58" s="138">
        <v>19836</v>
      </c>
      <c r="F58" s="138">
        <v>1676</v>
      </c>
      <c r="G58" s="138">
        <v>2359</v>
      </c>
      <c r="H58" s="138">
        <v>0</v>
      </c>
      <c r="I58" s="138">
        <v>0</v>
      </c>
    </row>
    <row r="59" spans="1:9" ht="15" customHeight="1" x14ac:dyDescent="0.15">
      <c r="A59" s="54" t="s">
        <v>47</v>
      </c>
      <c r="B59" s="138">
        <v>51883</v>
      </c>
      <c r="C59" s="138">
        <v>21982</v>
      </c>
      <c r="D59" s="138">
        <v>901</v>
      </c>
      <c r="E59" s="138">
        <v>22669</v>
      </c>
      <c r="F59" s="138">
        <v>10938</v>
      </c>
      <c r="G59" s="138">
        <v>5720</v>
      </c>
      <c r="H59" s="138">
        <v>611</v>
      </c>
      <c r="I59" s="138">
        <v>0</v>
      </c>
    </row>
    <row r="60" spans="1:9" ht="15" customHeight="1" x14ac:dyDescent="0.15">
      <c r="A60" s="54"/>
      <c r="B60" s="138"/>
      <c r="C60" s="138"/>
      <c r="D60" s="138"/>
      <c r="E60" s="138"/>
      <c r="F60" s="138"/>
      <c r="G60" s="138"/>
      <c r="H60" s="138"/>
      <c r="I60" s="138"/>
    </row>
    <row r="61" spans="1:9" ht="15" customHeight="1" x14ac:dyDescent="0.15">
      <c r="A61" s="54" t="s">
        <v>48</v>
      </c>
      <c r="B61" s="138">
        <v>13003</v>
      </c>
      <c r="C61" s="138">
        <v>1655</v>
      </c>
      <c r="D61" s="138">
        <v>61</v>
      </c>
      <c r="E61" s="138">
        <v>10671</v>
      </c>
      <c r="F61" s="138">
        <v>994</v>
      </c>
      <c r="G61" s="138">
        <v>601</v>
      </c>
      <c r="H61" s="138">
        <v>15</v>
      </c>
      <c r="I61" s="138">
        <v>0</v>
      </c>
    </row>
    <row r="62" spans="1:9" ht="15" customHeight="1" x14ac:dyDescent="0.15">
      <c r="A62" s="54" t="s">
        <v>49</v>
      </c>
      <c r="B62" s="138">
        <v>7445</v>
      </c>
      <c r="C62" s="138">
        <v>2307</v>
      </c>
      <c r="D62" s="138">
        <v>0</v>
      </c>
      <c r="E62" s="138">
        <v>4605</v>
      </c>
      <c r="F62" s="138">
        <v>552</v>
      </c>
      <c r="G62" s="138">
        <v>373</v>
      </c>
      <c r="H62" s="138">
        <v>160</v>
      </c>
      <c r="I62" s="138">
        <v>0</v>
      </c>
    </row>
    <row r="63" spans="1:9" ht="15" customHeight="1" x14ac:dyDescent="0.15">
      <c r="A63" s="54" t="s">
        <v>50</v>
      </c>
      <c r="B63" s="138">
        <v>18481</v>
      </c>
      <c r="C63" s="138">
        <v>4396</v>
      </c>
      <c r="D63" s="138">
        <v>413</v>
      </c>
      <c r="E63" s="138">
        <v>10634</v>
      </c>
      <c r="F63" s="138">
        <v>3958</v>
      </c>
      <c r="G63" s="138">
        <v>3038</v>
      </c>
      <c r="H63" s="138">
        <v>0</v>
      </c>
      <c r="I63" s="138">
        <v>0</v>
      </c>
    </row>
    <row r="64" spans="1:9" ht="15" customHeight="1" x14ac:dyDescent="0.15">
      <c r="A64" s="54" t="s">
        <v>51</v>
      </c>
      <c r="B64" s="138">
        <v>3231</v>
      </c>
      <c r="C64" s="138">
        <v>2197</v>
      </c>
      <c r="D64" s="138">
        <v>2</v>
      </c>
      <c r="E64" s="138">
        <v>780</v>
      </c>
      <c r="F64" s="138">
        <v>480</v>
      </c>
      <c r="G64" s="138">
        <v>239</v>
      </c>
      <c r="H64" s="138">
        <v>12</v>
      </c>
      <c r="I64" s="138">
        <v>0</v>
      </c>
    </row>
    <row r="65" spans="1:9" ht="15" customHeight="1" x14ac:dyDescent="0.15">
      <c r="A65" s="54" t="s">
        <v>52</v>
      </c>
      <c r="B65" s="138">
        <v>62253</v>
      </c>
      <c r="C65" s="138">
        <v>10857</v>
      </c>
      <c r="D65" s="138">
        <v>0</v>
      </c>
      <c r="E65" s="138">
        <v>46976</v>
      </c>
      <c r="F65" s="138">
        <v>12433</v>
      </c>
      <c r="G65" s="138">
        <v>4420</v>
      </c>
      <c r="H65" s="138">
        <v>0</v>
      </c>
      <c r="I65" s="138">
        <v>0</v>
      </c>
    </row>
    <row r="66" spans="1:9" ht="15" customHeight="1" x14ac:dyDescent="0.15">
      <c r="A66" s="54"/>
      <c r="B66" s="138"/>
      <c r="C66" s="138"/>
      <c r="D66" s="138"/>
      <c r="E66" s="138"/>
      <c r="F66" s="138"/>
      <c r="G66" s="138"/>
      <c r="H66" s="138"/>
      <c r="I66" s="138"/>
    </row>
    <row r="67" spans="1:9" ht="15" customHeight="1" x14ac:dyDescent="0.15">
      <c r="A67" s="54" t="s">
        <v>53</v>
      </c>
      <c r="B67" s="138">
        <v>51099</v>
      </c>
      <c r="C67" s="138">
        <v>33748</v>
      </c>
      <c r="D67" s="138">
        <v>519</v>
      </c>
      <c r="E67" s="138">
        <v>15515</v>
      </c>
      <c r="F67" s="138">
        <v>5615</v>
      </c>
      <c r="G67" s="138">
        <v>1316</v>
      </c>
      <c r="H67" s="138">
        <v>0</v>
      </c>
      <c r="I67" s="138">
        <v>0</v>
      </c>
    </row>
    <row r="68" spans="1:9" ht="15" customHeight="1" x14ac:dyDescent="0.15">
      <c r="A68" s="54" t="s">
        <v>54</v>
      </c>
      <c r="B68" s="138">
        <v>6817</v>
      </c>
      <c r="C68" s="138">
        <v>2839</v>
      </c>
      <c r="D68" s="138">
        <v>0</v>
      </c>
      <c r="E68" s="138">
        <v>3389</v>
      </c>
      <c r="F68" s="138">
        <v>1132</v>
      </c>
      <c r="G68" s="138">
        <v>475</v>
      </c>
      <c r="H68" s="138">
        <v>113</v>
      </c>
      <c r="I68" s="138">
        <v>0</v>
      </c>
    </row>
    <row r="69" spans="1:9" ht="15" customHeight="1" x14ac:dyDescent="0.15">
      <c r="A69" s="54" t="s">
        <v>55</v>
      </c>
      <c r="B69" s="138">
        <v>3163</v>
      </c>
      <c r="C69" s="138">
        <v>1287</v>
      </c>
      <c r="D69" s="138">
        <v>0</v>
      </c>
      <c r="E69" s="138">
        <v>1488</v>
      </c>
      <c r="F69" s="138">
        <v>519</v>
      </c>
      <c r="G69" s="138">
        <v>312</v>
      </c>
      <c r="H69" s="138">
        <v>76</v>
      </c>
      <c r="I69" s="138">
        <v>0</v>
      </c>
    </row>
    <row r="70" spans="1:9" ht="15" customHeight="1" x14ac:dyDescent="0.15">
      <c r="A70" s="54" t="s">
        <v>56</v>
      </c>
      <c r="B70" s="138">
        <v>519</v>
      </c>
      <c r="C70" s="138">
        <v>55</v>
      </c>
      <c r="D70" s="138">
        <v>0</v>
      </c>
      <c r="E70" s="138">
        <v>464</v>
      </c>
      <c r="F70" s="138">
        <v>45</v>
      </c>
      <c r="G70" s="138">
        <v>0</v>
      </c>
      <c r="H70" s="138">
        <v>0</v>
      </c>
      <c r="I70" s="138">
        <v>0</v>
      </c>
    </row>
    <row r="71" spans="1:9" ht="15" customHeight="1" x14ac:dyDescent="0.15">
      <c r="A71" s="54" t="s">
        <v>57</v>
      </c>
      <c r="B71" s="138">
        <v>37163</v>
      </c>
      <c r="C71" s="138">
        <v>12520</v>
      </c>
      <c r="D71" s="138">
        <v>0</v>
      </c>
      <c r="E71" s="138">
        <v>20271</v>
      </c>
      <c r="F71" s="138">
        <v>8703</v>
      </c>
      <c r="G71" s="138">
        <v>4371</v>
      </c>
      <c r="H71" s="138">
        <v>0</v>
      </c>
      <c r="I71" s="138">
        <v>0</v>
      </c>
    </row>
    <row r="72" spans="1:9" ht="15" customHeight="1" x14ac:dyDescent="0.15">
      <c r="A72" s="54"/>
      <c r="B72" s="138"/>
      <c r="C72" s="138"/>
      <c r="D72" s="138"/>
      <c r="E72" s="138"/>
      <c r="F72" s="138"/>
      <c r="G72" s="138"/>
      <c r="H72" s="138"/>
      <c r="I72" s="138"/>
    </row>
    <row r="73" spans="1:9" ht="15" customHeight="1" x14ac:dyDescent="0.15">
      <c r="A73" s="54" t="s">
        <v>58</v>
      </c>
      <c r="B73" s="138">
        <v>69125</v>
      </c>
      <c r="C73" s="138">
        <v>23941</v>
      </c>
      <c r="D73" s="138">
        <v>0</v>
      </c>
      <c r="E73" s="138">
        <v>39015</v>
      </c>
      <c r="F73" s="138">
        <v>9435</v>
      </c>
      <c r="G73" s="138">
        <v>4699</v>
      </c>
      <c r="H73" s="138">
        <v>1470</v>
      </c>
      <c r="I73" s="138">
        <v>0</v>
      </c>
    </row>
    <row r="74" spans="1:9" ht="15" customHeight="1" x14ac:dyDescent="0.15">
      <c r="A74" s="54" t="s">
        <v>59</v>
      </c>
      <c r="B74" s="138">
        <v>9765</v>
      </c>
      <c r="C74" s="138">
        <v>4778</v>
      </c>
      <c r="D74" s="138">
        <v>0</v>
      </c>
      <c r="E74" s="138">
        <v>3980</v>
      </c>
      <c r="F74" s="138">
        <v>1232</v>
      </c>
      <c r="G74" s="138">
        <v>890</v>
      </c>
      <c r="H74" s="138">
        <v>116</v>
      </c>
      <c r="I74" s="138">
        <v>0</v>
      </c>
    </row>
    <row r="75" spans="1:9" ht="15" customHeight="1" x14ac:dyDescent="0.15">
      <c r="A75" s="54" t="s">
        <v>60</v>
      </c>
      <c r="B75" s="138">
        <v>21982</v>
      </c>
      <c r="C75" s="138">
        <v>12204</v>
      </c>
      <c r="D75" s="138">
        <v>0</v>
      </c>
      <c r="E75" s="138">
        <v>7241</v>
      </c>
      <c r="F75" s="138">
        <v>3072</v>
      </c>
      <c r="G75" s="138">
        <v>1179</v>
      </c>
      <c r="H75" s="138">
        <v>1358</v>
      </c>
      <c r="I75" s="138">
        <v>0</v>
      </c>
    </row>
    <row r="76" spans="1:9" ht="15" customHeight="1" x14ac:dyDescent="0.15">
      <c r="A76" s="55" t="s">
        <v>61</v>
      </c>
      <c r="B76" s="139">
        <v>327</v>
      </c>
      <c r="C76" s="139">
        <v>210</v>
      </c>
      <c r="D76" s="139">
        <v>0</v>
      </c>
      <c r="E76" s="139">
        <v>97</v>
      </c>
      <c r="F76" s="139">
        <v>62</v>
      </c>
      <c r="G76" s="139">
        <v>8</v>
      </c>
      <c r="H76" s="139">
        <v>12</v>
      </c>
      <c r="I76" s="139">
        <v>0</v>
      </c>
    </row>
  </sheetData>
  <mergeCells count="11">
    <mergeCell ref="G9:I9"/>
    <mergeCell ref="A3:I3"/>
    <mergeCell ref="A4:I4"/>
    <mergeCell ref="A5:I5"/>
    <mergeCell ref="B8:I8"/>
    <mergeCell ref="A9:A10"/>
    <mergeCell ref="B9:B10"/>
    <mergeCell ref="C9:C10"/>
    <mergeCell ref="D9:D10"/>
    <mergeCell ref="E9:E10"/>
    <mergeCell ref="F9:F10"/>
  </mergeCells>
  <phoneticPr fontId="0" type="noConversion"/>
  <pageMargins left="0.25" right="0.25" top="1" bottom="1" header="0.5" footer="0.5"/>
  <pageSetup scale="5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78"/>
  <sheetViews>
    <sheetView workbookViewId="0"/>
  </sheetViews>
  <sheetFormatPr baseColWidth="10" defaultColWidth="9.1640625" defaultRowHeight="13" x14ac:dyDescent="0.15"/>
  <cols>
    <col min="1" max="1" width="23.1640625" style="13" customWidth="1"/>
    <col min="2" max="8" width="18.6640625" style="13" customWidth="1"/>
    <col min="9" max="16384" width="9.1640625" style="13"/>
  </cols>
  <sheetData>
    <row r="1" spans="1:8" ht="15" customHeight="1" x14ac:dyDescent="0.15">
      <c r="A1" s="13" t="s">
        <v>252</v>
      </c>
      <c r="H1" s="28" t="s">
        <v>92</v>
      </c>
    </row>
    <row r="2" spans="1:8" ht="15" customHeight="1" x14ac:dyDescent="0.15">
      <c r="H2" s="28"/>
    </row>
    <row r="3" spans="1:8" ht="15" customHeight="1" x14ac:dyDescent="0.15">
      <c r="A3" s="190" t="s">
        <v>0</v>
      </c>
      <c r="B3" s="190"/>
      <c r="C3" s="190"/>
      <c r="D3" s="190"/>
      <c r="E3" s="190"/>
      <c r="F3" s="190"/>
      <c r="G3" s="190"/>
      <c r="H3" s="190"/>
    </row>
    <row r="4" spans="1:8" ht="15" customHeight="1" x14ac:dyDescent="0.15">
      <c r="A4" s="190" t="s">
        <v>175</v>
      </c>
      <c r="B4" s="190"/>
      <c r="C4" s="190"/>
      <c r="D4" s="190"/>
      <c r="E4" s="190"/>
      <c r="F4" s="190"/>
      <c r="G4" s="190"/>
      <c r="H4" s="190"/>
    </row>
    <row r="5" spans="1:8" ht="15" customHeight="1" x14ac:dyDescent="0.15">
      <c r="A5" s="190" t="s">
        <v>221</v>
      </c>
      <c r="B5" s="190"/>
      <c r="C5" s="190"/>
      <c r="D5" s="190"/>
      <c r="E5" s="190"/>
      <c r="F5" s="190"/>
      <c r="G5" s="190"/>
      <c r="H5" s="190"/>
    </row>
    <row r="6" spans="1:8" ht="15" customHeight="1" x14ac:dyDescent="0.15">
      <c r="B6" s="18"/>
    </row>
    <row r="7" spans="1:8" ht="20" customHeight="1" x14ac:dyDescent="0.15">
      <c r="A7" s="58"/>
      <c r="B7" s="186" t="s">
        <v>121</v>
      </c>
      <c r="C7" s="186"/>
      <c r="D7" s="186"/>
      <c r="E7" s="186"/>
      <c r="F7" s="186"/>
      <c r="G7" s="186"/>
      <c r="H7" s="186"/>
    </row>
    <row r="8" spans="1:8" s="14" customFormat="1" ht="40" customHeight="1" x14ac:dyDescent="0.15">
      <c r="A8" s="197" t="s">
        <v>3</v>
      </c>
      <c r="B8" s="199" t="s">
        <v>123</v>
      </c>
      <c r="C8" s="199" t="s">
        <v>124</v>
      </c>
      <c r="D8" s="199" t="s">
        <v>125</v>
      </c>
      <c r="E8" s="199" t="s">
        <v>126</v>
      </c>
      <c r="F8" s="199" t="s">
        <v>127</v>
      </c>
      <c r="G8" s="192" t="s">
        <v>122</v>
      </c>
      <c r="H8" s="194"/>
    </row>
    <row r="9" spans="1:8" s="14" customFormat="1" ht="45" customHeight="1" x14ac:dyDescent="0.15">
      <c r="A9" s="198"/>
      <c r="B9" s="198"/>
      <c r="C9" s="198"/>
      <c r="D9" s="198"/>
      <c r="E9" s="198"/>
      <c r="F9" s="198"/>
      <c r="G9" s="62" t="s">
        <v>118</v>
      </c>
      <c r="H9" s="62" t="s">
        <v>119</v>
      </c>
    </row>
    <row r="10" spans="1:8" ht="15" customHeight="1" x14ac:dyDescent="0.15">
      <c r="A10" s="54" t="s">
        <v>5</v>
      </c>
      <c r="B10" s="59">
        <f t="shared" ref="B10:H10" si="0">SUM(B12:B75)</f>
        <v>103895</v>
      </c>
      <c r="C10" s="59">
        <f t="shared" si="0"/>
        <v>8403</v>
      </c>
      <c r="D10" s="59">
        <f t="shared" si="0"/>
        <v>0</v>
      </c>
      <c r="E10" s="59">
        <f t="shared" si="0"/>
        <v>94301</v>
      </c>
      <c r="F10" s="59">
        <f t="shared" si="0"/>
        <v>31634</v>
      </c>
      <c r="G10" s="59">
        <f t="shared" si="0"/>
        <v>973</v>
      </c>
      <c r="H10" s="59">
        <f t="shared" si="0"/>
        <v>220</v>
      </c>
    </row>
    <row r="11" spans="1:8" ht="15" customHeight="1" x14ac:dyDescent="0.15">
      <c r="A11" s="54"/>
      <c r="B11" s="60"/>
      <c r="C11" s="60"/>
      <c r="D11" s="60"/>
      <c r="E11" s="60"/>
      <c r="F11" s="60"/>
      <c r="G11" s="60"/>
      <c r="H11" s="60"/>
    </row>
    <row r="12" spans="1:8" ht="15" customHeight="1" x14ac:dyDescent="0.15">
      <c r="A12" s="54" t="s">
        <v>6</v>
      </c>
      <c r="B12" s="59">
        <v>128</v>
      </c>
      <c r="C12" s="59">
        <v>5</v>
      </c>
      <c r="D12" s="59">
        <v>0</v>
      </c>
      <c r="E12" s="59">
        <v>115</v>
      </c>
      <c r="F12" s="59">
        <v>34</v>
      </c>
      <c r="G12" s="59">
        <v>8</v>
      </c>
      <c r="H12" s="59">
        <v>0</v>
      </c>
    </row>
    <row r="13" spans="1:8" ht="15" customHeight="1" x14ac:dyDescent="0.15">
      <c r="A13" s="54" t="s">
        <v>7</v>
      </c>
      <c r="B13" s="59">
        <v>402</v>
      </c>
      <c r="C13" s="59">
        <v>74</v>
      </c>
      <c r="D13" s="59">
        <v>0</v>
      </c>
      <c r="E13" s="59">
        <v>302</v>
      </c>
      <c r="F13" s="59">
        <v>106</v>
      </c>
      <c r="G13" s="59">
        <v>13</v>
      </c>
      <c r="H13" s="59">
        <v>13</v>
      </c>
    </row>
    <row r="14" spans="1:8" ht="15" customHeight="1" x14ac:dyDescent="0.15">
      <c r="A14" s="54" t="s">
        <v>9</v>
      </c>
      <c r="B14" s="59">
        <v>1028</v>
      </c>
      <c r="C14" s="59">
        <v>229</v>
      </c>
      <c r="D14" s="59">
        <v>0</v>
      </c>
      <c r="E14" s="59">
        <v>726</v>
      </c>
      <c r="F14" s="59">
        <v>530</v>
      </c>
      <c r="G14" s="59">
        <v>7</v>
      </c>
      <c r="H14" s="59">
        <v>67</v>
      </c>
    </row>
    <row r="15" spans="1:8" ht="15" customHeight="1" x14ac:dyDescent="0.15">
      <c r="A15" s="54" t="s">
        <v>10</v>
      </c>
      <c r="B15" s="59">
        <v>207</v>
      </c>
      <c r="C15" s="59">
        <v>32</v>
      </c>
      <c r="D15" s="59">
        <v>0</v>
      </c>
      <c r="E15" s="59">
        <v>154</v>
      </c>
      <c r="F15" s="59">
        <v>32</v>
      </c>
      <c r="G15" s="59">
        <v>21</v>
      </c>
      <c r="H15" s="59">
        <v>0</v>
      </c>
    </row>
    <row r="16" spans="1:8" ht="15" customHeight="1" x14ac:dyDescent="0.15">
      <c r="A16" s="54" t="s">
        <v>11</v>
      </c>
      <c r="B16" s="59">
        <v>62429</v>
      </c>
      <c r="C16" s="59">
        <v>2616</v>
      </c>
      <c r="D16" s="59">
        <v>0</v>
      </c>
      <c r="E16" s="59">
        <v>59509</v>
      </c>
      <c r="F16" s="59">
        <v>21436</v>
      </c>
      <c r="G16" s="59">
        <v>304</v>
      </c>
      <c r="H16" s="59">
        <v>0</v>
      </c>
    </row>
    <row r="17" spans="1:8" ht="15" customHeight="1" x14ac:dyDescent="0.15">
      <c r="A17" s="54"/>
      <c r="B17" s="59"/>
      <c r="C17" s="59"/>
      <c r="D17" s="59"/>
      <c r="E17" s="59"/>
      <c r="F17" s="59"/>
      <c r="G17" s="59"/>
      <c r="H17" s="59"/>
    </row>
    <row r="18" spans="1:8" ht="15" customHeight="1" x14ac:dyDescent="0.15">
      <c r="A18" s="54" t="s">
        <v>12</v>
      </c>
      <c r="B18" s="59">
        <v>763</v>
      </c>
      <c r="C18" s="59">
        <v>0</v>
      </c>
      <c r="D18" s="59">
        <v>0</v>
      </c>
      <c r="E18" s="59">
        <v>757</v>
      </c>
      <c r="F18" s="59">
        <v>216</v>
      </c>
      <c r="G18" s="59">
        <v>7</v>
      </c>
      <c r="H18" s="59">
        <v>0</v>
      </c>
    </row>
    <row r="19" spans="1:8" ht="15" customHeight="1" x14ac:dyDescent="0.15">
      <c r="A19" s="54" t="s">
        <v>13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</row>
    <row r="20" spans="1:8" ht="15" customHeight="1" x14ac:dyDescent="0.15">
      <c r="A20" s="54" t="s">
        <v>14</v>
      </c>
      <c r="B20" s="59">
        <v>27</v>
      </c>
      <c r="C20" s="59">
        <v>27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</row>
    <row r="21" spans="1:8" ht="15" customHeight="1" x14ac:dyDescent="0.15">
      <c r="A21" s="54" t="s">
        <v>15</v>
      </c>
      <c r="B21" s="59">
        <v>0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</row>
    <row r="22" spans="1:8" ht="15" customHeight="1" x14ac:dyDescent="0.15">
      <c r="A22" s="54" t="s">
        <v>16</v>
      </c>
      <c r="B22" s="59">
        <v>1681</v>
      </c>
      <c r="C22" s="59">
        <v>94</v>
      </c>
      <c r="D22" s="59">
        <v>0</v>
      </c>
      <c r="E22" s="59">
        <v>1584</v>
      </c>
      <c r="F22" s="59">
        <v>906</v>
      </c>
      <c r="G22" s="59">
        <v>3</v>
      </c>
      <c r="H22" s="59">
        <v>0</v>
      </c>
    </row>
    <row r="23" spans="1:8" ht="15" customHeight="1" x14ac:dyDescent="0.15">
      <c r="A23" s="54"/>
      <c r="B23" s="59"/>
      <c r="C23" s="59"/>
      <c r="D23" s="59"/>
      <c r="E23" s="59"/>
      <c r="F23" s="59"/>
      <c r="G23" s="59"/>
      <c r="H23" s="59"/>
    </row>
    <row r="24" spans="1:8" ht="15" customHeight="1" x14ac:dyDescent="0.15">
      <c r="A24" s="54" t="s">
        <v>18</v>
      </c>
      <c r="B24" s="59">
        <v>0</v>
      </c>
      <c r="C24" s="59">
        <v>0</v>
      </c>
      <c r="D24" s="59">
        <v>0</v>
      </c>
      <c r="E24" s="59">
        <v>0</v>
      </c>
      <c r="F24" s="59">
        <v>0</v>
      </c>
      <c r="G24" s="59">
        <v>0</v>
      </c>
      <c r="H24" s="59">
        <v>0</v>
      </c>
    </row>
    <row r="25" spans="1:8" ht="15" customHeight="1" x14ac:dyDescent="0.15">
      <c r="A25" s="54" t="s">
        <v>19</v>
      </c>
      <c r="B25" s="59">
        <v>315</v>
      </c>
      <c r="C25" s="59">
        <v>3</v>
      </c>
      <c r="D25" s="59">
        <v>0</v>
      </c>
      <c r="E25" s="59">
        <v>312</v>
      </c>
      <c r="F25" s="59">
        <v>3</v>
      </c>
      <c r="G25" s="59">
        <v>0</v>
      </c>
      <c r="H25" s="59">
        <v>0</v>
      </c>
    </row>
    <row r="26" spans="1:8" ht="15" customHeight="1" x14ac:dyDescent="0.15">
      <c r="A26" s="54" t="s">
        <v>20</v>
      </c>
      <c r="B26" s="59">
        <v>1688</v>
      </c>
      <c r="C26" s="59">
        <v>92</v>
      </c>
      <c r="D26" s="59">
        <v>0</v>
      </c>
      <c r="E26" s="59">
        <v>1596</v>
      </c>
      <c r="F26" s="59">
        <v>901</v>
      </c>
      <c r="G26" s="59">
        <v>0</v>
      </c>
      <c r="H26" s="59">
        <v>0</v>
      </c>
    </row>
    <row r="27" spans="1:8" ht="15" customHeight="1" x14ac:dyDescent="0.15">
      <c r="A27" s="54" t="s">
        <v>21</v>
      </c>
      <c r="B27" s="59">
        <v>0</v>
      </c>
      <c r="C27" s="59">
        <v>0</v>
      </c>
      <c r="D27" s="59">
        <v>0</v>
      </c>
      <c r="E27" s="59">
        <v>0</v>
      </c>
      <c r="F27" s="59">
        <v>0</v>
      </c>
      <c r="G27" s="59">
        <v>0</v>
      </c>
      <c r="H27" s="59">
        <v>0</v>
      </c>
    </row>
    <row r="28" spans="1:8" ht="15" customHeight="1" x14ac:dyDescent="0.15">
      <c r="A28" s="54" t="s">
        <v>22</v>
      </c>
      <c r="B28" s="59">
        <v>0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</row>
    <row r="29" spans="1:8" ht="15" customHeight="1" x14ac:dyDescent="0.15">
      <c r="A29" s="54"/>
      <c r="B29" s="59"/>
      <c r="C29" s="59"/>
      <c r="D29" s="59"/>
      <c r="E29" s="59"/>
      <c r="F29" s="59"/>
      <c r="G29" s="59"/>
      <c r="H29" s="59"/>
    </row>
    <row r="30" spans="1:8" ht="15" customHeight="1" x14ac:dyDescent="0.15">
      <c r="A30" s="54" t="s">
        <v>23</v>
      </c>
      <c r="B30" s="59">
        <v>3121</v>
      </c>
      <c r="C30" s="59">
        <v>91</v>
      </c>
      <c r="D30" s="59">
        <v>0</v>
      </c>
      <c r="E30" s="59">
        <v>3014</v>
      </c>
      <c r="F30" s="59">
        <v>563</v>
      </c>
      <c r="G30" s="59">
        <v>16</v>
      </c>
      <c r="H30" s="59">
        <v>0</v>
      </c>
    </row>
    <row r="31" spans="1:8" ht="15" customHeight="1" x14ac:dyDescent="0.15">
      <c r="A31" s="54" t="s">
        <v>24</v>
      </c>
      <c r="B31" s="59">
        <v>1290</v>
      </c>
      <c r="C31" s="59">
        <v>143</v>
      </c>
      <c r="D31" s="59">
        <v>0</v>
      </c>
      <c r="E31" s="59">
        <v>1147</v>
      </c>
      <c r="F31" s="59">
        <v>321</v>
      </c>
      <c r="G31" s="59">
        <v>0</v>
      </c>
      <c r="H31" s="59">
        <v>0</v>
      </c>
    </row>
    <row r="32" spans="1:8" ht="15" customHeight="1" x14ac:dyDescent="0.15">
      <c r="A32" s="54" t="s">
        <v>25</v>
      </c>
      <c r="B32" s="59">
        <v>1299</v>
      </c>
      <c r="C32" s="59">
        <v>71</v>
      </c>
      <c r="D32" s="59">
        <v>0</v>
      </c>
      <c r="E32" s="59">
        <v>1226</v>
      </c>
      <c r="F32" s="59">
        <v>353</v>
      </c>
      <c r="G32" s="59">
        <v>0</v>
      </c>
      <c r="H32" s="59">
        <v>2</v>
      </c>
    </row>
    <row r="33" spans="1:8" ht="15" customHeight="1" x14ac:dyDescent="0.15">
      <c r="A33" s="54" t="s">
        <v>26</v>
      </c>
      <c r="B33" s="59">
        <v>738</v>
      </c>
      <c r="C33" s="59">
        <v>80</v>
      </c>
      <c r="D33" s="59">
        <v>0</v>
      </c>
      <c r="E33" s="59">
        <v>657</v>
      </c>
      <c r="F33" s="59">
        <v>281</v>
      </c>
      <c r="G33" s="59">
        <v>1</v>
      </c>
      <c r="H33" s="59">
        <v>0</v>
      </c>
    </row>
    <row r="34" spans="1:8" ht="15" customHeight="1" x14ac:dyDescent="0.15">
      <c r="A34" s="54" t="s">
        <v>27</v>
      </c>
      <c r="B34" s="59">
        <v>0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</row>
    <row r="35" spans="1:8" ht="15" customHeight="1" x14ac:dyDescent="0.15">
      <c r="A35" s="54"/>
      <c r="B35" s="59"/>
      <c r="C35" s="59"/>
      <c r="D35" s="59"/>
      <c r="E35" s="59"/>
      <c r="F35" s="59"/>
      <c r="G35" s="59"/>
      <c r="H35" s="59"/>
    </row>
    <row r="36" spans="1:8" ht="15" customHeight="1" x14ac:dyDescent="0.15">
      <c r="A36" s="54" t="s">
        <v>28</v>
      </c>
      <c r="B36" s="59">
        <v>1802</v>
      </c>
      <c r="C36" s="59">
        <v>0</v>
      </c>
      <c r="D36" s="59">
        <v>0</v>
      </c>
      <c r="E36" s="59">
        <v>1785</v>
      </c>
      <c r="F36" s="59">
        <v>307</v>
      </c>
      <c r="G36" s="59">
        <v>17</v>
      </c>
      <c r="H36" s="59">
        <v>0</v>
      </c>
    </row>
    <row r="37" spans="1:8" ht="15" customHeight="1" x14ac:dyDescent="0.15">
      <c r="A37" s="54" t="s">
        <v>29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</row>
    <row r="38" spans="1:8" ht="15" customHeight="1" x14ac:dyDescent="0.15">
      <c r="A38" s="54" t="s">
        <v>30</v>
      </c>
      <c r="B38" s="59">
        <v>536</v>
      </c>
      <c r="C38" s="59">
        <v>423</v>
      </c>
      <c r="D38" s="59">
        <v>0</v>
      </c>
      <c r="E38" s="59">
        <v>113</v>
      </c>
      <c r="F38" s="59">
        <v>102</v>
      </c>
      <c r="G38" s="59">
        <v>0</v>
      </c>
      <c r="H38" s="59">
        <v>0</v>
      </c>
    </row>
    <row r="39" spans="1:8" ht="15" customHeight="1" x14ac:dyDescent="0.15">
      <c r="A39" s="54" t="s">
        <v>31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</row>
    <row r="40" spans="1:8" ht="15" customHeight="1" x14ac:dyDescent="0.15">
      <c r="A40" s="54" t="s">
        <v>32</v>
      </c>
      <c r="B40" s="59">
        <v>2</v>
      </c>
      <c r="C40" s="59">
        <v>2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</row>
    <row r="41" spans="1:8" ht="15" customHeight="1" x14ac:dyDescent="0.15">
      <c r="A41" s="54"/>
      <c r="B41" s="59"/>
      <c r="C41" s="59"/>
      <c r="D41" s="59"/>
      <c r="E41" s="59"/>
      <c r="F41" s="59"/>
      <c r="G41" s="59"/>
      <c r="H41" s="59"/>
    </row>
    <row r="42" spans="1:8" ht="15" customHeight="1" x14ac:dyDescent="0.15">
      <c r="A42" s="54" t="s">
        <v>33</v>
      </c>
      <c r="B42" s="59">
        <v>0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</row>
    <row r="43" spans="1:8" ht="15" customHeight="1" x14ac:dyDescent="0.15">
      <c r="A43" s="54" t="s">
        <v>34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</row>
    <row r="44" spans="1:8" ht="15" customHeight="1" x14ac:dyDescent="0.15">
      <c r="A44" s="54" t="s">
        <v>35</v>
      </c>
      <c r="B44" s="59">
        <v>403</v>
      </c>
      <c r="C44" s="59">
        <v>0</v>
      </c>
      <c r="D44" s="59">
        <v>0</v>
      </c>
      <c r="E44" s="59">
        <v>260</v>
      </c>
      <c r="F44" s="59">
        <v>149</v>
      </c>
      <c r="G44" s="59">
        <v>5</v>
      </c>
      <c r="H44" s="59">
        <v>138</v>
      </c>
    </row>
    <row r="45" spans="1:8" ht="15" customHeight="1" x14ac:dyDescent="0.15">
      <c r="A45" s="54" t="s">
        <v>36</v>
      </c>
      <c r="B45" s="59">
        <v>0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</row>
    <row r="46" spans="1:8" ht="15" customHeight="1" x14ac:dyDescent="0.15">
      <c r="A46" s="54" t="s">
        <v>37</v>
      </c>
      <c r="B46" s="59">
        <v>984</v>
      </c>
      <c r="C46" s="59">
        <v>21</v>
      </c>
      <c r="D46" s="59">
        <v>0</v>
      </c>
      <c r="E46" s="59">
        <v>962</v>
      </c>
      <c r="F46" s="59">
        <v>434</v>
      </c>
      <c r="G46" s="59">
        <v>0</v>
      </c>
      <c r="H46" s="59">
        <v>0</v>
      </c>
    </row>
    <row r="47" spans="1:8" ht="15" customHeight="1" x14ac:dyDescent="0.15">
      <c r="A47" s="54"/>
      <c r="B47" s="59"/>
      <c r="C47" s="59"/>
      <c r="D47" s="59"/>
      <c r="E47" s="59"/>
      <c r="F47" s="59"/>
      <c r="G47" s="59"/>
      <c r="H47" s="59"/>
    </row>
    <row r="48" spans="1:8" ht="15" customHeight="1" x14ac:dyDescent="0.15">
      <c r="A48" s="54" t="s">
        <v>38</v>
      </c>
      <c r="B48" s="59">
        <v>169</v>
      </c>
      <c r="C48" s="59">
        <v>169</v>
      </c>
      <c r="D48" s="59">
        <v>0</v>
      </c>
      <c r="E48" s="59">
        <v>0</v>
      </c>
      <c r="F48" s="59">
        <v>0</v>
      </c>
      <c r="G48" s="59">
        <v>0</v>
      </c>
      <c r="H48" s="59">
        <v>0</v>
      </c>
    </row>
    <row r="49" spans="1:8" ht="15" customHeight="1" x14ac:dyDescent="0.15">
      <c r="A49" s="54" t="s">
        <v>39</v>
      </c>
      <c r="B49" s="59">
        <v>0</v>
      </c>
      <c r="C49" s="59">
        <v>0</v>
      </c>
      <c r="D49" s="59">
        <v>0</v>
      </c>
      <c r="E49" s="59">
        <v>0</v>
      </c>
      <c r="F49" s="59">
        <v>0</v>
      </c>
      <c r="G49" s="59">
        <v>0</v>
      </c>
      <c r="H49" s="59">
        <v>0</v>
      </c>
    </row>
    <row r="50" spans="1:8" ht="15" customHeight="1" x14ac:dyDescent="0.15">
      <c r="A50" s="54" t="s">
        <v>40</v>
      </c>
      <c r="B50" s="59">
        <v>1753</v>
      </c>
      <c r="C50" s="59">
        <v>161</v>
      </c>
      <c r="D50" s="59">
        <v>0</v>
      </c>
      <c r="E50" s="59">
        <v>1481</v>
      </c>
      <c r="F50" s="59">
        <v>847</v>
      </c>
      <c r="G50" s="59">
        <v>112</v>
      </c>
      <c r="H50" s="59">
        <v>0</v>
      </c>
    </row>
    <row r="51" spans="1:8" ht="15" customHeight="1" x14ac:dyDescent="0.15">
      <c r="A51" s="54" t="s">
        <v>41</v>
      </c>
      <c r="B51" s="59">
        <v>2049</v>
      </c>
      <c r="C51" s="59">
        <v>2049</v>
      </c>
      <c r="D51" s="59">
        <v>0</v>
      </c>
      <c r="E51" s="59">
        <v>0</v>
      </c>
      <c r="F51" s="59">
        <v>0</v>
      </c>
      <c r="G51" s="59">
        <v>0</v>
      </c>
      <c r="H51" s="59">
        <v>0</v>
      </c>
    </row>
    <row r="52" spans="1:8" ht="15" customHeight="1" x14ac:dyDescent="0.15">
      <c r="A52" s="54" t="s">
        <v>42</v>
      </c>
      <c r="B52" s="59">
        <v>243</v>
      </c>
      <c r="C52" s="59">
        <v>44</v>
      </c>
      <c r="D52" s="59">
        <v>0</v>
      </c>
      <c r="E52" s="59">
        <v>198</v>
      </c>
      <c r="F52" s="59">
        <v>121</v>
      </c>
      <c r="G52" s="59">
        <v>0</v>
      </c>
      <c r="H52" s="59">
        <v>0</v>
      </c>
    </row>
    <row r="53" spans="1:8" ht="15" customHeight="1" x14ac:dyDescent="0.15">
      <c r="A53" s="54"/>
      <c r="B53" s="59"/>
      <c r="C53" s="59"/>
      <c r="D53" s="59"/>
      <c r="E53" s="59"/>
      <c r="F53" s="59"/>
      <c r="G53" s="59"/>
      <c r="H53" s="59"/>
    </row>
    <row r="54" spans="1:8" ht="15" customHeight="1" x14ac:dyDescent="0.15">
      <c r="A54" s="54" t="s">
        <v>43</v>
      </c>
      <c r="B54" s="59">
        <v>0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</row>
    <row r="55" spans="1:8" ht="15" customHeight="1" x14ac:dyDescent="0.15">
      <c r="A55" s="54" t="s">
        <v>44</v>
      </c>
      <c r="B55" s="59">
        <v>8078</v>
      </c>
      <c r="C55" s="59">
        <v>850</v>
      </c>
      <c r="D55" s="59">
        <v>0</v>
      </c>
      <c r="E55" s="59">
        <v>7229</v>
      </c>
      <c r="F55" s="59">
        <v>1843</v>
      </c>
      <c r="G55" s="59">
        <v>0</v>
      </c>
      <c r="H55" s="59">
        <v>0</v>
      </c>
    </row>
    <row r="56" spans="1:8" ht="15" customHeight="1" x14ac:dyDescent="0.15">
      <c r="A56" s="54" t="s">
        <v>45</v>
      </c>
      <c r="B56" s="59">
        <v>0</v>
      </c>
      <c r="C56" s="59">
        <v>0</v>
      </c>
      <c r="D56" s="59">
        <v>0</v>
      </c>
      <c r="E56" s="59">
        <v>0</v>
      </c>
      <c r="F56" s="59">
        <v>0</v>
      </c>
      <c r="G56" s="59">
        <v>0</v>
      </c>
      <c r="H56" s="59">
        <v>0</v>
      </c>
    </row>
    <row r="57" spans="1:8" ht="15" customHeight="1" x14ac:dyDescent="0.15">
      <c r="A57" s="54" t="s">
        <v>46</v>
      </c>
      <c r="B57" s="59">
        <v>2379</v>
      </c>
      <c r="C57" s="59">
        <v>768</v>
      </c>
      <c r="D57" s="59">
        <v>0</v>
      </c>
      <c r="E57" s="59">
        <v>1611</v>
      </c>
      <c r="F57" s="59">
        <v>116</v>
      </c>
      <c r="G57" s="59">
        <v>0</v>
      </c>
      <c r="H57" s="59">
        <v>0</v>
      </c>
    </row>
    <row r="58" spans="1:8" ht="15" customHeight="1" x14ac:dyDescent="0.15">
      <c r="A58" s="54" t="s">
        <v>47</v>
      </c>
      <c r="B58" s="59">
        <v>484</v>
      </c>
      <c r="C58" s="59">
        <v>43</v>
      </c>
      <c r="D58" s="59">
        <v>0</v>
      </c>
      <c r="E58" s="59">
        <v>441</v>
      </c>
      <c r="F58" s="59">
        <v>385</v>
      </c>
      <c r="G58" s="59">
        <v>0</v>
      </c>
      <c r="H58" s="59">
        <v>0</v>
      </c>
    </row>
    <row r="59" spans="1:8" ht="15" customHeight="1" x14ac:dyDescent="0.15">
      <c r="A59" s="54"/>
      <c r="B59" s="59"/>
      <c r="C59" s="59"/>
      <c r="D59" s="59"/>
      <c r="E59" s="59"/>
      <c r="F59" s="59"/>
      <c r="G59" s="59"/>
      <c r="H59" s="59"/>
    </row>
    <row r="60" spans="1:8" ht="15" customHeight="1" x14ac:dyDescent="0.15">
      <c r="A60" s="54" t="s">
        <v>48</v>
      </c>
      <c r="B60" s="59">
        <v>5</v>
      </c>
      <c r="C60" s="59">
        <v>0</v>
      </c>
      <c r="D60" s="59">
        <v>0</v>
      </c>
      <c r="E60" s="59">
        <v>5</v>
      </c>
      <c r="F60" s="59">
        <v>0</v>
      </c>
      <c r="G60" s="59">
        <v>0</v>
      </c>
      <c r="H60" s="59">
        <v>0</v>
      </c>
    </row>
    <row r="61" spans="1:8" ht="15" customHeight="1" x14ac:dyDescent="0.15">
      <c r="A61" s="54" t="s">
        <v>49</v>
      </c>
      <c r="B61" s="59">
        <v>603</v>
      </c>
      <c r="C61" s="59">
        <v>25</v>
      </c>
      <c r="D61" s="59">
        <v>0</v>
      </c>
      <c r="E61" s="59">
        <v>547</v>
      </c>
      <c r="F61" s="59">
        <v>50</v>
      </c>
      <c r="G61" s="59">
        <v>31</v>
      </c>
      <c r="H61" s="59">
        <v>0</v>
      </c>
    </row>
    <row r="62" spans="1:8" ht="15" customHeight="1" x14ac:dyDescent="0.15">
      <c r="A62" s="54" t="s">
        <v>50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</row>
    <row r="63" spans="1:8" ht="15" customHeight="1" x14ac:dyDescent="0.15">
      <c r="A63" s="54" t="s">
        <v>51</v>
      </c>
      <c r="B63" s="59">
        <v>0</v>
      </c>
      <c r="C63" s="59">
        <v>0</v>
      </c>
      <c r="D63" s="59">
        <v>0</v>
      </c>
      <c r="E63" s="59">
        <v>0</v>
      </c>
      <c r="F63" s="59">
        <v>0</v>
      </c>
      <c r="G63" s="59">
        <v>0</v>
      </c>
      <c r="H63" s="59">
        <v>0</v>
      </c>
    </row>
    <row r="64" spans="1:8" ht="15" customHeight="1" x14ac:dyDescent="0.15">
      <c r="A64" s="54" t="s">
        <v>52</v>
      </c>
      <c r="B64" s="59">
        <v>1771</v>
      </c>
      <c r="C64" s="59">
        <v>0</v>
      </c>
      <c r="D64" s="59">
        <v>0</v>
      </c>
      <c r="E64" s="59">
        <v>1771</v>
      </c>
      <c r="F64" s="59">
        <v>0</v>
      </c>
      <c r="G64" s="59">
        <v>0</v>
      </c>
      <c r="H64" s="59">
        <v>0</v>
      </c>
    </row>
    <row r="65" spans="1:8" ht="15" customHeight="1" x14ac:dyDescent="0.15">
      <c r="A65" s="54"/>
      <c r="B65" s="59"/>
      <c r="C65" s="59"/>
      <c r="D65" s="59"/>
      <c r="E65" s="59"/>
      <c r="F65" s="59"/>
      <c r="G65" s="59"/>
      <c r="H65" s="59"/>
    </row>
    <row r="66" spans="1:8" ht="15" customHeight="1" x14ac:dyDescent="0.15">
      <c r="A66" s="54" t="s">
        <v>53</v>
      </c>
      <c r="B66" s="59">
        <v>0</v>
      </c>
      <c r="C66" s="59">
        <v>0</v>
      </c>
      <c r="D66" s="59">
        <v>0</v>
      </c>
      <c r="E66" s="59">
        <v>0</v>
      </c>
      <c r="F66" s="59">
        <v>0</v>
      </c>
      <c r="G66" s="59">
        <v>0</v>
      </c>
      <c r="H66" s="59">
        <v>0</v>
      </c>
    </row>
    <row r="67" spans="1:8" ht="15" customHeight="1" x14ac:dyDescent="0.15">
      <c r="A67" s="54" t="s">
        <v>54</v>
      </c>
      <c r="B67" s="59">
        <v>0</v>
      </c>
      <c r="C67" s="59">
        <v>0</v>
      </c>
      <c r="D67" s="59">
        <v>0</v>
      </c>
      <c r="E67" s="59">
        <v>0</v>
      </c>
      <c r="F67" s="59">
        <v>0</v>
      </c>
      <c r="G67" s="59">
        <v>0</v>
      </c>
      <c r="H67" s="59">
        <v>0</v>
      </c>
    </row>
    <row r="68" spans="1:8" ht="15" customHeight="1" x14ac:dyDescent="0.15">
      <c r="A68" s="54" t="s">
        <v>55</v>
      </c>
      <c r="B68" s="59">
        <v>322</v>
      </c>
      <c r="C68" s="59">
        <v>66</v>
      </c>
      <c r="D68" s="59">
        <v>0</v>
      </c>
      <c r="E68" s="59">
        <v>238</v>
      </c>
      <c r="F68" s="59">
        <v>92</v>
      </c>
      <c r="G68" s="59">
        <v>17</v>
      </c>
      <c r="H68" s="59">
        <v>0</v>
      </c>
    </row>
    <row r="69" spans="1:8" ht="15" customHeight="1" x14ac:dyDescent="0.15">
      <c r="A69" s="54" t="s">
        <v>56</v>
      </c>
      <c r="B69" s="59">
        <v>0</v>
      </c>
      <c r="C69" s="59">
        <v>0</v>
      </c>
      <c r="D69" s="59">
        <v>0</v>
      </c>
      <c r="E69" s="59">
        <v>0</v>
      </c>
      <c r="F69" s="59">
        <v>0</v>
      </c>
      <c r="G69" s="59">
        <v>0</v>
      </c>
      <c r="H69" s="59">
        <v>0</v>
      </c>
    </row>
    <row r="70" spans="1:8" ht="15" customHeight="1" x14ac:dyDescent="0.15">
      <c r="A70" s="54" t="s">
        <v>57</v>
      </c>
      <c r="B70" s="59">
        <v>0</v>
      </c>
      <c r="C70" s="59">
        <v>0</v>
      </c>
      <c r="D70" s="59">
        <v>0</v>
      </c>
      <c r="E70" s="59">
        <v>0</v>
      </c>
      <c r="F70" s="59">
        <v>0</v>
      </c>
      <c r="G70" s="59">
        <v>0</v>
      </c>
      <c r="H70" s="59">
        <v>0</v>
      </c>
    </row>
    <row r="71" spans="1:8" ht="15" customHeight="1" x14ac:dyDescent="0.15">
      <c r="A71" s="54"/>
      <c r="B71" s="59"/>
      <c r="C71" s="59"/>
      <c r="D71" s="59"/>
      <c r="E71" s="59"/>
      <c r="F71" s="59"/>
      <c r="G71" s="59"/>
      <c r="H71" s="59"/>
    </row>
    <row r="72" spans="1:8" ht="15" customHeight="1" x14ac:dyDescent="0.15">
      <c r="A72" s="54" t="s">
        <v>58</v>
      </c>
      <c r="B72" s="59">
        <v>6688</v>
      </c>
      <c r="C72" s="59">
        <v>176</v>
      </c>
      <c r="D72" s="59">
        <v>0</v>
      </c>
      <c r="E72" s="59">
        <v>6196</v>
      </c>
      <c r="F72" s="59">
        <v>1378</v>
      </c>
      <c r="G72" s="59">
        <v>317</v>
      </c>
      <c r="H72" s="59">
        <v>0</v>
      </c>
    </row>
    <row r="73" spans="1:8" ht="15" customHeight="1" x14ac:dyDescent="0.15">
      <c r="A73" s="54" t="s">
        <v>59</v>
      </c>
      <c r="B73" s="59">
        <v>27</v>
      </c>
      <c r="C73" s="59">
        <v>2</v>
      </c>
      <c r="D73" s="59">
        <v>0</v>
      </c>
      <c r="E73" s="59">
        <v>25</v>
      </c>
      <c r="F73" s="59">
        <v>23</v>
      </c>
      <c r="G73" s="59">
        <v>0</v>
      </c>
      <c r="H73" s="59">
        <v>0</v>
      </c>
    </row>
    <row r="74" spans="1:8" ht="15" customHeight="1" x14ac:dyDescent="0.15">
      <c r="A74" s="54" t="s">
        <v>60</v>
      </c>
      <c r="B74" s="59">
        <v>476</v>
      </c>
      <c r="C74" s="59">
        <v>46</v>
      </c>
      <c r="D74" s="59">
        <v>0</v>
      </c>
      <c r="E74" s="59">
        <v>336</v>
      </c>
      <c r="F74" s="59">
        <v>103</v>
      </c>
      <c r="G74" s="59">
        <v>94</v>
      </c>
      <c r="H74" s="59">
        <v>0</v>
      </c>
    </row>
    <row r="75" spans="1:8" ht="15" customHeight="1" x14ac:dyDescent="0.15">
      <c r="A75" s="55" t="s">
        <v>61</v>
      </c>
      <c r="B75" s="61">
        <v>5</v>
      </c>
      <c r="C75" s="61">
        <v>1</v>
      </c>
      <c r="D75" s="61">
        <v>0</v>
      </c>
      <c r="E75" s="61">
        <v>4</v>
      </c>
      <c r="F75" s="61">
        <v>2</v>
      </c>
      <c r="G75" s="61">
        <v>0</v>
      </c>
      <c r="H75" s="61">
        <v>0</v>
      </c>
    </row>
    <row r="76" spans="1:8" ht="15" customHeight="1" x14ac:dyDescent="0.15">
      <c r="A76" s="13" t="s">
        <v>128</v>
      </c>
    </row>
    <row r="78" spans="1:8" x14ac:dyDescent="0.15">
      <c r="A78" s="13" t="s">
        <v>90</v>
      </c>
    </row>
  </sheetData>
  <mergeCells count="11">
    <mergeCell ref="G8:H8"/>
    <mergeCell ref="A3:H3"/>
    <mergeCell ref="A4:H4"/>
    <mergeCell ref="A5:H5"/>
    <mergeCell ref="B7:H7"/>
    <mergeCell ref="B8:B9"/>
    <mergeCell ref="C8:C9"/>
    <mergeCell ref="D8:D9"/>
    <mergeCell ref="E8:E9"/>
    <mergeCell ref="F8:F9"/>
    <mergeCell ref="A8:A9"/>
  </mergeCells>
  <phoneticPr fontId="0" type="noConversion"/>
  <pageMargins left="1" right="0.25" top="1" bottom="1" header="0.5" footer="0.5"/>
  <pageSetup scale="5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pageSetUpPr fitToPage="1"/>
  </sheetPr>
  <dimension ref="A1:R80"/>
  <sheetViews>
    <sheetView workbookViewId="0"/>
  </sheetViews>
  <sheetFormatPr baseColWidth="10" defaultColWidth="8.83203125" defaultRowHeight="13" x14ac:dyDescent="0.15"/>
  <cols>
    <col min="1" max="1" width="18.1640625" customWidth="1"/>
    <col min="2" max="2" width="10.6640625" customWidth="1"/>
    <col min="3" max="3" width="13.5" customWidth="1"/>
    <col min="4" max="4" width="12.1640625" customWidth="1"/>
    <col min="5" max="5" width="12.5" customWidth="1"/>
    <col min="6" max="6" width="11" customWidth="1"/>
    <col min="7" max="7" width="11.5" customWidth="1"/>
    <col min="8" max="8" width="10.33203125" customWidth="1"/>
    <col min="9" max="9" width="10" customWidth="1"/>
    <col min="10" max="10" width="9.33203125" customWidth="1"/>
    <col min="11" max="11" width="9.83203125" customWidth="1"/>
    <col min="12" max="12" width="10.6640625" customWidth="1"/>
    <col min="13" max="13" width="9.33203125" customWidth="1"/>
    <col min="14" max="14" width="12.6640625" customWidth="1"/>
    <col min="15" max="15" width="13.6640625" customWidth="1"/>
    <col min="16" max="16" width="12.6640625" customWidth="1"/>
    <col min="17" max="17" width="8.1640625" customWidth="1"/>
  </cols>
  <sheetData>
    <row r="1" spans="1:18" s="13" customFormat="1" ht="15" customHeight="1" x14ac:dyDescent="0.15">
      <c r="A1" s="13" t="s">
        <v>251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Q1" s="28" t="s">
        <v>129</v>
      </c>
    </row>
    <row r="2" spans="1:18" s="13" customFormat="1" ht="15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Q2" s="28"/>
    </row>
    <row r="3" spans="1:18" s="13" customFormat="1" ht="15" customHeight="1" x14ac:dyDescent="0.15">
      <c r="A3" s="190" t="s">
        <v>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201"/>
    </row>
    <row r="4" spans="1:18" s="13" customFormat="1" ht="15" customHeight="1" x14ac:dyDescent="0.15">
      <c r="A4" s="190" t="s">
        <v>176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</row>
    <row r="5" spans="1:18" s="13" customFormat="1" ht="15" customHeight="1" x14ac:dyDescent="0.15">
      <c r="A5" s="190" t="s">
        <v>221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</row>
    <row r="6" spans="1:18" s="13" customFormat="1" ht="15" customHeight="1" x14ac:dyDescent="0.1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</row>
    <row r="7" spans="1:18" s="13" customFormat="1" ht="15" customHeight="1" x14ac:dyDescent="0.1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8" s="16" customFormat="1" ht="20" customHeight="1" x14ac:dyDescent="0.15">
      <c r="A8" s="94"/>
      <c r="B8" s="202" t="s">
        <v>272</v>
      </c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3"/>
      <c r="R8" s="63"/>
    </row>
    <row r="9" spans="1:18" s="16" customFormat="1" ht="15" customHeight="1" x14ac:dyDescent="0.15">
      <c r="A9" s="114"/>
      <c r="B9" s="114" t="s">
        <v>62</v>
      </c>
      <c r="C9" s="114" t="s">
        <v>63</v>
      </c>
      <c r="D9" s="114" t="s">
        <v>63</v>
      </c>
      <c r="E9" s="114"/>
      <c r="F9" s="114" t="s">
        <v>89</v>
      </c>
      <c r="G9" s="114" t="s">
        <v>89</v>
      </c>
      <c r="H9" s="114"/>
      <c r="I9" s="114"/>
      <c r="J9" s="114"/>
      <c r="K9" s="114"/>
      <c r="L9" s="114"/>
      <c r="M9" s="114"/>
      <c r="N9" s="114" t="s">
        <v>66</v>
      </c>
      <c r="O9" s="114" t="s">
        <v>67</v>
      </c>
      <c r="P9" s="114"/>
      <c r="Q9" s="114"/>
    </row>
    <row r="10" spans="1:18" s="16" customFormat="1" ht="15" customHeight="1" x14ac:dyDescent="0.15">
      <c r="A10" s="114"/>
      <c r="B10" s="114" t="s">
        <v>63</v>
      </c>
      <c r="C10" s="114" t="s">
        <v>160</v>
      </c>
      <c r="D10" s="114" t="s">
        <v>69</v>
      </c>
      <c r="E10" s="114" t="s">
        <v>70</v>
      </c>
      <c r="F10" s="114" t="s">
        <v>64</v>
      </c>
      <c r="G10" s="114" t="s">
        <v>65</v>
      </c>
      <c r="H10" s="114" t="s">
        <v>71</v>
      </c>
      <c r="I10" s="114" t="s">
        <v>72</v>
      </c>
      <c r="J10" s="114" t="s">
        <v>73</v>
      </c>
      <c r="K10" s="114" t="s">
        <v>74</v>
      </c>
      <c r="L10" s="114" t="s">
        <v>75</v>
      </c>
      <c r="M10" s="114" t="s">
        <v>76</v>
      </c>
      <c r="N10" s="114" t="s">
        <v>77</v>
      </c>
      <c r="O10" s="114" t="s">
        <v>78</v>
      </c>
      <c r="P10" s="114" t="s">
        <v>79</v>
      </c>
      <c r="Q10" s="114"/>
    </row>
    <row r="11" spans="1:18" s="16" customFormat="1" ht="15" customHeight="1" x14ac:dyDescent="0.15">
      <c r="A11" s="101" t="s">
        <v>3</v>
      </c>
      <c r="B11" s="101" t="s">
        <v>80</v>
      </c>
      <c r="C11" s="101" t="s">
        <v>159</v>
      </c>
      <c r="D11" s="101" t="s">
        <v>80</v>
      </c>
      <c r="E11" s="101" t="s">
        <v>81</v>
      </c>
      <c r="F11" s="101" t="s">
        <v>81</v>
      </c>
      <c r="G11" s="101" t="s">
        <v>81</v>
      </c>
      <c r="H11" s="101" t="s">
        <v>82</v>
      </c>
      <c r="I11" s="101" t="s">
        <v>83</v>
      </c>
      <c r="J11" s="101" t="s">
        <v>84</v>
      </c>
      <c r="K11" s="101" t="s">
        <v>85</v>
      </c>
      <c r="L11" s="101" t="s">
        <v>66</v>
      </c>
      <c r="M11" s="101" t="s">
        <v>83</v>
      </c>
      <c r="N11" s="101" t="s">
        <v>81</v>
      </c>
      <c r="O11" s="101" t="s">
        <v>86</v>
      </c>
      <c r="P11" s="101" t="s">
        <v>87</v>
      </c>
      <c r="Q11" s="101" t="s">
        <v>98</v>
      </c>
    </row>
    <row r="12" spans="1:18" s="15" customFormat="1" ht="15" customHeight="1" x14ac:dyDescent="0.15">
      <c r="A12" s="83" t="s">
        <v>5</v>
      </c>
      <c r="B12" s="69">
        <f t="shared" ref="B12:Q12" si="0">SUM(B14:B77)</f>
        <v>1907041</v>
      </c>
      <c r="C12" s="69">
        <f t="shared" si="0"/>
        <v>998263</v>
      </c>
      <c r="D12" s="69">
        <f t="shared" si="0"/>
        <v>294383</v>
      </c>
      <c r="E12" s="69">
        <f t="shared" si="0"/>
        <v>168248</v>
      </c>
      <c r="F12" s="69">
        <f t="shared" si="0"/>
        <v>7151</v>
      </c>
      <c r="G12" s="69">
        <f t="shared" si="0"/>
        <v>7872</v>
      </c>
      <c r="H12" s="69">
        <f t="shared" si="0"/>
        <v>27501</v>
      </c>
      <c r="I12" s="69">
        <f t="shared" si="0"/>
        <v>299</v>
      </c>
      <c r="J12" s="69">
        <f t="shared" si="0"/>
        <v>53519</v>
      </c>
      <c r="K12" s="69">
        <f t="shared" si="0"/>
        <v>19704</v>
      </c>
      <c r="L12" s="69">
        <f t="shared" si="0"/>
        <v>52254</v>
      </c>
      <c r="M12" s="69">
        <f t="shared" si="0"/>
        <v>12804</v>
      </c>
      <c r="N12" s="69">
        <f t="shared" si="0"/>
        <v>4016</v>
      </c>
      <c r="O12" s="69">
        <f t="shared" si="0"/>
        <v>8538</v>
      </c>
      <c r="P12" s="69">
        <f t="shared" si="0"/>
        <v>123</v>
      </c>
      <c r="Q12" s="69">
        <f t="shared" si="0"/>
        <v>6592</v>
      </c>
    </row>
    <row r="13" spans="1:18" s="15" customFormat="1" ht="15" customHeight="1" x14ac:dyDescent="0.15">
      <c r="A13" s="83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</row>
    <row r="14" spans="1:18" s="15" customFormat="1" ht="15" customHeight="1" x14ac:dyDescent="0.15">
      <c r="A14" s="83" t="s">
        <v>6</v>
      </c>
      <c r="B14" s="69">
        <v>21221</v>
      </c>
      <c r="C14" s="69">
        <v>10439</v>
      </c>
      <c r="D14" s="69">
        <v>3888</v>
      </c>
      <c r="E14" s="69">
        <v>2784</v>
      </c>
      <c r="F14" s="69">
        <v>22</v>
      </c>
      <c r="G14" s="69">
        <v>549</v>
      </c>
      <c r="H14" s="69">
        <v>245</v>
      </c>
      <c r="I14" s="69">
        <v>3</v>
      </c>
      <c r="J14" s="69">
        <v>211</v>
      </c>
      <c r="K14" s="69">
        <v>0</v>
      </c>
      <c r="L14" s="69">
        <v>300</v>
      </c>
      <c r="M14" s="69">
        <v>46</v>
      </c>
      <c r="N14" s="69">
        <v>1</v>
      </c>
      <c r="O14" s="69">
        <v>105</v>
      </c>
      <c r="P14" s="69">
        <v>0</v>
      </c>
      <c r="Q14" s="69">
        <v>30</v>
      </c>
    </row>
    <row r="15" spans="1:18" s="15" customFormat="1" ht="15" customHeight="1" x14ac:dyDescent="0.15">
      <c r="A15" s="83" t="s">
        <v>7</v>
      </c>
      <c r="B15" s="69">
        <v>3305</v>
      </c>
      <c r="C15" s="69">
        <v>2047</v>
      </c>
      <c r="D15" s="69">
        <v>683</v>
      </c>
      <c r="E15" s="69">
        <v>563</v>
      </c>
      <c r="F15" s="69">
        <v>0</v>
      </c>
      <c r="G15" s="69">
        <v>2</v>
      </c>
      <c r="H15" s="69">
        <v>7</v>
      </c>
      <c r="I15" s="69">
        <v>4</v>
      </c>
      <c r="J15" s="69">
        <v>59</v>
      </c>
      <c r="K15" s="69">
        <v>29</v>
      </c>
      <c r="L15" s="69">
        <v>70</v>
      </c>
      <c r="M15" s="69">
        <v>3</v>
      </c>
      <c r="N15" s="69">
        <v>9</v>
      </c>
      <c r="O15" s="69">
        <v>10</v>
      </c>
      <c r="P15" s="69">
        <v>0</v>
      </c>
      <c r="Q15" s="69">
        <v>40</v>
      </c>
    </row>
    <row r="16" spans="1:18" s="15" customFormat="1" ht="15" customHeight="1" x14ac:dyDescent="0.15">
      <c r="A16" s="83" t="s">
        <v>9</v>
      </c>
      <c r="B16" s="69">
        <v>32473</v>
      </c>
      <c r="C16" s="69">
        <v>13585</v>
      </c>
      <c r="D16" s="69">
        <v>3959</v>
      </c>
      <c r="E16" s="69">
        <v>2075</v>
      </c>
      <c r="F16" s="69">
        <v>0</v>
      </c>
      <c r="G16" s="69">
        <v>0</v>
      </c>
      <c r="H16" s="69">
        <v>513</v>
      </c>
      <c r="I16" s="69">
        <v>14</v>
      </c>
      <c r="J16" s="69">
        <v>1122</v>
      </c>
      <c r="K16" s="69">
        <v>235</v>
      </c>
      <c r="L16" s="69">
        <v>863</v>
      </c>
      <c r="M16" s="69">
        <v>78</v>
      </c>
      <c r="N16" s="69">
        <v>25</v>
      </c>
      <c r="O16" s="69">
        <v>92</v>
      </c>
      <c r="P16" s="69">
        <v>0</v>
      </c>
      <c r="Q16" s="69">
        <v>0</v>
      </c>
    </row>
    <row r="17" spans="1:17" s="15" customFormat="1" ht="15" customHeight="1" x14ac:dyDescent="0.15">
      <c r="A17" s="83" t="s">
        <v>10</v>
      </c>
      <c r="B17" s="69">
        <v>8547</v>
      </c>
      <c r="C17" s="69">
        <v>3991</v>
      </c>
      <c r="D17" s="69">
        <v>1373</v>
      </c>
      <c r="E17" s="69">
        <v>1041</v>
      </c>
      <c r="F17" s="69">
        <v>0</v>
      </c>
      <c r="G17" s="69">
        <v>24</v>
      </c>
      <c r="H17" s="69">
        <v>116</v>
      </c>
      <c r="I17" s="69">
        <v>11</v>
      </c>
      <c r="J17" s="69">
        <v>95</v>
      </c>
      <c r="K17" s="69">
        <v>12</v>
      </c>
      <c r="L17" s="69">
        <v>165</v>
      </c>
      <c r="M17" s="69">
        <v>4</v>
      </c>
      <c r="N17" s="69">
        <v>0</v>
      </c>
      <c r="O17" s="69">
        <v>21</v>
      </c>
      <c r="P17" s="69">
        <v>0</v>
      </c>
      <c r="Q17" s="69">
        <v>9</v>
      </c>
    </row>
    <row r="18" spans="1:17" s="15" customFormat="1" ht="15" customHeight="1" x14ac:dyDescent="0.15">
      <c r="A18" s="83" t="s">
        <v>11</v>
      </c>
      <c r="B18" s="69">
        <v>576150</v>
      </c>
      <c r="C18" s="69">
        <v>334175</v>
      </c>
      <c r="D18" s="69">
        <v>89155</v>
      </c>
      <c r="E18" s="69">
        <v>43766</v>
      </c>
      <c r="F18" s="69">
        <v>2679</v>
      </c>
      <c r="G18" s="69">
        <v>5235</v>
      </c>
      <c r="H18" s="69">
        <v>2274</v>
      </c>
      <c r="I18" s="69">
        <v>0</v>
      </c>
      <c r="J18" s="69">
        <v>30697</v>
      </c>
      <c r="K18" s="69">
        <v>5659</v>
      </c>
      <c r="L18" s="69">
        <v>17996</v>
      </c>
      <c r="M18" s="69">
        <v>2322</v>
      </c>
      <c r="N18" s="69">
        <v>1689</v>
      </c>
      <c r="O18" s="69">
        <v>1766</v>
      </c>
      <c r="P18" s="69">
        <v>0</v>
      </c>
      <c r="Q18" s="69">
        <v>91</v>
      </c>
    </row>
    <row r="19" spans="1:17" s="15" customFormat="1" ht="15" customHeight="1" x14ac:dyDescent="0.15">
      <c r="A19" s="83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</row>
    <row r="20" spans="1:17" s="15" customFormat="1" ht="15" customHeight="1" x14ac:dyDescent="0.15">
      <c r="A20" s="83" t="s">
        <v>12</v>
      </c>
      <c r="B20" s="69">
        <v>11521</v>
      </c>
      <c r="C20" s="69">
        <v>6262</v>
      </c>
      <c r="D20" s="69">
        <v>2267</v>
      </c>
      <c r="E20" s="69">
        <v>724</v>
      </c>
      <c r="F20" s="69">
        <v>72</v>
      </c>
      <c r="G20" s="69">
        <v>0</v>
      </c>
      <c r="H20" s="69">
        <v>497</v>
      </c>
      <c r="I20" s="69">
        <v>58</v>
      </c>
      <c r="J20" s="69">
        <v>187</v>
      </c>
      <c r="K20" s="69">
        <v>337</v>
      </c>
      <c r="L20" s="69">
        <v>721</v>
      </c>
      <c r="M20" s="69">
        <v>22</v>
      </c>
      <c r="N20" s="69">
        <v>17</v>
      </c>
      <c r="O20" s="69">
        <v>91</v>
      </c>
      <c r="P20" s="69">
        <v>0</v>
      </c>
      <c r="Q20" s="69">
        <v>59</v>
      </c>
    </row>
    <row r="21" spans="1:17" s="15" customFormat="1" ht="15" customHeight="1" x14ac:dyDescent="0.15">
      <c r="A21" s="83" t="s">
        <v>13</v>
      </c>
      <c r="B21" s="69">
        <v>17268</v>
      </c>
      <c r="C21" s="69">
        <v>7334</v>
      </c>
      <c r="D21" s="69">
        <v>2694</v>
      </c>
      <c r="E21" s="69">
        <v>1537</v>
      </c>
      <c r="F21" s="69">
        <v>109</v>
      </c>
      <c r="G21" s="69">
        <v>19</v>
      </c>
      <c r="H21" s="69">
        <v>0</v>
      </c>
      <c r="I21" s="69">
        <v>6</v>
      </c>
      <c r="J21" s="69">
        <v>1378</v>
      </c>
      <c r="K21" s="69">
        <v>20</v>
      </c>
      <c r="L21" s="69">
        <v>333</v>
      </c>
      <c r="M21" s="69">
        <v>0</v>
      </c>
      <c r="N21" s="69">
        <v>39</v>
      </c>
      <c r="O21" s="69">
        <v>8</v>
      </c>
      <c r="P21" s="69">
        <v>0</v>
      </c>
      <c r="Q21" s="69">
        <v>0</v>
      </c>
    </row>
    <row r="22" spans="1:17" s="15" customFormat="1" ht="15" customHeight="1" x14ac:dyDescent="0.15">
      <c r="A22" s="83" t="s">
        <v>14</v>
      </c>
      <c r="B22" s="69">
        <v>5160</v>
      </c>
      <c r="C22" s="69">
        <v>1874</v>
      </c>
      <c r="D22" s="69">
        <v>731</v>
      </c>
      <c r="E22" s="69">
        <v>454</v>
      </c>
      <c r="F22" s="69">
        <v>22</v>
      </c>
      <c r="G22" s="69">
        <v>2</v>
      </c>
      <c r="H22" s="69">
        <v>132</v>
      </c>
      <c r="I22" s="69">
        <v>0</v>
      </c>
      <c r="J22" s="69">
        <v>167</v>
      </c>
      <c r="K22" s="69">
        <v>0</v>
      </c>
      <c r="L22" s="69">
        <v>134</v>
      </c>
      <c r="M22" s="69">
        <v>1</v>
      </c>
      <c r="N22" s="69">
        <v>0</v>
      </c>
      <c r="O22" s="69">
        <v>6</v>
      </c>
      <c r="P22" s="69">
        <v>0</v>
      </c>
      <c r="Q22" s="69">
        <v>0</v>
      </c>
    </row>
    <row r="23" spans="1:17" s="15" customFormat="1" ht="15" customHeight="1" x14ac:dyDescent="0.15">
      <c r="A23" s="83" t="s">
        <v>15</v>
      </c>
      <c r="B23" s="69">
        <v>8745</v>
      </c>
      <c r="C23" s="69">
        <v>4634</v>
      </c>
      <c r="D23" s="69">
        <v>696</v>
      </c>
      <c r="E23" s="69">
        <v>460</v>
      </c>
      <c r="F23" s="69">
        <v>0</v>
      </c>
      <c r="G23" s="69">
        <v>1</v>
      </c>
      <c r="H23" s="69">
        <v>44</v>
      </c>
      <c r="I23" s="69">
        <v>5</v>
      </c>
      <c r="J23" s="69">
        <v>159</v>
      </c>
      <c r="K23" s="69">
        <v>3</v>
      </c>
      <c r="L23" s="69">
        <v>89</v>
      </c>
      <c r="M23" s="69">
        <v>3</v>
      </c>
      <c r="N23" s="69">
        <v>0</v>
      </c>
      <c r="O23" s="69">
        <v>0</v>
      </c>
      <c r="P23" s="69">
        <v>0</v>
      </c>
      <c r="Q23" s="69">
        <v>0</v>
      </c>
    </row>
    <row r="24" spans="1:17" s="15" customFormat="1" ht="15" customHeight="1" x14ac:dyDescent="0.15">
      <c r="A24" s="83" t="s">
        <v>16</v>
      </c>
      <c r="B24" s="69">
        <v>58267</v>
      </c>
      <c r="C24" s="69">
        <v>15511</v>
      </c>
      <c r="D24" s="69">
        <v>7990</v>
      </c>
      <c r="E24" s="69">
        <v>1556</v>
      </c>
      <c r="F24" s="69">
        <v>8</v>
      </c>
      <c r="G24" s="69">
        <v>54</v>
      </c>
      <c r="H24" s="69">
        <v>1850</v>
      </c>
      <c r="I24" s="69">
        <v>0</v>
      </c>
      <c r="J24" s="69">
        <v>564</v>
      </c>
      <c r="K24" s="69">
        <v>2245</v>
      </c>
      <c r="L24" s="69">
        <v>2748</v>
      </c>
      <c r="M24" s="69">
        <v>1841</v>
      </c>
      <c r="N24" s="69">
        <v>39</v>
      </c>
      <c r="O24" s="69">
        <v>167</v>
      </c>
      <c r="P24" s="69">
        <v>28</v>
      </c>
      <c r="Q24" s="69">
        <v>509</v>
      </c>
    </row>
    <row r="25" spans="1:17" s="15" customFormat="1" ht="15" customHeight="1" x14ac:dyDescent="0.15">
      <c r="A25" s="83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</row>
    <row r="26" spans="1:17" s="15" customFormat="1" ht="15" customHeight="1" x14ac:dyDescent="0.15">
      <c r="A26" s="83" t="s">
        <v>18</v>
      </c>
      <c r="B26" s="69">
        <v>20572</v>
      </c>
      <c r="C26" s="69">
        <v>3025</v>
      </c>
      <c r="D26" s="69">
        <v>2040</v>
      </c>
      <c r="E26" s="69">
        <v>381</v>
      </c>
      <c r="F26" s="69">
        <v>1</v>
      </c>
      <c r="G26" s="69">
        <v>2</v>
      </c>
      <c r="H26" s="69">
        <v>1154</v>
      </c>
      <c r="I26" s="69">
        <v>11</v>
      </c>
      <c r="J26" s="69">
        <v>151</v>
      </c>
      <c r="K26" s="69">
        <v>12</v>
      </c>
      <c r="L26" s="69">
        <v>319</v>
      </c>
      <c r="M26" s="69">
        <v>654</v>
      </c>
      <c r="N26" s="69">
        <v>0</v>
      </c>
      <c r="O26" s="69">
        <v>248</v>
      </c>
      <c r="P26" s="69">
        <v>82</v>
      </c>
      <c r="Q26" s="69">
        <v>44</v>
      </c>
    </row>
    <row r="27" spans="1:17" s="15" customFormat="1" ht="15" customHeight="1" x14ac:dyDescent="0.15">
      <c r="A27" s="83" t="s">
        <v>19</v>
      </c>
      <c r="B27" s="69">
        <v>1265</v>
      </c>
      <c r="C27" s="69">
        <v>1233</v>
      </c>
      <c r="D27" s="69">
        <v>12</v>
      </c>
      <c r="E27" s="69">
        <v>4</v>
      </c>
      <c r="F27" s="69">
        <v>0</v>
      </c>
      <c r="G27" s="69">
        <v>0</v>
      </c>
      <c r="H27" s="69">
        <v>8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0</v>
      </c>
    </row>
    <row r="28" spans="1:17" s="15" customFormat="1" ht="15" customHeight="1" x14ac:dyDescent="0.15">
      <c r="A28" s="83" t="s">
        <v>20</v>
      </c>
      <c r="B28" s="69">
        <v>9725</v>
      </c>
      <c r="C28" s="69">
        <v>6575</v>
      </c>
      <c r="D28" s="69">
        <v>3129</v>
      </c>
      <c r="E28" s="69">
        <v>2500</v>
      </c>
      <c r="F28" s="69">
        <v>197</v>
      </c>
      <c r="G28" s="69">
        <v>67</v>
      </c>
      <c r="H28" s="69">
        <v>512</v>
      </c>
      <c r="I28" s="69">
        <v>2</v>
      </c>
      <c r="J28" s="69">
        <v>124</v>
      </c>
      <c r="K28" s="69">
        <v>41</v>
      </c>
      <c r="L28" s="69">
        <v>149</v>
      </c>
      <c r="M28" s="69">
        <v>32</v>
      </c>
      <c r="N28" s="69">
        <v>11</v>
      </c>
      <c r="O28" s="69">
        <v>2</v>
      </c>
      <c r="P28" s="69">
        <v>0</v>
      </c>
      <c r="Q28" s="69">
        <v>24</v>
      </c>
    </row>
    <row r="29" spans="1:17" s="15" customFormat="1" ht="15" customHeight="1" x14ac:dyDescent="0.15">
      <c r="A29" s="83" t="s">
        <v>21</v>
      </c>
      <c r="B29" s="69">
        <v>1732</v>
      </c>
      <c r="C29" s="69">
        <v>162</v>
      </c>
      <c r="D29" s="69">
        <v>81</v>
      </c>
      <c r="E29" s="69">
        <v>37</v>
      </c>
      <c r="F29" s="69">
        <v>0</v>
      </c>
      <c r="G29" s="69">
        <v>0</v>
      </c>
      <c r="H29" s="69">
        <v>21</v>
      </c>
      <c r="I29" s="69">
        <v>0</v>
      </c>
      <c r="J29" s="69">
        <v>46</v>
      </c>
      <c r="K29" s="69">
        <v>2</v>
      </c>
      <c r="L29" s="69">
        <v>17</v>
      </c>
      <c r="M29" s="69">
        <v>1</v>
      </c>
      <c r="N29" s="69">
        <v>0</v>
      </c>
      <c r="O29" s="69">
        <v>4</v>
      </c>
      <c r="P29" s="69">
        <v>0</v>
      </c>
      <c r="Q29" s="69">
        <v>57</v>
      </c>
    </row>
    <row r="30" spans="1:17" s="15" customFormat="1" ht="15" customHeight="1" x14ac:dyDescent="0.15">
      <c r="A30" s="83" t="s">
        <v>22</v>
      </c>
      <c r="B30" s="69">
        <v>22188</v>
      </c>
      <c r="C30" s="69">
        <v>6751</v>
      </c>
      <c r="D30" s="69">
        <v>3354</v>
      </c>
      <c r="E30" s="69">
        <v>1055</v>
      </c>
      <c r="F30" s="69">
        <v>0</v>
      </c>
      <c r="G30" s="69">
        <v>0</v>
      </c>
      <c r="H30" s="69">
        <v>1359</v>
      </c>
      <c r="I30" s="69">
        <v>0</v>
      </c>
      <c r="J30" s="69">
        <v>278</v>
      </c>
      <c r="K30" s="69">
        <v>222</v>
      </c>
      <c r="L30" s="69">
        <v>506</v>
      </c>
      <c r="M30" s="69">
        <v>141</v>
      </c>
      <c r="N30" s="69">
        <v>8</v>
      </c>
      <c r="O30" s="69">
        <v>363</v>
      </c>
      <c r="P30" s="69">
        <v>0</v>
      </c>
      <c r="Q30" s="69">
        <v>19</v>
      </c>
    </row>
    <row r="31" spans="1:17" s="15" customFormat="1" ht="15" customHeight="1" x14ac:dyDescent="0.15">
      <c r="A31" s="83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</row>
    <row r="32" spans="1:17" s="15" customFormat="1" ht="15" customHeight="1" x14ac:dyDescent="0.15">
      <c r="A32" s="83" t="s">
        <v>23</v>
      </c>
      <c r="B32" s="69">
        <v>36214</v>
      </c>
      <c r="C32" s="69">
        <v>22857</v>
      </c>
      <c r="D32" s="69">
        <v>4394</v>
      </c>
      <c r="E32" s="69">
        <v>3604</v>
      </c>
      <c r="F32" s="69">
        <v>16</v>
      </c>
      <c r="G32" s="69">
        <v>0</v>
      </c>
      <c r="H32" s="69">
        <v>349</v>
      </c>
      <c r="I32" s="69">
        <v>1</v>
      </c>
      <c r="J32" s="69">
        <v>260</v>
      </c>
      <c r="K32" s="69">
        <v>5</v>
      </c>
      <c r="L32" s="69">
        <v>240</v>
      </c>
      <c r="M32" s="69">
        <v>46</v>
      </c>
      <c r="N32" s="69">
        <v>78</v>
      </c>
      <c r="O32" s="69">
        <v>438</v>
      </c>
      <c r="P32" s="69">
        <v>0</v>
      </c>
      <c r="Q32" s="69">
        <v>0</v>
      </c>
    </row>
    <row r="33" spans="1:17" s="15" customFormat="1" ht="15" customHeight="1" x14ac:dyDescent="0.15">
      <c r="A33" s="83" t="s">
        <v>24</v>
      </c>
      <c r="B33" s="69">
        <v>17925</v>
      </c>
      <c r="C33" s="69">
        <v>11863</v>
      </c>
      <c r="D33" s="69">
        <v>4132</v>
      </c>
      <c r="E33" s="69">
        <v>3349</v>
      </c>
      <c r="F33" s="69">
        <v>8</v>
      </c>
      <c r="G33" s="69">
        <v>37</v>
      </c>
      <c r="H33" s="69">
        <v>18</v>
      </c>
      <c r="I33" s="69">
        <v>0</v>
      </c>
      <c r="J33" s="69">
        <v>166</v>
      </c>
      <c r="K33" s="69">
        <v>50</v>
      </c>
      <c r="L33" s="69">
        <v>654</v>
      </c>
      <c r="M33" s="69">
        <v>25</v>
      </c>
      <c r="N33" s="69">
        <v>32</v>
      </c>
      <c r="O33" s="69">
        <v>125</v>
      </c>
      <c r="P33" s="69">
        <v>0</v>
      </c>
      <c r="Q33" s="69">
        <v>491</v>
      </c>
    </row>
    <row r="34" spans="1:17" s="15" customFormat="1" ht="15" customHeight="1" x14ac:dyDescent="0.15">
      <c r="A34" s="83" t="s">
        <v>25</v>
      </c>
      <c r="B34" s="69">
        <v>14588</v>
      </c>
      <c r="C34" s="69">
        <v>9045</v>
      </c>
      <c r="D34" s="69">
        <v>2459</v>
      </c>
      <c r="E34" s="69">
        <v>1890</v>
      </c>
      <c r="F34" s="69">
        <v>0</v>
      </c>
      <c r="G34" s="69">
        <v>2</v>
      </c>
      <c r="H34" s="69">
        <v>105</v>
      </c>
      <c r="I34" s="69">
        <v>5</v>
      </c>
      <c r="J34" s="69">
        <v>131</v>
      </c>
      <c r="K34" s="69">
        <v>11</v>
      </c>
      <c r="L34" s="69">
        <v>425</v>
      </c>
      <c r="M34" s="69">
        <v>9</v>
      </c>
      <c r="N34" s="69">
        <v>0</v>
      </c>
      <c r="O34" s="69">
        <v>137</v>
      </c>
      <c r="P34" s="69">
        <v>0</v>
      </c>
      <c r="Q34" s="69">
        <v>9</v>
      </c>
    </row>
    <row r="35" spans="1:17" s="15" customFormat="1" ht="15" customHeight="1" x14ac:dyDescent="0.15">
      <c r="A35" s="83" t="s">
        <v>26</v>
      </c>
      <c r="B35" s="69">
        <v>30209</v>
      </c>
      <c r="C35" s="69">
        <v>9498</v>
      </c>
      <c r="D35" s="69">
        <v>4571</v>
      </c>
      <c r="E35" s="69">
        <v>2067</v>
      </c>
      <c r="F35" s="69">
        <v>129</v>
      </c>
      <c r="G35" s="69">
        <v>0</v>
      </c>
      <c r="H35" s="69">
        <v>475</v>
      </c>
      <c r="I35" s="69">
        <v>0</v>
      </c>
      <c r="J35" s="69">
        <v>154</v>
      </c>
      <c r="K35" s="69">
        <v>990</v>
      </c>
      <c r="L35" s="69">
        <v>1179</v>
      </c>
      <c r="M35" s="69">
        <v>308</v>
      </c>
      <c r="N35" s="69">
        <v>107</v>
      </c>
      <c r="O35" s="69">
        <v>312</v>
      </c>
      <c r="P35" s="69">
        <v>0</v>
      </c>
      <c r="Q35" s="69">
        <v>34</v>
      </c>
    </row>
    <row r="36" spans="1:17" s="15" customFormat="1" ht="15" customHeight="1" x14ac:dyDescent="0.15">
      <c r="A36" s="83" t="s">
        <v>27</v>
      </c>
      <c r="B36" s="69">
        <v>10593</v>
      </c>
      <c r="C36" s="69">
        <v>2879</v>
      </c>
      <c r="D36" s="69">
        <v>960</v>
      </c>
      <c r="E36" s="69">
        <v>502</v>
      </c>
      <c r="F36" s="69">
        <v>3</v>
      </c>
      <c r="G36" s="69">
        <v>6</v>
      </c>
      <c r="H36" s="69">
        <v>74</v>
      </c>
      <c r="I36" s="69">
        <v>3</v>
      </c>
      <c r="J36" s="69">
        <v>62</v>
      </c>
      <c r="K36" s="69">
        <v>15</v>
      </c>
      <c r="L36" s="69">
        <v>373</v>
      </c>
      <c r="M36" s="69">
        <v>2</v>
      </c>
      <c r="N36" s="69">
        <v>1</v>
      </c>
      <c r="O36" s="69">
        <v>73</v>
      </c>
      <c r="P36" s="69">
        <v>0</v>
      </c>
      <c r="Q36" s="69">
        <v>0</v>
      </c>
    </row>
    <row r="37" spans="1:17" s="15" customFormat="1" ht="15" customHeight="1" x14ac:dyDescent="0.15">
      <c r="A37" s="83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</row>
    <row r="38" spans="1:17" s="15" customFormat="1" ht="15" customHeight="1" x14ac:dyDescent="0.15">
      <c r="A38" s="83" t="s">
        <v>28</v>
      </c>
      <c r="B38" s="69">
        <v>14775</v>
      </c>
      <c r="C38" s="69">
        <v>11314</v>
      </c>
      <c r="D38" s="69">
        <v>2229</v>
      </c>
      <c r="E38" s="69">
        <v>1711</v>
      </c>
      <c r="F38" s="69">
        <v>0</v>
      </c>
      <c r="G38" s="69">
        <v>0</v>
      </c>
      <c r="H38" s="69">
        <v>4</v>
      </c>
      <c r="I38" s="69">
        <v>0</v>
      </c>
      <c r="J38" s="69">
        <v>107</v>
      </c>
      <c r="K38" s="69">
        <v>41</v>
      </c>
      <c r="L38" s="69">
        <v>305</v>
      </c>
      <c r="M38" s="69">
        <v>11</v>
      </c>
      <c r="N38" s="69">
        <v>62</v>
      </c>
      <c r="O38" s="69">
        <v>235</v>
      </c>
      <c r="P38" s="69">
        <v>0</v>
      </c>
      <c r="Q38" s="69">
        <v>27</v>
      </c>
    </row>
    <row r="39" spans="1:17" s="15" customFormat="1" ht="15" customHeight="1" x14ac:dyDescent="0.15">
      <c r="A39" s="83" t="s">
        <v>29</v>
      </c>
      <c r="B39" s="69">
        <v>24543</v>
      </c>
      <c r="C39" s="69">
        <v>11444</v>
      </c>
      <c r="D39" s="69">
        <v>4767</v>
      </c>
      <c r="E39" s="69">
        <v>1303</v>
      </c>
      <c r="F39" s="69">
        <v>0</v>
      </c>
      <c r="G39" s="69">
        <v>35</v>
      </c>
      <c r="H39" s="69">
        <v>1987</v>
      </c>
      <c r="I39" s="69">
        <v>9</v>
      </c>
      <c r="J39" s="69">
        <v>930</v>
      </c>
      <c r="K39" s="69">
        <v>407</v>
      </c>
      <c r="L39" s="69">
        <v>1055</v>
      </c>
      <c r="M39" s="69">
        <v>1026</v>
      </c>
      <c r="N39" s="69">
        <v>4</v>
      </c>
      <c r="O39" s="69">
        <v>215</v>
      </c>
      <c r="P39" s="69">
        <v>0</v>
      </c>
      <c r="Q39" s="69">
        <v>0</v>
      </c>
    </row>
    <row r="40" spans="1:17" s="15" customFormat="1" ht="15" customHeight="1" x14ac:dyDescent="0.15">
      <c r="A40" s="83" t="s">
        <v>30</v>
      </c>
      <c r="B40" s="69">
        <v>53914</v>
      </c>
      <c r="C40" s="69">
        <v>28945</v>
      </c>
      <c r="D40" s="69">
        <v>7876</v>
      </c>
      <c r="E40" s="69">
        <v>5727</v>
      </c>
      <c r="F40" s="69">
        <v>0</v>
      </c>
      <c r="G40" s="69">
        <v>0</v>
      </c>
      <c r="H40" s="69">
        <v>20</v>
      </c>
      <c r="I40" s="69">
        <v>0</v>
      </c>
      <c r="J40" s="69">
        <v>208</v>
      </c>
      <c r="K40" s="69">
        <v>333</v>
      </c>
      <c r="L40" s="69">
        <v>1440</v>
      </c>
      <c r="M40" s="69">
        <v>0</v>
      </c>
      <c r="N40" s="69">
        <v>0</v>
      </c>
      <c r="O40" s="69">
        <v>360</v>
      </c>
      <c r="P40" s="69">
        <v>0</v>
      </c>
      <c r="Q40" s="69">
        <v>0</v>
      </c>
    </row>
    <row r="41" spans="1:17" s="15" customFormat="1" ht="15" customHeight="1" x14ac:dyDescent="0.15">
      <c r="A41" s="83" t="s">
        <v>31</v>
      </c>
      <c r="B41" s="69">
        <v>68233</v>
      </c>
      <c r="C41" s="69">
        <v>37889</v>
      </c>
      <c r="D41" s="69">
        <v>8632</v>
      </c>
      <c r="E41" s="69">
        <v>5997</v>
      </c>
      <c r="F41" s="69">
        <v>25</v>
      </c>
      <c r="G41" s="69">
        <v>139</v>
      </c>
      <c r="H41" s="69">
        <v>269</v>
      </c>
      <c r="I41" s="69">
        <v>0</v>
      </c>
      <c r="J41" s="69">
        <v>1999</v>
      </c>
      <c r="K41" s="69">
        <v>706</v>
      </c>
      <c r="L41" s="69">
        <v>1168</v>
      </c>
      <c r="M41" s="69">
        <v>27</v>
      </c>
      <c r="N41" s="69">
        <v>27</v>
      </c>
      <c r="O41" s="69">
        <v>123</v>
      </c>
      <c r="P41" s="69">
        <v>0</v>
      </c>
      <c r="Q41" s="69">
        <v>259</v>
      </c>
    </row>
    <row r="42" spans="1:17" s="15" customFormat="1" ht="15" customHeight="1" x14ac:dyDescent="0.15">
      <c r="A42" s="83" t="s">
        <v>32</v>
      </c>
      <c r="B42" s="69">
        <v>23837</v>
      </c>
      <c r="C42" s="69">
        <v>9775</v>
      </c>
      <c r="D42" s="69">
        <v>3966</v>
      </c>
      <c r="E42" s="69">
        <v>2485</v>
      </c>
      <c r="F42" s="69">
        <v>147</v>
      </c>
      <c r="G42" s="69">
        <v>107</v>
      </c>
      <c r="H42" s="69">
        <v>161</v>
      </c>
      <c r="I42" s="69">
        <v>10</v>
      </c>
      <c r="J42" s="69">
        <v>607</v>
      </c>
      <c r="K42" s="69">
        <v>59</v>
      </c>
      <c r="L42" s="69">
        <v>486</v>
      </c>
      <c r="M42" s="69">
        <v>103</v>
      </c>
      <c r="N42" s="69">
        <v>0</v>
      </c>
      <c r="O42" s="69">
        <v>594</v>
      </c>
      <c r="P42" s="69">
        <v>2</v>
      </c>
      <c r="Q42" s="69">
        <v>816</v>
      </c>
    </row>
    <row r="43" spans="1:17" s="15" customFormat="1" ht="15" customHeight="1" x14ac:dyDescent="0.15">
      <c r="A43" s="83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</row>
    <row r="44" spans="1:17" s="15" customFormat="1" ht="15" customHeight="1" x14ac:dyDescent="0.15">
      <c r="A44" s="83" t="s">
        <v>33</v>
      </c>
      <c r="B44" s="69">
        <v>12092</v>
      </c>
      <c r="C44" s="69">
        <v>5177</v>
      </c>
      <c r="D44" s="69">
        <v>3479</v>
      </c>
      <c r="E44" s="69">
        <v>1105</v>
      </c>
      <c r="F44" s="69">
        <v>0</v>
      </c>
      <c r="G44" s="69">
        <v>15</v>
      </c>
      <c r="H44" s="69">
        <v>751</v>
      </c>
      <c r="I44" s="69">
        <v>0</v>
      </c>
      <c r="J44" s="69">
        <v>137</v>
      </c>
      <c r="K44" s="69">
        <v>1005</v>
      </c>
      <c r="L44" s="69">
        <v>718</v>
      </c>
      <c r="M44" s="69">
        <v>4</v>
      </c>
      <c r="N44" s="69">
        <v>162</v>
      </c>
      <c r="O44" s="69">
        <v>124</v>
      </c>
      <c r="P44" s="69">
        <v>0</v>
      </c>
      <c r="Q44" s="69">
        <v>0</v>
      </c>
    </row>
    <row r="45" spans="1:17" s="15" customFormat="1" ht="15" customHeight="1" x14ac:dyDescent="0.15">
      <c r="A45" s="83" t="s">
        <v>34</v>
      </c>
      <c r="B45" s="69">
        <v>38906</v>
      </c>
      <c r="C45" s="69">
        <v>24666</v>
      </c>
      <c r="D45" s="69">
        <v>4312</v>
      </c>
      <c r="E45" s="69">
        <v>2797</v>
      </c>
      <c r="F45" s="69">
        <v>118</v>
      </c>
      <c r="G45" s="69">
        <v>174</v>
      </c>
      <c r="H45" s="69">
        <v>65</v>
      </c>
      <c r="I45" s="69">
        <v>4</v>
      </c>
      <c r="J45" s="69">
        <v>332</v>
      </c>
      <c r="K45" s="69">
        <v>322</v>
      </c>
      <c r="L45" s="69">
        <v>780</v>
      </c>
      <c r="M45" s="69">
        <v>20</v>
      </c>
      <c r="N45" s="69">
        <v>0</v>
      </c>
      <c r="O45" s="69">
        <v>102</v>
      </c>
      <c r="P45" s="69">
        <v>0</v>
      </c>
      <c r="Q45" s="69">
        <v>433</v>
      </c>
    </row>
    <row r="46" spans="1:17" s="15" customFormat="1" ht="15" customHeight="1" x14ac:dyDescent="0.15">
      <c r="A46" s="83" t="s">
        <v>35</v>
      </c>
      <c r="B46" s="69">
        <v>3752</v>
      </c>
      <c r="C46" s="69">
        <v>1716</v>
      </c>
      <c r="D46" s="69">
        <v>886</v>
      </c>
      <c r="E46" s="69">
        <v>399</v>
      </c>
      <c r="F46" s="69">
        <v>0</v>
      </c>
      <c r="G46" s="69">
        <v>24</v>
      </c>
      <c r="H46" s="69">
        <v>352</v>
      </c>
      <c r="I46" s="69">
        <v>0</v>
      </c>
      <c r="J46" s="69">
        <v>208</v>
      </c>
      <c r="K46" s="69">
        <v>171</v>
      </c>
      <c r="L46" s="69">
        <v>164</v>
      </c>
      <c r="M46" s="69">
        <v>20</v>
      </c>
      <c r="N46" s="69">
        <v>15</v>
      </c>
      <c r="O46" s="69">
        <v>11</v>
      </c>
      <c r="P46" s="69">
        <v>0</v>
      </c>
      <c r="Q46" s="69">
        <v>0</v>
      </c>
    </row>
    <row r="47" spans="1:17" s="15" customFormat="1" ht="15" customHeight="1" x14ac:dyDescent="0.15">
      <c r="A47" s="83" t="s">
        <v>36</v>
      </c>
      <c r="B47" s="69">
        <v>8661</v>
      </c>
      <c r="C47" s="69">
        <v>4167</v>
      </c>
      <c r="D47" s="69">
        <v>2062</v>
      </c>
      <c r="E47" s="69">
        <v>1416</v>
      </c>
      <c r="F47" s="69">
        <v>0</v>
      </c>
      <c r="G47" s="69">
        <v>0</v>
      </c>
      <c r="H47" s="69">
        <v>204</v>
      </c>
      <c r="I47" s="69">
        <v>10</v>
      </c>
      <c r="J47" s="69">
        <v>139</v>
      </c>
      <c r="K47" s="69">
        <v>228</v>
      </c>
      <c r="L47" s="69">
        <v>415</v>
      </c>
      <c r="M47" s="69">
        <v>16</v>
      </c>
      <c r="N47" s="69">
        <v>8</v>
      </c>
      <c r="O47" s="69">
        <v>20</v>
      </c>
      <c r="P47" s="69">
        <v>0</v>
      </c>
      <c r="Q47" s="69">
        <v>14</v>
      </c>
    </row>
    <row r="48" spans="1:17" s="15" customFormat="1" ht="15" customHeight="1" x14ac:dyDescent="0.15">
      <c r="A48" s="83" t="s">
        <v>37</v>
      </c>
      <c r="B48" s="69">
        <v>10271</v>
      </c>
      <c r="C48" s="69">
        <v>5545</v>
      </c>
      <c r="D48" s="69">
        <v>2088</v>
      </c>
      <c r="E48" s="69">
        <v>1691</v>
      </c>
      <c r="F48" s="69">
        <v>0</v>
      </c>
      <c r="G48" s="69">
        <v>7</v>
      </c>
      <c r="H48" s="69">
        <v>62</v>
      </c>
      <c r="I48" s="69">
        <v>0</v>
      </c>
      <c r="J48" s="69">
        <v>92</v>
      </c>
      <c r="K48" s="69">
        <v>132</v>
      </c>
      <c r="L48" s="69">
        <v>211</v>
      </c>
      <c r="M48" s="69">
        <v>12</v>
      </c>
      <c r="N48" s="69">
        <v>3</v>
      </c>
      <c r="O48" s="69">
        <v>51</v>
      </c>
      <c r="P48" s="69">
        <v>0</v>
      </c>
      <c r="Q48" s="69">
        <v>0</v>
      </c>
    </row>
    <row r="49" spans="1:17" s="15" customFormat="1" ht="15" customHeight="1" x14ac:dyDescent="0.15">
      <c r="A49" s="83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</row>
    <row r="50" spans="1:17" s="15" customFormat="1" ht="15" customHeight="1" x14ac:dyDescent="0.15">
      <c r="A50" s="83" t="s">
        <v>38</v>
      </c>
      <c r="B50" s="69">
        <v>6173</v>
      </c>
      <c r="C50" s="69">
        <v>2900</v>
      </c>
      <c r="D50" s="69">
        <v>1353</v>
      </c>
      <c r="E50" s="69">
        <v>595</v>
      </c>
      <c r="F50" s="69">
        <v>0</v>
      </c>
      <c r="G50" s="69">
        <v>0</v>
      </c>
      <c r="H50" s="69">
        <v>98</v>
      </c>
      <c r="I50" s="69">
        <v>4</v>
      </c>
      <c r="J50" s="69">
        <v>474</v>
      </c>
      <c r="K50" s="69">
        <v>388</v>
      </c>
      <c r="L50" s="69">
        <v>229</v>
      </c>
      <c r="M50" s="69">
        <v>103</v>
      </c>
      <c r="N50" s="69">
        <v>0</v>
      </c>
      <c r="O50" s="69">
        <v>36</v>
      </c>
      <c r="P50" s="69">
        <v>0</v>
      </c>
      <c r="Q50" s="69">
        <v>0</v>
      </c>
    </row>
    <row r="51" spans="1:17" s="15" customFormat="1" ht="15" customHeight="1" x14ac:dyDescent="0.15">
      <c r="A51" s="83" t="s">
        <v>39</v>
      </c>
      <c r="B51" s="69">
        <v>33471</v>
      </c>
      <c r="C51" s="69">
        <v>20387</v>
      </c>
      <c r="D51" s="69">
        <v>4147</v>
      </c>
      <c r="E51" s="69">
        <v>1841</v>
      </c>
      <c r="F51" s="69">
        <v>0</v>
      </c>
      <c r="G51" s="69">
        <v>0</v>
      </c>
      <c r="H51" s="69">
        <v>1062</v>
      </c>
      <c r="I51" s="69">
        <v>3</v>
      </c>
      <c r="J51" s="69">
        <v>278</v>
      </c>
      <c r="K51" s="69">
        <v>8</v>
      </c>
      <c r="L51" s="69">
        <v>1158</v>
      </c>
      <c r="M51" s="69">
        <v>223</v>
      </c>
      <c r="N51" s="69">
        <v>5</v>
      </c>
      <c r="O51" s="69">
        <v>100</v>
      </c>
      <c r="P51" s="69">
        <v>0</v>
      </c>
      <c r="Q51" s="69">
        <v>28</v>
      </c>
    </row>
    <row r="52" spans="1:17" s="15" customFormat="1" ht="15" customHeight="1" x14ac:dyDescent="0.15">
      <c r="A52" s="83" t="s">
        <v>40</v>
      </c>
      <c r="B52" s="69">
        <v>19797</v>
      </c>
      <c r="C52" s="69">
        <v>11408</v>
      </c>
      <c r="D52" s="69">
        <v>4836</v>
      </c>
      <c r="E52" s="69">
        <v>2603</v>
      </c>
      <c r="F52" s="69">
        <v>0</v>
      </c>
      <c r="G52" s="69">
        <v>22</v>
      </c>
      <c r="H52" s="69">
        <v>558</v>
      </c>
      <c r="I52" s="69">
        <v>12</v>
      </c>
      <c r="J52" s="69">
        <v>1024</v>
      </c>
      <c r="K52" s="69">
        <v>410</v>
      </c>
      <c r="L52" s="69">
        <v>889</v>
      </c>
      <c r="M52" s="69">
        <v>42</v>
      </c>
      <c r="N52" s="69">
        <v>100</v>
      </c>
      <c r="O52" s="69">
        <v>124</v>
      </c>
      <c r="P52" s="69">
        <v>0</v>
      </c>
      <c r="Q52" s="69">
        <v>192</v>
      </c>
    </row>
    <row r="53" spans="1:17" s="15" customFormat="1" ht="15" customHeight="1" x14ac:dyDescent="0.15">
      <c r="A53" s="83" t="s">
        <v>41</v>
      </c>
      <c r="B53" s="69">
        <v>155529</v>
      </c>
      <c r="C53" s="69">
        <v>82977</v>
      </c>
      <c r="D53" s="69">
        <v>28981</v>
      </c>
      <c r="E53" s="69">
        <v>22865</v>
      </c>
      <c r="F53" s="69">
        <v>998</v>
      </c>
      <c r="G53" s="69">
        <v>127</v>
      </c>
      <c r="H53" s="69">
        <v>3490</v>
      </c>
      <c r="I53" s="69">
        <v>0</v>
      </c>
      <c r="J53" s="69">
        <v>1430</v>
      </c>
      <c r="K53" s="69">
        <v>0</v>
      </c>
      <c r="L53" s="69">
        <v>2466</v>
      </c>
      <c r="M53" s="69">
        <v>320</v>
      </c>
      <c r="N53" s="69">
        <v>833</v>
      </c>
      <c r="O53" s="69">
        <v>44</v>
      </c>
      <c r="P53" s="69">
        <v>0</v>
      </c>
      <c r="Q53" s="69">
        <v>0</v>
      </c>
    </row>
    <row r="54" spans="1:17" s="15" customFormat="1" ht="15" customHeight="1" x14ac:dyDescent="0.15">
      <c r="A54" s="83" t="s">
        <v>42</v>
      </c>
      <c r="B54" s="69">
        <v>24471</v>
      </c>
      <c r="C54" s="69">
        <v>6181</v>
      </c>
      <c r="D54" s="69">
        <v>2306</v>
      </c>
      <c r="E54" s="69">
        <v>915</v>
      </c>
      <c r="F54" s="69">
        <v>0</v>
      </c>
      <c r="G54" s="69">
        <v>29</v>
      </c>
      <c r="H54" s="69">
        <v>557</v>
      </c>
      <c r="I54" s="69">
        <v>0</v>
      </c>
      <c r="J54" s="69">
        <v>814</v>
      </c>
      <c r="K54" s="69">
        <v>75</v>
      </c>
      <c r="L54" s="69">
        <v>468</v>
      </c>
      <c r="M54" s="69">
        <v>32</v>
      </c>
      <c r="N54" s="69">
        <v>3</v>
      </c>
      <c r="O54" s="69">
        <v>70</v>
      </c>
      <c r="P54" s="69">
        <v>0</v>
      </c>
      <c r="Q54" s="69">
        <v>615</v>
      </c>
    </row>
    <row r="55" spans="1:17" s="15" customFormat="1" ht="15" customHeight="1" x14ac:dyDescent="0.15">
      <c r="A55" s="83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</row>
    <row r="56" spans="1:17" s="15" customFormat="1" ht="15" customHeight="1" x14ac:dyDescent="0.15">
      <c r="A56" s="83" t="s">
        <v>43</v>
      </c>
      <c r="B56" s="69">
        <v>2035</v>
      </c>
      <c r="C56" s="69">
        <v>781</v>
      </c>
      <c r="D56" s="69">
        <v>536</v>
      </c>
      <c r="E56" s="69">
        <v>315</v>
      </c>
      <c r="F56" s="69">
        <v>12</v>
      </c>
      <c r="G56" s="69">
        <v>17</v>
      </c>
      <c r="H56" s="69">
        <v>168</v>
      </c>
      <c r="I56" s="69">
        <v>1</v>
      </c>
      <c r="J56" s="69">
        <v>40</v>
      </c>
      <c r="K56" s="69">
        <v>3</v>
      </c>
      <c r="L56" s="69">
        <v>92</v>
      </c>
      <c r="M56" s="69">
        <v>16</v>
      </c>
      <c r="N56" s="69">
        <v>8</v>
      </c>
      <c r="O56" s="69">
        <v>9</v>
      </c>
      <c r="P56" s="69">
        <v>1</v>
      </c>
      <c r="Q56" s="69">
        <v>2</v>
      </c>
    </row>
    <row r="57" spans="1:17" s="15" customFormat="1" ht="15" customHeight="1" x14ac:dyDescent="0.15">
      <c r="A57" s="83" t="s">
        <v>44</v>
      </c>
      <c r="B57" s="69">
        <v>103030</v>
      </c>
      <c r="C57" s="69">
        <v>48441</v>
      </c>
      <c r="D57" s="69">
        <v>11206</v>
      </c>
      <c r="E57" s="69">
        <v>6662</v>
      </c>
      <c r="F57" s="69">
        <v>22</v>
      </c>
      <c r="G57" s="69">
        <v>231</v>
      </c>
      <c r="H57" s="69">
        <v>2547</v>
      </c>
      <c r="I57" s="69">
        <v>14</v>
      </c>
      <c r="J57" s="69">
        <v>385</v>
      </c>
      <c r="K57" s="69">
        <v>146</v>
      </c>
      <c r="L57" s="69">
        <v>2401</v>
      </c>
      <c r="M57" s="69">
        <v>242</v>
      </c>
      <c r="N57" s="69">
        <v>11</v>
      </c>
      <c r="O57" s="69">
        <v>198</v>
      </c>
      <c r="P57" s="69">
        <v>0</v>
      </c>
      <c r="Q57" s="69">
        <v>479</v>
      </c>
    </row>
    <row r="58" spans="1:17" s="15" customFormat="1" ht="15" customHeight="1" x14ac:dyDescent="0.15">
      <c r="A58" s="83" t="s">
        <v>45</v>
      </c>
      <c r="B58" s="69">
        <v>9420</v>
      </c>
      <c r="C58" s="69">
        <v>3179</v>
      </c>
      <c r="D58" s="69">
        <v>1307</v>
      </c>
      <c r="E58" s="69">
        <v>293</v>
      </c>
      <c r="F58" s="69">
        <v>0</v>
      </c>
      <c r="G58" s="69">
        <v>0</v>
      </c>
      <c r="H58" s="69">
        <v>232</v>
      </c>
      <c r="I58" s="69">
        <v>1</v>
      </c>
      <c r="J58" s="69">
        <v>189</v>
      </c>
      <c r="K58" s="69">
        <v>5</v>
      </c>
      <c r="L58" s="69">
        <v>635</v>
      </c>
      <c r="M58" s="69">
        <v>0</v>
      </c>
      <c r="N58" s="69">
        <v>14</v>
      </c>
      <c r="O58" s="69">
        <v>123</v>
      </c>
      <c r="P58" s="69">
        <v>0</v>
      </c>
      <c r="Q58" s="69">
        <v>0</v>
      </c>
    </row>
    <row r="59" spans="1:17" s="15" customFormat="1" ht="15" customHeight="1" x14ac:dyDescent="0.15">
      <c r="A59" s="83" t="s">
        <v>46</v>
      </c>
      <c r="B59" s="69">
        <v>30207</v>
      </c>
      <c r="C59" s="69">
        <v>19836</v>
      </c>
      <c r="D59" s="69">
        <v>1676</v>
      </c>
      <c r="E59" s="69">
        <v>817</v>
      </c>
      <c r="F59" s="69">
        <v>0</v>
      </c>
      <c r="G59" s="69">
        <v>0</v>
      </c>
      <c r="H59" s="69">
        <v>474</v>
      </c>
      <c r="I59" s="69">
        <v>0</v>
      </c>
      <c r="J59" s="69">
        <v>126</v>
      </c>
      <c r="K59" s="69">
        <v>6</v>
      </c>
      <c r="L59" s="69">
        <v>280</v>
      </c>
      <c r="M59" s="69">
        <v>21</v>
      </c>
      <c r="N59" s="69">
        <v>12</v>
      </c>
      <c r="O59" s="69">
        <v>133</v>
      </c>
      <c r="P59" s="69">
        <v>0</v>
      </c>
      <c r="Q59" s="69">
        <v>183</v>
      </c>
    </row>
    <row r="60" spans="1:17" s="15" customFormat="1" ht="15" customHeight="1" x14ac:dyDescent="0.15">
      <c r="A60" s="83" t="s">
        <v>47</v>
      </c>
      <c r="B60" s="69">
        <v>51883</v>
      </c>
      <c r="C60" s="69">
        <v>22669</v>
      </c>
      <c r="D60" s="69">
        <v>10938</v>
      </c>
      <c r="E60" s="69">
        <v>6213</v>
      </c>
      <c r="F60" s="69">
        <v>1009</v>
      </c>
      <c r="G60" s="69">
        <v>837</v>
      </c>
      <c r="H60" s="69">
        <v>0</v>
      </c>
      <c r="I60" s="69">
        <v>0</v>
      </c>
      <c r="J60" s="69">
        <v>813</v>
      </c>
      <c r="K60" s="69">
        <v>796</v>
      </c>
      <c r="L60" s="69">
        <v>3109</v>
      </c>
      <c r="M60" s="69">
        <v>634</v>
      </c>
      <c r="N60" s="69">
        <v>149</v>
      </c>
      <c r="O60" s="69">
        <v>235</v>
      </c>
      <c r="P60" s="69">
        <v>0</v>
      </c>
      <c r="Q60" s="69">
        <v>137</v>
      </c>
    </row>
    <row r="61" spans="1:17" s="15" customFormat="1" ht="15" customHeight="1" x14ac:dyDescent="0.15">
      <c r="A61" s="83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</row>
    <row r="62" spans="1:17" s="15" customFormat="1" ht="15" customHeight="1" x14ac:dyDescent="0.15">
      <c r="A62" s="83" t="s">
        <v>48</v>
      </c>
      <c r="B62" s="69">
        <v>13003</v>
      </c>
      <c r="C62" s="69">
        <v>10671</v>
      </c>
      <c r="D62" s="69">
        <v>994</v>
      </c>
      <c r="E62" s="69">
        <v>63</v>
      </c>
      <c r="F62" s="69">
        <v>84</v>
      </c>
      <c r="G62" s="69">
        <v>10</v>
      </c>
      <c r="H62" s="69">
        <v>262</v>
      </c>
      <c r="I62" s="69">
        <v>24</v>
      </c>
      <c r="J62" s="69">
        <v>85</v>
      </c>
      <c r="K62" s="69">
        <v>202</v>
      </c>
      <c r="L62" s="69">
        <v>293</v>
      </c>
      <c r="M62" s="69">
        <v>5</v>
      </c>
      <c r="N62" s="69">
        <v>0</v>
      </c>
      <c r="O62" s="69">
        <v>5</v>
      </c>
      <c r="P62" s="69">
        <v>5</v>
      </c>
      <c r="Q62" s="69">
        <v>0</v>
      </c>
    </row>
    <row r="63" spans="1:17" s="15" customFormat="1" ht="15" customHeight="1" x14ac:dyDescent="0.15">
      <c r="A63" s="83" t="s">
        <v>49</v>
      </c>
      <c r="B63" s="69">
        <v>7445</v>
      </c>
      <c r="C63" s="69">
        <v>4605</v>
      </c>
      <c r="D63" s="69">
        <v>552</v>
      </c>
      <c r="E63" s="69">
        <v>465</v>
      </c>
      <c r="F63" s="69">
        <v>0</v>
      </c>
      <c r="G63" s="69">
        <v>0</v>
      </c>
      <c r="H63" s="69">
        <v>11</v>
      </c>
      <c r="I63" s="69">
        <v>0</v>
      </c>
      <c r="J63" s="69">
        <v>42</v>
      </c>
      <c r="K63" s="69">
        <v>0</v>
      </c>
      <c r="L63" s="69">
        <v>64</v>
      </c>
      <c r="M63" s="69">
        <v>0</v>
      </c>
      <c r="N63" s="69">
        <v>0</v>
      </c>
      <c r="O63" s="69">
        <v>1</v>
      </c>
      <c r="P63" s="69">
        <v>0</v>
      </c>
      <c r="Q63" s="69">
        <v>18</v>
      </c>
    </row>
    <row r="64" spans="1:17" s="15" customFormat="1" ht="15" customHeight="1" x14ac:dyDescent="0.15">
      <c r="A64" s="83" t="s">
        <v>50</v>
      </c>
      <c r="B64" s="69">
        <v>18481</v>
      </c>
      <c r="C64" s="69">
        <v>10634</v>
      </c>
      <c r="D64" s="69">
        <v>3958</v>
      </c>
      <c r="E64" s="69">
        <v>2198</v>
      </c>
      <c r="F64" s="69">
        <v>0</v>
      </c>
      <c r="G64" s="69">
        <v>6</v>
      </c>
      <c r="H64" s="69">
        <v>720</v>
      </c>
      <c r="I64" s="69">
        <v>17</v>
      </c>
      <c r="J64" s="69">
        <v>299</v>
      </c>
      <c r="K64" s="69">
        <v>232</v>
      </c>
      <c r="L64" s="69">
        <v>393</v>
      </c>
      <c r="M64" s="69">
        <v>0</v>
      </c>
      <c r="N64" s="69">
        <v>0</v>
      </c>
      <c r="O64" s="69">
        <v>466</v>
      </c>
      <c r="P64" s="69">
        <v>0</v>
      </c>
      <c r="Q64" s="69">
        <v>5</v>
      </c>
    </row>
    <row r="65" spans="1:17" s="15" customFormat="1" ht="15" customHeight="1" x14ac:dyDescent="0.15">
      <c r="A65" s="83" t="s">
        <v>51</v>
      </c>
      <c r="B65" s="69">
        <v>3231</v>
      </c>
      <c r="C65" s="69">
        <v>780</v>
      </c>
      <c r="D65" s="69">
        <v>480</v>
      </c>
      <c r="E65" s="69">
        <v>130</v>
      </c>
      <c r="F65" s="69">
        <v>0</v>
      </c>
      <c r="G65" s="69">
        <v>35</v>
      </c>
      <c r="H65" s="69">
        <v>0</v>
      </c>
      <c r="I65" s="69">
        <v>1</v>
      </c>
      <c r="J65" s="69">
        <v>18</v>
      </c>
      <c r="K65" s="69">
        <v>309</v>
      </c>
      <c r="L65" s="69">
        <v>52</v>
      </c>
      <c r="M65" s="69">
        <v>5</v>
      </c>
      <c r="N65" s="69">
        <v>9</v>
      </c>
      <c r="O65" s="69">
        <v>20</v>
      </c>
      <c r="P65" s="69">
        <v>5</v>
      </c>
      <c r="Q65" s="69">
        <v>0</v>
      </c>
    </row>
    <row r="66" spans="1:17" s="15" customFormat="1" ht="15" customHeight="1" x14ac:dyDescent="0.15">
      <c r="A66" s="83" t="s">
        <v>52</v>
      </c>
      <c r="B66" s="69">
        <v>62253</v>
      </c>
      <c r="C66" s="69">
        <v>46976</v>
      </c>
      <c r="D66" s="69">
        <v>12433</v>
      </c>
      <c r="E66" s="69">
        <v>9599</v>
      </c>
      <c r="F66" s="69">
        <v>0</v>
      </c>
      <c r="G66" s="69">
        <v>0</v>
      </c>
      <c r="H66" s="69">
        <v>189</v>
      </c>
      <c r="I66" s="69">
        <v>0</v>
      </c>
      <c r="J66" s="69">
        <v>1012</v>
      </c>
      <c r="K66" s="69">
        <v>1683</v>
      </c>
      <c r="L66" s="69">
        <v>1971</v>
      </c>
      <c r="M66" s="69">
        <v>2892</v>
      </c>
      <c r="N66" s="69">
        <v>0</v>
      </c>
      <c r="O66" s="69">
        <v>9</v>
      </c>
      <c r="P66" s="69">
        <v>0</v>
      </c>
      <c r="Q66" s="69">
        <v>44</v>
      </c>
    </row>
    <row r="67" spans="1:17" s="15" customFormat="1" ht="15" customHeight="1" x14ac:dyDescent="0.15">
      <c r="A67" s="83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</row>
    <row r="68" spans="1:17" s="15" customFormat="1" ht="15" customHeight="1" x14ac:dyDescent="0.15">
      <c r="A68" s="83" t="s">
        <v>53</v>
      </c>
      <c r="B68" s="69">
        <v>51099</v>
      </c>
      <c r="C68" s="69">
        <v>15515</v>
      </c>
      <c r="D68" s="69">
        <v>5615</v>
      </c>
      <c r="E68" s="69">
        <v>3524</v>
      </c>
      <c r="F68" s="69">
        <v>219</v>
      </c>
      <c r="G68" s="69">
        <v>31</v>
      </c>
      <c r="H68" s="69">
        <v>914</v>
      </c>
      <c r="I68" s="69">
        <v>0</v>
      </c>
      <c r="J68" s="69">
        <v>1271</v>
      </c>
      <c r="K68" s="69">
        <v>506</v>
      </c>
      <c r="L68" s="69">
        <v>716</v>
      </c>
      <c r="M68" s="69">
        <v>95</v>
      </c>
      <c r="N68" s="69">
        <v>0</v>
      </c>
      <c r="O68" s="69">
        <v>159</v>
      </c>
      <c r="P68" s="69">
        <v>0</v>
      </c>
      <c r="Q68" s="69">
        <v>0</v>
      </c>
    </row>
    <row r="69" spans="1:17" s="15" customFormat="1" ht="15" customHeight="1" x14ac:dyDescent="0.15">
      <c r="A69" s="83" t="s">
        <v>54</v>
      </c>
      <c r="B69" s="69">
        <v>6817</v>
      </c>
      <c r="C69" s="69">
        <v>3389</v>
      </c>
      <c r="D69" s="69">
        <v>1132</v>
      </c>
      <c r="E69" s="69">
        <v>545</v>
      </c>
      <c r="F69" s="69">
        <v>1</v>
      </c>
      <c r="G69" s="69">
        <v>5</v>
      </c>
      <c r="H69" s="69">
        <v>323</v>
      </c>
      <c r="I69" s="69">
        <v>5</v>
      </c>
      <c r="J69" s="69">
        <v>73</v>
      </c>
      <c r="K69" s="69">
        <v>93</v>
      </c>
      <c r="L69" s="69">
        <v>267</v>
      </c>
      <c r="M69" s="69">
        <v>52</v>
      </c>
      <c r="N69" s="69">
        <v>0</v>
      </c>
      <c r="O69" s="69">
        <v>47</v>
      </c>
      <c r="P69" s="69">
        <v>0</v>
      </c>
      <c r="Q69" s="69">
        <v>0</v>
      </c>
    </row>
    <row r="70" spans="1:17" s="15" customFormat="1" ht="15" customHeight="1" x14ac:dyDescent="0.15">
      <c r="A70" s="83" t="s">
        <v>55</v>
      </c>
      <c r="B70" s="69">
        <v>3163</v>
      </c>
      <c r="C70" s="69">
        <v>1488</v>
      </c>
      <c r="D70" s="69">
        <v>519</v>
      </c>
      <c r="E70" s="69">
        <v>396</v>
      </c>
      <c r="F70" s="69">
        <v>0</v>
      </c>
      <c r="G70" s="69">
        <v>1</v>
      </c>
      <c r="H70" s="69">
        <v>28</v>
      </c>
      <c r="I70" s="69">
        <v>1</v>
      </c>
      <c r="J70" s="69">
        <v>18</v>
      </c>
      <c r="K70" s="69">
        <v>54</v>
      </c>
      <c r="L70" s="69">
        <v>18</v>
      </c>
      <c r="M70" s="69">
        <v>2</v>
      </c>
      <c r="N70" s="69">
        <v>3</v>
      </c>
      <c r="O70" s="69">
        <v>39</v>
      </c>
      <c r="P70" s="69">
        <v>0</v>
      </c>
      <c r="Q70" s="69">
        <v>0</v>
      </c>
    </row>
    <row r="71" spans="1:17" s="15" customFormat="1" ht="15" customHeight="1" x14ac:dyDescent="0.15">
      <c r="A71" s="83" t="s">
        <v>56</v>
      </c>
      <c r="B71" s="69">
        <v>519</v>
      </c>
      <c r="C71" s="69">
        <v>464</v>
      </c>
      <c r="D71" s="69">
        <v>45</v>
      </c>
      <c r="E71" s="69">
        <v>0</v>
      </c>
      <c r="F71" s="69">
        <v>5</v>
      </c>
      <c r="G71" s="69">
        <v>5</v>
      </c>
      <c r="H71" s="69">
        <v>20</v>
      </c>
      <c r="I71" s="69">
        <v>4</v>
      </c>
      <c r="J71" s="69">
        <v>2</v>
      </c>
      <c r="K71" s="69">
        <v>1</v>
      </c>
      <c r="L71" s="69">
        <v>11</v>
      </c>
      <c r="M71" s="69">
        <v>5</v>
      </c>
      <c r="N71" s="69">
        <v>0</v>
      </c>
      <c r="O71" s="69">
        <v>0</v>
      </c>
      <c r="P71" s="69">
        <v>0</v>
      </c>
      <c r="Q71" s="69">
        <v>1</v>
      </c>
    </row>
    <row r="72" spans="1:17" s="15" customFormat="1" ht="15" customHeight="1" x14ac:dyDescent="0.15">
      <c r="A72" s="83" t="s">
        <v>57</v>
      </c>
      <c r="B72" s="69">
        <v>37163</v>
      </c>
      <c r="C72" s="69">
        <v>20271</v>
      </c>
      <c r="D72" s="69">
        <v>8703</v>
      </c>
      <c r="E72" s="69">
        <v>6544</v>
      </c>
      <c r="F72" s="69">
        <v>13</v>
      </c>
      <c r="G72" s="69">
        <v>0</v>
      </c>
      <c r="H72" s="69">
        <v>79</v>
      </c>
      <c r="I72" s="69">
        <v>38</v>
      </c>
      <c r="J72" s="69">
        <v>1209</v>
      </c>
      <c r="K72" s="69">
        <v>1021</v>
      </c>
      <c r="L72" s="69">
        <v>898</v>
      </c>
      <c r="M72" s="69">
        <v>94</v>
      </c>
      <c r="N72" s="69">
        <v>10</v>
      </c>
      <c r="O72" s="69">
        <v>59</v>
      </c>
      <c r="P72" s="69">
        <v>0</v>
      </c>
      <c r="Q72" s="69">
        <v>0</v>
      </c>
    </row>
    <row r="73" spans="1:17" s="15" customFormat="1" ht="15" customHeight="1" x14ac:dyDescent="0.15">
      <c r="A73" s="83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</row>
    <row r="74" spans="1:17" s="15" customFormat="1" ht="15" customHeight="1" x14ac:dyDescent="0.15">
      <c r="A74" s="83" t="s">
        <v>58</v>
      </c>
      <c r="B74" s="69">
        <v>69125</v>
      </c>
      <c r="C74" s="69">
        <v>39015</v>
      </c>
      <c r="D74" s="69">
        <v>9435</v>
      </c>
      <c r="E74" s="69">
        <v>5792</v>
      </c>
      <c r="F74" s="69">
        <v>1229</v>
      </c>
      <c r="G74" s="69">
        <v>5</v>
      </c>
      <c r="H74" s="69">
        <v>361</v>
      </c>
      <c r="I74" s="69">
        <v>16</v>
      </c>
      <c r="J74" s="69">
        <v>1302</v>
      </c>
      <c r="K74" s="69">
        <v>335</v>
      </c>
      <c r="L74" s="69">
        <v>1127</v>
      </c>
      <c r="M74" s="69">
        <v>1168</v>
      </c>
      <c r="N74" s="69">
        <v>8</v>
      </c>
      <c r="O74" s="69">
        <v>451</v>
      </c>
      <c r="P74" s="69">
        <v>0</v>
      </c>
      <c r="Q74" s="69">
        <v>1622</v>
      </c>
    </row>
    <row r="75" spans="1:17" s="15" customFormat="1" ht="15" customHeight="1" x14ac:dyDescent="0.15">
      <c r="A75" s="83" t="s">
        <v>59</v>
      </c>
      <c r="B75" s="69">
        <v>9765</v>
      </c>
      <c r="C75" s="69">
        <v>3980</v>
      </c>
      <c r="D75" s="69">
        <v>1232</v>
      </c>
      <c r="E75" s="69">
        <v>461</v>
      </c>
      <c r="F75" s="69">
        <v>3</v>
      </c>
      <c r="G75" s="69">
        <v>10</v>
      </c>
      <c r="H75" s="69">
        <v>68</v>
      </c>
      <c r="I75" s="69">
        <v>2</v>
      </c>
      <c r="J75" s="69">
        <v>110</v>
      </c>
      <c r="K75" s="69">
        <v>139</v>
      </c>
      <c r="L75" s="69">
        <v>511</v>
      </c>
      <c r="M75" s="69">
        <v>0</v>
      </c>
      <c r="N75" s="69">
        <v>3</v>
      </c>
      <c r="O75" s="69">
        <v>15</v>
      </c>
      <c r="P75" s="69">
        <v>0</v>
      </c>
      <c r="Q75" s="69">
        <v>0</v>
      </c>
    </row>
    <row r="76" spans="1:17" s="15" customFormat="1" ht="15" customHeight="1" x14ac:dyDescent="0.15">
      <c r="A76" s="83" t="s">
        <v>60</v>
      </c>
      <c r="B76" s="69">
        <v>21982</v>
      </c>
      <c r="C76" s="69">
        <v>7241</v>
      </c>
      <c r="D76" s="69">
        <v>3072</v>
      </c>
      <c r="E76" s="69">
        <v>420</v>
      </c>
      <c r="F76" s="69">
        <v>0</v>
      </c>
      <c r="G76" s="69">
        <v>0</v>
      </c>
      <c r="H76" s="69">
        <v>1671</v>
      </c>
      <c r="I76" s="69">
        <v>0</v>
      </c>
      <c r="J76" s="69">
        <v>1719</v>
      </c>
      <c r="K76" s="69">
        <v>0</v>
      </c>
      <c r="L76" s="69">
        <v>175</v>
      </c>
      <c r="M76" s="69">
        <v>75</v>
      </c>
      <c r="N76" s="69">
        <v>505</v>
      </c>
      <c r="O76" s="69">
        <v>386</v>
      </c>
      <c r="P76" s="69">
        <v>0</v>
      </c>
      <c r="Q76" s="69">
        <v>301</v>
      </c>
    </row>
    <row r="77" spans="1:17" s="15" customFormat="1" ht="15" customHeight="1" x14ac:dyDescent="0.15">
      <c r="A77" s="87" t="s">
        <v>61</v>
      </c>
      <c r="B77" s="72">
        <v>327</v>
      </c>
      <c r="C77" s="72">
        <v>97</v>
      </c>
      <c r="D77" s="72">
        <v>62</v>
      </c>
      <c r="E77" s="72">
        <v>12</v>
      </c>
      <c r="F77" s="72">
        <v>0</v>
      </c>
      <c r="G77" s="72">
        <v>0</v>
      </c>
      <c r="H77" s="72">
        <v>41</v>
      </c>
      <c r="I77" s="72">
        <v>0</v>
      </c>
      <c r="J77" s="72">
        <v>16</v>
      </c>
      <c r="K77" s="72">
        <v>0</v>
      </c>
      <c r="L77" s="72">
        <v>8</v>
      </c>
      <c r="M77" s="72">
        <v>1</v>
      </c>
      <c r="N77" s="72">
        <v>6</v>
      </c>
      <c r="O77" s="72">
        <v>6</v>
      </c>
      <c r="P77" s="72">
        <v>0</v>
      </c>
      <c r="Q77" s="72">
        <v>0</v>
      </c>
    </row>
    <row r="78" spans="1:17" x14ac:dyDescent="0.15">
      <c r="A78" s="1" t="s">
        <v>90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7" x14ac:dyDescent="0.15">
      <c r="A79" t="s">
        <v>90</v>
      </c>
    </row>
    <row r="80" spans="1:17" x14ac:dyDescent="0.15">
      <c r="A80" t="s">
        <v>90</v>
      </c>
    </row>
  </sheetData>
  <mergeCells count="4">
    <mergeCell ref="A4:Q4"/>
    <mergeCell ref="A5:Q5"/>
    <mergeCell ref="A3:Q3"/>
    <mergeCell ref="B8:Q8"/>
  </mergeCells>
  <phoneticPr fontId="0" type="noConversion"/>
  <printOptions horizontalCentered="1" verticalCentered="1"/>
  <pageMargins left="0.75" right="0" top="0.25" bottom="0.25" header="0.25" footer="0"/>
  <pageSetup scale="4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fitToPage="1"/>
  </sheetPr>
  <dimension ref="A1:Q78"/>
  <sheetViews>
    <sheetView workbookViewId="0">
      <selection activeCell="H30" sqref="H30"/>
    </sheetView>
  </sheetViews>
  <sheetFormatPr baseColWidth="10" defaultColWidth="8.83203125" defaultRowHeight="13" x14ac:dyDescent="0.15"/>
  <cols>
    <col min="1" max="1" width="17.6640625" customWidth="1"/>
    <col min="2" max="2" width="10.5" customWidth="1"/>
    <col min="3" max="3" width="14" customWidth="1"/>
    <col min="4" max="4" width="13" customWidth="1"/>
    <col min="5" max="5" width="12.5" customWidth="1"/>
    <col min="6" max="6" width="12" customWidth="1"/>
    <col min="7" max="7" width="11.6640625" customWidth="1"/>
    <col min="8" max="8" width="11" customWidth="1"/>
    <col min="9" max="9" width="11.6640625" customWidth="1"/>
    <col min="10" max="10" width="10.5" customWidth="1"/>
    <col min="11" max="11" width="10.33203125" customWidth="1"/>
    <col min="12" max="12" width="10.83203125" customWidth="1"/>
    <col min="13" max="13" width="10.5" customWidth="1"/>
    <col min="14" max="14" width="11.33203125" customWidth="1"/>
    <col min="15" max="16" width="12.6640625" customWidth="1"/>
  </cols>
  <sheetData>
    <row r="1" spans="1:17" s="13" customFormat="1" ht="15" customHeight="1" x14ac:dyDescent="0.15">
      <c r="A1" s="13" t="s">
        <v>251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8" t="s">
        <v>93</v>
      </c>
    </row>
    <row r="2" spans="1:17" s="13" customFormat="1" ht="15" customHeight="1" x14ac:dyDescent="0.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8"/>
    </row>
    <row r="3" spans="1:17" s="13" customFormat="1" ht="15" customHeight="1" x14ac:dyDescent="0.15">
      <c r="A3" s="204" t="s">
        <v>0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</row>
    <row r="4" spans="1:17" s="13" customFormat="1" ht="15" customHeight="1" x14ac:dyDescent="0.15">
      <c r="A4" s="205" t="s">
        <v>177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6"/>
    </row>
    <row r="5" spans="1:17" s="13" customFormat="1" ht="15" customHeight="1" x14ac:dyDescent="0.15">
      <c r="A5" s="204" t="s">
        <v>222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</row>
    <row r="6" spans="1:17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s="16" customFormat="1" ht="20" customHeight="1" x14ac:dyDescent="0.15">
      <c r="A7" s="94" t="s">
        <v>90</v>
      </c>
      <c r="B7" s="207" t="s">
        <v>273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8"/>
    </row>
    <row r="8" spans="1:17" s="16" customFormat="1" ht="15" customHeight="1" x14ac:dyDescent="0.15">
      <c r="A8" s="114"/>
      <c r="B8" s="111" t="s">
        <v>62</v>
      </c>
      <c r="C8" s="94" t="s">
        <v>63</v>
      </c>
      <c r="D8" s="94" t="s">
        <v>63</v>
      </c>
      <c r="E8" s="94"/>
      <c r="F8" s="94" t="s">
        <v>89</v>
      </c>
      <c r="G8" s="94" t="s">
        <v>89</v>
      </c>
      <c r="H8" s="94"/>
      <c r="I8" s="94"/>
      <c r="J8" s="94"/>
      <c r="K8" s="94"/>
      <c r="L8" s="94"/>
      <c r="M8" s="94"/>
      <c r="N8" s="94" t="s">
        <v>66</v>
      </c>
      <c r="O8" s="94" t="s">
        <v>67</v>
      </c>
      <c r="P8" s="94"/>
      <c r="Q8" s="94"/>
    </row>
    <row r="9" spans="1:17" s="16" customFormat="1" ht="15" customHeight="1" x14ac:dyDescent="0.15">
      <c r="A9" s="114"/>
      <c r="B9" s="128" t="s">
        <v>63</v>
      </c>
      <c r="C9" s="114" t="s">
        <v>160</v>
      </c>
      <c r="D9" s="114" t="s">
        <v>69</v>
      </c>
      <c r="E9" s="114" t="s">
        <v>70</v>
      </c>
      <c r="F9" s="114" t="s">
        <v>64</v>
      </c>
      <c r="G9" s="114" t="s">
        <v>65</v>
      </c>
      <c r="H9" s="114" t="s">
        <v>71</v>
      </c>
      <c r="I9" s="114" t="s">
        <v>72</v>
      </c>
      <c r="J9" s="114" t="s">
        <v>73</v>
      </c>
      <c r="K9" s="114" t="s">
        <v>74</v>
      </c>
      <c r="L9" s="114" t="s">
        <v>75</v>
      </c>
      <c r="M9" s="114" t="s">
        <v>76</v>
      </c>
      <c r="N9" s="114" t="s">
        <v>77</v>
      </c>
      <c r="O9" s="114" t="s">
        <v>78</v>
      </c>
      <c r="P9" s="114" t="s">
        <v>79</v>
      </c>
      <c r="Q9" s="114"/>
    </row>
    <row r="10" spans="1:17" s="16" customFormat="1" ht="15" customHeight="1" x14ac:dyDescent="0.15">
      <c r="A10" s="101" t="s">
        <v>3</v>
      </c>
      <c r="B10" s="132" t="s">
        <v>80</v>
      </c>
      <c r="C10" s="101" t="s">
        <v>159</v>
      </c>
      <c r="D10" s="101" t="s">
        <v>80</v>
      </c>
      <c r="E10" s="101" t="s">
        <v>81</v>
      </c>
      <c r="F10" s="101" t="s">
        <v>81</v>
      </c>
      <c r="G10" s="101" t="s">
        <v>81</v>
      </c>
      <c r="H10" s="101" t="s">
        <v>82</v>
      </c>
      <c r="I10" s="101" t="s">
        <v>83</v>
      </c>
      <c r="J10" s="101" t="s">
        <v>84</v>
      </c>
      <c r="K10" s="101" t="s">
        <v>85</v>
      </c>
      <c r="L10" s="101" t="s">
        <v>66</v>
      </c>
      <c r="M10" s="101" t="s">
        <v>83</v>
      </c>
      <c r="N10" s="101" t="s">
        <v>81</v>
      </c>
      <c r="O10" s="101" t="s">
        <v>86</v>
      </c>
      <c r="P10" s="101" t="s">
        <v>87</v>
      </c>
      <c r="Q10" s="101" t="s">
        <v>98</v>
      </c>
    </row>
    <row r="11" spans="1:17" s="15" customFormat="1" ht="15" customHeight="1" x14ac:dyDescent="0.15">
      <c r="A11" s="83" t="s">
        <v>5</v>
      </c>
      <c r="B11" s="134">
        <f>SUM(B13:B76)</f>
        <v>1907041</v>
      </c>
      <c r="C11" s="69">
        <f>SUM(C13:C76)</f>
        <v>998263</v>
      </c>
      <c r="D11" s="69">
        <f>SUM(D13:D76)</f>
        <v>294383</v>
      </c>
      <c r="E11" s="123">
        <f>AFWRKACT!E12/$D11</f>
        <v>0.57152756782830527</v>
      </c>
      <c r="F11" s="123">
        <f>AFWRKACT!F12/$D11</f>
        <v>2.4291484222934069E-2</v>
      </c>
      <c r="G11" s="123">
        <f>AFWRKACT!G12/$D11</f>
        <v>2.6740674563408891E-2</v>
      </c>
      <c r="H11" s="123">
        <f>AFWRKACT!H12/$D11</f>
        <v>9.3419117272396837E-2</v>
      </c>
      <c r="I11" s="123">
        <f>AFWRKACT!I12/$D11</f>
        <v>1.0156836502107798E-3</v>
      </c>
      <c r="J11" s="123">
        <f>AFWRKACT!J12/$D11</f>
        <v>0.18180057951715961</v>
      </c>
      <c r="K11" s="123">
        <f>AFWRKACT!K12/$D11</f>
        <v>6.6933212855361898E-2</v>
      </c>
      <c r="L11" s="123">
        <f>AFWRKACT!L12/$D11</f>
        <v>0.17750345638165246</v>
      </c>
      <c r="M11" s="123">
        <f>AFWRKACT!M12/$D11</f>
        <v>4.3494359388959278E-2</v>
      </c>
      <c r="N11" s="123">
        <f>AFWRKACT!N12/$D11</f>
        <v>1.3642092104503317E-2</v>
      </c>
      <c r="O11" s="123">
        <f>AFWRKACT!O12/$D11</f>
        <v>2.9003033463209493E-2</v>
      </c>
      <c r="P11" s="123">
        <f>AFWRKACT!P12/$D11</f>
        <v>4.1782304005326393E-4</v>
      </c>
      <c r="Q11" s="123">
        <f>AFWRKACT!Q12/$D11</f>
        <v>2.2392597398626958E-2</v>
      </c>
    </row>
    <row r="12" spans="1:17" s="15" customFormat="1" ht="15" customHeight="1" x14ac:dyDescent="0.15">
      <c r="A12" s="83"/>
      <c r="B12" s="134"/>
      <c r="C12" s="69"/>
      <c r="D12" s="69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</row>
    <row r="13" spans="1:17" s="15" customFormat="1" ht="15" customHeight="1" x14ac:dyDescent="0.15">
      <c r="A13" s="83" t="s">
        <v>6</v>
      </c>
      <c r="B13" s="134">
        <f>AFWRKACT!B14</f>
        <v>21221</v>
      </c>
      <c r="C13" s="69">
        <f>AFWRKACT!C14</f>
        <v>10439</v>
      </c>
      <c r="D13" s="69">
        <f>AFWRKACT!D14</f>
        <v>3888</v>
      </c>
      <c r="E13" s="123">
        <f>AFWRKACT!E14/$D13</f>
        <v>0.71604938271604934</v>
      </c>
      <c r="F13" s="123">
        <f>AFWRKACT!F14/$D13</f>
        <v>5.6584362139917698E-3</v>
      </c>
      <c r="G13" s="123">
        <f>AFWRKACT!G14/$D13</f>
        <v>0.14120370370370369</v>
      </c>
      <c r="H13" s="123">
        <f>AFWRKACT!H14/$D13</f>
        <v>6.3014403292181068E-2</v>
      </c>
      <c r="I13" s="123">
        <f>AFWRKACT!I14/$D13</f>
        <v>7.716049382716049E-4</v>
      </c>
      <c r="J13" s="123">
        <f>AFWRKACT!J14/$D13</f>
        <v>5.4269547325102883E-2</v>
      </c>
      <c r="K13" s="123">
        <f>AFWRKACT!K14/$D13</f>
        <v>0</v>
      </c>
      <c r="L13" s="123">
        <f>AFWRKACT!L14/$D13</f>
        <v>7.716049382716049E-2</v>
      </c>
      <c r="M13" s="123">
        <f>AFWRKACT!M14/$D13</f>
        <v>1.1831275720164609E-2</v>
      </c>
      <c r="N13" s="123">
        <f>AFWRKACT!N14/$D13</f>
        <v>2.57201646090535E-4</v>
      </c>
      <c r="O13" s="123">
        <f>AFWRKACT!O14/$D13</f>
        <v>2.7006172839506171E-2</v>
      </c>
      <c r="P13" s="123">
        <f>AFWRKACT!P14/$D13</f>
        <v>0</v>
      </c>
      <c r="Q13" s="123">
        <f>AFWRKACT!Q14/$D13</f>
        <v>7.716049382716049E-3</v>
      </c>
    </row>
    <row r="14" spans="1:17" s="15" customFormat="1" ht="15" customHeight="1" x14ac:dyDescent="0.15">
      <c r="A14" s="83" t="s">
        <v>7</v>
      </c>
      <c r="B14" s="134">
        <f>AFWRKACT!B15</f>
        <v>3305</v>
      </c>
      <c r="C14" s="69">
        <f>AFWRKACT!C15</f>
        <v>2047</v>
      </c>
      <c r="D14" s="69">
        <f>AFWRKACT!D15</f>
        <v>683</v>
      </c>
      <c r="E14" s="123">
        <f>AFWRKACT!E15/$D14</f>
        <v>0.82430453879941434</v>
      </c>
      <c r="F14" s="123">
        <f>AFWRKACT!F15/$D14</f>
        <v>0</v>
      </c>
      <c r="G14" s="123">
        <f>AFWRKACT!G15/$D14</f>
        <v>2.9282576866764276E-3</v>
      </c>
      <c r="H14" s="123">
        <f>AFWRKACT!H15/$D14</f>
        <v>1.0248901903367497E-2</v>
      </c>
      <c r="I14" s="123">
        <f>AFWRKACT!I15/$D14</f>
        <v>5.8565153733528552E-3</v>
      </c>
      <c r="J14" s="123">
        <f>AFWRKACT!J15/$D14</f>
        <v>8.6383601756954614E-2</v>
      </c>
      <c r="K14" s="123">
        <f>AFWRKACT!K15/$D14</f>
        <v>4.24597364568082E-2</v>
      </c>
      <c r="L14" s="123">
        <f>AFWRKACT!L15/$D14</f>
        <v>0.10248901903367497</v>
      </c>
      <c r="M14" s="123">
        <f>AFWRKACT!M15/$D14</f>
        <v>4.3923865300146414E-3</v>
      </c>
      <c r="N14" s="123">
        <f>AFWRKACT!N15/$D14</f>
        <v>1.3177159590043924E-2</v>
      </c>
      <c r="O14" s="123">
        <f>AFWRKACT!O15/$D14</f>
        <v>1.4641288433382138E-2</v>
      </c>
      <c r="P14" s="123">
        <f>AFWRKACT!P15/$D14</f>
        <v>0</v>
      </c>
      <c r="Q14" s="123">
        <f>AFWRKACT!Q15/$D14</f>
        <v>5.8565153733528552E-2</v>
      </c>
    </row>
    <row r="15" spans="1:17" s="15" customFormat="1" ht="15" customHeight="1" x14ac:dyDescent="0.15">
      <c r="A15" s="83" t="s">
        <v>9</v>
      </c>
      <c r="B15" s="134">
        <f>AFWRKACT!B16</f>
        <v>32473</v>
      </c>
      <c r="C15" s="69">
        <f>AFWRKACT!C16</f>
        <v>13585</v>
      </c>
      <c r="D15" s="69">
        <f>AFWRKACT!D16</f>
        <v>3959</v>
      </c>
      <c r="E15" s="123">
        <f>AFWRKACT!E16/$D15</f>
        <v>0.52412225309421567</v>
      </c>
      <c r="F15" s="123">
        <f>AFWRKACT!F16/$D15</f>
        <v>0</v>
      </c>
      <c r="G15" s="123">
        <f>AFWRKACT!G16/$D15</f>
        <v>0</v>
      </c>
      <c r="H15" s="123">
        <f>AFWRKACT!H16/$D15</f>
        <v>0.12957817630714827</v>
      </c>
      <c r="I15" s="123">
        <f>AFWRKACT!I16/$D15</f>
        <v>3.5362465269007325E-3</v>
      </c>
      <c r="J15" s="123">
        <f>AFWRKACT!J16/$D15</f>
        <v>0.28340490022733011</v>
      </c>
      <c r="K15" s="123">
        <f>AFWRKACT!K16/$D15</f>
        <v>5.935842384440515E-2</v>
      </c>
      <c r="L15" s="123">
        <f>AFWRKACT!L16/$D15</f>
        <v>0.21798433947966658</v>
      </c>
      <c r="M15" s="123">
        <f>AFWRKACT!M16/$D15</f>
        <v>1.9701944935589796E-2</v>
      </c>
      <c r="N15" s="123">
        <f>AFWRKACT!N16/$D15</f>
        <v>6.3147259408941649E-3</v>
      </c>
      <c r="O15" s="123">
        <f>AFWRKACT!O16/$D15</f>
        <v>2.3238191462490527E-2</v>
      </c>
      <c r="P15" s="123">
        <f>AFWRKACT!P16/$D15</f>
        <v>0</v>
      </c>
      <c r="Q15" s="123">
        <f>AFWRKACT!Q16/$D15</f>
        <v>0</v>
      </c>
    </row>
    <row r="16" spans="1:17" s="15" customFormat="1" ht="15" customHeight="1" x14ac:dyDescent="0.15">
      <c r="A16" s="83" t="s">
        <v>10</v>
      </c>
      <c r="B16" s="134">
        <f>AFWRKACT!B17</f>
        <v>8547</v>
      </c>
      <c r="C16" s="69">
        <f>AFWRKACT!C17</f>
        <v>3991</v>
      </c>
      <c r="D16" s="69">
        <f>AFWRKACT!D17</f>
        <v>1373</v>
      </c>
      <c r="E16" s="123">
        <f>AFWRKACT!E17/$D16</f>
        <v>0.75819373634377274</v>
      </c>
      <c r="F16" s="123">
        <f>AFWRKACT!F17/$D16</f>
        <v>0</v>
      </c>
      <c r="G16" s="123">
        <f>AFWRKACT!G17/$D16</f>
        <v>1.7479970866715221E-2</v>
      </c>
      <c r="H16" s="123">
        <f>AFWRKACT!H17/$D16</f>
        <v>8.4486525855790237E-2</v>
      </c>
      <c r="I16" s="123">
        <f>AFWRKACT!I17/$D16</f>
        <v>8.0116533139111441E-3</v>
      </c>
      <c r="J16" s="123">
        <f>AFWRKACT!J17/$D16</f>
        <v>6.9191551347414421E-2</v>
      </c>
      <c r="K16" s="123">
        <f>AFWRKACT!K17/$D16</f>
        <v>8.7399854333576107E-3</v>
      </c>
      <c r="L16" s="123">
        <f>AFWRKACT!L17/$D16</f>
        <v>0.12017479970866715</v>
      </c>
      <c r="M16" s="123">
        <f>AFWRKACT!M17/$D16</f>
        <v>2.9133284777858705E-3</v>
      </c>
      <c r="N16" s="123">
        <f>AFWRKACT!N17/$D16</f>
        <v>0</v>
      </c>
      <c r="O16" s="123">
        <f>AFWRKACT!O17/$D16</f>
        <v>1.529497450837582E-2</v>
      </c>
      <c r="P16" s="123">
        <f>AFWRKACT!P17/$D16</f>
        <v>0</v>
      </c>
      <c r="Q16" s="123">
        <f>AFWRKACT!Q17/$D16</f>
        <v>6.5549890750182084E-3</v>
      </c>
    </row>
    <row r="17" spans="1:17" s="15" customFormat="1" ht="15" customHeight="1" x14ac:dyDescent="0.15">
      <c r="A17" s="83" t="s">
        <v>11</v>
      </c>
      <c r="B17" s="134">
        <f>AFWRKACT!B18</f>
        <v>576150</v>
      </c>
      <c r="C17" s="69">
        <f>AFWRKACT!C18</f>
        <v>334175</v>
      </c>
      <c r="D17" s="69">
        <f>AFWRKACT!D18</f>
        <v>89155</v>
      </c>
      <c r="E17" s="123">
        <f>AFWRKACT!E18/$D17</f>
        <v>0.49089787448825078</v>
      </c>
      <c r="F17" s="123">
        <f>AFWRKACT!F18/$D17</f>
        <v>3.0048791430654479E-2</v>
      </c>
      <c r="G17" s="123">
        <f>AFWRKACT!G18/$D17</f>
        <v>5.8717963097975438E-2</v>
      </c>
      <c r="H17" s="123">
        <f>AFWRKACT!H18/$D17</f>
        <v>2.5506140990409959E-2</v>
      </c>
      <c r="I17" s="123">
        <f>AFWRKACT!I18/$D17</f>
        <v>0</v>
      </c>
      <c r="J17" s="123">
        <f>AFWRKACT!J18/$D17</f>
        <v>0.34431047052885422</v>
      </c>
      <c r="K17" s="123">
        <f>AFWRKACT!K18/$D17</f>
        <v>6.3473725534182041E-2</v>
      </c>
      <c r="L17" s="123">
        <f>AFWRKACT!L18/$D17</f>
        <v>0.20185070943861813</v>
      </c>
      <c r="M17" s="123">
        <f>AFWRKACT!M18/$D17</f>
        <v>2.6044529190735237E-2</v>
      </c>
      <c r="N17" s="123">
        <f>AFWRKACT!N18/$D17</f>
        <v>1.8944534798945655E-2</v>
      </c>
      <c r="O17" s="123">
        <f>AFWRKACT!O18/$D17</f>
        <v>1.9808199203634122E-2</v>
      </c>
      <c r="P17" s="123">
        <f>AFWRKACT!P18/$D17</f>
        <v>0</v>
      </c>
      <c r="Q17" s="123">
        <f>AFWRKACT!Q18/$D17</f>
        <v>1.0206942964500027E-3</v>
      </c>
    </row>
    <row r="18" spans="1:17" s="15" customFormat="1" ht="15" customHeight="1" x14ac:dyDescent="0.15">
      <c r="A18" s="83"/>
      <c r="B18" s="134">
        <f>AFWRKACT!B19</f>
        <v>0</v>
      </c>
      <c r="C18" s="69">
        <f>AFWRKACT!C19</f>
        <v>0</v>
      </c>
      <c r="D18" s="69">
        <f>AFWRKACT!D19</f>
        <v>0</v>
      </c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</row>
    <row r="19" spans="1:17" s="15" customFormat="1" ht="15" customHeight="1" x14ac:dyDescent="0.15">
      <c r="A19" s="83" t="s">
        <v>12</v>
      </c>
      <c r="B19" s="134">
        <f>AFWRKACT!B20</f>
        <v>11521</v>
      </c>
      <c r="C19" s="69">
        <f>AFWRKACT!C20</f>
        <v>6262</v>
      </c>
      <c r="D19" s="69">
        <f>AFWRKACT!D20</f>
        <v>2267</v>
      </c>
      <c r="E19" s="123">
        <f>AFWRKACT!E20/$D19</f>
        <v>0.31936479929422146</v>
      </c>
      <c r="F19" s="123">
        <f>AFWRKACT!F20/$D19</f>
        <v>3.1760035288928096E-2</v>
      </c>
      <c r="G19" s="123">
        <f>AFWRKACT!G20/$D19</f>
        <v>0</v>
      </c>
      <c r="H19" s="123">
        <f>AFWRKACT!H20/$D19</f>
        <v>0.21923246581385089</v>
      </c>
      <c r="I19" s="123">
        <f>AFWRKACT!I20/$D19</f>
        <v>2.5584472871636524E-2</v>
      </c>
      <c r="J19" s="123">
        <f>AFWRKACT!J20/$D19</f>
        <v>8.2487869430966032E-2</v>
      </c>
      <c r="K19" s="123">
        <f>AFWRKACT!K20/$D19</f>
        <v>0.14865460961623292</v>
      </c>
      <c r="L19" s="123">
        <f>AFWRKACT!L20/$D19</f>
        <v>0.31804146449051612</v>
      </c>
      <c r="M19" s="123">
        <f>AFWRKACT!M20/$D19</f>
        <v>9.7044552271724743E-3</v>
      </c>
      <c r="N19" s="123">
        <f>AFWRKACT!N20/$D19</f>
        <v>7.4988972209969126E-3</v>
      </c>
      <c r="O19" s="123">
        <f>AFWRKACT!O20/$D19</f>
        <v>4.0141155712395238E-2</v>
      </c>
      <c r="P19" s="123">
        <f>AFWRKACT!P20/$D19</f>
        <v>0</v>
      </c>
      <c r="Q19" s="123">
        <f>AFWRKACT!Q20/$D19</f>
        <v>2.6025584472871635E-2</v>
      </c>
    </row>
    <row r="20" spans="1:17" s="15" customFormat="1" ht="15" customHeight="1" x14ac:dyDescent="0.15">
      <c r="A20" s="83" t="s">
        <v>13</v>
      </c>
      <c r="B20" s="134">
        <f>AFWRKACT!B21</f>
        <v>17268</v>
      </c>
      <c r="C20" s="69">
        <f>AFWRKACT!C21</f>
        <v>7334</v>
      </c>
      <c r="D20" s="69">
        <f>AFWRKACT!D21</f>
        <v>2694</v>
      </c>
      <c r="E20" s="123">
        <f>AFWRKACT!E21/$D20</f>
        <v>0.5705270972531552</v>
      </c>
      <c r="F20" s="123">
        <f>AFWRKACT!F21/$D20</f>
        <v>4.0460282108389013E-2</v>
      </c>
      <c r="G20" s="123">
        <f>AFWRKACT!G21/$D20</f>
        <v>7.0527097253155159E-3</v>
      </c>
      <c r="H20" s="123">
        <f>AFWRKACT!H21/$D20</f>
        <v>0</v>
      </c>
      <c r="I20" s="123">
        <f>AFWRKACT!I21/$D20</f>
        <v>2.2271714922048997E-3</v>
      </c>
      <c r="J20" s="123">
        <f>AFWRKACT!J21/$D20</f>
        <v>0.5115070527097253</v>
      </c>
      <c r="K20" s="123">
        <f>AFWRKACT!K21/$D20</f>
        <v>7.4239049740163323E-3</v>
      </c>
      <c r="L20" s="123">
        <f>AFWRKACT!L21/$D20</f>
        <v>0.12360801781737193</v>
      </c>
      <c r="M20" s="123">
        <f>AFWRKACT!M21/$D20</f>
        <v>0</v>
      </c>
      <c r="N20" s="123">
        <f>AFWRKACT!N21/$D20</f>
        <v>1.4476614699331848E-2</v>
      </c>
      <c r="O20" s="123">
        <f>AFWRKACT!O21/$D20</f>
        <v>2.9695619896065329E-3</v>
      </c>
      <c r="P20" s="123">
        <f>AFWRKACT!P21/$D20</f>
        <v>0</v>
      </c>
      <c r="Q20" s="123">
        <f>AFWRKACT!Q21/$D20</f>
        <v>0</v>
      </c>
    </row>
    <row r="21" spans="1:17" s="15" customFormat="1" ht="15" customHeight="1" x14ac:dyDescent="0.15">
      <c r="A21" s="83" t="s">
        <v>14</v>
      </c>
      <c r="B21" s="134">
        <f>AFWRKACT!B22</f>
        <v>5160</v>
      </c>
      <c r="C21" s="69">
        <f>AFWRKACT!C22</f>
        <v>1874</v>
      </c>
      <c r="D21" s="69">
        <f>AFWRKACT!D22</f>
        <v>731</v>
      </c>
      <c r="E21" s="123">
        <f>AFWRKACT!E22/$D21</f>
        <v>0.62106703146374831</v>
      </c>
      <c r="F21" s="123">
        <f>AFWRKACT!F22/$D21</f>
        <v>3.0095759233926128E-2</v>
      </c>
      <c r="G21" s="123">
        <f>AFWRKACT!G22/$D21</f>
        <v>2.7359781121751026E-3</v>
      </c>
      <c r="H21" s="123">
        <f>AFWRKACT!H22/$D21</f>
        <v>0.18057455540355677</v>
      </c>
      <c r="I21" s="123">
        <f>AFWRKACT!I22/$D21</f>
        <v>0</v>
      </c>
      <c r="J21" s="123">
        <f>AFWRKACT!J22/$D21</f>
        <v>0.22845417236662108</v>
      </c>
      <c r="K21" s="123">
        <f>AFWRKACT!K22/$D21</f>
        <v>0</v>
      </c>
      <c r="L21" s="123">
        <f>AFWRKACT!L22/$D21</f>
        <v>0.18331053351573187</v>
      </c>
      <c r="M21" s="123">
        <f>AFWRKACT!M22/$D21</f>
        <v>1.3679890560875513E-3</v>
      </c>
      <c r="N21" s="123">
        <f>AFWRKACT!N22/$D21</f>
        <v>0</v>
      </c>
      <c r="O21" s="123">
        <f>AFWRKACT!O22/$D21</f>
        <v>8.2079343365253077E-3</v>
      </c>
      <c r="P21" s="123">
        <f>AFWRKACT!P22/$D21</f>
        <v>0</v>
      </c>
      <c r="Q21" s="123">
        <f>AFWRKACT!Q22/$D21</f>
        <v>0</v>
      </c>
    </row>
    <row r="22" spans="1:17" s="15" customFormat="1" ht="15" customHeight="1" x14ac:dyDescent="0.15">
      <c r="A22" s="83" t="s">
        <v>15</v>
      </c>
      <c r="B22" s="134">
        <f>AFWRKACT!B23</f>
        <v>8745</v>
      </c>
      <c r="C22" s="69">
        <f>AFWRKACT!C23</f>
        <v>4634</v>
      </c>
      <c r="D22" s="69">
        <f>AFWRKACT!D23</f>
        <v>696</v>
      </c>
      <c r="E22" s="123">
        <f>AFWRKACT!E23/$D22</f>
        <v>0.66091954022988508</v>
      </c>
      <c r="F22" s="123">
        <f>AFWRKACT!F23/$D22</f>
        <v>0</v>
      </c>
      <c r="G22" s="123">
        <f>AFWRKACT!G23/$D22</f>
        <v>1.4367816091954023E-3</v>
      </c>
      <c r="H22" s="123">
        <f>AFWRKACT!H23/$D22</f>
        <v>6.3218390804597707E-2</v>
      </c>
      <c r="I22" s="123">
        <f>AFWRKACT!I23/$D22</f>
        <v>7.1839080459770114E-3</v>
      </c>
      <c r="J22" s="123">
        <f>AFWRKACT!J23/$D22</f>
        <v>0.22844827586206898</v>
      </c>
      <c r="K22" s="123">
        <f>AFWRKACT!K23/$D22</f>
        <v>4.3103448275862068E-3</v>
      </c>
      <c r="L22" s="123">
        <f>AFWRKACT!L23/$D22</f>
        <v>0.1278735632183908</v>
      </c>
      <c r="M22" s="123">
        <f>AFWRKACT!M23/$D22</f>
        <v>4.3103448275862068E-3</v>
      </c>
      <c r="N22" s="123">
        <f>AFWRKACT!N23/$D22</f>
        <v>0</v>
      </c>
      <c r="O22" s="123">
        <f>AFWRKACT!O23/$D22</f>
        <v>0</v>
      </c>
      <c r="P22" s="123">
        <f>AFWRKACT!P23/$D22</f>
        <v>0</v>
      </c>
      <c r="Q22" s="123">
        <f>AFWRKACT!Q23/$D22</f>
        <v>0</v>
      </c>
    </row>
    <row r="23" spans="1:17" s="15" customFormat="1" ht="15" customHeight="1" x14ac:dyDescent="0.15">
      <c r="A23" s="83" t="s">
        <v>16</v>
      </c>
      <c r="B23" s="134">
        <f>AFWRKACT!B24</f>
        <v>58267</v>
      </c>
      <c r="C23" s="69">
        <f>AFWRKACT!C24</f>
        <v>15511</v>
      </c>
      <c r="D23" s="69">
        <f>AFWRKACT!D24</f>
        <v>7990</v>
      </c>
      <c r="E23" s="123">
        <f>AFWRKACT!E24/$D23</f>
        <v>0.19474342928660826</v>
      </c>
      <c r="F23" s="123">
        <f>AFWRKACT!F24/$D23</f>
        <v>1.0012515644555694E-3</v>
      </c>
      <c r="G23" s="123">
        <f>AFWRKACT!G24/$D23</f>
        <v>6.7584480600750936E-3</v>
      </c>
      <c r="H23" s="123">
        <f>AFWRKACT!H24/$D23</f>
        <v>0.23153942428035043</v>
      </c>
      <c r="I23" s="123">
        <f>AFWRKACT!I24/$D23</f>
        <v>0</v>
      </c>
      <c r="J23" s="123">
        <f>AFWRKACT!J24/$D23</f>
        <v>7.0588235294117646E-2</v>
      </c>
      <c r="K23" s="123">
        <f>AFWRKACT!K24/$D23</f>
        <v>0.28097622027534419</v>
      </c>
      <c r="L23" s="123">
        <f>AFWRKACT!L24/$D23</f>
        <v>0.34392991239048809</v>
      </c>
      <c r="M23" s="123">
        <f>AFWRKACT!M24/$D23</f>
        <v>0.23041301627033792</v>
      </c>
      <c r="N23" s="123">
        <f>AFWRKACT!N24/$D23</f>
        <v>4.8811013767209015E-3</v>
      </c>
      <c r="O23" s="123">
        <f>AFWRKACT!O24/$D23</f>
        <v>2.0901126408010014E-2</v>
      </c>
      <c r="P23" s="123">
        <f>AFWRKACT!P24/$D23</f>
        <v>3.5043804755944931E-3</v>
      </c>
      <c r="Q23" s="123">
        <f>AFWRKACT!Q24/$D23</f>
        <v>6.3704630788485608E-2</v>
      </c>
    </row>
    <row r="24" spans="1:17" s="15" customFormat="1" ht="15" customHeight="1" x14ac:dyDescent="0.15">
      <c r="A24" s="83"/>
      <c r="B24" s="134">
        <f>AFWRKACT!B25</f>
        <v>0</v>
      </c>
      <c r="C24" s="69">
        <f>AFWRKACT!C25</f>
        <v>0</v>
      </c>
      <c r="D24" s="69">
        <f>AFWRKACT!D25</f>
        <v>0</v>
      </c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</row>
    <row r="25" spans="1:17" s="15" customFormat="1" ht="15" customHeight="1" x14ac:dyDescent="0.15">
      <c r="A25" s="83" t="s">
        <v>18</v>
      </c>
      <c r="B25" s="134">
        <f>AFWRKACT!B26</f>
        <v>20572</v>
      </c>
      <c r="C25" s="69">
        <f>AFWRKACT!C26</f>
        <v>3025</v>
      </c>
      <c r="D25" s="69">
        <f>AFWRKACT!D26</f>
        <v>2040</v>
      </c>
      <c r="E25" s="123">
        <f>AFWRKACT!E26/$D25</f>
        <v>0.18676470588235294</v>
      </c>
      <c r="F25" s="123">
        <f>AFWRKACT!F26/$D25</f>
        <v>4.9019607843137254E-4</v>
      </c>
      <c r="G25" s="123">
        <f>AFWRKACT!G26/$D25</f>
        <v>9.8039215686274508E-4</v>
      </c>
      <c r="H25" s="123">
        <f>AFWRKACT!H26/$D25</f>
        <v>0.56568627450980391</v>
      </c>
      <c r="I25" s="123">
        <f>AFWRKACT!I26/$D25</f>
        <v>5.392156862745098E-3</v>
      </c>
      <c r="J25" s="123">
        <f>AFWRKACT!J26/$D25</f>
        <v>7.4019607843137256E-2</v>
      </c>
      <c r="K25" s="123">
        <f>AFWRKACT!K26/$D25</f>
        <v>5.8823529411764705E-3</v>
      </c>
      <c r="L25" s="123">
        <f>AFWRKACT!L26/$D25</f>
        <v>0.15637254901960784</v>
      </c>
      <c r="M25" s="123">
        <f>AFWRKACT!M26/$D25</f>
        <v>0.32058823529411767</v>
      </c>
      <c r="N25" s="123">
        <f>AFWRKACT!N26/$D25</f>
        <v>0</v>
      </c>
      <c r="O25" s="123">
        <f>AFWRKACT!O26/$D25</f>
        <v>0.12156862745098039</v>
      </c>
      <c r="P25" s="123">
        <f>AFWRKACT!P26/$D25</f>
        <v>4.0196078431372552E-2</v>
      </c>
      <c r="Q25" s="123">
        <f>AFWRKACT!Q26/$D25</f>
        <v>2.1568627450980392E-2</v>
      </c>
    </row>
    <row r="26" spans="1:17" s="15" customFormat="1" ht="15" customHeight="1" x14ac:dyDescent="0.15">
      <c r="A26" s="83" t="s">
        <v>19</v>
      </c>
      <c r="B26" s="134">
        <f>AFWRKACT!B27</f>
        <v>1265</v>
      </c>
      <c r="C26" s="69">
        <f>AFWRKACT!C27</f>
        <v>1233</v>
      </c>
      <c r="D26" s="69">
        <f>AFWRKACT!D27</f>
        <v>12</v>
      </c>
      <c r="E26" s="123">
        <f>AFWRKACT!E27/$D26</f>
        <v>0.33333333333333331</v>
      </c>
      <c r="F26" s="123">
        <f>AFWRKACT!F27/$D26</f>
        <v>0</v>
      </c>
      <c r="G26" s="123">
        <f>AFWRKACT!G27/$D26</f>
        <v>0</v>
      </c>
      <c r="H26" s="123">
        <f>AFWRKACT!H27/$D26</f>
        <v>0.66666666666666663</v>
      </c>
      <c r="I26" s="123">
        <f>AFWRKACT!I27/$D26</f>
        <v>0</v>
      </c>
      <c r="J26" s="123">
        <f>AFWRKACT!J27/$D26</f>
        <v>0</v>
      </c>
      <c r="K26" s="123">
        <f>AFWRKACT!K27/$D26</f>
        <v>0</v>
      </c>
      <c r="L26" s="123">
        <f>AFWRKACT!L27/$D26</f>
        <v>0</v>
      </c>
      <c r="M26" s="123">
        <f>AFWRKACT!M27/$D26</f>
        <v>0</v>
      </c>
      <c r="N26" s="123">
        <f>AFWRKACT!N27/$D26</f>
        <v>0</v>
      </c>
      <c r="O26" s="123" t="s">
        <v>90</v>
      </c>
      <c r="P26" s="123" t="s">
        <v>90</v>
      </c>
      <c r="Q26" s="123" t="s">
        <v>90</v>
      </c>
    </row>
    <row r="27" spans="1:17" s="15" customFormat="1" ht="15" customHeight="1" x14ac:dyDescent="0.15">
      <c r="A27" s="83" t="s">
        <v>20</v>
      </c>
      <c r="B27" s="134">
        <f>AFWRKACT!B28</f>
        <v>9725</v>
      </c>
      <c r="C27" s="69">
        <f>AFWRKACT!C28</f>
        <v>6575</v>
      </c>
      <c r="D27" s="69">
        <f>AFWRKACT!D28</f>
        <v>3129</v>
      </c>
      <c r="E27" s="123">
        <f>AFWRKACT!E28/$D27</f>
        <v>0.7989773090444231</v>
      </c>
      <c r="F27" s="123">
        <f>AFWRKACT!F28/$D27</f>
        <v>6.295941195270055E-2</v>
      </c>
      <c r="G27" s="123">
        <f>AFWRKACT!G28/$D27</f>
        <v>2.1412591882390541E-2</v>
      </c>
      <c r="H27" s="123">
        <f>AFWRKACT!H28/$D27</f>
        <v>0.16363055289229786</v>
      </c>
      <c r="I27" s="123">
        <f>AFWRKACT!I28/$D27</f>
        <v>6.3918184723553851E-4</v>
      </c>
      <c r="J27" s="123">
        <f>AFWRKACT!J28/$D27</f>
        <v>3.9629274528603389E-2</v>
      </c>
      <c r="K27" s="123">
        <f>AFWRKACT!K28/$D27</f>
        <v>1.310322786832854E-2</v>
      </c>
      <c r="L27" s="123">
        <f>AFWRKACT!L28/$D27</f>
        <v>4.7619047619047616E-2</v>
      </c>
      <c r="M27" s="123">
        <f>AFWRKACT!M28/$D27</f>
        <v>1.0226909555768616E-2</v>
      </c>
      <c r="N27" s="123">
        <f>AFWRKACT!N28/$D27</f>
        <v>3.515500159795462E-3</v>
      </c>
      <c r="O27" s="123">
        <f>AFWRKACT!O28/$D27</f>
        <v>6.3918184723553851E-4</v>
      </c>
      <c r="P27" s="123">
        <f>AFWRKACT!P28/$D27</f>
        <v>0</v>
      </c>
      <c r="Q27" s="123">
        <f>AFWRKACT!Q28/$D27</f>
        <v>7.6701821668264617E-3</v>
      </c>
    </row>
    <row r="28" spans="1:17" s="15" customFormat="1" ht="15" customHeight="1" x14ac:dyDescent="0.15">
      <c r="A28" s="83" t="s">
        <v>21</v>
      </c>
      <c r="B28" s="134">
        <f>AFWRKACT!B29</f>
        <v>1732</v>
      </c>
      <c r="C28" s="69">
        <f>AFWRKACT!C29</f>
        <v>162</v>
      </c>
      <c r="D28" s="69">
        <f>AFWRKACT!D29</f>
        <v>81</v>
      </c>
      <c r="E28" s="123">
        <f>AFWRKACT!E29/$D28</f>
        <v>0.4567901234567901</v>
      </c>
      <c r="F28" s="123">
        <f>AFWRKACT!F29/$D28</f>
        <v>0</v>
      </c>
      <c r="G28" s="123">
        <f>AFWRKACT!G29/$D28</f>
        <v>0</v>
      </c>
      <c r="H28" s="123">
        <f>AFWRKACT!H29/$D28</f>
        <v>0.25925925925925924</v>
      </c>
      <c r="I28" s="123">
        <f>AFWRKACT!I29/$D28</f>
        <v>0</v>
      </c>
      <c r="J28" s="123">
        <f>AFWRKACT!J29/$D28</f>
        <v>0.5679012345679012</v>
      </c>
      <c r="K28" s="123">
        <f>AFWRKACT!K29/$D28</f>
        <v>2.4691358024691357E-2</v>
      </c>
      <c r="L28" s="123">
        <f>AFWRKACT!L29/$D28</f>
        <v>0.20987654320987653</v>
      </c>
      <c r="M28" s="123">
        <f>AFWRKACT!M29/$D28</f>
        <v>1.2345679012345678E-2</v>
      </c>
      <c r="N28" s="123">
        <f>AFWRKACT!N29/$D28</f>
        <v>0</v>
      </c>
      <c r="O28" s="123">
        <f>AFWRKACT!O29/$D28</f>
        <v>4.9382716049382713E-2</v>
      </c>
      <c r="P28" s="123">
        <f>AFWRKACT!P29/$D28</f>
        <v>0</v>
      </c>
      <c r="Q28" s="123">
        <f>AFWRKACT!Q29/$D28</f>
        <v>0.70370370370370372</v>
      </c>
    </row>
    <row r="29" spans="1:17" s="15" customFormat="1" ht="15" customHeight="1" x14ac:dyDescent="0.15">
      <c r="A29" s="83" t="s">
        <v>22</v>
      </c>
      <c r="B29" s="134">
        <f>AFWRKACT!B30</f>
        <v>22188</v>
      </c>
      <c r="C29" s="69">
        <f>AFWRKACT!C30</f>
        <v>6751</v>
      </c>
      <c r="D29" s="69">
        <f>AFWRKACT!D30</f>
        <v>3354</v>
      </c>
      <c r="E29" s="123">
        <f>AFWRKACT!E30/$D29</f>
        <v>0.31454979129397737</v>
      </c>
      <c r="F29" s="123">
        <f>AFWRKACT!F30/$D29</f>
        <v>0</v>
      </c>
      <c r="G29" s="123">
        <f>AFWRKACT!G30/$D29</f>
        <v>0</v>
      </c>
      <c r="H29" s="123">
        <f>AFWRKACT!H30/$D29</f>
        <v>0.40518783542039355</v>
      </c>
      <c r="I29" s="123">
        <f>AFWRKACT!I30/$D29</f>
        <v>0</v>
      </c>
      <c r="J29" s="123">
        <f>AFWRKACT!J30/$D29</f>
        <v>8.2886106141920102E-2</v>
      </c>
      <c r="K29" s="123">
        <f>AFWRKACT!K30/$D29</f>
        <v>6.6189624329159216E-2</v>
      </c>
      <c r="L29" s="123">
        <f>AFWRKACT!L30/$D29</f>
        <v>0.15086463923673227</v>
      </c>
      <c r="M29" s="123">
        <f>AFWRKACT!M30/$D29</f>
        <v>4.2039355992844363E-2</v>
      </c>
      <c r="N29" s="123">
        <f>AFWRKACT!N30/$D29</f>
        <v>2.3852116875372688E-3</v>
      </c>
      <c r="O29" s="123">
        <f>AFWRKACT!O30/$D29</f>
        <v>0.10822898032200358</v>
      </c>
      <c r="P29" s="123">
        <f>AFWRKACT!P30/$D29</f>
        <v>0</v>
      </c>
      <c r="Q29" s="123">
        <f>AFWRKACT!Q30/$D29</f>
        <v>5.6648777579010141E-3</v>
      </c>
    </row>
    <row r="30" spans="1:17" s="15" customFormat="1" ht="15" customHeight="1" x14ac:dyDescent="0.15">
      <c r="A30" s="83"/>
      <c r="B30" s="134">
        <f>AFWRKACT!B31</f>
        <v>0</v>
      </c>
      <c r="C30" s="69">
        <f>AFWRKACT!C31</f>
        <v>0</v>
      </c>
      <c r="D30" s="69">
        <f>AFWRKACT!D31</f>
        <v>0</v>
      </c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</row>
    <row r="31" spans="1:17" s="15" customFormat="1" ht="15" customHeight="1" x14ac:dyDescent="0.15">
      <c r="A31" s="83" t="s">
        <v>23</v>
      </c>
      <c r="B31" s="134">
        <f>AFWRKACT!B32</f>
        <v>36214</v>
      </c>
      <c r="C31" s="69">
        <f>AFWRKACT!C32</f>
        <v>22857</v>
      </c>
      <c r="D31" s="69">
        <f>AFWRKACT!D32</f>
        <v>4394</v>
      </c>
      <c r="E31" s="123">
        <f>AFWRKACT!E32/$D31</f>
        <v>0.82020937642239422</v>
      </c>
      <c r="F31" s="123">
        <f>AFWRKACT!F32/$D31</f>
        <v>3.6413290851160674E-3</v>
      </c>
      <c r="G31" s="123">
        <f>AFWRKACT!G32/$D31</f>
        <v>0</v>
      </c>
      <c r="H31" s="123">
        <f>AFWRKACT!H32/$D31</f>
        <v>7.9426490669094213E-2</v>
      </c>
      <c r="I31" s="123">
        <f>AFWRKACT!I32/$D31</f>
        <v>2.2758306781975421E-4</v>
      </c>
      <c r="J31" s="123">
        <f>AFWRKACT!J32/$D31</f>
        <v>5.9171597633136092E-2</v>
      </c>
      <c r="K31" s="123">
        <f>AFWRKACT!K32/$D31</f>
        <v>1.137915339098771E-3</v>
      </c>
      <c r="L31" s="123">
        <f>AFWRKACT!L32/$D31</f>
        <v>5.4619936276741013E-2</v>
      </c>
      <c r="M31" s="123">
        <f>AFWRKACT!M32/$D31</f>
        <v>1.0468821119708694E-2</v>
      </c>
      <c r="N31" s="123">
        <f>AFWRKACT!N32/$D31</f>
        <v>1.7751479289940829E-2</v>
      </c>
      <c r="O31" s="123">
        <f>AFWRKACT!O32/$D31</f>
        <v>9.9681383705052348E-2</v>
      </c>
      <c r="P31" s="123">
        <f>AFWRKACT!P32/$D31</f>
        <v>0</v>
      </c>
      <c r="Q31" s="123">
        <f>AFWRKACT!Q32/$D31</f>
        <v>0</v>
      </c>
    </row>
    <row r="32" spans="1:17" s="15" customFormat="1" ht="15" customHeight="1" x14ac:dyDescent="0.15">
      <c r="A32" s="83" t="s">
        <v>24</v>
      </c>
      <c r="B32" s="134">
        <f>AFWRKACT!B33</f>
        <v>17925</v>
      </c>
      <c r="C32" s="69">
        <f>AFWRKACT!C33</f>
        <v>11863</v>
      </c>
      <c r="D32" s="69">
        <f>AFWRKACT!D33</f>
        <v>4132</v>
      </c>
      <c r="E32" s="123">
        <f>AFWRKACT!E33/$D32</f>
        <v>0.81050338818973866</v>
      </c>
      <c r="F32" s="123">
        <f>AFWRKACT!F33/$D32</f>
        <v>1.9361084220716361E-3</v>
      </c>
      <c r="G32" s="123">
        <f>AFWRKACT!G33/$D32</f>
        <v>8.954501452081317E-3</v>
      </c>
      <c r="H32" s="123">
        <f>AFWRKACT!H33/$D32</f>
        <v>4.3562439496611814E-3</v>
      </c>
      <c r="I32" s="123">
        <f>AFWRKACT!I33/$D32</f>
        <v>0</v>
      </c>
      <c r="J32" s="123">
        <f>AFWRKACT!J33/$D32</f>
        <v>4.0174249757986447E-2</v>
      </c>
      <c r="K32" s="123">
        <f>AFWRKACT!K33/$D32</f>
        <v>1.2100677637947725E-2</v>
      </c>
      <c r="L32" s="123">
        <f>AFWRKACT!L33/$D32</f>
        <v>0.15827686350435624</v>
      </c>
      <c r="M32" s="123">
        <f>AFWRKACT!M33/$D32</f>
        <v>6.0503388189738624E-3</v>
      </c>
      <c r="N32" s="123">
        <f>AFWRKACT!N33/$D32</f>
        <v>7.7444336882865443E-3</v>
      </c>
      <c r="O32" s="123">
        <f>AFWRKACT!O33/$D32</f>
        <v>3.0251694094869313E-2</v>
      </c>
      <c r="P32" s="123">
        <f>AFWRKACT!P33/$D32</f>
        <v>0</v>
      </c>
      <c r="Q32" s="123">
        <f>AFWRKACT!Q33/$D32</f>
        <v>0.11882865440464666</v>
      </c>
    </row>
    <row r="33" spans="1:17" s="15" customFormat="1" ht="15" customHeight="1" x14ac:dyDescent="0.15">
      <c r="A33" s="83" t="s">
        <v>25</v>
      </c>
      <c r="B33" s="134">
        <f>AFWRKACT!B34</f>
        <v>14588</v>
      </c>
      <c r="C33" s="69">
        <f>AFWRKACT!C34</f>
        <v>9045</v>
      </c>
      <c r="D33" s="69">
        <f>AFWRKACT!D34</f>
        <v>2459</v>
      </c>
      <c r="E33" s="123">
        <f>AFWRKACT!E34/$D33</f>
        <v>0.76860512403416026</v>
      </c>
      <c r="F33" s="123">
        <f>AFWRKACT!F34/$D33</f>
        <v>0</v>
      </c>
      <c r="G33" s="123">
        <f>AFWRKACT!G34/$D33</f>
        <v>8.1333875559170394E-4</v>
      </c>
      <c r="H33" s="123">
        <f>AFWRKACT!H34/$D33</f>
        <v>4.2700284668564459E-2</v>
      </c>
      <c r="I33" s="123">
        <f>AFWRKACT!I34/$D33</f>
        <v>2.0333468889792597E-3</v>
      </c>
      <c r="J33" s="123">
        <f>AFWRKACT!J34/$D33</f>
        <v>5.3273688491256611E-2</v>
      </c>
      <c r="K33" s="123">
        <f>AFWRKACT!K34/$D33</f>
        <v>4.4733631557543714E-3</v>
      </c>
      <c r="L33" s="123">
        <f>AFWRKACT!L34/$D33</f>
        <v>0.17283448556323708</v>
      </c>
      <c r="M33" s="123">
        <f>AFWRKACT!M34/$D33</f>
        <v>3.6600244001626678E-3</v>
      </c>
      <c r="N33" s="123">
        <f>AFWRKACT!N34/$D33</f>
        <v>0</v>
      </c>
      <c r="O33" s="123">
        <f>AFWRKACT!O34/$D33</f>
        <v>5.5713704758031724E-2</v>
      </c>
      <c r="P33" s="123">
        <f>AFWRKACT!P34/$D33</f>
        <v>0</v>
      </c>
      <c r="Q33" s="123">
        <f>AFWRKACT!Q34/$D33</f>
        <v>3.6600244001626678E-3</v>
      </c>
    </row>
    <row r="34" spans="1:17" s="15" customFormat="1" ht="15" customHeight="1" x14ac:dyDescent="0.15">
      <c r="A34" s="83" t="s">
        <v>26</v>
      </c>
      <c r="B34" s="134">
        <f>AFWRKACT!B35</f>
        <v>30209</v>
      </c>
      <c r="C34" s="69">
        <f>AFWRKACT!C35</f>
        <v>9498</v>
      </c>
      <c r="D34" s="69">
        <f>AFWRKACT!D35</f>
        <v>4571</v>
      </c>
      <c r="E34" s="123">
        <f>AFWRKACT!E35/$D34</f>
        <v>0.45219864362283962</v>
      </c>
      <c r="F34" s="123">
        <f>AFWRKACT!F35/$D34</f>
        <v>2.822139575585211E-2</v>
      </c>
      <c r="G34" s="123">
        <f>AFWRKACT!G35/$D34</f>
        <v>0</v>
      </c>
      <c r="H34" s="123">
        <f>AFWRKACT!H35/$D34</f>
        <v>0.10391599212426166</v>
      </c>
      <c r="I34" s="123">
        <f>AFWRKACT!I35/$D34</f>
        <v>0</v>
      </c>
      <c r="J34" s="123">
        <f>AFWRKACT!J35/$D34</f>
        <v>3.3690658499234305E-2</v>
      </c>
      <c r="K34" s="123">
        <f>AFWRKACT!K35/$D34</f>
        <v>0.21658280463793481</v>
      </c>
      <c r="L34" s="123">
        <f>AFWRKACT!L35/$D34</f>
        <v>0.25793043097790419</v>
      </c>
      <c r="M34" s="123">
        <f>AFWRKACT!M35/$D34</f>
        <v>6.738131699846861E-2</v>
      </c>
      <c r="N34" s="123">
        <f>AFWRKACT!N35/$D34</f>
        <v>2.3408444541675781E-2</v>
      </c>
      <c r="O34" s="123">
        <f>AFWRKACT!O35/$D34</f>
        <v>6.8256399037409751E-2</v>
      </c>
      <c r="P34" s="123">
        <f>AFWRKACT!P35/$D34</f>
        <v>0</v>
      </c>
      <c r="Q34" s="123">
        <f>AFWRKACT!Q35/$D34</f>
        <v>7.4381973309997811E-3</v>
      </c>
    </row>
    <row r="35" spans="1:17" s="15" customFormat="1" ht="15" customHeight="1" x14ac:dyDescent="0.15">
      <c r="A35" s="83" t="s">
        <v>27</v>
      </c>
      <c r="B35" s="134">
        <f>AFWRKACT!B36</f>
        <v>10593</v>
      </c>
      <c r="C35" s="69">
        <f>AFWRKACT!C36</f>
        <v>2879</v>
      </c>
      <c r="D35" s="69">
        <f>AFWRKACT!D36</f>
        <v>960</v>
      </c>
      <c r="E35" s="123">
        <f>AFWRKACT!E36/$D35</f>
        <v>0.5229166666666667</v>
      </c>
      <c r="F35" s="123">
        <f>AFWRKACT!F36/$D35</f>
        <v>3.1250000000000002E-3</v>
      </c>
      <c r="G35" s="123">
        <f>AFWRKACT!G36/$D35</f>
        <v>6.2500000000000003E-3</v>
      </c>
      <c r="H35" s="123">
        <f>AFWRKACT!H36/$D35</f>
        <v>7.7083333333333337E-2</v>
      </c>
      <c r="I35" s="123">
        <f>AFWRKACT!I36/$D35</f>
        <v>3.1250000000000002E-3</v>
      </c>
      <c r="J35" s="123">
        <f>AFWRKACT!J36/$D35</f>
        <v>6.458333333333334E-2</v>
      </c>
      <c r="K35" s="123">
        <f>AFWRKACT!K36/$D35</f>
        <v>1.5625E-2</v>
      </c>
      <c r="L35" s="123">
        <f>AFWRKACT!L36/$D35</f>
        <v>0.38854166666666667</v>
      </c>
      <c r="M35" s="123">
        <f>AFWRKACT!M36/$D35</f>
        <v>2.0833333333333333E-3</v>
      </c>
      <c r="N35" s="123">
        <f>AFWRKACT!N36/$D35</f>
        <v>1.0416666666666667E-3</v>
      </c>
      <c r="O35" s="123">
        <f>AFWRKACT!O36/$D35</f>
        <v>7.604166666666666E-2</v>
      </c>
      <c r="P35" s="123">
        <f>AFWRKACT!P36/$D35</f>
        <v>0</v>
      </c>
      <c r="Q35" s="123">
        <f>AFWRKACT!Q36/$D35</f>
        <v>0</v>
      </c>
    </row>
    <row r="36" spans="1:17" s="15" customFormat="1" ht="15" customHeight="1" x14ac:dyDescent="0.15">
      <c r="A36" s="83"/>
      <c r="B36" s="134">
        <f>AFWRKACT!B37</f>
        <v>0</v>
      </c>
      <c r="C36" s="69">
        <f>AFWRKACT!C37</f>
        <v>0</v>
      </c>
      <c r="D36" s="69">
        <f>AFWRKACT!D37</f>
        <v>0</v>
      </c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</row>
    <row r="37" spans="1:17" s="15" customFormat="1" ht="15" customHeight="1" x14ac:dyDescent="0.15">
      <c r="A37" s="83" t="s">
        <v>28</v>
      </c>
      <c r="B37" s="134">
        <f>AFWRKACT!B38</f>
        <v>14775</v>
      </c>
      <c r="C37" s="69">
        <f>AFWRKACT!C38</f>
        <v>11314</v>
      </c>
      <c r="D37" s="69">
        <f>AFWRKACT!D38</f>
        <v>2229</v>
      </c>
      <c r="E37" s="123">
        <f>AFWRKACT!E38/$D37</f>
        <v>0.76760879318079855</v>
      </c>
      <c r="F37" s="123">
        <f>AFWRKACT!F38/$D37</f>
        <v>0</v>
      </c>
      <c r="G37" s="123">
        <f>AFWRKACT!G38/$D37</f>
        <v>0</v>
      </c>
      <c r="H37" s="123">
        <f>AFWRKACT!H38/$D37</f>
        <v>1.794526693584567E-3</v>
      </c>
      <c r="I37" s="123">
        <f>AFWRKACT!I38/$D37</f>
        <v>0</v>
      </c>
      <c r="J37" s="123">
        <f>AFWRKACT!J38/$D37</f>
        <v>4.8003589053387169E-2</v>
      </c>
      <c r="K37" s="123">
        <f>AFWRKACT!K38/$D37</f>
        <v>1.8393898609241812E-2</v>
      </c>
      <c r="L37" s="123">
        <f>AFWRKACT!L38/$D37</f>
        <v>0.13683266038582323</v>
      </c>
      <c r="M37" s="123">
        <f>AFWRKACT!M38/$D37</f>
        <v>4.9349484073575598E-3</v>
      </c>
      <c r="N37" s="123">
        <f>AFWRKACT!N38/$D37</f>
        <v>2.7815163750560791E-2</v>
      </c>
      <c r="O37" s="123">
        <f>AFWRKACT!O38/$D37</f>
        <v>0.10542844324809332</v>
      </c>
      <c r="P37" s="123">
        <f>AFWRKACT!P38/$D37</f>
        <v>0</v>
      </c>
      <c r="Q37" s="123">
        <f>AFWRKACT!Q38/$D37</f>
        <v>1.2113055181695828E-2</v>
      </c>
    </row>
    <row r="38" spans="1:17" s="15" customFormat="1" ht="15" customHeight="1" x14ac:dyDescent="0.15">
      <c r="A38" s="83" t="s">
        <v>29</v>
      </c>
      <c r="B38" s="134">
        <f>AFWRKACT!B39</f>
        <v>24543</v>
      </c>
      <c r="C38" s="69">
        <f>AFWRKACT!C39</f>
        <v>11444</v>
      </c>
      <c r="D38" s="69">
        <f>AFWRKACT!D39</f>
        <v>4767</v>
      </c>
      <c r="E38" s="123">
        <f>AFWRKACT!E39/$D38</f>
        <v>0.27333752884413676</v>
      </c>
      <c r="F38" s="123">
        <f>AFWRKACT!F39/$D38</f>
        <v>0</v>
      </c>
      <c r="G38" s="123">
        <f>AFWRKACT!G39/$D38</f>
        <v>7.3421439060205578E-3</v>
      </c>
      <c r="H38" s="123">
        <f>AFWRKACT!H39/$D38</f>
        <v>0.41682399832179567</v>
      </c>
      <c r="I38" s="123">
        <f>AFWRKACT!I39/$D38</f>
        <v>1.8879798615481435E-3</v>
      </c>
      <c r="J38" s="123">
        <f>AFWRKACT!J39/$D38</f>
        <v>0.19509125235997482</v>
      </c>
      <c r="K38" s="123">
        <f>AFWRKACT!K39/$D38</f>
        <v>8.5378644850010482E-2</v>
      </c>
      <c r="L38" s="123">
        <f>AFWRKACT!L39/$D38</f>
        <v>0.22131319488147683</v>
      </c>
      <c r="M38" s="123">
        <f>AFWRKACT!M39/$D38</f>
        <v>0.21522970421648835</v>
      </c>
      <c r="N38" s="123">
        <f>AFWRKACT!N39/$D38</f>
        <v>8.3910216068806376E-4</v>
      </c>
      <c r="O38" s="123">
        <f>AFWRKACT!O39/$D38</f>
        <v>4.5101741136983425E-2</v>
      </c>
      <c r="P38" s="123">
        <f>AFWRKACT!P39/$D38</f>
        <v>0</v>
      </c>
      <c r="Q38" s="123">
        <f>AFWRKACT!Q39/$D38</f>
        <v>0</v>
      </c>
    </row>
    <row r="39" spans="1:17" s="15" customFormat="1" ht="15" customHeight="1" x14ac:dyDescent="0.15">
      <c r="A39" s="83" t="s">
        <v>30</v>
      </c>
      <c r="B39" s="134">
        <f>AFWRKACT!B40</f>
        <v>53914</v>
      </c>
      <c r="C39" s="69">
        <f>AFWRKACT!C40</f>
        <v>28945</v>
      </c>
      <c r="D39" s="69">
        <f>AFWRKACT!D40</f>
        <v>7876</v>
      </c>
      <c r="E39" s="123">
        <f>AFWRKACT!E40/$D39</f>
        <v>0.72714575926866432</v>
      </c>
      <c r="F39" s="123">
        <f>AFWRKACT!F40/$D39</f>
        <v>0</v>
      </c>
      <c r="G39" s="123">
        <f>AFWRKACT!G40/$D39</f>
        <v>0</v>
      </c>
      <c r="H39" s="123">
        <f>AFWRKACT!H40/$D39</f>
        <v>2.5393600812595226E-3</v>
      </c>
      <c r="I39" s="123">
        <f>AFWRKACT!I40/$D39</f>
        <v>0</v>
      </c>
      <c r="J39" s="123">
        <f>AFWRKACT!J40/$D39</f>
        <v>2.6409344845099034E-2</v>
      </c>
      <c r="K39" s="123">
        <f>AFWRKACT!K40/$D39</f>
        <v>4.2280345352971052E-2</v>
      </c>
      <c r="L39" s="123">
        <f>AFWRKACT!L40/$D39</f>
        <v>0.18283392585068561</v>
      </c>
      <c r="M39" s="123">
        <f>AFWRKACT!M40/$D39</f>
        <v>0</v>
      </c>
      <c r="N39" s="123">
        <f>AFWRKACT!N40/$D39</f>
        <v>0</v>
      </c>
      <c r="O39" s="123">
        <f>AFWRKACT!O40/$D39</f>
        <v>4.5708481462671403E-2</v>
      </c>
      <c r="P39" s="123">
        <f>AFWRKACT!P40/$D39</f>
        <v>0</v>
      </c>
      <c r="Q39" s="123">
        <f>AFWRKACT!Q40/$D39</f>
        <v>0</v>
      </c>
    </row>
    <row r="40" spans="1:17" s="15" customFormat="1" ht="15" customHeight="1" x14ac:dyDescent="0.15">
      <c r="A40" s="83" t="s">
        <v>31</v>
      </c>
      <c r="B40" s="134">
        <f>AFWRKACT!B41</f>
        <v>68233</v>
      </c>
      <c r="C40" s="69">
        <f>AFWRKACT!C41</f>
        <v>37889</v>
      </c>
      <c r="D40" s="69">
        <f>AFWRKACT!D41</f>
        <v>8632</v>
      </c>
      <c r="E40" s="123">
        <f>AFWRKACT!E41/$D40</f>
        <v>0.69474050046339197</v>
      </c>
      <c r="F40" s="123">
        <f>AFWRKACT!F41/$D40</f>
        <v>2.8962001853568117E-3</v>
      </c>
      <c r="G40" s="123">
        <f>AFWRKACT!G41/$D40</f>
        <v>1.6102873030583872E-2</v>
      </c>
      <c r="H40" s="123">
        <f>AFWRKACT!H41/$D40</f>
        <v>3.1163113994439294E-2</v>
      </c>
      <c r="I40" s="123">
        <f>AFWRKACT!I41/$D40</f>
        <v>0</v>
      </c>
      <c r="J40" s="123">
        <f>AFWRKACT!J41/$D40</f>
        <v>0.23158016682113067</v>
      </c>
      <c r="K40" s="123">
        <f>AFWRKACT!K41/$D40</f>
        <v>8.1788693234476365E-2</v>
      </c>
      <c r="L40" s="123">
        <f>AFWRKACT!L41/$D40</f>
        <v>0.13531047265987026</v>
      </c>
      <c r="M40" s="123">
        <f>AFWRKACT!M41/$D40</f>
        <v>3.1278962001853568E-3</v>
      </c>
      <c r="N40" s="123">
        <f>AFWRKACT!N41/$D40</f>
        <v>3.1278962001853568E-3</v>
      </c>
      <c r="O40" s="123">
        <f>AFWRKACT!O41/$D40</f>
        <v>1.4249304911955514E-2</v>
      </c>
      <c r="P40" s="123">
        <f>AFWRKACT!P41/$D40</f>
        <v>0</v>
      </c>
      <c r="Q40" s="123">
        <f>AFWRKACT!Q41/$D40</f>
        <v>3.0004633920296571E-2</v>
      </c>
    </row>
    <row r="41" spans="1:17" s="15" customFormat="1" ht="15" customHeight="1" x14ac:dyDescent="0.15">
      <c r="A41" s="83" t="s">
        <v>32</v>
      </c>
      <c r="B41" s="134">
        <f>AFWRKACT!B42</f>
        <v>23837</v>
      </c>
      <c r="C41" s="69">
        <f>AFWRKACT!C42</f>
        <v>9775</v>
      </c>
      <c r="D41" s="69">
        <f>AFWRKACT!D42</f>
        <v>3966</v>
      </c>
      <c r="E41" s="123">
        <f>AFWRKACT!E42/$D41</f>
        <v>0.6265758951084216</v>
      </c>
      <c r="F41" s="123">
        <f>AFWRKACT!F42/$D41</f>
        <v>3.7065052950075644E-2</v>
      </c>
      <c r="G41" s="123">
        <f>AFWRKACT!G42/$D41</f>
        <v>2.6979324256177509E-2</v>
      </c>
      <c r="H41" s="123">
        <f>AFWRKACT!H42/$D41</f>
        <v>4.0595057992939991E-2</v>
      </c>
      <c r="I41" s="123">
        <f>AFWRKACT!I42/$D41</f>
        <v>2.5214321734745334E-3</v>
      </c>
      <c r="J41" s="123">
        <f>AFWRKACT!J42/$D41</f>
        <v>0.15305093292990418</v>
      </c>
      <c r="K41" s="123">
        <f>AFWRKACT!K42/$D41</f>
        <v>1.4876449823499747E-2</v>
      </c>
      <c r="L41" s="123">
        <f>AFWRKACT!L42/$D41</f>
        <v>0.12254160363086233</v>
      </c>
      <c r="M41" s="123">
        <f>AFWRKACT!M42/$D41</f>
        <v>2.5970751386787696E-2</v>
      </c>
      <c r="N41" s="123">
        <f>AFWRKACT!N42/$D41</f>
        <v>0</v>
      </c>
      <c r="O41" s="123">
        <f>AFWRKACT!O42/$D41</f>
        <v>0.14977307110438728</v>
      </c>
      <c r="P41" s="123">
        <f>AFWRKACT!P42/$D41</f>
        <v>5.0428643469490675E-4</v>
      </c>
      <c r="Q41" s="123">
        <f>AFWRKACT!Q42/$D41</f>
        <v>0.20574886535552195</v>
      </c>
    </row>
    <row r="42" spans="1:17" s="15" customFormat="1" ht="15" customHeight="1" x14ac:dyDescent="0.15">
      <c r="A42" s="83"/>
      <c r="B42" s="134">
        <f>AFWRKACT!B43</f>
        <v>0</v>
      </c>
      <c r="C42" s="69">
        <f>AFWRKACT!C43</f>
        <v>0</v>
      </c>
      <c r="D42" s="69">
        <f>AFWRKACT!D43</f>
        <v>0</v>
      </c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</row>
    <row r="43" spans="1:17" s="15" customFormat="1" ht="15" customHeight="1" x14ac:dyDescent="0.15">
      <c r="A43" s="83" t="s">
        <v>33</v>
      </c>
      <c r="B43" s="134">
        <f>AFWRKACT!B44</f>
        <v>12092</v>
      </c>
      <c r="C43" s="69">
        <f>AFWRKACT!C44</f>
        <v>5177</v>
      </c>
      <c r="D43" s="69">
        <f>AFWRKACT!D44</f>
        <v>3479</v>
      </c>
      <c r="E43" s="123">
        <f>AFWRKACT!E44/$D43</f>
        <v>0.31762000574877841</v>
      </c>
      <c r="F43" s="123">
        <f>AFWRKACT!F44/$D43</f>
        <v>0</v>
      </c>
      <c r="G43" s="123">
        <f>AFWRKACT!G44/$D43</f>
        <v>4.3115837884449551E-3</v>
      </c>
      <c r="H43" s="123">
        <f>AFWRKACT!H44/$D43</f>
        <v>0.21586662834147743</v>
      </c>
      <c r="I43" s="123">
        <f>AFWRKACT!I44/$D43</f>
        <v>0</v>
      </c>
      <c r="J43" s="123">
        <f>AFWRKACT!J44/$D43</f>
        <v>3.9379131934463928E-2</v>
      </c>
      <c r="K43" s="123">
        <f>AFWRKACT!K44/$D43</f>
        <v>0.28887611382581202</v>
      </c>
      <c r="L43" s="123">
        <f>AFWRKACT!L44/$D43</f>
        <v>0.20638114400689853</v>
      </c>
      <c r="M43" s="123">
        <f>AFWRKACT!M44/$D43</f>
        <v>1.1497556769186547E-3</v>
      </c>
      <c r="N43" s="123">
        <f>AFWRKACT!N44/$D43</f>
        <v>4.6565104915205519E-2</v>
      </c>
      <c r="O43" s="123">
        <f>AFWRKACT!O44/$D43</f>
        <v>3.5642425984478296E-2</v>
      </c>
      <c r="P43" s="123">
        <f>AFWRKACT!P44/$D43</f>
        <v>0</v>
      </c>
      <c r="Q43" s="123">
        <f>AFWRKACT!Q44/$D43</f>
        <v>0</v>
      </c>
    </row>
    <row r="44" spans="1:17" s="15" customFormat="1" ht="15" customHeight="1" x14ac:dyDescent="0.15">
      <c r="A44" s="83" t="s">
        <v>34</v>
      </c>
      <c r="B44" s="134">
        <f>AFWRKACT!B45</f>
        <v>38906</v>
      </c>
      <c r="C44" s="69">
        <f>AFWRKACT!C45</f>
        <v>24666</v>
      </c>
      <c r="D44" s="69">
        <f>AFWRKACT!D45</f>
        <v>4312</v>
      </c>
      <c r="E44" s="123">
        <f>AFWRKACT!E45/$D44</f>
        <v>0.64865491651205942</v>
      </c>
      <c r="F44" s="123">
        <f>AFWRKACT!F45/$D44</f>
        <v>2.7365491651205939E-2</v>
      </c>
      <c r="G44" s="123">
        <f>AFWRKACT!G45/$D44</f>
        <v>4.0352504638218926E-2</v>
      </c>
      <c r="H44" s="123">
        <f>AFWRKACT!H45/$D44</f>
        <v>1.5074211502782932E-2</v>
      </c>
      <c r="I44" s="123">
        <f>AFWRKACT!I45/$D44</f>
        <v>9.2764378478664194E-4</v>
      </c>
      <c r="J44" s="123">
        <f>AFWRKACT!J45/$D44</f>
        <v>7.6994434137291276E-2</v>
      </c>
      <c r="K44" s="123">
        <f>AFWRKACT!K45/$D44</f>
        <v>7.4675324675324672E-2</v>
      </c>
      <c r="L44" s="123">
        <f>AFWRKACT!L45/$D44</f>
        <v>0.18089053803339517</v>
      </c>
      <c r="M44" s="123">
        <f>AFWRKACT!M45/$D44</f>
        <v>4.6382189239332098E-3</v>
      </c>
      <c r="N44" s="123">
        <f>AFWRKACT!N45/$D44</f>
        <v>0</v>
      </c>
      <c r="O44" s="123">
        <f>AFWRKACT!O45/$D44</f>
        <v>2.3654916512059369E-2</v>
      </c>
      <c r="P44" s="123">
        <f>AFWRKACT!P45/$D44</f>
        <v>0</v>
      </c>
      <c r="Q44" s="123">
        <f>AFWRKACT!Q45/$D44</f>
        <v>0.10041743970315399</v>
      </c>
    </row>
    <row r="45" spans="1:17" s="15" customFormat="1" ht="15" customHeight="1" x14ac:dyDescent="0.15">
      <c r="A45" s="83" t="s">
        <v>35</v>
      </c>
      <c r="B45" s="134">
        <f>AFWRKACT!B46</f>
        <v>3752</v>
      </c>
      <c r="C45" s="69">
        <f>AFWRKACT!C46</f>
        <v>1716</v>
      </c>
      <c r="D45" s="69">
        <f>AFWRKACT!D46</f>
        <v>886</v>
      </c>
      <c r="E45" s="123">
        <f>AFWRKACT!E46/$D45</f>
        <v>0.45033860045146729</v>
      </c>
      <c r="F45" s="123">
        <f>AFWRKACT!F46/$D45</f>
        <v>0</v>
      </c>
      <c r="G45" s="123">
        <f>AFWRKACT!G46/$D45</f>
        <v>2.7088036117381489E-2</v>
      </c>
      <c r="H45" s="123">
        <f>AFWRKACT!H46/$D45</f>
        <v>0.39729119638826182</v>
      </c>
      <c r="I45" s="123">
        <f>AFWRKACT!I46/$D45</f>
        <v>0</v>
      </c>
      <c r="J45" s="123">
        <f>AFWRKACT!J46/$D45</f>
        <v>0.23476297968397292</v>
      </c>
      <c r="K45" s="123">
        <f>AFWRKACT!K46/$D45</f>
        <v>0.1930022573363431</v>
      </c>
      <c r="L45" s="123">
        <f>AFWRKACT!L46/$D45</f>
        <v>0.18510158013544017</v>
      </c>
      <c r="M45" s="123">
        <f>AFWRKACT!M46/$D45</f>
        <v>2.2573363431151242E-2</v>
      </c>
      <c r="N45" s="123">
        <f>AFWRKACT!N46/$D45</f>
        <v>1.6930022573363433E-2</v>
      </c>
      <c r="O45" s="123">
        <f>AFWRKACT!O46/$D45</f>
        <v>1.2415349887133182E-2</v>
      </c>
      <c r="P45" s="123">
        <f>AFWRKACT!P46/$D45</f>
        <v>0</v>
      </c>
      <c r="Q45" s="123">
        <f>AFWRKACT!Q46/$D45</f>
        <v>0</v>
      </c>
    </row>
    <row r="46" spans="1:17" s="15" customFormat="1" ht="15" customHeight="1" x14ac:dyDescent="0.15">
      <c r="A46" s="83" t="s">
        <v>36</v>
      </c>
      <c r="B46" s="134">
        <f>AFWRKACT!B47</f>
        <v>8661</v>
      </c>
      <c r="C46" s="69">
        <f>AFWRKACT!C47</f>
        <v>4167</v>
      </c>
      <c r="D46" s="69">
        <f>AFWRKACT!D47</f>
        <v>2062</v>
      </c>
      <c r="E46" s="123">
        <f>AFWRKACT!E47/$D46</f>
        <v>0.68671193016488841</v>
      </c>
      <c r="F46" s="123">
        <f>AFWRKACT!F47/$D46</f>
        <v>0</v>
      </c>
      <c r="G46" s="123">
        <f>AFWRKACT!G47/$D46</f>
        <v>0</v>
      </c>
      <c r="H46" s="123">
        <f>AFWRKACT!H47/$D46</f>
        <v>9.8933074684772068E-2</v>
      </c>
      <c r="I46" s="123">
        <f>AFWRKACT!I47/$D46</f>
        <v>4.849660523763337E-3</v>
      </c>
      <c r="J46" s="123">
        <f>AFWRKACT!J47/$D46</f>
        <v>6.7410281280310375E-2</v>
      </c>
      <c r="K46" s="123">
        <f>AFWRKACT!K47/$D46</f>
        <v>0.11057225994180407</v>
      </c>
      <c r="L46" s="123">
        <f>AFWRKACT!L47/$D46</f>
        <v>0.20126091173617847</v>
      </c>
      <c r="M46" s="123">
        <f>AFWRKACT!M47/$D46</f>
        <v>7.7594568380213386E-3</v>
      </c>
      <c r="N46" s="123">
        <f>AFWRKACT!N47/$D46</f>
        <v>3.8797284190106693E-3</v>
      </c>
      <c r="O46" s="123">
        <f>AFWRKACT!O47/$D46</f>
        <v>9.6993210475266739E-3</v>
      </c>
      <c r="P46" s="123">
        <f>AFWRKACT!P47/$D46</f>
        <v>0</v>
      </c>
      <c r="Q46" s="123">
        <f>AFWRKACT!Q47/$D46</f>
        <v>6.7895247332686714E-3</v>
      </c>
    </row>
    <row r="47" spans="1:17" s="15" customFormat="1" ht="15" customHeight="1" x14ac:dyDescent="0.15">
      <c r="A47" s="83" t="s">
        <v>37</v>
      </c>
      <c r="B47" s="134">
        <f>AFWRKACT!B48</f>
        <v>10271</v>
      </c>
      <c r="C47" s="69">
        <f>AFWRKACT!C48</f>
        <v>5545</v>
      </c>
      <c r="D47" s="69">
        <f>AFWRKACT!D48</f>
        <v>2088</v>
      </c>
      <c r="E47" s="123">
        <f>AFWRKACT!E48/$D47</f>
        <v>0.80986590038314177</v>
      </c>
      <c r="F47" s="123">
        <f>AFWRKACT!F48/$D47</f>
        <v>0</v>
      </c>
      <c r="G47" s="123">
        <f>AFWRKACT!G48/$D47</f>
        <v>3.3524904214559388E-3</v>
      </c>
      <c r="H47" s="123">
        <f>AFWRKACT!H48/$D47</f>
        <v>2.9693486590038315E-2</v>
      </c>
      <c r="I47" s="123">
        <f>AFWRKACT!I48/$D47</f>
        <v>0</v>
      </c>
      <c r="J47" s="123">
        <f>AFWRKACT!J48/$D47</f>
        <v>4.4061302681992334E-2</v>
      </c>
      <c r="K47" s="123">
        <f>AFWRKACT!K48/$D47</f>
        <v>6.3218390804597707E-2</v>
      </c>
      <c r="L47" s="123">
        <f>AFWRKACT!L48/$D47</f>
        <v>0.1010536398467433</v>
      </c>
      <c r="M47" s="123">
        <f>AFWRKACT!M48/$D47</f>
        <v>5.7471264367816091E-3</v>
      </c>
      <c r="N47" s="123">
        <f>AFWRKACT!N48/$D47</f>
        <v>1.4367816091954023E-3</v>
      </c>
      <c r="O47" s="123">
        <f>AFWRKACT!O48/$D47</f>
        <v>2.442528735632184E-2</v>
      </c>
      <c r="P47" s="123">
        <f>AFWRKACT!P48/$D47</f>
        <v>0</v>
      </c>
      <c r="Q47" s="123">
        <f>AFWRKACT!Q48/$D47</f>
        <v>0</v>
      </c>
    </row>
    <row r="48" spans="1:17" s="15" customFormat="1" ht="15" customHeight="1" x14ac:dyDescent="0.15">
      <c r="A48" s="83"/>
      <c r="B48" s="134">
        <f>AFWRKACT!B49</f>
        <v>0</v>
      </c>
      <c r="C48" s="69">
        <f>AFWRKACT!C49</f>
        <v>0</v>
      </c>
      <c r="D48" s="69">
        <f>AFWRKACT!D49</f>
        <v>0</v>
      </c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</row>
    <row r="49" spans="1:17" s="15" customFormat="1" ht="15" customHeight="1" x14ac:dyDescent="0.15">
      <c r="A49" s="83" t="s">
        <v>38</v>
      </c>
      <c r="B49" s="134">
        <f>AFWRKACT!B50</f>
        <v>6173</v>
      </c>
      <c r="C49" s="69">
        <f>AFWRKACT!C50</f>
        <v>2900</v>
      </c>
      <c r="D49" s="69">
        <f>AFWRKACT!D50</f>
        <v>1353</v>
      </c>
      <c r="E49" s="123">
        <f>AFWRKACT!E50/$D49</f>
        <v>0.43976348854397634</v>
      </c>
      <c r="F49" s="123">
        <f>AFWRKACT!F50/$D49</f>
        <v>0</v>
      </c>
      <c r="G49" s="123">
        <f>AFWRKACT!G50/$D49</f>
        <v>0</v>
      </c>
      <c r="H49" s="123">
        <f>AFWRKACT!H50/$D49</f>
        <v>7.2431633407243165E-2</v>
      </c>
      <c r="I49" s="123">
        <f>AFWRKACT!I50/$D49</f>
        <v>2.9563932002956393E-3</v>
      </c>
      <c r="J49" s="123">
        <f>AFWRKACT!J50/$D49</f>
        <v>0.35033259423503327</v>
      </c>
      <c r="K49" s="123">
        <f>AFWRKACT!K50/$D49</f>
        <v>0.28677014042867699</v>
      </c>
      <c r="L49" s="123">
        <f>AFWRKACT!L50/$D49</f>
        <v>0.16925351071692535</v>
      </c>
      <c r="M49" s="123">
        <f>AFWRKACT!M50/$D49</f>
        <v>7.6127124907612712E-2</v>
      </c>
      <c r="N49" s="123">
        <f>AFWRKACT!N50/$D49</f>
        <v>0</v>
      </c>
      <c r="O49" s="123">
        <f>AFWRKACT!O50/$D49</f>
        <v>2.6607538802660754E-2</v>
      </c>
      <c r="P49" s="123">
        <f>AFWRKACT!P50/$D49</f>
        <v>0</v>
      </c>
      <c r="Q49" s="123">
        <f>AFWRKACT!Q50/$D49</f>
        <v>0</v>
      </c>
    </row>
    <row r="50" spans="1:17" s="15" customFormat="1" ht="15" customHeight="1" x14ac:dyDescent="0.15">
      <c r="A50" s="83" t="s">
        <v>39</v>
      </c>
      <c r="B50" s="134">
        <f>AFWRKACT!B51</f>
        <v>33471</v>
      </c>
      <c r="C50" s="69">
        <f>AFWRKACT!C51</f>
        <v>20387</v>
      </c>
      <c r="D50" s="69">
        <f>AFWRKACT!D51</f>
        <v>4147</v>
      </c>
      <c r="E50" s="123">
        <f>AFWRKACT!E51/$D50</f>
        <v>0.44393537496985774</v>
      </c>
      <c r="F50" s="123">
        <f>AFWRKACT!F51/$D50</f>
        <v>0</v>
      </c>
      <c r="G50" s="123">
        <f>AFWRKACT!G51/$D50</f>
        <v>0</v>
      </c>
      <c r="H50" s="123">
        <f>AFWRKACT!H51/$D50</f>
        <v>0.25608873884735955</v>
      </c>
      <c r="I50" s="123">
        <f>AFWRKACT!I51/$D50</f>
        <v>7.2341451651796482E-4</v>
      </c>
      <c r="J50" s="123">
        <f>AFWRKACT!J51/$D50</f>
        <v>6.7036411863998072E-2</v>
      </c>
      <c r="K50" s="123">
        <f>AFWRKACT!K51/$D50</f>
        <v>1.9291053773812395E-3</v>
      </c>
      <c r="L50" s="123">
        <f>AFWRKACT!L51/$D50</f>
        <v>0.27923800337593441</v>
      </c>
      <c r="M50" s="123">
        <f>AFWRKACT!M51/$D50</f>
        <v>5.3773812394502046E-2</v>
      </c>
      <c r="N50" s="123">
        <f>AFWRKACT!N51/$D50</f>
        <v>1.2056908608632747E-3</v>
      </c>
      <c r="O50" s="123">
        <f>AFWRKACT!O51/$D50</f>
        <v>2.4113817217265493E-2</v>
      </c>
      <c r="P50" s="123">
        <f>AFWRKACT!P51/$D50</f>
        <v>0</v>
      </c>
      <c r="Q50" s="123">
        <f>AFWRKACT!Q51/$D50</f>
        <v>6.7518688208343383E-3</v>
      </c>
    </row>
    <row r="51" spans="1:17" s="15" customFormat="1" ht="15" customHeight="1" x14ac:dyDescent="0.15">
      <c r="A51" s="83" t="s">
        <v>40</v>
      </c>
      <c r="B51" s="134">
        <f>AFWRKACT!B52</f>
        <v>19797</v>
      </c>
      <c r="C51" s="69">
        <f>AFWRKACT!C52</f>
        <v>11408</v>
      </c>
      <c r="D51" s="69">
        <f>AFWRKACT!D52</f>
        <v>4836</v>
      </c>
      <c r="E51" s="123">
        <f>AFWRKACT!E52/$D51</f>
        <v>0.53825475599669148</v>
      </c>
      <c r="F51" s="123">
        <f>AFWRKACT!F52/$D51</f>
        <v>0</v>
      </c>
      <c r="G51" s="123">
        <f>AFWRKACT!G52/$D51</f>
        <v>4.5492142266335819E-3</v>
      </c>
      <c r="H51" s="123">
        <f>AFWRKACT!H52/$D51</f>
        <v>0.11538461538461539</v>
      </c>
      <c r="I51" s="123">
        <f>AFWRKACT!I52/$D51</f>
        <v>2.4813895781637717E-3</v>
      </c>
      <c r="J51" s="123">
        <f>AFWRKACT!J52/$D51</f>
        <v>0.21174524400330852</v>
      </c>
      <c r="K51" s="123">
        <f>AFWRKACT!K52/$D51</f>
        <v>8.4780810587262195E-2</v>
      </c>
      <c r="L51" s="123">
        <f>AFWRKACT!L52/$D51</f>
        <v>0.18382961124896607</v>
      </c>
      <c r="M51" s="123">
        <f>AFWRKACT!M52/$D51</f>
        <v>8.6848635235732014E-3</v>
      </c>
      <c r="N51" s="123">
        <f>AFWRKACT!N52/$D51</f>
        <v>2.0678246484698098E-2</v>
      </c>
      <c r="O51" s="123">
        <f>AFWRKACT!O52/$D51</f>
        <v>2.564102564102564E-2</v>
      </c>
      <c r="P51" s="123">
        <f>AFWRKACT!P52/$D51</f>
        <v>0</v>
      </c>
      <c r="Q51" s="123">
        <f>AFWRKACT!Q52/$D51</f>
        <v>3.9702233250620347E-2</v>
      </c>
    </row>
    <row r="52" spans="1:17" s="15" customFormat="1" ht="15" customHeight="1" x14ac:dyDescent="0.15">
      <c r="A52" s="83" t="s">
        <v>41</v>
      </c>
      <c r="B52" s="134">
        <f>AFWRKACT!B53</f>
        <v>155529</v>
      </c>
      <c r="C52" s="69">
        <f>AFWRKACT!C53</f>
        <v>82977</v>
      </c>
      <c r="D52" s="69">
        <f>AFWRKACT!D53</f>
        <v>28981</v>
      </c>
      <c r="E52" s="123">
        <f>AFWRKACT!E53/$D52</f>
        <v>0.78896518408612537</v>
      </c>
      <c r="F52" s="123">
        <f>AFWRKACT!F53/$D52</f>
        <v>3.4436354853179668E-2</v>
      </c>
      <c r="G52" s="123">
        <f>AFWRKACT!G53/$D52</f>
        <v>4.3821814292122428E-3</v>
      </c>
      <c r="H52" s="123">
        <f>AFWRKACT!H53/$D52</f>
        <v>0.1204237258893758</v>
      </c>
      <c r="I52" s="123">
        <f>AFWRKACT!I53/$D52</f>
        <v>0</v>
      </c>
      <c r="J52" s="123">
        <f>AFWRKACT!J53/$D52</f>
        <v>4.9342672785618165E-2</v>
      </c>
      <c r="K52" s="123">
        <f>AFWRKACT!K53/$D52</f>
        <v>0</v>
      </c>
      <c r="L52" s="123">
        <f>AFWRKACT!L53/$D52</f>
        <v>8.5090231531003077E-2</v>
      </c>
      <c r="M52" s="123">
        <f>AFWRKACT!M53/$D52</f>
        <v>1.1041716986991476E-2</v>
      </c>
      <c r="N52" s="123">
        <f>AFWRKACT!N53/$D52</f>
        <v>2.874296953176219E-2</v>
      </c>
      <c r="O52" s="123">
        <f>AFWRKACT!O53/$D52</f>
        <v>1.5182360857113281E-3</v>
      </c>
      <c r="P52" s="123">
        <f>AFWRKACT!P53/$D52</f>
        <v>0</v>
      </c>
      <c r="Q52" s="123">
        <f>AFWRKACT!Q53/$D52</f>
        <v>0</v>
      </c>
    </row>
    <row r="53" spans="1:17" s="15" customFormat="1" ht="15" customHeight="1" x14ac:dyDescent="0.15">
      <c r="A53" s="83" t="s">
        <v>42</v>
      </c>
      <c r="B53" s="134">
        <f>AFWRKACT!B54</f>
        <v>24471</v>
      </c>
      <c r="C53" s="69">
        <f>AFWRKACT!C54</f>
        <v>6181</v>
      </c>
      <c r="D53" s="69">
        <f>AFWRKACT!D54</f>
        <v>2306</v>
      </c>
      <c r="E53" s="123">
        <f>AFWRKACT!E54/$D53</f>
        <v>0.39679098005203817</v>
      </c>
      <c r="F53" s="123">
        <f>AFWRKACT!F54/$D53</f>
        <v>0</v>
      </c>
      <c r="G53" s="123">
        <f>AFWRKACT!G54/$D53</f>
        <v>1.2575888985255855E-2</v>
      </c>
      <c r="H53" s="123">
        <f>AFWRKACT!H54/$D53</f>
        <v>0.24154379878577623</v>
      </c>
      <c r="I53" s="123">
        <f>AFWRKACT!I54/$D53</f>
        <v>0</v>
      </c>
      <c r="J53" s="123">
        <f>AFWRKACT!J54/$D53</f>
        <v>0.35299219427580225</v>
      </c>
      <c r="K53" s="123">
        <f>AFWRKACT!K54/$D53</f>
        <v>3.2523850823937557E-2</v>
      </c>
      <c r="L53" s="123">
        <f>AFWRKACT!L54/$D53</f>
        <v>0.20294882914137033</v>
      </c>
      <c r="M53" s="123">
        <f>AFWRKACT!M54/$D53</f>
        <v>1.3876843018213356E-2</v>
      </c>
      <c r="N53" s="123">
        <f>AFWRKACT!N54/$D53</f>
        <v>1.3009540329575022E-3</v>
      </c>
      <c r="O53" s="123">
        <f>AFWRKACT!O54/$D53</f>
        <v>3.0355594102341718E-2</v>
      </c>
      <c r="P53" s="123">
        <f>AFWRKACT!P54/$D53</f>
        <v>0</v>
      </c>
      <c r="Q53" s="123">
        <f>AFWRKACT!Q54/$D53</f>
        <v>0.26669557675628797</v>
      </c>
    </row>
    <row r="54" spans="1:17" s="15" customFormat="1" ht="15" customHeight="1" x14ac:dyDescent="0.15">
      <c r="A54" s="83"/>
      <c r="B54" s="134">
        <f>AFWRKACT!B55</f>
        <v>0</v>
      </c>
      <c r="C54" s="69">
        <f>AFWRKACT!C55</f>
        <v>0</v>
      </c>
      <c r="D54" s="69">
        <f>AFWRKACT!D55</f>
        <v>0</v>
      </c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</row>
    <row r="55" spans="1:17" s="15" customFormat="1" ht="15" customHeight="1" x14ac:dyDescent="0.15">
      <c r="A55" s="83" t="s">
        <v>43</v>
      </c>
      <c r="B55" s="134">
        <f>AFWRKACT!B56</f>
        <v>2035</v>
      </c>
      <c r="C55" s="69">
        <f>AFWRKACT!C56</f>
        <v>781</v>
      </c>
      <c r="D55" s="69">
        <f>AFWRKACT!D56</f>
        <v>536</v>
      </c>
      <c r="E55" s="123">
        <f>AFWRKACT!E56/$D55</f>
        <v>0.58768656716417911</v>
      </c>
      <c r="F55" s="123">
        <f>AFWRKACT!F56/$D55</f>
        <v>2.2388059701492536E-2</v>
      </c>
      <c r="G55" s="123">
        <f>AFWRKACT!G56/$D55</f>
        <v>3.1716417910447763E-2</v>
      </c>
      <c r="H55" s="123">
        <f>AFWRKACT!H56/$D55</f>
        <v>0.31343283582089554</v>
      </c>
      <c r="I55" s="123">
        <f>AFWRKACT!I56/$D55</f>
        <v>1.8656716417910447E-3</v>
      </c>
      <c r="J55" s="123">
        <f>AFWRKACT!J56/$D55</f>
        <v>7.4626865671641784E-2</v>
      </c>
      <c r="K55" s="123">
        <f>AFWRKACT!K56/$D55</f>
        <v>5.597014925373134E-3</v>
      </c>
      <c r="L55" s="123">
        <f>AFWRKACT!L56/$D55</f>
        <v>0.17164179104477612</v>
      </c>
      <c r="M55" s="123">
        <f>AFWRKACT!M56/$D55</f>
        <v>2.9850746268656716E-2</v>
      </c>
      <c r="N55" s="123">
        <f>AFWRKACT!N56/$D55</f>
        <v>1.4925373134328358E-2</v>
      </c>
      <c r="O55" s="123">
        <f>AFWRKACT!O56/$D55</f>
        <v>1.6791044776119403E-2</v>
      </c>
      <c r="P55" s="123">
        <f>AFWRKACT!P56/$D55</f>
        <v>1.8656716417910447E-3</v>
      </c>
      <c r="Q55" s="123">
        <f>AFWRKACT!Q56/$D55</f>
        <v>3.7313432835820895E-3</v>
      </c>
    </row>
    <row r="56" spans="1:17" s="15" customFormat="1" ht="15" customHeight="1" x14ac:dyDescent="0.15">
      <c r="A56" s="83" t="s">
        <v>44</v>
      </c>
      <c r="B56" s="134">
        <f>AFWRKACT!B57</f>
        <v>103030</v>
      </c>
      <c r="C56" s="69">
        <f>AFWRKACT!C57</f>
        <v>48441</v>
      </c>
      <c r="D56" s="69">
        <f>AFWRKACT!D57</f>
        <v>11206</v>
      </c>
      <c r="E56" s="123">
        <f>AFWRKACT!E57/$D56</f>
        <v>0.59450294485097266</v>
      </c>
      <c r="F56" s="123">
        <f>AFWRKACT!F57/$D56</f>
        <v>1.9632339817954665E-3</v>
      </c>
      <c r="G56" s="123">
        <f>AFWRKACT!G57/$D56</f>
        <v>2.0613956808852401E-2</v>
      </c>
      <c r="H56" s="123">
        <f>AFWRKACT!H57/$D56</f>
        <v>0.22728895234695698</v>
      </c>
      <c r="I56" s="123">
        <f>AFWRKACT!I57/$D56</f>
        <v>1.2493307156880244E-3</v>
      </c>
      <c r="J56" s="123">
        <f>AFWRKACT!J57/$D56</f>
        <v>3.4356594681420667E-2</v>
      </c>
      <c r="K56" s="123">
        <f>AFWRKACT!K57/$D56</f>
        <v>1.3028734606460824E-2</v>
      </c>
      <c r="L56" s="123">
        <f>AFWRKACT!L57/$D56</f>
        <v>0.21426021774049617</v>
      </c>
      <c r="M56" s="123">
        <f>AFWRKACT!M57/$D56</f>
        <v>2.1595573799750134E-2</v>
      </c>
      <c r="N56" s="123">
        <f>AFWRKACT!N57/$D56</f>
        <v>9.8161699089773327E-4</v>
      </c>
      <c r="O56" s="123">
        <f>AFWRKACT!O57/$D56</f>
        <v>1.7669105836159202E-2</v>
      </c>
      <c r="P56" s="123">
        <f>AFWRKACT!P57/$D56</f>
        <v>0</v>
      </c>
      <c r="Q56" s="123">
        <f>AFWRKACT!Q57/$D56</f>
        <v>4.2744958058183118E-2</v>
      </c>
    </row>
    <row r="57" spans="1:17" s="15" customFormat="1" ht="15" customHeight="1" x14ac:dyDescent="0.15">
      <c r="A57" s="83" t="s">
        <v>45</v>
      </c>
      <c r="B57" s="134">
        <f>AFWRKACT!B58</f>
        <v>9420</v>
      </c>
      <c r="C57" s="69">
        <f>AFWRKACT!C58</f>
        <v>3179</v>
      </c>
      <c r="D57" s="69">
        <f>AFWRKACT!D58</f>
        <v>1307</v>
      </c>
      <c r="E57" s="123">
        <f>AFWRKACT!E58/$D57</f>
        <v>0.22417750573833206</v>
      </c>
      <c r="F57" s="123">
        <f>AFWRKACT!F58/$D57</f>
        <v>0</v>
      </c>
      <c r="G57" s="123">
        <f>AFWRKACT!G58/$D57</f>
        <v>0</v>
      </c>
      <c r="H57" s="123">
        <f>AFWRKACT!H58/$D57</f>
        <v>0.17750573833205815</v>
      </c>
      <c r="I57" s="123">
        <f>AFWRKACT!I58/$D57</f>
        <v>7.6511094108645751E-4</v>
      </c>
      <c r="J57" s="123">
        <f>AFWRKACT!J58/$D57</f>
        <v>0.14460596786534047</v>
      </c>
      <c r="K57" s="123">
        <f>AFWRKACT!K58/$D57</f>
        <v>3.8255547054322878E-3</v>
      </c>
      <c r="L57" s="123">
        <f>AFWRKACT!L58/$D57</f>
        <v>0.48584544758990056</v>
      </c>
      <c r="M57" s="123">
        <f>AFWRKACT!M58/$D57</f>
        <v>0</v>
      </c>
      <c r="N57" s="123">
        <f>AFWRKACT!N58/$D57</f>
        <v>1.0711553175210406E-2</v>
      </c>
      <c r="O57" s="123">
        <f>AFWRKACT!O58/$D57</f>
        <v>9.4108645753634271E-2</v>
      </c>
      <c r="P57" s="123">
        <f>AFWRKACT!P58/$D57</f>
        <v>0</v>
      </c>
      <c r="Q57" s="123">
        <f>AFWRKACT!Q58/$D57</f>
        <v>0</v>
      </c>
    </row>
    <row r="58" spans="1:17" s="15" customFormat="1" ht="15" customHeight="1" x14ac:dyDescent="0.15">
      <c r="A58" s="83" t="s">
        <v>46</v>
      </c>
      <c r="B58" s="134">
        <f>AFWRKACT!B59</f>
        <v>30207</v>
      </c>
      <c r="C58" s="69">
        <f>AFWRKACT!C59</f>
        <v>19836</v>
      </c>
      <c r="D58" s="69">
        <f>AFWRKACT!D59</f>
        <v>1676</v>
      </c>
      <c r="E58" s="123">
        <f>AFWRKACT!E59/$D58</f>
        <v>0.48747016706443913</v>
      </c>
      <c r="F58" s="123">
        <f>AFWRKACT!F59/$D58</f>
        <v>0</v>
      </c>
      <c r="G58" s="123">
        <f>AFWRKACT!G59/$D58</f>
        <v>0</v>
      </c>
      <c r="H58" s="123">
        <f>AFWRKACT!H59/$D58</f>
        <v>0.28281622911694509</v>
      </c>
      <c r="I58" s="123">
        <f>AFWRKACT!I59/$D58</f>
        <v>0</v>
      </c>
      <c r="J58" s="123">
        <f>AFWRKACT!J59/$D58</f>
        <v>7.5178997613365162E-2</v>
      </c>
      <c r="K58" s="123">
        <f>AFWRKACT!K59/$D58</f>
        <v>3.5799522673031028E-3</v>
      </c>
      <c r="L58" s="123">
        <f>AFWRKACT!L59/$D58</f>
        <v>0.16706443914081145</v>
      </c>
      <c r="M58" s="123">
        <f>AFWRKACT!M59/$D58</f>
        <v>1.2529832935560859E-2</v>
      </c>
      <c r="N58" s="123">
        <f>AFWRKACT!N59/$D58</f>
        <v>7.1599045346062056E-3</v>
      </c>
      <c r="O58" s="123">
        <f>AFWRKACT!O59/$D58</f>
        <v>7.9355608591885438E-2</v>
      </c>
      <c r="P58" s="123">
        <f>AFWRKACT!P59/$D58</f>
        <v>0</v>
      </c>
      <c r="Q58" s="123">
        <f>AFWRKACT!Q59/$D58</f>
        <v>0.10918854415274463</v>
      </c>
    </row>
    <row r="59" spans="1:17" s="15" customFormat="1" ht="15" customHeight="1" x14ac:dyDescent="0.15">
      <c r="A59" s="83" t="s">
        <v>47</v>
      </c>
      <c r="B59" s="134">
        <f>AFWRKACT!B60</f>
        <v>51883</v>
      </c>
      <c r="C59" s="69">
        <f>AFWRKACT!C60</f>
        <v>22669</v>
      </c>
      <c r="D59" s="69">
        <f>AFWRKACT!D60</f>
        <v>10938</v>
      </c>
      <c r="E59" s="123">
        <f>AFWRKACT!E60/$D59</f>
        <v>0.56801974766867802</v>
      </c>
      <c r="F59" s="123">
        <f>AFWRKACT!F60/$D59</f>
        <v>9.2247211556043152E-2</v>
      </c>
      <c r="G59" s="123">
        <f>AFWRKACT!G60/$D59</f>
        <v>7.652221612726276E-2</v>
      </c>
      <c r="H59" s="123">
        <f>AFWRKACT!H60/$D59</f>
        <v>0</v>
      </c>
      <c r="I59" s="123">
        <f>AFWRKACT!I60/$D59</f>
        <v>0</v>
      </c>
      <c r="J59" s="123">
        <f>AFWRKACT!J60/$D59</f>
        <v>7.4328030718595728E-2</v>
      </c>
      <c r="K59" s="123">
        <f>AFWRKACT!K60/$D59</f>
        <v>7.2773816054123239E-2</v>
      </c>
      <c r="L59" s="123">
        <f>AFWRKACT!L60/$D59</f>
        <v>0.28423843481440847</v>
      </c>
      <c r="M59" s="123">
        <f>AFWRKACT!M60/$D59</f>
        <v>5.7963064545620772E-2</v>
      </c>
      <c r="N59" s="123">
        <f>AFWRKACT!N60/$D59</f>
        <v>1.3622234412141158E-2</v>
      </c>
      <c r="O59" s="123">
        <f>AFWRKACT!O60/$D59</f>
        <v>2.1484732126531358E-2</v>
      </c>
      <c r="P59" s="123">
        <f>AFWRKACT!P60/$D59</f>
        <v>0</v>
      </c>
      <c r="Q59" s="123">
        <f>AFWRKACT!Q60/$D59</f>
        <v>1.2525141707807642E-2</v>
      </c>
    </row>
    <row r="60" spans="1:17" s="15" customFormat="1" ht="15" customHeight="1" x14ac:dyDescent="0.15">
      <c r="A60" s="83"/>
      <c r="B60" s="134">
        <f>AFWRKACT!B61</f>
        <v>0</v>
      </c>
      <c r="C60" s="69">
        <f>AFWRKACT!C61</f>
        <v>0</v>
      </c>
      <c r="D60" s="69">
        <f>AFWRKACT!D61</f>
        <v>0</v>
      </c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</row>
    <row r="61" spans="1:17" s="15" customFormat="1" ht="15" customHeight="1" x14ac:dyDescent="0.15">
      <c r="A61" s="83" t="s">
        <v>48</v>
      </c>
      <c r="B61" s="134">
        <f>AFWRKACT!B62</f>
        <v>13003</v>
      </c>
      <c r="C61" s="69">
        <f>AFWRKACT!C62</f>
        <v>10671</v>
      </c>
      <c r="D61" s="69">
        <f>AFWRKACT!D62</f>
        <v>994</v>
      </c>
      <c r="E61" s="123">
        <f>AFWRKACT!E62/$D61</f>
        <v>6.3380281690140844E-2</v>
      </c>
      <c r="F61" s="123">
        <f>AFWRKACT!F62/$D61</f>
        <v>8.4507042253521125E-2</v>
      </c>
      <c r="G61" s="123">
        <f>AFWRKACT!G62/$D61</f>
        <v>1.0060362173038229E-2</v>
      </c>
      <c r="H61" s="123">
        <f>AFWRKACT!H62/$D61</f>
        <v>0.26358148893360162</v>
      </c>
      <c r="I61" s="123">
        <f>AFWRKACT!I62/$D61</f>
        <v>2.4144869215291749E-2</v>
      </c>
      <c r="J61" s="123">
        <f>AFWRKACT!J62/$D61</f>
        <v>8.5513078470824955E-2</v>
      </c>
      <c r="K61" s="123">
        <f>AFWRKACT!K62/$D61</f>
        <v>0.20321931589537223</v>
      </c>
      <c r="L61" s="123">
        <f>AFWRKACT!L62/$D61</f>
        <v>0.29476861167002011</v>
      </c>
      <c r="M61" s="123">
        <f>AFWRKACT!M62/$D61</f>
        <v>5.0301810865191147E-3</v>
      </c>
      <c r="N61" s="123">
        <f>AFWRKACT!N62/$D61</f>
        <v>0</v>
      </c>
      <c r="O61" s="123">
        <f>AFWRKACT!O62/$D61</f>
        <v>5.0301810865191147E-3</v>
      </c>
      <c r="P61" s="123">
        <f>AFWRKACT!P62/$D61</f>
        <v>5.0301810865191147E-3</v>
      </c>
      <c r="Q61" s="123">
        <f>AFWRKACT!Q62/$D61</f>
        <v>0</v>
      </c>
    </row>
    <row r="62" spans="1:17" s="15" customFormat="1" ht="15" customHeight="1" x14ac:dyDescent="0.15">
      <c r="A62" s="83" t="s">
        <v>49</v>
      </c>
      <c r="B62" s="134">
        <f>AFWRKACT!B63</f>
        <v>7445</v>
      </c>
      <c r="C62" s="69">
        <f>AFWRKACT!C63</f>
        <v>4605</v>
      </c>
      <c r="D62" s="69">
        <f>AFWRKACT!D63</f>
        <v>552</v>
      </c>
      <c r="E62" s="123">
        <f>AFWRKACT!E63/$D62</f>
        <v>0.84239130434782605</v>
      </c>
      <c r="F62" s="123">
        <f>AFWRKACT!F63/$D62</f>
        <v>0</v>
      </c>
      <c r="G62" s="123">
        <f>AFWRKACT!G63/$D62</f>
        <v>0</v>
      </c>
      <c r="H62" s="123">
        <f>AFWRKACT!H63/$D62</f>
        <v>1.9927536231884056E-2</v>
      </c>
      <c r="I62" s="123">
        <f>AFWRKACT!I63/$D62</f>
        <v>0</v>
      </c>
      <c r="J62" s="123">
        <f>AFWRKACT!J63/$D62</f>
        <v>7.6086956521739135E-2</v>
      </c>
      <c r="K62" s="123">
        <f>AFWRKACT!K63/$D62</f>
        <v>0</v>
      </c>
      <c r="L62" s="123">
        <f>AFWRKACT!L63/$D62</f>
        <v>0.11594202898550725</v>
      </c>
      <c r="M62" s="123">
        <f>AFWRKACT!M63/$D62</f>
        <v>0</v>
      </c>
      <c r="N62" s="123">
        <f>AFWRKACT!N63/$D62</f>
        <v>0</v>
      </c>
      <c r="O62" s="123">
        <f>AFWRKACT!O63/$D62</f>
        <v>1.8115942028985507E-3</v>
      </c>
      <c r="P62" s="123">
        <f>AFWRKACT!P63/$D62</f>
        <v>0</v>
      </c>
      <c r="Q62" s="123">
        <f>AFWRKACT!Q63/$D62</f>
        <v>3.2608695652173912E-2</v>
      </c>
    </row>
    <row r="63" spans="1:17" s="15" customFormat="1" ht="15" customHeight="1" x14ac:dyDescent="0.15">
      <c r="A63" s="83" t="s">
        <v>50</v>
      </c>
      <c r="B63" s="134">
        <f>AFWRKACT!B64</f>
        <v>18481</v>
      </c>
      <c r="C63" s="69">
        <f>AFWRKACT!C64</f>
        <v>10634</v>
      </c>
      <c r="D63" s="69">
        <f>AFWRKACT!D64</f>
        <v>3958</v>
      </c>
      <c r="E63" s="123">
        <f>AFWRKACT!E64/$D63</f>
        <v>0.55533097524002017</v>
      </c>
      <c r="F63" s="123">
        <f>AFWRKACT!F64/$D63</f>
        <v>0</v>
      </c>
      <c r="G63" s="123">
        <f>AFWRKACT!G64/$D63</f>
        <v>1.5159171298635675E-3</v>
      </c>
      <c r="H63" s="123">
        <f>AFWRKACT!H64/$D63</f>
        <v>0.18191005558362811</v>
      </c>
      <c r="I63" s="123">
        <f>AFWRKACT!I64/$D63</f>
        <v>4.295098534613441E-3</v>
      </c>
      <c r="J63" s="123">
        <f>AFWRKACT!J64/$D63</f>
        <v>7.5543203638201106E-2</v>
      </c>
      <c r="K63" s="123">
        <f>AFWRKACT!K64/$D63</f>
        <v>5.8615462354724611E-2</v>
      </c>
      <c r="L63" s="123">
        <f>AFWRKACT!L64/$D63</f>
        <v>9.9292572006063673E-2</v>
      </c>
      <c r="M63" s="123">
        <f>AFWRKACT!M64/$D63</f>
        <v>0</v>
      </c>
      <c r="N63" s="123">
        <f>AFWRKACT!N64/$D63</f>
        <v>0</v>
      </c>
      <c r="O63" s="123">
        <f>AFWRKACT!O64/$D63</f>
        <v>0.11773623041940375</v>
      </c>
      <c r="P63" s="123">
        <f>AFWRKACT!P64/$D63</f>
        <v>0</v>
      </c>
      <c r="Q63" s="123">
        <f>AFWRKACT!Q64/$D63</f>
        <v>1.2632642748863063E-3</v>
      </c>
    </row>
    <row r="64" spans="1:17" s="15" customFormat="1" ht="15" customHeight="1" x14ac:dyDescent="0.15">
      <c r="A64" s="83" t="s">
        <v>51</v>
      </c>
      <c r="B64" s="134">
        <f>AFWRKACT!B65</f>
        <v>3231</v>
      </c>
      <c r="C64" s="69">
        <f>AFWRKACT!C65</f>
        <v>780</v>
      </c>
      <c r="D64" s="69">
        <f>AFWRKACT!D65</f>
        <v>480</v>
      </c>
      <c r="E64" s="123">
        <f>AFWRKACT!E65/$D64</f>
        <v>0.27083333333333331</v>
      </c>
      <c r="F64" s="123">
        <f>AFWRKACT!F65/$D64</f>
        <v>0</v>
      </c>
      <c r="G64" s="123">
        <f>AFWRKACT!G65/$D64</f>
        <v>7.2916666666666671E-2</v>
      </c>
      <c r="H64" s="123">
        <f>AFWRKACT!H65/$D64</f>
        <v>0</v>
      </c>
      <c r="I64" s="123">
        <f>AFWRKACT!I65/$D64</f>
        <v>2.0833333333333333E-3</v>
      </c>
      <c r="J64" s="123">
        <f>AFWRKACT!J65/$D64</f>
        <v>3.7499999999999999E-2</v>
      </c>
      <c r="K64" s="123">
        <f>AFWRKACT!K65/$D64</f>
        <v>0.64375000000000004</v>
      </c>
      <c r="L64" s="123">
        <f>AFWRKACT!L65/$D64</f>
        <v>0.10833333333333334</v>
      </c>
      <c r="M64" s="123">
        <f>AFWRKACT!M65/$D64</f>
        <v>1.0416666666666666E-2</v>
      </c>
      <c r="N64" s="123">
        <f>AFWRKACT!N65/$D64</f>
        <v>1.8749999999999999E-2</v>
      </c>
      <c r="O64" s="123">
        <f>AFWRKACT!O65/$D64</f>
        <v>4.1666666666666664E-2</v>
      </c>
      <c r="P64" s="123">
        <f>AFWRKACT!P65/$D64</f>
        <v>1.0416666666666666E-2</v>
      </c>
      <c r="Q64" s="123">
        <f>AFWRKACT!Q65/$D64</f>
        <v>0</v>
      </c>
    </row>
    <row r="65" spans="1:17" s="15" customFormat="1" ht="15" customHeight="1" x14ac:dyDescent="0.15">
      <c r="A65" s="83" t="s">
        <v>52</v>
      </c>
      <c r="B65" s="134">
        <f>AFWRKACT!B66</f>
        <v>62253</v>
      </c>
      <c r="C65" s="69">
        <f>AFWRKACT!C66</f>
        <v>46976</v>
      </c>
      <c r="D65" s="69">
        <f>AFWRKACT!D66</f>
        <v>12433</v>
      </c>
      <c r="E65" s="123">
        <f>AFWRKACT!E66/$D65</f>
        <v>0.77205823212418567</v>
      </c>
      <c r="F65" s="123">
        <f>AFWRKACT!F66/$D65</f>
        <v>0</v>
      </c>
      <c r="G65" s="123">
        <f>AFWRKACT!G66/$D65</f>
        <v>0</v>
      </c>
      <c r="H65" s="123">
        <f>AFWRKACT!H66/$D65</f>
        <v>1.5201479932437867E-2</v>
      </c>
      <c r="I65" s="123">
        <f>AFWRKACT!I66/$D65</f>
        <v>0</v>
      </c>
      <c r="J65" s="123">
        <f>AFWRKACT!J66/$D65</f>
        <v>8.1396284082683179E-2</v>
      </c>
      <c r="K65" s="123">
        <f>AFWRKACT!K66/$D65</f>
        <v>0.1353655593983753</v>
      </c>
      <c r="L65" s="123">
        <f>AFWRKACT!L66/$D65</f>
        <v>0.15852971929542348</v>
      </c>
      <c r="M65" s="123">
        <f>AFWRKACT!M66/$D65</f>
        <v>0.23260677229952545</v>
      </c>
      <c r="N65" s="123">
        <f>AFWRKACT!N66/$D65</f>
        <v>0</v>
      </c>
      <c r="O65" s="123">
        <f>AFWRKACT!O66/$D65</f>
        <v>7.2387999678275559E-4</v>
      </c>
      <c r="P65" s="123">
        <f>AFWRKACT!P66/$D65</f>
        <v>0</v>
      </c>
      <c r="Q65" s="123">
        <f>AFWRKACT!Q66/$D65</f>
        <v>3.5389688731601384E-3</v>
      </c>
    </row>
    <row r="66" spans="1:17" s="15" customFormat="1" ht="15" customHeight="1" x14ac:dyDescent="0.15">
      <c r="A66" s="83"/>
      <c r="B66" s="134">
        <f>AFWRKACT!B67</f>
        <v>0</v>
      </c>
      <c r="C66" s="69">
        <f>AFWRKACT!C67</f>
        <v>0</v>
      </c>
      <c r="D66" s="69">
        <f>AFWRKACT!D67</f>
        <v>0</v>
      </c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</row>
    <row r="67" spans="1:17" s="15" customFormat="1" ht="15" customHeight="1" x14ac:dyDescent="0.15">
      <c r="A67" s="83" t="s">
        <v>53</v>
      </c>
      <c r="B67" s="134">
        <f>AFWRKACT!B68</f>
        <v>51099</v>
      </c>
      <c r="C67" s="69">
        <f>AFWRKACT!C68</f>
        <v>15515</v>
      </c>
      <c r="D67" s="69">
        <f>AFWRKACT!D68</f>
        <v>5615</v>
      </c>
      <c r="E67" s="123">
        <f>AFWRKACT!E68/$D67</f>
        <v>0.62760463045414072</v>
      </c>
      <c r="F67" s="123">
        <f>AFWRKACT!F68/$D67</f>
        <v>3.9002671415850398E-2</v>
      </c>
      <c r="G67" s="123">
        <f>AFWRKACT!G68/$D67</f>
        <v>5.5209260908281391E-3</v>
      </c>
      <c r="H67" s="123">
        <f>AFWRKACT!H68/$D67</f>
        <v>0.16277827248441673</v>
      </c>
      <c r="I67" s="123">
        <f>AFWRKACT!I68/$D67</f>
        <v>0</v>
      </c>
      <c r="J67" s="123">
        <f>AFWRKACT!J68/$D67</f>
        <v>0.22635796972395369</v>
      </c>
      <c r="K67" s="123">
        <f>AFWRKACT!K68/$D67</f>
        <v>9.0115761353517371E-2</v>
      </c>
      <c r="L67" s="123">
        <f>AFWRKACT!L68/$D67</f>
        <v>0.12751558325912735</v>
      </c>
      <c r="M67" s="123">
        <f>AFWRKACT!M68/$D67</f>
        <v>1.6918967052537846E-2</v>
      </c>
      <c r="N67" s="123">
        <f>AFWRKACT!N68/$D67</f>
        <v>0</v>
      </c>
      <c r="O67" s="123">
        <f>AFWRKACT!O68/$D67</f>
        <v>2.8317008014247552E-2</v>
      </c>
      <c r="P67" s="123">
        <f>AFWRKACT!P68/$D67</f>
        <v>0</v>
      </c>
      <c r="Q67" s="123">
        <f>AFWRKACT!Q68/$D67</f>
        <v>0</v>
      </c>
    </row>
    <row r="68" spans="1:17" s="15" customFormat="1" ht="15" customHeight="1" x14ac:dyDescent="0.15">
      <c r="A68" s="83" t="s">
        <v>54</v>
      </c>
      <c r="B68" s="134">
        <f>AFWRKACT!B69</f>
        <v>6817</v>
      </c>
      <c r="C68" s="69">
        <f>AFWRKACT!C69</f>
        <v>3389</v>
      </c>
      <c r="D68" s="69">
        <f>AFWRKACT!D69</f>
        <v>1132</v>
      </c>
      <c r="E68" s="123">
        <f>AFWRKACT!E69/$D68</f>
        <v>0.48144876325088337</v>
      </c>
      <c r="F68" s="123">
        <f>AFWRKACT!F69/$D68</f>
        <v>8.8339222614840988E-4</v>
      </c>
      <c r="G68" s="123">
        <f>AFWRKACT!G69/$D68</f>
        <v>4.4169611307420496E-3</v>
      </c>
      <c r="H68" s="123">
        <f>AFWRKACT!H69/$D68</f>
        <v>0.28533568904593637</v>
      </c>
      <c r="I68" s="123">
        <f>AFWRKACT!I69/$D68</f>
        <v>4.4169611307420496E-3</v>
      </c>
      <c r="J68" s="123">
        <f>AFWRKACT!J69/$D68</f>
        <v>6.4487632508833923E-2</v>
      </c>
      <c r="K68" s="123">
        <f>AFWRKACT!K69/$D68</f>
        <v>8.2155477031802121E-2</v>
      </c>
      <c r="L68" s="123">
        <f>AFWRKACT!L69/$D68</f>
        <v>0.23586572438162545</v>
      </c>
      <c r="M68" s="123">
        <f>AFWRKACT!M69/$D68</f>
        <v>4.5936395759717315E-2</v>
      </c>
      <c r="N68" s="123">
        <f>AFWRKACT!N69/$D68</f>
        <v>0</v>
      </c>
      <c r="O68" s="123">
        <f>AFWRKACT!O69/$D68</f>
        <v>4.1519434628975262E-2</v>
      </c>
      <c r="P68" s="123">
        <f>AFWRKACT!P69/$D68</f>
        <v>0</v>
      </c>
      <c r="Q68" s="123">
        <f>AFWRKACT!Q69/$D68</f>
        <v>0</v>
      </c>
    </row>
    <row r="69" spans="1:17" s="15" customFormat="1" ht="15" customHeight="1" x14ac:dyDescent="0.15">
      <c r="A69" s="83" t="s">
        <v>55</v>
      </c>
      <c r="B69" s="134">
        <f>AFWRKACT!B70</f>
        <v>3163</v>
      </c>
      <c r="C69" s="69">
        <f>AFWRKACT!C70</f>
        <v>1488</v>
      </c>
      <c r="D69" s="69">
        <f>AFWRKACT!D70</f>
        <v>519</v>
      </c>
      <c r="E69" s="123">
        <f>AFWRKACT!E70/$D69</f>
        <v>0.76300578034682076</v>
      </c>
      <c r="F69" s="123">
        <f>AFWRKACT!F70/$D69</f>
        <v>0</v>
      </c>
      <c r="G69" s="123">
        <f>AFWRKACT!G70/$D69</f>
        <v>1.9267822736030828E-3</v>
      </c>
      <c r="H69" s="123">
        <f>AFWRKACT!H70/$D69</f>
        <v>5.3949903660886318E-2</v>
      </c>
      <c r="I69" s="123">
        <f>AFWRKACT!I70/$D69</f>
        <v>1.9267822736030828E-3</v>
      </c>
      <c r="J69" s="123">
        <f>AFWRKACT!J70/$D69</f>
        <v>3.4682080924855488E-2</v>
      </c>
      <c r="K69" s="123">
        <f>AFWRKACT!K70/$D69</f>
        <v>0.10404624277456648</v>
      </c>
      <c r="L69" s="123">
        <f>AFWRKACT!L70/$D69</f>
        <v>3.4682080924855488E-2</v>
      </c>
      <c r="M69" s="123">
        <f>AFWRKACT!M70/$D69</f>
        <v>3.8535645472061657E-3</v>
      </c>
      <c r="N69" s="123">
        <f>AFWRKACT!N70/$D69</f>
        <v>5.7803468208092483E-3</v>
      </c>
      <c r="O69" s="123">
        <f>AFWRKACT!O70/$D69</f>
        <v>7.5144508670520235E-2</v>
      </c>
      <c r="P69" s="123">
        <f>AFWRKACT!P70/$D69</f>
        <v>0</v>
      </c>
      <c r="Q69" s="123">
        <f>AFWRKACT!Q70/$D69</f>
        <v>0</v>
      </c>
    </row>
    <row r="70" spans="1:17" s="15" customFormat="1" ht="15" customHeight="1" x14ac:dyDescent="0.15">
      <c r="A70" s="83" t="s">
        <v>56</v>
      </c>
      <c r="B70" s="134">
        <f>AFWRKACT!B71</f>
        <v>519</v>
      </c>
      <c r="C70" s="69">
        <f>AFWRKACT!C71</f>
        <v>464</v>
      </c>
      <c r="D70" s="69">
        <f>AFWRKACT!D71</f>
        <v>45</v>
      </c>
      <c r="E70" s="123">
        <f>AFWRKACT!E71/$D70</f>
        <v>0</v>
      </c>
      <c r="F70" s="123">
        <f>AFWRKACT!F71/$D70</f>
        <v>0.1111111111111111</v>
      </c>
      <c r="G70" s="123">
        <f>AFWRKACT!G71/$D70</f>
        <v>0.1111111111111111</v>
      </c>
      <c r="H70" s="123">
        <f>AFWRKACT!H71/$D70</f>
        <v>0.44444444444444442</v>
      </c>
      <c r="I70" s="123">
        <f>AFWRKACT!I71/$D70</f>
        <v>8.8888888888888892E-2</v>
      </c>
      <c r="J70" s="123">
        <f>AFWRKACT!J71/$D70</f>
        <v>4.4444444444444446E-2</v>
      </c>
      <c r="K70" s="123">
        <f>AFWRKACT!K71/$D70</f>
        <v>2.2222222222222223E-2</v>
      </c>
      <c r="L70" s="123">
        <f>AFWRKACT!L71/$D70</f>
        <v>0.24444444444444444</v>
      </c>
      <c r="M70" s="123">
        <f>AFWRKACT!M71/$D70</f>
        <v>0.1111111111111111</v>
      </c>
      <c r="N70" s="123">
        <f>AFWRKACT!N71/$D70</f>
        <v>0</v>
      </c>
      <c r="O70" s="123">
        <f>AFWRKACT!O71/$D70</f>
        <v>0</v>
      </c>
      <c r="P70" s="123">
        <f>AFWRKACT!P71/$D70</f>
        <v>0</v>
      </c>
      <c r="Q70" s="123">
        <f>AFWRKACT!Q71/$D70</f>
        <v>2.2222222222222223E-2</v>
      </c>
    </row>
    <row r="71" spans="1:17" s="15" customFormat="1" ht="15" customHeight="1" x14ac:dyDescent="0.15">
      <c r="A71" s="83" t="s">
        <v>57</v>
      </c>
      <c r="B71" s="134">
        <f>AFWRKACT!B72</f>
        <v>37163</v>
      </c>
      <c r="C71" s="69">
        <f>AFWRKACT!C72</f>
        <v>20271</v>
      </c>
      <c r="D71" s="69">
        <f>AFWRKACT!D72</f>
        <v>8703</v>
      </c>
      <c r="E71" s="123">
        <f>AFWRKACT!E72/$D71</f>
        <v>0.75192462369297941</v>
      </c>
      <c r="F71" s="123">
        <f>AFWRKACT!F72/$D71</f>
        <v>1.4937377915661266E-3</v>
      </c>
      <c r="G71" s="123">
        <f>AFWRKACT!G72/$D71</f>
        <v>0</v>
      </c>
      <c r="H71" s="123">
        <f>AFWRKACT!H72/$D71</f>
        <v>9.0773296564403087E-3</v>
      </c>
      <c r="I71" s="123">
        <f>AFWRKACT!I72/$D71</f>
        <v>4.3663104676548315E-3</v>
      </c>
      <c r="J71" s="123">
        <f>AFWRKACT!J72/$D71</f>
        <v>0.13891761461564978</v>
      </c>
      <c r="K71" s="123">
        <f>AFWRKACT!K72/$D71</f>
        <v>0.11731586809146272</v>
      </c>
      <c r="L71" s="123">
        <f>AFWRKACT!L72/$D71</f>
        <v>0.10318281052510629</v>
      </c>
      <c r="M71" s="123">
        <f>AFWRKACT!M72/$D71</f>
        <v>1.0800873262093532E-2</v>
      </c>
      <c r="N71" s="123">
        <f>AFWRKACT!N72/$D71</f>
        <v>1.1490290704354821E-3</v>
      </c>
      <c r="O71" s="123">
        <f>AFWRKACT!O72/$D71</f>
        <v>6.7792715155693441E-3</v>
      </c>
      <c r="P71" s="123">
        <f>AFWRKACT!P72/$D71</f>
        <v>0</v>
      </c>
      <c r="Q71" s="123">
        <f>AFWRKACT!Q72/$D71</f>
        <v>0</v>
      </c>
    </row>
    <row r="72" spans="1:17" s="15" customFormat="1" ht="15" customHeight="1" x14ac:dyDescent="0.15">
      <c r="A72" s="83"/>
      <c r="B72" s="134">
        <f>AFWRKACT!B73</f>
        <v>0</v>
      </c>
      <c r="C72" s="69">
        <f>AFWRKACT!C73</f>
        <v>0</v>
      </c>
      <c r="D72" s="69">
        <f>AFWRKACT!D73</f>
        <v>0</v>
      </c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</row>
    <row r="73" spans="1:17" s="15" customFormat="1" ht="15" customHeight="1" x14ac:dyDescent="0.15">
      <c r="A73" s="83" t="s">
        <v>58</v>
      </c>
      <c r="B73" s="134">
        <f>AFWRKACT!B74</f>
        <v>69125</v>
      </c>
      <c r="C73" s="69">
        <f>AFWRKACT!C74</f>
        <v>39015</v>
      </c>
      <c r="D73" s="69">
        <f>AFWRKACT!D74</f>
        <v>9435</v>
      </c>
      <c r="E73" s="123">
        <f>AFWRKACT!E74/$D73</f>
        <v>0.61388447270800217</v>
      </c>
      <c r="F73" s="123">
        <f>AFWRKACT!F74/$D73</f>
        <v>0.13025967143614203</v>
      </c>
      <c r="G73" s="123">
        <f>AFWRKACT!G74/$D73</f>
        <v>5.2994170641229468E-4</v>
      </c>
      <c r="H73" s="123">
        <f>AFWRKACT!H74/$D73</f>
        <v>3.8261791202967674E-2</v>
      </c>
      <c r="I73" s="123">
        <f>AFWRKACT!I74/$D73</f>
        <v>1.6958134605193429E-3</v>
      </c>
      <c r="J73" s="123">
        <f>AFWRKACT!J74/$D73</f>
        <v>0.13799682034976152</v>
      </c>
      <c r="K73" s="123">
        <f>AFWRKACT!K74/$D73</f>
        <v>3.550609432962374E-2</v>
      </c>
      <c r="L73" s="123">
        <f>AFWRKACT!L74/$D73</f>
        <v>0.11944886062533121</v>
      </c>
      <c r="M73" s="123">
        <f>AFWRKACT!M74/$D73</f>
        <v>0.12379438261791204</v>
      </c>
      <c r="N73" s="123">
        <f>AFWRKACT!N74/$D73</f>
        <v>8.4790673025967147E-4</v>
      </c>
      <c r="O73" s="123">
        <f>AFWRKACT!O74/$D73</f>
        <v>4.7800741918388977E-2</v>
      </c>
      <c r="P73" s="123">
        <f>AFWRKACT!P74/$D73</f>
        <v>0</v>
      </c>
      <c r="Q73" s="123">
        <f>AFWRKACT!Q74/$D73</f>
        <v>0.17191308956014839</v>
      </c>
    </row>
    <row r="74" spans="1:17" s="15" customFormat="1" ht="15" customHeight="1" x14ac:dyDescent="0.15">
      <c r="A74" s="83" t="s">
        <v>59</v>
      </c>
      <c r="B74" s="134">
        <f>AFWRKACT!B75</f>
        <v>9765</v>
      </c>
      <c r="C74" s="69">
        <f>AFWRKACT!C75</f>
        <v>3980</v>
      </c>
      <c r="D74" s="69">
        <f>AFWRKACT!D75</f>
        <v>1232</v>
      </c>
      <c r="E74" s="123">
        <f>AFWRKACT!E75/$D74</f>
        <v>0.37418831168831168</v>
      </c>
      <c r="F74" s="123">
        <f>AFWRKACT!F75/$D74</f>
        <v>2.435064935064935E-3</v>
      </c>
      <c r="G74" s="123">
        <f>AFWRKACT!G75/$D74</f>
        <v>8.1168831168831161E-3</v>
      </c>
      <c r="H74" s="123">
        <f>AFWRKACT!H75/$D74</f>
        <v>5.5194805194805192E-2</v>
      </c>
      <c r="I74" s="123">
        <f>AFWRKACT!I75/$D74</f>
        <v>1.6233766233766235E-3</v>
      </c>
      <c r="J74" s="123">
        <f>AFWRKACT!J75/$D74</f>
        <v>8.9285714285714288E-2</v>
      </c>
      <c r="K74" s="123">
        <f>AFWRKACT!K75/$D74</f>
        <v>0.11282467532467533</v>
      </c>
      <c r="L74" s="123">
        <f>AFWRKACT!L75/$D74</f>
        <v>0.41477272727272729</v>
      </c>
      <c r="M74" s="123">
        <f>AFWRKACT!M75/$D74</f>
        <v>0</v>
      </c>
      <c r="N74" s="123">
        <f>AFWRKACT!N75/$D74</f>
        <v>2.435064935064935E-3</v>
      </c>
      <c r="O74" s="123">
        <f>AFWRKACT!O75/$D74</f>
        <v>1.2175324675324676E-2</v>
      </c>
      <c r="P74" s="123">
        <f>AFWRKACT!P75/$D74</f>
        <v>0</v>
      </c>
      <c r="Q74" s="123">
        <f>AFWRKACT!Q75/$D74</f>
        <v>0</v>
      </c>
    </row>
    <row r="75" spans="1:17" s="15" customFormat="1" ht="15" customHeight="1" x14ac:dyDescent="0.15">
      <c r="A75" s="83" t="s">
        <v>60</v>
      </c>
      <c r="B75" s="134">
        <f>AFWRKACT!B76</f>
        <v>21982</v>
      </c>
      <c r="C75" s="69">
        <f>AFWRKACT!C76</f>
        <v>7241</v>
      </c>
      <c r="D75" s="69">
        <f>AFWRKACT!D76</f>
        <v>3072</v>
      </c>
      <c r="E75" s="123">
        <f>AFWRKACT!E76/$D75</f>
        <v>0.13671875</v>
      </c>
      <c r="F75" s="123">
        <f>AFWRKACT!F76/$D75</f>
        <v>0</v>
      </c>
      <c r="G75" s="123">
        <f>AFWRKACT!G76/$D75</f>
        <v>0</v>
      </c>
      <c r="H75" s="123">
        <f>AFWRKACT!H76/$D75</f>
        <v>0.5439453125</v>
      </c>
      <c r="I75" s="123">
        <f>AFWRKACT!I76/$D75</f>
        <v>0</v>
      </c>
      <c r="J75" s="123">
        <f>AFWRKACT!J76/$D75</f>
        <v>0.5595703125</v>
      </c>
      <c r="K75" s="123">
        <f>AFWRKACT!K76/$D75</f>
        <v>0</v>
      </c>
      <c r="L75" s="123">
        <f>AFWRKACT!L76/$D75</f>
        <v>5.6966145833333336E-2</v>
      </c>
      <c r="M75" s="123">
        <f>AFWRKACT!M76/$D75</f>
        <v>2.44140625E-2</v>
      </c>
      <c r="N75" s="123">
        <f>AFWRKACT!N76/$D75</f>
        <v>0.16438802083333334</v>
      </c>
      <c r="O75" s="123">
        <f>AFWRKACT!O76/$D75</f>
        <v>0.12565104166666666</v>
      </c>
      <c r="P75" s="123">
        <f>AFWRKACT!P76/$D75</f>
        <v>0</v>
      </c>
      <c r="Q75" s="123">
        <f>AFWRKACT!Q76/$D75</f>
        <v>9.7981770833333329E-2</v>
      </c>
    </row>
    <row r="76" spans="1:17" s="15" customFormat="1" ht="15" customHeight="1" x14ac:dyDescent="0.15">
      <c r="A76" s="87" t="s">
        <v>61</v>
      </c>
      <c r="B76" s="135">
        <f>AFWRKACT!B77</f>
        <v>327</v>
      </c>
      <c r="C76" s="72">
        <f>AFWRKACT!C77</f>
        <v>97</v>
      </c>
      <c r="D76" s="72">
        <f>AFWRKACT!D77</f>
        <v>62</v>
      </c>
      <c r="E76" s="124">
        <f>AFWRKACT!E77/$D76</f>
        <v>0.19354838709677419</v>
      </c>
      <c r="F76" s="124">
        <f>AFWRKACT!F77/$D76</f>
        <v>0</v>
      </c>
      <c r="G76" s="124">
        <f>AFWRKACT!G77/$D76</f>
        <v>0</v>
      </c>
      <c r="H76" s="124">
        <f>AFWRKACT!H77/$D76</f>
        <v>0.66129032258064513</v>
      </c>
      <c r="I76" s="124">
        <f>AFWRKACT!I77/$D76</f>
        <v>0</v>
      </c>
      <c r="J76" s="124">
        <f>AFWRKACT!J77/$D76</f>
        <v>0.25806451612903225</v>
      </c>
      <c r="K76" s="124">
        <f>AFWRKACT!K77/$D76</f>
        <v>0</v>
      </c>
      <c r="L76" s="124">
        <f>AFWRKACT!L77/$D76</f>
        <v>0.12903225806451613</v>
      </c>
      <c r="M76" s="124">
        <f>AFWRKACT!M77/$D76</f>
        <v>1.6129032258064516E-2</v>
      </c>
      <c r="N76" s="124">
        <f>AFWRKACT!N77/$D76</f>
        <v>9.6774193548387094E-2</v>
      </c>
      <c r="O76" s="124">
        <f>AFWRKACT!O77/$D76</f>
        <v>9.6774193548387094E-2</v>
      </c>
      <c r="P76" s="124">
        <f>AFWRKACT!P77/$D76</f>
        <v>0</v>
      </c>
      <c r="Q76" s="124">
        <f>AFWRKACT!Q77/$D76</f>
        <v>0</v>
      </c>
    </row>
    <row r="77" spans="1:17" x14ac:dyDescent="0.15">
      <c r="A77" s="1" t="s">
        <v>90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7" x14ac:dyDescent="0.15">
      <c r="A78" t="s">
        <v>90</v>
      </c>
    </row>
  </sheetData>
  <mergeCells count="4">
    <mergeCell ref="A3:Q3"/>
    <mergeCell ref="A4:Q4"/>
    <mergeCell ref="A5:Q5"/>
    <mergeCell ref="B7:Q7"/>
  </mergeCells>
  <phoneticPr fontId="0" type="noConversion"/>
  <printOptions horizontalCentered="1" verticalCentered="1"/>
  <pageMargins left="0.25" right="0.25" top="0.25" bottom="0.25" header="0.5" footer="0.5"/>
  <pageSetup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Sheet1</vt:lpstr>
      <vt:lpstr>FINAL</vt:lpstr>
      <vt:lpstr>FINAL2</vt:lpstr>
      <vt:lpstr>WPR-CHG</vt:lpstr>
      <vt:lpstr>CRC</vt:lpstr>
      <vt:lpstr>AFSTATUS</vt:lpstr>
      <vt:lpstr>TP STATUS</vt:lpstr>
      <vt:lpstr>AFWRKACT</vt:lpstr>
      <vt:lpstr>AFWRKPCT</vt:lpstr>
      <vt:lpstr>TPWRKACT</vt:lpstr>
      <vt:lpstr>TPWRKPCT</vt:lpstr>
      <vt:lpstr>TOTWRKACT</vt:lpstr>
      <vt:lpstr>TOTWRKPCT</vt:lpstr>
      <vt:lpstr>TOTWRKPCT2</vt:lpstr>
      <vt:lpstr>THRS</vt:lpstr>
      <vt:lpstr>AVGHRSACT</vt:lpstr>
      <vt:lpstr>not_parti_hrs</vt:lpstr>
      <vt:lpstr>NOT_PARTI_PCT</vt:lpstr>
      <vt:lpstr>DV EXEMPT</vt:lpstr>
      <vt:lpstr>HLTPER</vt:lpstr>
      <vt:lpstr>HLTHRS</vt:lpstr>
      <vt:lpstr>EATPER</vt:lpstr>
      <vt:lpstr>EATHRS</vt:lpstr>
      <vt:lpstr>FINAL!Print_Area</vt:lpstr>
      <vt:lpstr>FINAL2!Print_Area</vt:lpstr>
      <vt:lpstr>'WPR-CHG'!Print_Area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&amp; Kay Brannen</dc:creator>
  <cp:keywords/>
  <dc:description/>
  <cp:lastModifiedBy>Goehring, Benjamin</cp:lastModifiedBy>
  <cp:lastPrinted>2013-02-20T17:23:31Z</cp:lastPrinted>
  <dcterms:created xsi:type="dcterms:W3CDTF">1999-01-06T14:30:02Z</dcterms:created>
  <dcterms:modified xsi:type="dcterms:W3CDTF">2018-09-14T20:13:41Z</dcterms:modified>
</cp:coreProperties>
</file>