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4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Ben/Desktop/TANF_Expenditures/Workers/"/>
    </mc:Choice>
  </mc:AlternateContent>
  <xr:revisionPtr revIDLastSave="0" documentId="13_ncr:1_{F34936CB-FCB4-F748-81BD-8407F081DE06}" xr6:coauthVersionLast="36" xr6:coauthVersionMax="36" xr10:uidLastSave="{00000000-0000-0000-0000-000000000000}"/>
  <bookViews>
    <workbookView xWindow="480" yWindow="440" windowWidth="18200" windowHeight="11700" xr2:uid="{00000000-000D-0000-FFFF-FFFF00000000}"/>
  </bookViews>
  <sheets>
    <sheet name="Sheet1" sheetId="34" r:id="rId1"/>
    <sheet name="FINAL" sheetId="1" r:id="rId2"/>
    <sheet name="FINAL2" sheetId="26" r:id="rId3"/>
    <sheet name="WPR-CHG" sheetId="15" r:id="rId4"/>
    <sheet name="CRC" sheetId="33" r:id="rId5"/>
    <sheet name="AFSTATUS" sheetId="17" r:id="rId6"/>
    <sheet name="TP STATUS" sheetId="16" r:id="rId7"/>
    <sheet name="AFWRKACT" sheetId="2" r:id="rId8"/>
    <sheet name="AFWRKPCT" sheetId="7" r:id="rId9"/>
    <sheet name="TPWRKACT" sheetId="8" r:id="rId10"/>
    <sheet name="TPWRKPCT" sheetId="9" r:id="rId11"/>
    <sheet name="TOTWRKACT" sheetId="10" r:id="rId12"/>
    <sheet name="TOTWRKPCT" sheetId="12" r:id="rId13"/>
    <sheet name="TOTWRKPCT2" sheetId="14" r:id="rId14"/>
    <sheet name="THRS" sheetId="23" r:id="rId15"/>
    <sheet name="AVGHRSACT" sheetId="19" r:id="rId16"/>
    <sheet name="not_parti_hrs" sheetId="25" r:id="rId17"/>
    <sheet name="NOT_PARTI_PCT" sheetId="24" r:id="rId18"/>
    <sheet name="DV EXEMPT" sheetId="27" r:id="rId19"/>
    <sheet name="HLTPER" sheetId="31" r:id="rId20"/>
    <sheet name="HLTHRS" sheetId="30" r:id="rId21"/>
    <sheet name="EATPER" sheetId="29" r:id="rId22"/>
    <sheet name="EATHRS" sheetId="32" r:id="rId23"/>
  </sheets>
  <definedNames>
    <definedName name="_xlnm.Print_Area" localSheetId="7">AFWRKACT!$A$1:$Q$67</definedName>
    <definedName name="_xlnm.Print_Area" localSheetId="8">AFWRKPCT!$A$1:$Q$67</definedName>
    <definedName name="_xlnm.Print_Area" localSheetId="4">CRC!$A$1:$F$65</definedName>
    <definedName name="_xlnm.Print_Area" localSheetId="18">'DV EXEMPT'!$A$1:$G$65</definedName>
    <definedName name="_xlnm.Print_Area" localSheetId="1">FINAL!$A$1:$I$68</definedName>
    <definedName name="_xlnm.Print_Area" localSheetId="2">FINAL2!$A$1:$H$67</definedName>
    <definedName name="_xlnm.Print_Area" localSheetId="17">NOT_PARTI_PCT!$A$1:$I$67</definedName>
    <definedName name="_xlnm.Print_Area" localSheetId="11">TOTWRKACT!$A$1:$P$65</definedName>
    <definedName name="_xlnm.Print_Area" localSheetId="12">TOTWRKPCT!$A$1:$P$66</definedName>
    <definedName name="_xlnm.Print_Area" localSheetId="6">'TP STATUS'!$A$1:$H$68</definedName>
    <definedName name="_xlnm.Print_Area" localSheetId="9">TPWRKACT!$A$1:$Q$68</definedName>
    <definedName name="_xlnm.Print_Area" localSheetId="10">TPWRKPCT!$A$1:$Q$68</definedName>
    <definedName name="_xlnm.Print_Area" localSheetId="3">'WPR-CHG'!$A$1:$J$67</definedName>
  </definedNames>
  <calcPr calcId="162913"/>
</workbook>
</file>

<file path=xl/calcChain.xml><?xml version="1.0" encoding="utf-8"?>
<calcChain xmlns="http://schemas.openxmlformats.org/spreadsheetml/2006/main">
  <c r="A47" i="34" l="1"/>
  <c r="B47" i="34"/>
  <c r="A48" i="34"/>
  <c r="B48" i="34"/>
  <c r="A49" i="34"/>
  <c r="B49" i="34"/>
  <c r="A50" i="34"/>
  <c r="B50" i="34"/>
  <c r="A51" i="34"/>
  <c r="B51" i="34"/>
  <c r="A52" i="34"/>
  <c r="B52" i="34"/>
  <c r="A2" i="34"/>
  <c r="B2" i="34"/>
  <c r="A3" i="34"/>
  <c r="B3" i="34"/>
  <c r="A4" i="34"/>
  <c r="B4" i="34"/>
  <c r="A5" i="34"/>
  <c r="B5" i="34"/>
  <c r="A6" i="34"/>
  <c r="B6" i="34"/>
  <c r="A7" i="34"/>
  <c r="B7" i="34"/>
  <c r="A8" i="34"/>
  <c r="B8" i="34"/>
  <c r="A9" i="34"/>
  <c r="B9" i="34"/>
  <c r="A10" i="34"/>
  <c r="B10" i="34"/>
  <c r="A11" i="34"/>
  <c r="B11" i="34"/>
  <c r="A12" i="34"/>
  <c r="B12" i="34"/>
  <c r="A13" i="34"/>
  <c r="B13" i="34"/>
  <c r="A14" i="34"/>
  <c r="B14" i="34"/>
  <c r="A15" i="34"/>
  <c r="B15" i="34"/>
  <c r="A16" i="34"/>
  <c r="B16" i="34"/>
  <c r="A17" i="34"/>
  <c r="B17" i="34"/>
  <c r="A18" i="34"/>
  <c r="B18" i="34"/>
  <c r="A19" i="34"/>
  <c r="B19" i="34"/>
  <c r="A20" i="34"/>
  <c r="B20" i="34"/>
  <c r="A21" i="34"/>
  <c r="B21" i="34"/>
  <c r="A22" i="34"/>
  <c r="B22" i="34"/>
  <c r="A23" i="34"/>
  <c r="B23" i="34"/>
  <c r="A24" i="34"/>
  <c r="B24" i="34"/>
  <c r="A25" i="34"/>
  <c r="B25" i="34"/>
  <c r="A26" i="34"/>
  <c r="B26" i="34"/>
  <c r="A27" i="34"/>
  <c r="B27" i="34"/>
  <c r="A28" i="34"/>
  <c r="B28" i="34"/>
  <c r="A29" i="34"/>
  <c r="B29" i="34"/>
  <c r="A30" i="34"/>
  <c r="B30" i="34"/>
  <c r="A31" i="34"/>
  <c r="B31" i="34"/>
  <c r="A32" i="34"/>
  <c r="B32" i="34"/>
  <c r="A33" i="34"/>
  <c r="B33" i="34"/>
  <c r="A34" i="34"/>
  <c r="B34" i="34"/>
  <c r="A35" i="34"/>
  <c r="B35" i="34"/>
  <c r="A36" i="34"/>
  <c r="B36" i="34"/>
  <c r="A37" i="34"/>
  <c r="B37" i="34"/>
  <c r="A38" i="34"/>
  <c r="B38" i="34"/>
  <c r="A39" i="34"/>
  <c r="B39" i="34"/>
  <c r="A40" i="34"/>
  <c r="B40" i="34"/>
  <c r="A41" i="34"/>
  <c r="B41" i="34"/>
  <c r="A42" i="34"/>
  <c r="B42" i="34"/>
  <c r="A43" i="34"/>
  <c r="B43" i="34"/>
  <c r="A44" i="34"/>
  <c r="B44" i="34"/>
  <c r="A45" i="34"/>
  <c r="B45" i="34"/>
  <c r="A46" i="34"/>
  <c r="B46" i="34"/>
  <c r="F51" i="33" l="1"/>
  <c r="H53" i="1" s="1"/>
  <c r="C51" i="33"/>
  <c r="C53" i="1" s="1"/>
  <c r="A2" i="29"/>
  <c r="C52" i="33"/>
  <c r="C54" i="1" s="1"/>
  <c r="D54" i="1" s="1"/>
  <c r="C53" i="33"/>
  <c r="A2" i="1"/>
  <c r="F22" i="33"/>
  <c r="H24" i="1" s="1"/>
  <c r="C22" i="33"/>
  <c r="C24" i="1" s="1"/>
  <c r="B54" i="1"/>
  <c r="C14" i="33"/>
  <c r="C16" i="1" s="1"/>
  <c r="I49" i="15"/>
  <c r="F48" i="33"/>
  <c r="H50" i="1" s="1"/>
  <c r="I50" i="1" s="1"/>
  <c r="C48" i="33"/>
  <c r="C50" i="1" s="1"/>
  <c r="F54" i="33"/>
  <c r="H56" i="1" s="1"/>
  <c r="F43" i="33"/>
  <c r="H45" i="1" s="1"/>
  <c r="I45" i="1" s="1"/>
  <c r="C43" i="33"/>
  <c r="C45" i="1" s="1"/>
  <c r="F41" i="33"/>
  <c r="H43" i="1" s="1"/>
  <c r="C32" i="33"/>
  <c r="C34" i="1" s="1"/>
  <c r="C21" i="33"/>
  <c r="C23" i="1" s="1"/>
  <c r="D23" i="1" s="1"/>
  <c r="F15" i="33"/>
  <c r="H17" i="1" s="1"/>
  <c r="F11" i="33"/>
  <c r="H13" i="1" s="1"/>
  <c r="C11" i="33"/>
  <c r="C13" i="1" s="1"/>
  <c r="D13" i="1" s="1"/>
  <c r="F8" i="33"/>
  <c r="H10" i="1" s="1"/>
  <c r="F9" i="33"/>
  <c r="H11" i="1" s="1"/>
  <c r="I11" i="1" s="1"/>
  <c r="C34" i="33"/>
  <c r="C36" i="1" s="1"/>
  <c r="D36" i="1" s="1"/>
  <c r="C12" i="33"/>
  <c r="C14" i="1" s="1"/>
  <c r="B6" i="17"/>
  <c r="C6" i="17"/>
  <c r="D6" i="17"/>
  <c r="E6" i="17"/>
  <c r="F6" i="17"/>
  <c r="G6" i="17"/>
  <c r="H6" i="17"/>
  <c r="H56" i="15"/>
  <c r="I56" i="15" s="1"/>
  <c r="F64" i="33"/>
  <c r="H66" i="1" s="1"/>
  <c r="I66" i="1" s="1"/>
  <c r="C64" i="33"/>
  <c r="C66" i="1" s="1"/>
  <c r="C62" i="33"/>
  <c r="C64" i="1" s="1"/>
  <c r="C63" i="33"/>
  <c r="C65" i="1" s="1"/>
  <c r="F61" i="33"/>
  <c r="H63" i="1" s="1"/>
  <c r="I63" i="1" s="1"/>
  <c r="C61" i="33"/>
  <c r="C63" i="1" s="1"/>
  <c r="C57" i="33"/>
  <c r="C59" i="1" s="1"/>
  <c r="D59" i="1" s="1"/>
  <c r="C59" i="33"/>
  <c r="C61" i="1" s="1"/>
  <c r="C56" i="33"/>
  <c r="C58" i="1" s="1"/>
  <c r="C54" i="33"/>
  <c r="C56" i="1" s="1"/>
  <c r="D56" i="1" s="1"/>
  <c r="C50" i="33"/>
  <c r="C52" i="1" s="1"/>
  <c r="D52" i="1" s="1"/>
  <c r="C47" i="33"/>
  <c r="C49" i="1" s="1"/>
  <c r="F45" i="33"/>
  <c r="H47" i="1" s="1"/>
  <c r="C45" i="33"/>
  <c r="C47" i="1" s="1"/>
  <c r="D47" i="1" s="1"/>
  <c r="C42" i="33"/>
  <c r="C44" i="1" s="1"/>
  <c r="F37" i="33"/>
  <c r="H39" i="1" s="1"/>
  <c r="I39" i="1" s="1"/>
  <c r="C41" i="33"/>
  <c r="C43" i="1" s="1"/>
  <c r="D43" i="1" s="1"/>
  <c r="C40" i="33"/>
  <c r="C42" i="1" s="1"/>
  <c r="C35" i="33"/>
  <c r="C37" i="1" s="1"/>
  <c r="F30" i="33"/>
  <c r="H32" i="1" s="1"/>
  <c r="I32" i="1" s="1"/>
  <c r="C30" i="33"/>
  <c r="C32" i="1" s="1"/>
  <c r="F25" i="33"/>
  <c r="H27" i="1" s="1"/>
  <c r="I27" i="1" s="1"/>
  <c r="C25" i="33"/>
  <c r="C27" i="1" s="1"/>
  <c r="D27" i="1" s="1"/>
  <c r="F24" i="33"/>
  <c r="H26" i="1" s="1"/>
  <c r="F23" i="33"/>
  <c r="H25" i="1" s="1"/>
  <c r="I25" i="1" s="1"/>
  <c r="C23" i="33"/>
  <c r="C25" i="1" s="1"/>
  <c r="F19" i="33"/>
  <c r="H21" i="1" s="1"/>
  <c r="C10" i="33"/>
  <c r="C12" i="1" s="1"/>
  <c r="D12" i="1" s="1"/>
  <c r="F10" i="33"/>
  <c r="H12" i="1" s="1"/>
  <c r="F6" i="33"/>
  <c r="H8" i="1" s="1"/>
  <c r="F7" i="33"/>
  <c r="H9" i="1" s="1"/>
  <c r="I9" i="1" s="1"/>
  <c r="C7" i="33"/>
  <c r="C9" i="1" s="1"/>
  <c r="D9" i="1" s="1"/>
  <c r="Q9" i="9"/>
  <c r="P9" i="9"/>
  <c r="O9" i="9"/>
  <c r="N9" i="9"/>
  <c r="M9" i="9"/>
  <c r="L9" i="9"/>
  <c r="K9" i="9"/>
  <c r="J9" i="9"/>
  <c r="I9" i="9"/>
  <c r="H9" i="9"/>
  <c r="G9" i="9"/>
  <c r="F9" i="9"/>
  <c r="E9" i="9"/>
  <c r="F63" i="33"/>
  <c r="H65" i="1" s="1"/>
  <c r="F57" i="33"/>
  <c r="H59" i="1" s="1"/>
  <c r="F35" i="33"/>
  <c r="H37" i="1" s="1"/>
  <c r="F28" i="33"/>
  <c r="H30" i="1" s="1"/>
  <c r="F18" i="33"/>
  <c r="H20" i="1" s="1"/>
  <c r="C58" i="33"/>
  <c r="C60" i="1" s="1"/>
  <c r="C55" i="33"/>
  <c r="C57" i="1" s="1"/>
  <c r="C55" i="1"/>
  <c r="C46" i="33"/>
  <c r="C48" i="1" s="1"/>
  <c r="D48" i="1" s="1"/>
  <c r="C44" i="33"/>
  <c r="C46" i="1" s="1"/>
  <c r="C39" i="33"/>
  <c r="C41" i="1"/>
  <c r="C37" i="33"/>
  <c r="C39" i="1" s="1"/>
  <c r="D39" i="1" s="1"/>
  <c r="C36" i="33"/>
  <c r="C38" i="1" s="1"/>
  <c r="C33" i="33"/>
  <c r="C35" i="1" s="1"/>
  <c r="D35" i="1" s="1"/>
  <c r="C29" i="33"/>
  <c r="C31" i="1" s="1"/>
  <c r="D31" i="1" s="1"/>
  <c r="C28" i="33"/>
  <c r="C30" i="1" s="1"/>
  <c r="C26" i="33"/>
  <c r="C28" i="1" s="1"/>
  <c r="C24" i="33"/>
  <c r="C26" i="1" s="1"/>
  <c r="D26" i="1" s="1"/>
  <c r="C20" i="33"/>
  <c r="C22" i="1" s="1"/>
  <c r="C19" i="33"/>
  <c r="C21" i="1"/>
  <c r="C18" i="33"/>
  <c r="C20" i="1" s="1"/>
  <c r="C17" i="33"/>
  <c r="C19" i="1"/>
  <c r="D19" i="1" s="1"/>
  <c r="C15" i="33"/>
  <c r="C17" i="1" s="1"/>
  <c r="D17" i="1" s="1"/>
  <c r="C13" i="33"/>
  <c r="C15" i="1" s="1"/>
  <c r="C8" i="33"/>
  <c r="C10" i="1" s="1"/>
  <c r="D10" i="1" s="1"/>
  <c r="C6" i="33"/>
  <c r="C8" i="1" s="1"/>
  <c r="D8" i="1" s="1"/>
  <c r="C9" i="33"/>
  <c r="C11" i="1"/>
  <c r="H32" i="15"/>
  <c r="I32" i="15" s="1"/>
  <c r="J32" i="15" s="1"/>
  <c r="Q7" i="8"/>
  <c r="P7" i="8"/>
  <c r="O7" i="8"/>
  <c r="N7" i="8"/>
  <c r="M7" i="8"/>
  <c r="L7" i="8"/>
  <c r="K7" i="8"/>
  <c r="J7" i="8"/>
  <c r="I7" i="8"/>
  <c r="H7" i="8"/>
  <c r="G7" i="8"/>
  <c r="F7" i="8"/>
  <c r="E7" i="8"/>
  <c r="D7" i="8"/>
  <c r="C7" i="8"/>
  <c r="B7" i="8"/>
  <c r="H7" i="16"/>
  <c r="G7" i="16"/>
  <c r="F7" i="16"/>
  <c r="E7" i="16"/>
  <c r="D7" i="16"/>
  <c r="C7" i="16"/>
  <c r="B7" i="16"/>
  <c r="G6" i="1"/>
  <c r="G8" i="1"/>
  <c r="G9" i="1"/>
  <c r="G10" i="1"/>
  <c r="G11" i="1"/>
  <c r="G12" i="1"/>
  <c r="G13" i="1"/>
  <c r="G14" i="1"/>
  <c r="G15" i="1"/>
  <c r="G16" i="1"/>
  <c r="G17" i="1"/>
  <c r="G19" i="1"/>
  <c r="G20" i="1"/>
  <c r="I20" i="1"/>
  <c r="G21" i="1"/>
  <c r="G22" i="1"/>
  <c r="G23" i="1"/>
  <c r="G24" i="1"/>
  <c r="G25" i="1"/>
  <c r="G26" i="1"/>
  <c r="G27" i="1"/>
  <c r="G28" i="1"/>
  <c r="G30" i="1"/>
  <c r="G31" i="1"/>
  <c r="G32" i="1"/>
  <c r="G33" i="1"/>
  <c r="G34" i="1"/>
  <c r="G35" i="1"/>
  <c r="G36" i="1"/>
  <c r="G37" i="1"/>
  <c r="G38" i="1"/>
  <c r="G39" i="1"/>
  <c r="G41" i="1"/>
  <c r="G42" i="1"/>
  <c r="G43" i="1"/>
  <c r="G44" i="1"/>
  <c r="G45" i="1"/>
  <c r="G46" i="1"/>
  <c r="G47" i="1"/>
  <c r="G48" i="1"/>
  <c r="G49" i="1"/>
  <c r="G50" i="1"/>
  <c r="G52" i="1"/>
  <c r="G53" i="1"/>
  <c r="G54" i="1"/>
  <c r="G55" i="1"/>
  <c r="G56" i="1"/>
  <c r="G57" i="1"/>
  <c r="G58" i="1"/>
  <c r="G59" i="1"/>
  <c r="G60" i="1"/>
  <c r="G61" i="1"/>
  <c r="G63" i="1"/>
  <c r="G64" i="1"/>
  <c r="G65" i="1"/>
  <c r="G66" i="1"/>
  <c r="A2" i="9"/>
  <c r="A2" i="31"/>
  <c r="A2" i="32"/>
  <c r="A2" i="30"/>
  <c r="A2" i="27"/>
  <c r="A2" i="24"/>
  <c r="A2" i="25"/>
  <c r="A2" i="19"/>
  <c r="A2" i="23"/>
  <c r="A2" i="14"/>
  <c r="A2" i="12"/>
  <c r="A2" i="10"/>
  <c r="A2" i="8"/>
  <c r="A2" i="7"/>
  <c r="A2" i="2"/>
  <c r="A2" i="16"/>
  <c r="A2" i="17"/>
  <c r="A2" i="33"/>
  <c r="A2" i="15"/>
  <c r="B6" i="19"/>
  <c r="C6" i="19"/>
  <c r="B9" i="7"/>
  <c r="C9" i="7"/>
  <c r="D9" i="7"/>
  <c r="E9" i="7" s="1"/>
  <c r="B10" i="7"/>
  <c r="C10" i="7"/>
  <c r="D10" i="7"/>
  <c r="E10" i="7" s="1"/>
  <c r="B11" i="7"/>
  <c r="C11" i="7"/>
  <c r="D11" i="7"/>
  <c r="E11" i="7" s="1"/>
  <c r="B12" i="7"/>
  <c r="C12" i="7"/>
  <c r="D12" i="7"/>
  <c r="L12" i="7" s="1"/>
  <c r="B13" i="7"/>
  <c r="C13" i="7"/>
  <c r="D13" i="7"/>
  <c r="E13" i="7" s="1"/>
  <c r="B14" i="7"/>
  <c r="C14" i="7"/>
  <c r="D14" i="7"/>
  <c r="E14" i="7" s="1"/>
  <c r="B15" i="7"/>
  <c r="C15" i="7"/>
  <c r="D15" i="7"/>
  <c r="E15" i="7" s="1"/>
  <c r="B16" i="7"/>
  <c r="C16" i="7"/>
  <c r="D16" i="7"/>
  <c r="L16" i="7" s="1"/>
  <c r="B17" i="7"/>
  <c r="C17" i="7"/>
  <c r="D17" i="7"/>
  <c r="E17" i="7" s="1"/>
  <c r="B18" i="7"/>
  <c r="C18" i="7"/>
  <c r="D18" i="7"/>
  <c r="E18" i="7" s="1"/>
  <c r="B20" i="7"/>
  <c r="C20" i="7"/>
  <c r="D20" i="7"/>
  <c r="E20" i="7"/>
  <c r="B21" i="7"/>
  <c r="C21" i="7"/>
  <c r="D21" i="7"/>
  <c r="L21" i="7"/>
  <c r="B22" i="7"/>
  <c r="C22" i="7"/>
  <c r="D22" i="7"/>
  <c r="G22" i="7"/>
  <c r="B23" i="7"/>
  <c r="C23" i="7"/>
  <c r="D23" i="7"/>
  <c r="G23" i="7"/>
  <c r="B24" i="7"/>
  <c r="C24" i="7"/>
  <c r="D24" i="7"/>
  <c r="H24" i="7"/>
  <c r="B25" i="7"/>
  <c r="C25" i="7"/>
  <c r="D25" i="7"/>
  <c r="G25" i="7"/>
  <c r="B26" i="7"/>
  <c r="C26" i="7"/>
  <c r="D26" i="7"/>
  <c r="G26" i="7"/>
  <c r="B27" i="7"/>
  <c r="C27" i="7"/>
  <c r="D27" i="7"/>
  <c r="G27" i="7"/>
  <c r="B28" i="7"/>
  <c r="C28" i="7"/>
  <c r="D28" i="7"/>
  <c r="H28" i="7"/>
  <c r="B29" i="7"/>
  <c r="C29" i="7"/>
  <c r="D29" i="7"/>
  <c r="G29" i="7"/>
  <c r="B31" i="7"/>
  <c r="C31" i="7"/>
  <c r="D31" i="7"/>
  <c r="G31" i="7"/>
  <c r="B32" i="7"/>
  <c r="C32" i="7"/>
  <c r="D32" i="7"/>
  <c r="G32" i="7"/>
  <c r="B33" i="7"/>
  <c r="C33" i="7"/>
  <c r="D33" i="7"/>
  <c r="K33" i="7"/>
  <c r="B34" i="7"/>
  <c r="C34" i="7"/>
  <c r="D34" i="7"/>
  <c r="G34" i="7"/>
  <c r="B35" i="7"/>
  <c r="C35" i="7"/>
  <c r="D35" i="7"/>
  <c r="G35" i="7"/>
  <c r="B36" i="7"/>
  <c r="C36" i="7"/>
  <c r="D36" i="7"/>
  <c r="G36" i="7"/>
  <c r="B37" i="7"/>
  <c r="C37" i="7"/>
  <c r="D37" i="7"/>
  <c r="H37" i="7"/>
  <c r="B38" i="7"/>
  <c r="C38" i="7"/>
  <c r="D38" i="7"/>
  <c r="G38" i="7"/>
  <c r="B39" i="7"/>
  <c r="C39" i="7"/>
  <c r="D39" i="7"/>
  <c r="G39" i="7"/>
  <c r="B40" i="7"/>
  <c r="C40" i="7"/>
  <c r="D40" i="7"/>
  <c r="G40" i="7"/>
  <c r="B42" i="7"/>
  <c r="C42" i="7"/>
  <c r="D42" i="7"/>
  <c r="H42" i="7"/>
  <c r="B43" i="7"/>
  <c r="C43" i="7"/>
  <c r="D43" i="7"/>
  <c r="G43" i="7"/>
  <c r="B44" i="7"/>
  <c r="C44" i="7"/>
  <c r="D44" i="7"/>
  <c r="H44" i="7"/>
  <c r="B45" i="7"/>
  <c r="C45" i="7"/>
  <c r="D45" i="7"/>
  <c r="G45" i="7"/>
  <c r="B46" i="7"/>
  <c r="C46" i="7"/>
  <c r="D46" i="7"/>
  <c r="H46" i="7"/>
  <c r="B47" i="7"/>
  <c r="C47" i="7"/>
  <c r="D47" i="7"/>
  <c r="F47" i="7"/>
  <c r="B48" i="7"/>
  <c r="C48" i="7"/>
  <c r="D48" i="7"/>
  <c r="E48" i="7"/>
  <c r="B49" i="7"/>
  <c r="C49" i="7"/>
  <c r="D49" i="7"/>
  <c r="E49" i="7"/>
  <c r="B50" i="7"/>
  <c r="C50" i="7"/>
  <c r="D50" i="7"/>
  <c r="E50" i="7"/>
  <c r="B51" i="7"/>
  <c r="C51" i="7"/>
  <c r="D51" i="7"/>
  <c r="E51" i="7"/>
  <c r="B53" i="7"/>
  <c r="C53" i="7"/>
  <c r="D53" i="7"/>
  <c r="E53" i="7"/>
  <c r="B54" i="7"/>
  <c r="C54" i="7"/>
  <c r="D54" i="7"/>
  <c r="F54" i="7"/>
  <c r="B55" i="7"/>
  <c r="C55" i="7"/>
  <c r="D55" i="7"/>
  <c r="E55" i="7"/>
  <c r="B56" i="7"/>
  <c r="C56" i="7"/>
  <c r="D56" i="7"/>
  <c r="E56" i="7"/>
  <c r="B57" i="7"/>
  <c r="C57" i="7"/>
  <c r="D57" i="7"/>
  <c r="E57" i="7"/>
  <c r="B58" i="7"/>
  <c r="C58" i="7"/>
  <c r="D58" i="7"/>
  <c r="E58" i="7"/>
  <c r="B59" i="7"/>
  <c r="C59" i="7"/>
  <c r="D59" i="7"/>
  <c r="E59" i="7"/>
  <c r="B60" i="7"/>
  <c r="C60" i="7"/>
  <c r="D60" i="7"/>
  <c r="E60" i="7"/>
  <c r="B61" i="7"/>
  <c r="C61" i="7"/>
  <c r="D61" i="7"/>
  <c r="E61" i="7"/>
  <c r="B62" i="7"/>
  <c r="C62" i="7"/>
  <c r="D62" i="7"/>
  <c r="F62" i="7"/>
  <c r="B64" i="7"/>
  <c r="C64" i="7"/>
  <c r="D64" i="7"/>
  <c r="E64" i="7"/>
  <c r="B65" i="7"/>
  <c r="C65" i="7"/>
  <c r="D65" i="7"/>
  <c r="G65" i="7"/>
  <c r="B66" i="7"/>
  <c r="C66" i="7"/>
  <c r="D66" i="7"/>
  <c r="E66" i="7"/>
  <c r="B67" i="7"/>
  <c r="C67" i="7"/>
  <c r="D67" i="7"/>
  <c r="E67" i="7"/>
  <c r="O9" i="7"/>
  <c r="K9" i="7"/>
  <c r="J47" i="7"/>
  <c r="J11" i="7"/>
  <c r="J9" i="7"/>
  <c r="F9" i="7"/>
  <c r="N9" i="7"/>
  <c r="H9" i="7"/>
  <c r="L9" i="7"/>
  <c r="G9" i="7"/>
  <c r="L56" i="7"/>
  <c r="M47" i="7"/>
  <c r="O47" i="7"/>
  <c r="E47" i="7"/>
  <c r="O46" i="7"/>
  <c r="N34" i="7"/>
  <c r="O17" i="7"/>
  <c r="K47" i="7"/>
  <c r="N43" i="7"/>
  <c r="L42" i="7"/>
  <c r="L31" i="7"/>
  <c r="N29" i="7"/>
  <c r="O58" i="7"/>
  <c r="O49" i="7"/>
  <c r="L34" i="7"/>
  <c r="J17" i="7"/>
  <c r="K58" i="7"/>
  <c r="I34" i="7"/>
  <c r="G58" i="7"/>
  <c r="F34" i="7"/>
  <c r="L33" i="7"/>
  <c r="K67" i="7"/>
  <c r="N45" i="7"/>
  <c r="J25" i="7"/>
  <c r="F67" i="7"/>
  <c r="J58" i="7"/>
  <c r="I45" i="7"/>
  <c r="H25" i="7"/>
  <c r="J20" i="7"/>
  <c r="K17" i="7"/>
  <c r="L67" i="7"/>
  <c r="L58" i="7"/>
  <c r="F58" i="7"/>
  <c r="H56" i="7"/>
  <c r="J49" i="7"/>
  <c r="N47" i="7"/>
  <c r="I47" i="7"/>
  <c r="L39" i="7"/>
  <c r="H33" i="7"/>
  <c r="M25" i="7"/>
  <c r="F17" i="7"/>
  <c r="E16" i="7"/>
  <c r="O15" i="7"/>
  <c r="L65" i="7"/>
  <c r="L54" i="7"/>
  <c r="H53" i="7"/>
  <c r="L51" i="7"/>
  <c r="H50" i="7"/>
  <c r="G46" i="7"/>
  <c r="O45" i="7"/>
  <c r="E45" i="7"/>
  <c r="O44" i="7"/>
  <c r="J43" i="7"/>
  <c r="G42" i="7"/>
  <c r="N40" i="7"/>
  <c r="O39" i="7"/>
  <c r="J34" i="7"/>
  <c r="E34" i="7"/>
  <c r="O33" i="7"/>
  <c r="G33" i="7"/>
  <c r="L25" i="7"/>
  <c r="E25" i="7"/>
  <c r="O24" i="7"/>
  <c r="K13" i="7"/>
  <c r="L44" i="7"/>
  <c r="I43" i="7"/>
  <c r="N38" i="7"/>
  <c r="N36" i="7"/>
  <c r="K24" i="7"/>
  <c r="H61" i="7"/>
  <c r="G47" i="7"/>
  <c r="J45" i="7"/>
  <c r="G44" i="7"/>
  <c r="O43" i="7"/>
  <c r="E43" i="7"/>
  <c r="O42" i="7"/>
  <c r="I38" i="7"/>
  <c r="E36" i="7"/>
  <c r="M34" i="7"/>
  <c r="H34" i="7"/>
  <c r="E27" i="7"/>
  <c r="L26" i="7"/>
  <c r="N25" i="7"/>
  <c r="I25" i="7"/>
  <c r="G24" i="7"/>
  <c r="N23" i="7"/>
  <c r="L22" i="7"/>
  <c r="E21" i="7"/>
  <c r="O20" i="7"/>
  <c r="J65" i="7"/>
  <c r="L29" i="7"/>
  <c r="L15" i="7"/>
  <c r="J13" i="7"/>
  <c r="O67" i="7"/>
  <c r="J67" i="7"/>
  <c r="H65" i="7"/>
  <c r="L62" i="7"/>
  <c r="L46" i="7"/>
  <c r="M45" i="7"/>
  <c r="H45" i="7"/>
  <c r="K44" i="7"/>
  <c r="M43" i="7"/>
  <c r="H43" i="7"/>
  <c r="K42" i="7"/>
  <c r="J36" i="7"/>
  <c r="N32" i="7"/>
  <c r="I29" i="7"/>
  <c r="N27" i="7"/>
  <c r="N17" i="7"/>
  <c r="H17" i="7"/>
  <c r="J15" i="7"/>
  <c r="O13" i="7"/>
  <c r="H13" i="7"/>
  <c r="N67" i="7"/>
  <c r="H67" i="7"/>
  <c r="N65" i="7"/>
  <c r="F65" i="7"/>
  <c r="H62" i="7"/>
  <c r="L61" i="7"/>
  <c r="N58" i="7"/>
  <c r="H58" i="7"/>
  <c r="L47" i="7"/>
  <c r="H47" i="7"/>
  <c r="K46" i="7"/>
  <c r="L45" i="7"/>
  <c r="F45" i="7"/>
  <c r="L43" i="7"/>
  <c r="F43" i="7"/>
  <c r="I36" i="7"/>
  <c r="I32" i="7"/>
  <c r="O31" i="7"/>
  <c r="F29" i="7"/>
  <c r="J27" i="7"/>
  <c r="L24" i="7"/>
  <c r="L17" i="7"/>
  <c r="G17" i="7"/>
  <c r="G15" i="7"/>
  <c r="N13" i="7"/>
  <c r="F13" i="7"/>
  <c r="E12" i="7"/>
  <c r="O11" i="7"/>
  <c r="M65" i="7"/>
  <c r="I65" i="7"/>
  <c r="E65" i="7"/>
  <c r="L64" i="7"/>
  <c r="M62" i="7"/>
  <c r="E62" i="7"/>
  <c r="O56" i="7"/>
  <c r="K56" i="7"/>
  <c r="G56" i="7"/>
  <c r="I54" i="7"/>
  <c r="N49" i="7"/>
  <c r="H49" i="7"/>
  <c r="J40" i="7"/>
  <c r="M38" i="7"/>
  <c r="H38" i="7"/>
  <c r="E32" i="7"/>
  <c r="J29" i="7"/>
  <c r="E29" i="7"/>
  <c r="L28" i="7"/>
  <c r="K26" i="7"/>
  <c r="J23" i="7"/>
  <c r="N20" i="7"/>
  <c r="H20" i="7"/>
  <c r="K15" i="7"/>
  <c r="F15" i="7"/>
  <c r="H14" i="7"/>
  <c r="N11" i="7"/>
  <c r="H11" i="7"/>
  <c r="L60" i="7"/>
  <c r="N56" i="7"/>
  <c r="J56" i="7"/>
  <c r="F56" i="7"/>
  <c r="H54" i="7"/>
  <c r="L49" i="7"/>
  <c r="G49" i="7"/>
  <c r="I40" i="7"/>
  <c r="L38" i="7"/>
  <c r="F38" i="7"/>
  <c r="L35" i="7"/>
  <c r="I23" i="7"/>
  <c r="L20" i="7"/>
  <c r="G20" i="7"/>
  <c r="L11" i="7"/>
  <c r="G11" i="7"/>
  <c r="G67" i="7"/>
  <c r="O65" i="7"/>
  <c r="K65" i="7"/>
  <c r="I62" i="7"/>
  <c r="H60" i="7"/>
  <c r="H59" i="7"/>
  <c r="M56" i="7"/>
  <c r="I56" i="7"/>
  <c r="L55" i="7"/>
  <c r="M54" i="7"/>
  <c r="E54" i="7"/>
  <c r="L53" i="7"/>
  <c r="K49" i="7"/>
  <c r="F49" i="7"/>
  <c r="E40" i="7"/>
  <c r="J38" i="7"/>
  <c r="E38" i="7"/>
  <c r="L37" i="7"/>
  <c r="K35" i="7"/>
  <c r="J32" i="7"/>
  <c r="M29" i="7"/>
  <c r="H29" i="7"/>
  <c r="I27" i="7"/>
  <c r="F25" i="7"/>
  <c r="E23" i="7"/>
  <c r="O22" i="7"/>
  <c r="K20" i="7"/>
  <c r="F20" i="7"/>
  <c r="H18" i="7"/>
  <c r="N15" i="7"/>
  <c r="H15" i="7"/>
  <c r="L13" i="7"/>
  <c r="G13" i="7"/>
  <c r="K11" i="7"/>
  <c r="F11" i="7"/>
  <c r="H10" i="7"/>
  <c r="H51" i="7"/>
  <c r="O60" i="7"/>
  <c r="G60" i="7"/>
  <c r="O51" i="7"/>
  <c r="G51" i="7"/>
  <c r="M67" i="7"/>
  <c r="I67" i="7"/>
  <c r="L66" i="7"/>
  <c r="H64" i="7"/>
  <c r="O62" i="7"/>
  <c r="K62" i="7"/>
  <c r="G62" i="7"/>
  <c r="N60" i="7"/>
  <c r="J60" i="7"/>
  <c r="F60" i="7"/>
  <c r="M58" i="7"/>
  <c r="I58" i="7"/>
  <c r="L57" i="7"/>
  <c r="H55" i="7"/>
  <c r="O54" i="7"/>
  <c r="K54" i="7"/>
  <c r="G54" i="7"/>
  <c r="N51" i="7"/>
  <c r="J51" i="7"/>
  <c r="F51" i="7"/>
  <c r="M49" i="7"/>
  <c r="I49" i="7"/>
  <c r="L48" i="7"/>
  <c r="M40" i="7"/>
  <c r="H40" i="7"/>
  <c r="M36" i="7"/>
  <c r="H36" i="7"/>
  <c r="H35" i="7"/>
  <c r="M32" i="7"/>
  <c r="H32" i="7"/>
  <c r="M27" i="7"/>
  <c r="H27" i="7"/>
  <c r="H26" i="7"/>
  <c r="M23" i="7"/>
  <c r="H23" i="7"/>
  <c r="M21" i="7"/>
  <c r="M20" i="7"/>
  <c r="I20" i="7"/>
  <c r="L18" i="7"/>
  <c r="M17" i="7"/>
  <c r="I17" i="7"/>
  <c r="M16" i="7"/>
  <c r="M15" i="7"/>
  <c r="I15" i="7"/>
  <c r="L14" i="7"/>
  <c r="M13" i="7"/>
  <c r="I13" i="7"/>
  <c r="M12" i="7"/>
  <c r="M11" i="7"/>
  <c r="I11" i="7"/>
  <c r="L10" i="7"/>
  <c r="M9" i="7"/>
  <c r="I9" i="7"/>
  <c r="K60" i="7"/>
  <c r="K51" i="7"/>
  <c r="H66" i="7"/>
  <c r="N62" i="7"/>
  <c r="J62" i="7"/>
  <c r="M60" i="7"/>
  <c r="I60" i="7"/>
  <c r="L59" i="7"/>
  <c r="H57" i="7"/>
  <c r="N54" i="7"/>
  <c r="J54" i="7"/>
  <c r="M51" i="7"/>
  <c r="I51" i="7"/>
  <c r="L50" i="7"/>
  <c r="H48" i="7"/>
  <c r="L40" i="7"/>
  <c r="F40" i="7"/>
  <c r="L36" i="7"/>
  <c r="F36" i="7"/>
  <c r="L32" i="7"/>
  <c r="F32" i="7"/>
  <c r="L27" i="7"/>
  <c r="F27" i="7"/>
  <c r="L23" i="7"/>
  <c r="F23" i="7"/>
  <c r="I18" i="7"/>
  <c r="I14" i="7"/>
  <c r="I10" i="7"/>
  <c r="K66" i="7"/>
  <c r="K64" i="7"/>
  <c r="O61" i="7"/>
  <c r="K61" i="7"/>
  <c r="G61" i="7"/>
  <c r="O59" i="7"/>
  <c r="K59" i="7"/>
  <c r="G59" i="7"/>
  <c r="O57" i="7"/>
  <c r="K57" i="7"/>
  <c r="G57" i="7"/>
  <c r="O55" i="7"/>
  <c r="K55" i="7"/>
  <c r="G55" i="7"/>
  <c r="O53" i="7"/>
  <c r="K53" i="7"/>
  <c r="G53" i="7"/>
  <c r="O50" i="7"/>
  <c r="K50" i="7"/>
  <c r="G50" i="7"/>
  <c r="O48" i="7"/>
  <c r="K48" i="7"/>
  <c r="G48" i="7"/>
  <c r="E39" i="7"/>
  <c r="I39" i="7"/>
  <c r="M39" i="7"/>
  <c r="F39" i="7"/>
  <c r="J39" i="7"/>
  <c r="N39" i="7"/>
  <c r="K37" i="7"/>
  <c r="E31" i="7"/>
  <c r="I31" i="7"/>
  <c r="M31" i="7"/>
  <c r="F31" i="7"/>
  <c r="J31" i="7"/>
  <c r="N31" i="7"/>
  <c r="K28" i="7"/>
  <c r="E22" i="7"/>
  <c r="I22" i="7"/>
  <c r="M22" i="7"/>
  <c r="F22" i="7"/>
  <c r="J22" i="7"/>
  <c r="N22" i="7"/>
  <c r="F21" i="7"/>
  <c r="J21" i="7"/>
  <c r="N21" i="7"/>
  <c r="G21" i="7"/>
  <c r="K21" i="7"/>
  <c r="F16" i="7"/>
  <c r="J16" i="7"/>
  <c r="N16" i="7"/>
  <c r="G16" i="7"/>
  <c r="K16" i="7"/>
  <c r="O16" i="7"/>
  <c r="F12" i="7"/>
  <c r="J12" i="7"/>
  <c r="N12" i="7"/>
  <c r="G12" i="7"/>
  <c r="K12" i="7"/>
  <c r="O12" i="7"/>
  <c r="N66" i="7"/>
  <c r="J66" i="7"/>
  <c r="F66" i="7"/>
  <c r="N64" i="7"/>
  <c r="J64" i="7"/>
  <c r="F64" i="7"/>
  <c r="N61" i="7"/>
  <c r="J61" i="7"/>
  <c r="F61" i="7"/>
  <c r="N59" i="7"/>
  <c r="J59" i="7"/>
  <c r="F59" i="7"/>
  <c r="N57" i="7"/>
  <c r="J57" i="7"/>
  <c r="F57" i="7"/>
  <c r="N55" i="7"/>
  <c r="J55" i="7"/>
  <c r="F55" i="7"/>
  <c r="N53" i="7"/>
  <c r="J53" i="7"/>
  <c r="F53" i="7"/>
  <c r="N50" i="7"/>
  <c r="J50" i="7"/>
  <c r="F50" i="7"/>
  <c r="N48" i="7"/>
  <c r="J48" i="7"/>
  <c r="F48" i="7"/>
  <c r="E46" i="7"/>
  <c r="I46" i="7"/>
  <c r="M46" i="7"/>
  <c r="F46" i="7"/>
  <c r="J46" i="7"/>
  <c r="N46" i="7"/>
  <c r="E44" i="7"/>
  <c r="I44" i="7"/>
  <c r="M44" i="7"/>
  <c r="F44" i="7"/>
  <c r="J44" i="7"/>
  <c r="N44" i="7"/>
  <c r="E42" i="7"/>
  <c r="I42" i="7"/>
  <c r="M42" i="7"/>
  <c r="F42" i="7"/>
  <c r="J42" i="7"/>
  <c r="N42" i="7"/>
  <c r="K39" i="7"/>
  <c r="O35" i="7"/>
  <c r="E33" i="7"/>
  <c r="I33" i="7"/>
  <c r="M33" i="7"/>
  <c r="F33" i="7"/>
  <c r="J33" i="7"/>
  <c r="N33" i="7"/>
  <c r="K31" i="7"/>
  <c r="O26" i="7"/>
  <c r="E24" i="7"/>
  <c r="I24" i="7"/>
  <c r="M24" i="7"/>
  <c r="F24" i="7"/>
  <c r="J24" i="7"/>
  <c r="N24" i="7"/>
  <c r="K22" i="7"/>
  <c r="I21" i="7"/>
  <c r="M18" i="7"/>
  <c r="I16" i="7"/>
  <c r="M14" i="7"/>
  <c r="I12" i="7"/>
  <c r="M10" i="7"/>
  <c r="E37" i="7"/>
  <c r="I37" i="7"/>
  <c r="M37" i="7"/>
  <c r="F37" i="7"/>
  <c r="J37" i="7"/>
  <c r="N37" i="7"/>
  <c r="E28" i="7"/>
  <c r="I28" i="7"/>
  <c r="M28" i="7"/>
  <c r="F28" i="7"/>
  <c r="J28" i="7"/>
  <c r="N28" i="7"/>
  <c r="O66" i="7"/>
  <c r="G66" i="7"/>
  <c r="O64" i="7"/>
  <c r="G64" i="7"/>
  <c r="M66" i="7"/>
  <c r="I66" i="7"/>
  <c r="M64" i="7"/>
  <c r="I64" i="7"/>
  <c r="M61" i="7"/>
  <c r="I61" i="7"/>
  <c r="M59" i="7"/>
  <c r="I59" i="7"/>
  <c r="M57" i="7"/>
  <c r="I57" i="7"/>
  <c r="M55" i="7"/>
  <c r="I55" i="7"/>
  <c r="M53" i="7"/>
  <c r="I53" i="7"/>
  <c r="M50" i="7"/>
  <c r="I50" i="7"/>
  <c r="M48" i="7"/>
  <c r="I48" i="7"/>
  <c r="H39" i="7"/>
  <c r="O37" i="7"/>
  <c r="G37" i="7"/>
  <c r="E35" i="7"/>
  <c r="I35" i="7"/>
  <c r="M35" i="7"/>
  <c r="F35" i="7"/>
  <c r="J35" i="7"/>
  <c r="N35" i="7"/>
  <c r="H31" i="7"/>
  <c r="O28" i="7"/>
  <c r="G28" i="7"/>
  <c r="E26" i="7"/>
  <c r="I26" i="7"/>
  <c r="M26" i="7"/>
  <c r="F26" i="7"/>
  <c r="J26" i="7"/>
  <c r="N26" i="7"/>
  <c r="H22" i="7"/>
  <c r="H21" i="7"/>
  <c r="F18" i="7"/>
  <c r="J18" i="7"/>
  <c r="N18" i="7"/>
  <c r="G18" i="7"/>
  <c r="K18" i="7"/>
  <c r="O18" i="7"/>
  <c r="H16" i="7"/>
  <c r="F14" i="7"/>
  <c r="J14" i="7"/>
  <c r="N14" i="7"/>
  <c r="G14" i="7"/>
  <c r="K14" i="7"/>
  <c r="O14" i="7"/>
  <c r="H12" i="7"/>
  <c r="F10" i="7"/>
  <c r="J10" i="7"/>
  <c r="N10" i="7"/>
  <c r="G10" i="7"/>
  <c r="K10" i="7"/>
  <c r="O10" i="7"/>
  <c r="K45" i="7"/>
  <c r="K43" i="7"/>
  <c r="O40" i="7"/>
  <c r="K40" i="7"/>
  <c r="O38" i="7"/>
  <c r="K38" i="7"/>
  <c r="O36" i="7"/>
  <c r="K36" i="7"/>
  <c r="O34" i="7"/>
  <c r="K34" i="7"/>
  <c r="O32" i="7"/>
  <c r="K32" i="7"/>
  <c r="O29" i="7"/>
  <c r="K29" i="7"/>
  <c r="O27" i="7"/>
  <c r="K27" i="7"/>
  <c r="O25" i="7"/>
  <c r="K25" i="7"/>
  <c r="O23" i="7"/>
  <c r="K23" i="7"/>
  <c r="B17" i="1"/>
  <c r="B6" i="1"/>
  <c r="B8" i="1"/>
  <c r="B9" i="1"/>
  <c r="B10" i="1"/>
  <c r="B11" i="1"/>
  <c r="D11" i="1"/>
  <c r="B12" i="1"/>
  <c r="B13" i="1"/>
  <c r="B14" i="1"/>
  <c r="B15" i="1"/>
  <c r="B16" i="1"/>
  <c r="B19" i="1"/>
  <c r="B20" i="1"/>
  <c r="D20" i="1" s="1"/>
  <c r="B21" i="1"/>
  <c r="D21" i="1"/>
  <c r="B22" i="1"/>
  <c r="D22" i="1" s="1"/>
  <c r="B23" i="1"/>
  <c r="B24" i="1"/>
  <c r="B25" i="1"/>
  <c r="B26" i="1"/>
  <c r="B27" i="1"/>
  <c r="B28" i="1"/>
  <c r="B30" i="1"/>
  <c r="B31" i="1"/>
  <c r="B32" i="1"/>
  <c r="B33" i="1"/>
  <c r="B34" i="1"/>
  <c r="B35" i="1"/>
  <c r="B36" i="1"/>
  <c r="B37" i="1"/>
  <c r="B38" i="1"/>
  <c r="D38" i="1" s="1"/>
  <c r="B39" i="1"/>
  <c r="B41" i="1"/>
  <c r="D41" i="1"/>
  <c r="B42" i="1"/>
  <c r="B43" i="1"/>
  <c r="B44" i="1"/>
  <c r="B45" i="1"/>
  <c r="B46" i="1"/>
  <c r="B47" i="1"/>
  <c r="B48" i="1"/>
  <c r="B49" i="1"/>
  <c r="B50" i="1"/>
  <c r="B52" i="1"/>
  <c r="B53" i="1"/>
  <c r="B55" i="1"/>
  <c r="D55" i="1" s="1"/>
  <c r="B56" i="1"/>
  <c r="B57" i="1"/>
  <c r="B58" i="1"/>
  <c r="B59" i="1"/>
  <c r="B60" i="1"/>
  <c r="D60" i="1"/>
  <c r="B61" i="1"/>
  <c r="B63" i="1"/>
  <c r="B64" i="1"/>
  <c r="B65" i="1"/>
  <c r="B66" i="1"/>
  <c r="C18" i="9"/>
  <c r="C6" i="15"/>
  <c r="D6" i="15"/>
  <c r="E6" i="15"/>
  <c r="C8" i="15"/>
  <c r="D8" i="15"/>
  <c r="E8" i="15"/>
  <c r="C9" i="15"/>
  <c r="D9" i="15" s="1"/>
  <c r="E9" i="15" s="1"/>
  <c r="C10" i="15"/>
  <c r="D10" i="15" s="1"/>
  <c r="E10" i="15" s="1"/>
  <c r="C11" i="15"/>
  <c r="D11" i="15"/>
  <c r="E11" i="15"/>
  <c r="C12" i="15"/>
  <c r="D12" i="15"/>
  <c r="E12" i="15"/>
  <c r="C13" i="15"/>
  <c r="D13" i="15" s="1"/>
  <c r="E13" i="15" s="1"/>
  <c r="C14" i="15"/>
  <c r="D14" i="15"/>
  <c r="E14" i="15" s="1"/>
  <c r="C15" i="15"/>
  <c r="D15" i="15"/>
  <c r="E15" i="15" s="1"/>
  <c r="C16" i="15"/>
  <c r="D16" i="15"/>
  <c r="E16" i="15"/>
  <c r="C17" i="15"/>
  <c r="D17" i="15" s="1"/>
  <c r="E17" i="15" s="1"/>
  <c r="C18" i="15"/>
  <c r="C19" i="15"/>
  <c r="D19" i="15" s="1"/>
  <c r="E19" i="15" s="1"/>
  <c r="C20" i="15"/>
  <c r="D20" i="15" s="1"/>
  <c r="E20" i="15" s="1"/>
  <c r="C21" i="15"/>
  <c r="D21" i="15"/>
  <c r="E21" i="15"/>
  <c r="C22" i="15"/>
  <c r="D22" i="15"/>
  <c r="E22" i="15"/>
  <c r="C23" i="15"/>
  <c r="D23" i="15" s="1"/>
  <c r="E23" i="15" s="1"/>
  <c r="C24" i="15"/>
  <c r="D24" i="15"/>
  <c r="E24" i="15" s="1"/>
  <c r="C25" i="15"/>
  <c r="D25" i="15"/>
  <c r="E25" i="15" s="1"/>
  <c r="C26" i="15"/>
  <c r="D26" i="15"/>
  <c r="E26" i="15"/>
  <c r="C27" i="15"/>
  <c r="D27" i="15" s="1"/>
  <c r="E27" i="15" s="1"/>
  <c r="C28" i="15"/>
  <c r="D28" i="15"/>
  <c r="E28" i="15" s="1"/>
  <c r="C30" i="15"/>
  <c r="D30" i="15"/>
  <c r="E30" i="15"/>
  <c r="C31" i="15"/>
  <c r="D31" i="15"/>
  <c r="E31" i="15"/>
  <c r="C32" i="15"/>
  <c r="D32" i="15" s="1"/>
  <c r="E32" i="15" s="1"/>
  <c r="C33" i="15"/>
  <c r="D33" i="15"/>
  <c r="E33" i="15" s="1"/>
  <c r="C34" i="15"/>
  <c r="D34" i="15"/>
  <c r="E34" i="15"/>
  <c r="C35" i="15"/>
  <c r="D35" i="15"/>
  <c r="E35" i="15"/>
  <c r="C36" i="15"/>
  <c r="D36" i="15" s="1"/>
  <c r="E36" i="15" s="1"/>
  <c r="C37" i="15"/>
  <c r="D37" i="15" s="1"/>
  <c r="E37" i="15" s="1"/>
  <c r="C38" i="15"/>
  <c r="D38" i="15"/>
  <c r="E38" i="15"/>
  <c r="C39" i="15"/>
  <c r="D39" i="15"/>
  <c r="E39" i="15"/>
  <c r="C41" i="15"/>
  <c r="D41" i="15" s="1"/>
  <c r="E41" i="15" s="1"/>
  <c r="C42" i="15"/>
  <c r="D42" i="15"/>
  <c r="E42" i="15" s="1"/>
  <c r="C43" i="15"/>
  <c r="D43" i="15"/>
  <c r="E43" i="15" s="1"/>
  <c r="C44" i="15"/>
  <c r="D44" i="15"/>
  <c r="E44" i="15"/>
  <c r="C45" i="15"/>
  <c r="D45" i="15" s="1"/>
  <c r="E45" i="15" s="1"/>
  <c r="C46" i="15"/>
  <c r="D46" i="15"/>
  <c r="E46" i="15" s="1"/>
  <c r="C47" i="15"/>
  <c r="D47" i="15"/>
  <c r="E47" i="15"/>
  <c r="C48" i="15"/>
  <c r="D48" i="15"/>
  <c r="E48" i="15"/>
  <c r="C49" i="15"/>
  <c r="D49" i="15" s="1"/>
  <c r="E49" i="15" s="1"/>
  <c r="C50" i="15"/>
  <c r="D50" i="15"/>
  <c r="E50" i="15" s="1"/>
  <c r="C52" i="15"/>
  <c r="D52" i="15"/>
  <c r="E52" i="15"/>
  <c r="C53" i="15"/>
  <c r="D53" i="15"/>
  <c r="E53" i="15"/>
  <c r="C54" i="15"/>
  <c r="D54" i="15" s="1"/>
  <c r="E54" i="15" s="1"/>
  <c r="C55" i="15"/>
  <c r="D55" i="15" s="1"/>
  <c r="E55" i="15" s="1"/>
  <c r="C56" i="15"/>
  <c r="D56" i="15"/>
  <c r="E56" i="15"/>
  <c r="C57" i="15"/>
  <c r="D57" i="15"/>
  <c r="E57" i="15"/>
  <c r="C58" i="15"/>
  <c r="D58" i="15" s="1"/>
  <c r="E58" i="15" s="1"/>
  <c r="C59" i="15"/>
  <c r="D59" i="15"/>
  <c r="E59" i="15" s="1"/>
  <c r="C60" i="15"/>
  <c r="D60" i="15"/>
  <c r="E60" i="15" s="1"/>
  <c r="C61" i="15"/>
  <c r="D61" i="15"/>
  <c r="E61" i="15"/>
  <c r="C63" i="15"/>
  <c r="D63" i="15" s="1"/>
  <c r="E63" i="15" s="1"/>
  <c r="C64" i="15"/>
  <c r="D64" i="15"/>
  <c r="E64" i="15" s="1"/>
  <c r="C65" i="15"/>
  <c r="D65" i="15"/>
  <c r="E65" i="15"/>
  <c r="C66" i="15"/>
  <c r="D66" i="15"/>
  <c r="E66" i="15"/>
  <c r="H6" i="15"/>
  <c r="I6" i="15" s="1"/>
  <c r="J6" i="15" s="1"/>
  <c r="H8" i="15"/>
  <c r="I8" i="15"/>
  <c r="J8" i="15" s="1"/>
  <c r="H9" i="15"/>
  <c r="I9" i="15"/>
  <c r="J9" i="15"/>
  <c r="H10" i="15"/>
  <c r="I10" i="15"/>
  <c r="J10" i="15"/>
  <c r="H11" i="15"/>
  <c r="I11" i="15" s="1"/>
  <c r="J11" i="15" s="1"/>
  <c r="H12" i="15"/>
  <c r="I12" i="15" s="1"/>
  <c r="J12" i="15" s="1"/>
  <c r="H13" i="15"/>
  <c r="I13" i="15"/>
  <c r="J13" i="15"/>
  <c r="H17" i="15"/>
  <c r="I17" i="15"/>
  <c r="J17" i="15"/>
  <c r="H20" i="15"/>
  <c r="I20" i="15" s="1"/>
  <c r="J20" i="15" s="1"/>
  <c r="H21" i="15"/>
  <c r="I21" i="15"/>
  <c r="J21" i="15" s="1"/>
  <c r="H24" i="15"/>
  <c r="I24" i="15"/>
  <c r="J24" i="15" s="1"/>
  <c r="H25" i="15"/>
  <c r="I25" i="15"/>
  <c r="J25" i="15"/>
  <c r="H26" i="15"/>
  <c r="I26" i="15" s="1"/>
  <c r="J26" i="15" s="1"/>
  <c r="H27" i="15"/>
  <c r="I27" i="15"/>
  <c r="J27" i="15" s="1"/>
  <c r="H30" i="15"/>
  <c r="I30" i="15"/>
  <c r="J30" i="15"/>
  <c r="H37" i="15"/>
  <c r="I37" i="15"/>
  <c r="J37" i="15"/>
  <c r="H39" i="15"/>
  <c r="I39" i="15" s="1"/>
  <c r="J39" i="15" s="1"/>
  <c r="H43" i="15"/>
  <c r="I43" i="15"/>
  <c r="J43" i="15" s="1"/>
  <c r="H45" i="15"/>
  <c r="I45" i="15"/>
  <c r="J45" i="15"/>
  <c r="H47" i="15"/>
  <c r="I47" i="15"/>
  <c r="J47" i="15"/>
  <c r="J49" i="15"/>
  <c r="H50" i="15"/>
  <c r="I50" i="15"/>
  <c r="J50" i="15"/>
  <c r="H53" i="15"/>
  <c r="I53" i="15" s="1"/>
  <c r="J53" i="15" s="1"/>
  <c r="H59" i="15"/>
  <c r="I59" i="15" s="1"/>
  <c r="J59" i="15" s="1"/>
  <c r="H63" i="15"/>
  <c r="I63" i="15"/>
  <c r="J63" i="15"/>
  <c r="H65" i="15"/>
  <c r="I65" i="15"/>
  <c r="J65" i="15"/>
  <c r="H66" i="15"/>
  <c r="I66" i="15" s="1"/>
  <c r="J66" i="15" s="1"/>
  <c r="D21" i="9"/>
  <c r="Q21" i="9"/>
  <c r="C21" i="9"/>
  <c r="B21" i="9"/>
  <c r="J4" i="32"/>
  <c r="I4" i="32"/>
  <c r="H4" i="32"/>
  <c r="G4" i="32"/>
  <c r="F4" i="32"/>
  <c r="E4" i="32"/>
  <c r="D4" i="32"/>
  <c r="C4" i="32"/>
  <c r="B4" i="32"/>
  <c r="K4" i="29"/>
  <c r="J4" i="29"/>
  <c r="I4" i="29"/>
  <c r="H4" i="29"/>
  <c r="G4" i="29"/>
  <c r="F4" i="29"/>
  <c r="E4" i="29"/>
  <c r="D4" i="29"/>
  <c r="C4" i="29"/>
  <c r="B4" i="29"/>
  <c r="J4" i="30"/>
  <c r="I4" i="30"/>
  <c r="H4" i="30"/>
  <c r="G4" i="30"/>
  <c r="F4" i="30"/>
  <c r="E4" i="30"/>
  <c r="D4" i="30"/>
  <c r="C4" i="30"/>
  <c r="B4" i="30"/>
  <c r="K4" i="31"/>
  <c r="J4" i="31"/>
  <c r="I4" i="31"/>
  <c r="H4" i="31"/>
  <c r="G4" i="31"/>
  <c r="F4" i="31"/>
  <c r="E4" i="31"/>
  <c r="D4" i="31"/>
  <c r="C4" i="31"/>
  <c r="B4" i="31"/>
  <c r="G64" i="27"/>
  <c r="G63" i="27"/>
  <c r="G62" i="27"/>
  <c r="G61" i="27"/>
  <c r="G59" i="27"/>
  <c r="G58" i="27"/>
  <c r="G57" i="27"/>
  <c r="G56" i="27"/>
  <c r="G55" i="27"/>
  <c r="G54" i="27"/>
  <c r="G53" i="27"/>
  <c r="G52" i="27"/>
  <c r="G51" i="27"/>
  <c r="G50" i="27"/>
  <c r="G48" i="27"/>
  <c r="G47" i="27"/>
  <c r="G46" i="27"/>
  <c r="G45" i="27"/>
  <c r="G44" i="27"/>
  <c r="G43" i="27"/>
  <c r="G42" i="27"/>
  <c r="G41" i="27"/>
  <c r="G40" i="27"/>
  <c r="G39" i="27"/>
  <c r="G37" i="27"/>
  <c r="G36" i="27"/>
  <c r="G35" i="27"/>
  <c r="G34" i="27"/>
  <c r="G33" i="27"/>
  <c r="G32" i="27"/>
  <c r="G31" i="27"/>
  <c r="G30" i="27"/>
  <c r="G29" i="27"/>
  <c r="G28" i="27"/>
  <c r="G26" i="27"/>
  <c r="G25" i="27"/>
  <c r="G24" i="27"/>
  <c r="G23" i="27"/>
  <c r="G22" i="27"/>
  <c r="G21" i="27"/>
  <c r="G20" i="27"/>
  <c r="G19" i="27"/>
  <c r="G18" i="27"/>
  <c r="G17" i="27"/>
  <c r="G15" i="27"/>
  <c r="G14" i="27"/>
  <c r="G13" i="27"/>
  <c r="G12" i="27"/>
  <c r="G11" i="27"/>
  <c r="G10" i="27"/>
  <c r="G9" i="27"/>
  <c r="G8" i="27"/>
  <c r="G7" i="27"/>
  <c r="G6" i="27"/>
  <c r="F4" i="27"/>
  <c r="C4" i="27"/>
  <c r="E4" i="27"/>
  <c r="D4" i="27"/>
  <c r="B4" i="27"/>
  <c r="B7" i="24"/>
  <c r="F7" i="24" s="1"/>
  <c r="B8" i="24"/>
  <c r="E8" i="24"/>
  <c r="B9" i="24"/>
  <c r="F9" i="24" s="1"/>
  <c r="B10" i="24"/>
  <c r="I10" i="24"/>
  <c r="B11" i="24"/>
  <c r="B12" i="24"/>
  <c r="E12" i="24"/>
  <c r="B13" i="24"/>
  <c r="C13" i="24" s="1"/>
  <c r="B14" i="24"/>
  <c r="G14" i="24"/>
  <c r="B15" i="24"/>
  <c r="H15" i="24" s="1"/>
  <c r="B16" i="24"/>
  <c r="D16" i="24"/>
  <c r="B18" i="24"/>
  <c r="G18" i="24" s="1"/>
  <c r="B19" i="24"/>
  <c r="B20" i="24"/>
  <c r="C20" i="24"/>
  <c r="B21" i="24"/>
  <c r="D21" i="24" s="1"/>
  <c r="B22" i="24"/>
  <c r="C22" i="24"/>
  <c r="B23" i="24"/>
  <c r="I23" i="24" s="1"/>
  <c r="B24" i="24"/>
  <c r="D24" i="24"/>
  <c r="B25" i="24"/>
  <c r="G25" i="24" s="1"/>
  <c r="B26" i="24"/>
  <c r="B27" i="24"/>
  <c r="G27" i="24" s="1"/>
  <c r="B29" i="24"/>
  <c r="C29" i="24"/>
  <c r="B30" i="24"/>
  <c r="H30" i="24" s="1"/>
  <c r="B31" i="24"/>
  <c r="C31" i="24"/>
  <c r="B32" i="24"/>
  <c r="C32" i="24"/>
  <c r="B33" i="24"/>
  <c r="I33" i="24"/>
  <c r="B34" i="24"/>
  <c r="E34" i="24"/>
  <c r="B35" i="24"/>
  <c r="H35" i="24"/>
  <c r="B36" i="24"/>
  <c r="H36" i="24"/>
  <c r="C36" i="24"/>
  <c r="B37" i="24"/>
  <c r="D37" i="24" s="1"/>
  <c r="B38" i="24"/>
  <c r="C38" i="24"/>
  <c r="B40" i="24"/>
  <c r="H40" i="24" s="1"/>
  <c r="B41" i="24"/>
  <c r="F41" i="24"/>
  <c r="B42" i="24"/>
  <c r="E42" i="24" s="1"/>
  <c r="B43" i="24"/>
  <c r="D43" i="24"/>
  <c r="B44" i="24"/>
  <c r="B45" i="24"/>
  <c r="G45" i="24"/>
  <c r="B46" i="24"/>
  <c r="I46" i="24" s="1"/>
  <c r="B47" i="24"/>
  <c r="H47" i="24"/>
  <c r="B48" i="24"/>
  <c r="I48" i="24" s="1"/>
  <c r="B49" i="24"/>
  <c r="E49" i="24"/>
  <c r="B51" i="24"/>
  <c r="G51" i="24" s="1"/>
  <c r="B52" i="24"/>
  <c r="C52" i="24"/>
  <c r="B53" i="24"/>
  <c r="C53" i="24" s="1"/>
  <c r="B54" i="24"/>
  <c r="E54" i="24"/>
  <c r="B55" i="24"/>
  <c r="E55" i="24" s="1"/>
  <c r="B56" i="24"/>
  <c r="G56" i="24"/>
  <c r="B57" i="24"/>
  <c r="I57" i="24"/>
  <c r="B58" i="24"/>
  <c r="I58" i="24"/>
  <c r="B59" i="24"/>
  <c r="H59" i="24"/>
  <c r="B60" i="24"/>
  <c r="B62" i="24"/>
  <c r="F62" i="24"/>
  <c r="B63" i="24"/>
  <c r="B64" i="24"/>
  <c r="C64" i="24"/>
  <c r="B65" i="24"/>
  <c r="C5" i="25"/>
  <c r="D5" i="25"/>
  <c r="E5" i="25"/>
  <c r="F5" i="25"/>
  <c r="G5" i="25"/>
  <c r="H5" i="25"/>
  <c r="I5" i="25"/>
  <c r="B5" i="25"/>
  <c r="B4" i="23"/>
  <c r="C4" i="23"/>
  <c r="D4" i="23"/>
  <c r="E4" i="23"/>
  <c r="F4" i="23"/>
  <c r="G4" i="23"/>
  <c r="H4" i="23"/>
  <c r="I4" i="23"/>
  <c r="J4" i="23"/>
  <c r="K4" i="23"/>
  <c r="L4" i="23"/>
  <c r="M4" i="23"/>
  <c r="N4" i="23"/>
  <c r="O4" i="23"/>
  <c r="B6" i="14"/>
  <c r="B7" i="14"/>
  <c r="C7" i="14"/>
  <c r="B8" i="14"/>
  <c r="O8" i="14" s="1"/>
  <c r="B9" i="14"/>
  <c r="K9" i="14"/>
  <c r="B10" i="14"/>
  <c r="B11" i="14"/>
  <c r="C11" i="14"/>
  <c r="B12" i="14"/>
  <c r="B13" i="14"/>
  <c r="O13" i="14"/>
  <c r="B14" i="14"/>
  <c r="F14" i="14" s="1"/>
  <c r="B15" i="14"/>
  <c r="P15" i="14"/>
  <c r="B17" i="14"/>
  <c r="N17" i="14" s="1"/>
  <c r="B18" i="14"/>
  <c r="I18" i="14"/>
  <c r="B19" i="14"/>
  <c r="L19" i="14"/>
  <c r="B20" i="14"/>
  <c r="G20" i="14"/>
  <c r="B21" i="14"/>
  <c r="J21" i="14"/>
  <c r="B22" i="14"/>
  <c r="H22" i="14"/>
  <c r="B23" i="14"/>
  <c r="P23" i="14"/>
  <c r="B24" i="14"/>
  <c r="N24" i="14"/>
  <c r="B25" i="14"/>
  <c r="P25" i="14"/>
  <c r="B26" i="14"/>
  <c r="C26" i="14"/>
  <c r="B28" i="14"/>
  <c r="O28" i="14"/>
  <c r="B29" i="14"/>
  <c r="K29" i="14"/>
  <c r="B30" i="14"/>
  <c r="O30" i="14"/>
  <c r="B31" i="14"/>
  <c r="F31" i="14"/>
  <c r="B32" i="14"/>
  <c r="N32" i="14"/>
  <c r="B33" i="14"/>
  <c r="E33" i="14"/>
  <c r="B34" i="14"/>
  <c r="K34" i="14"/>
  <c r="B35" i="14"/>
  <c r="L35" i="14"/>
  <c r="B36" i="14"/>
  <c r="D36" i="14"/>
  <c r="B37" i="14"/>
  <c r="P37" i="14"/>
  <c r="B39" i="14"/>
  <c r="G39" i="14"/>
  <c r="B40" i="14"/>
  <c r="L40" i="14"/>
  <c r="B41" i="14"/>
  <c r="E41" i="14"/>
  <c r="B42" i="14"/>
  <c r="L42" i="14"/>
  <c r="B43" i="14"/>
  <c r="N43" i="14"/>
  <c r="B44" i="14"/>
  <c r="I44" i="14"/>
  <c r="B45" i="14"/>
  <c r="I45" i="14" s="1"/>
  <c r="C45" i="14"/>
  <c r="B46" i="14"/>
  <c r="M46" i="14"/>
  <c r="B47" i="14"/>
  <c r="G47" i="14"/>
  <c r="B48" i="14"/>
  <c r="H48" i="14"/>
  <c r="B50" i="14"/>
  <c r="P50" i="14"/>
  <c r="B51" i="14"/>
  <c r="M51" i="14"/>
  <c r="B52" i="14"/>
  <c r="H52" i="14"/>
  <c r="B53" i="14"/>
  <c r="O53" i="14"/>
  <c r="B54" i="14"/>
  <c r="F54" i="14"/>
  <c r="B55" i="14"/>
  <c r="H55" i="14"/>
  <c r="B56" i="14"/>
  <c r="H56" i="14"/>
  <c r="B57" i="14"/>
  <c r="L57" i="14"/>
  <c r="B58" i="14"/>
  <c r="N58" i="14"/>
  <c r="B59" i="14"/>
  <c r="J59" i="14"/>
  <c r="B61" i="14"/>
  <c r="G61" i="14"/>
  <c r="B62" i="14"/>
  <c r="L62" i="14"/>
  <c r="B63" i="14"/>
  <c r="L63" i="14"/>
  <c r="B64" i="14"/>
  <c r="F64" i="14"/>
  <c r="C4" i="10"/>
  <c r="D4" i="10"/>
  <c r="E4" i="10"/>
  <c r="F4" i="10"/>
  <c r="G4" i="10"/>
  <c r="H4" i="10"/>
  <c r="I4" i="10"/>
  <c r="J4" i="10"/>
  <c r="K4" i="10"/>
  <c r="L4" i="10"/>
  <c r="M4" i="10"/>
  <c r="N4" i="10"/>
  <c r="O4" i="10"/>
  <c r="P4" i="10"/>
  <c r="B6" i="12"/>
  <c r="B7" i="12"/>
  <c r="B8" i="12"/>
  <c r="B9" i="12"/>
  <c r="B10" i="12"/>
  <c r="B11" i="12"/>
  <c r="B12" i="12"/>
  <c r="B13" i="12"/>
  <c r="B14" i="12"/>
  <c r="B15" i="12"/>
  <c r="B17" i="12"/>
  <c r="B18" i="12"/>
  <c r="B19" i="12"/>
  <c r="B20" i="12"/>
  <c r="B21" i="12"/>
  <c r="B22" i="12"/>
  <c r="B23" i="12"/>
  <c r="B24" i="12"/>
  <c r="B25" i="12"/>
  <c r="B26" i="12"/>
  <c r="B28" i="12"/>
  <c r="B29" i="12"/>
  <c r="B30" i="12"/>
  <c r="B31" i="12"/>
  <c r="B32" i="12"/>
  <c r="B33" i="12"/>
  <c r="B34" i="12"/>
  <c r="B35" i="12"/>
  <c r="B36" i="12"/>
  <c r="B37" i="12"/>
  <c r="B39" i="12"/>
  <c r="B40" i="12"/>
  <c r="B41" i="12"/>
  <c r="B42" i="12"/>
  <c r="B43" i="12"/>
  <c r="B44" i="12"/>
  <c r="B45" i="12"/>
  <c r="B46" i="12"/>
  <c r="B47" i="12"/>
  <c r="B48" i="12"/>
  <c r="B50" i="12"/>
  <c r="B51" i="12"/>
  <c r="B52" i="12"/>
  <c r="B53" i="12"/>
  <c r="B54" i="12"/>
  <c r="B55" i="12"/>
  <c r="B56" i="12"/>
  <c r="B57" i="12"/>
  <c r="B58" i="12"/>
  <c r="B59" i="12"/>
  <c r="B61" i="12"/>
  <c r="B62" i="12"/>
  <c r="B63" i="12"/>
  <c r="B64" i="12"/>
  <c r="C6" i="12"/>
  <c r="L6" i="12" s="1"/>
  <c r="D6" i="12"/>
  <c r="C7" i="12"/>
  <c r="M7" i="12"/>
  <c r="C8" i="12"/>
  <c r="F8" i="12"/>
  <c r="C9" i="12"/>
  <c r="G9" i="12"/>
  <c r="C10" i="12"/>
  <c r="K10" i="12"/>
  <c r="C11" i="12"/>
  <c r="F11" i="12"/>
  <c r="C12" i="12"/>
  <c r="L12" i="12"/>
  <c r="C13" i="12"/>
  <c r="N13" i="12"/>
  <c r="C14" i="12"/>
  <c r="H14" i="12"/>
  <c r="C15" i="12"/>
  <c r="L15" i="12"/>
  <c r="C17" i="12"/>
  <c r="J17" i="12"/>
  <c r="C18" i="12"/>
  <c r="C19" i="12"/>
  <c r="J19" i="12"/>
  <c r="C20" i="12"/>
  <c r="C21" i="12"/>
  <c r="E21" i="12" s="1"/>
  <c r="G21" i="12"/>
  <c r="C22" i="12"/>
  <c r="C23" i="12"/>
  <c r="F23" i="12"/>
  <c r="C24" i="12"/>
  <c r="C25" i="12"/>
  <c r="M25" i="12"/>
  <c r="C26" i="12"/>
  <c r="C28" i="12"/>
  <c r="I28" i="12" s="1"/>
  <c r="N28" i="12"/>
  <c r="C29" i="12"/>
  <c r="C30" i="12"/>
  <c r="F30" i="12"/>
  <c r="C31" i="12"/>
  <c r="G31" i="12"/>
  <c r="C32" i="12"/>
  <c r="F32" i="12"/>
  <c r="C33" i="12"/>
  <c r="J33" i="12"/>
  <c r="C34" i="12"/>
  <c r="H34" i="12"/>
  <c r="C35" i="12"/>
  <c r="E35" i="12"/>
  <c r="C36" i="12"/>
  <c r="G36" i="12"/>
  <c r="C37" i="12"/>
  <c r="L37" i="12"/>
  <c r="C39" i="12"/>
  <c r="G39" i="12"/>
  <c r="C40" i="12"/>
  <c r="I40" i="12"/>
  <c r="C41" i="12"/>
  <c r="I41" i="12"/>
  <c r="C42" i="12"/>
  <c r="E42" i="12" s="1"/>
  <c r="D42" i="12"/>
  <c r="C43" i="12"/>
  <c r="D43" i="12"/>
  <c r="C44" i="12"/>
  <c r="E44" i="12"/>
  <c r="C45" i="12"/>
  <c r="H45" i="12"/>
  <c r="C46" i="12"/>
  <c r="C47" i="12"/>
  <c r="K47" i="12" s="1"/>
  <c r="C48" i="12"/>
  <c r="O48" i="12"/>
  <c r="C50" i="12"/>
  <c r="C51" i="12"/>
  <c r="L51" i="12"/>
  <c r="C52" i="12"/>
  <c r="C53" i="12"/>
  <c r="J53" i="12"/>
  <c r="C54" i="12"/>
  <c r="C55" i="12"/>
  <c r="F55" i="12"/>
  <c r="C56" i="12"/>
  <c r="C57" i="12"/>
  <c r="I57" i="12"/>
  <c r="C58" i="12"/>
  <c r="C59" i="12"/>
  <c r="M59" i="12"/>
  <c r="C61" i="12"/>
  <c r="C62" i="12"/>
  <c r="I62" i="12"/>
  <c r="C63" i="12"/>
  <c r="C64" i="12"/>
  <c r="F64" i="12"/>
  <c r="B4" i="10"/>
  <c r="B10" i="9"/>
  <c r="B11" i="9"/>
  <c r="B12" i="9"/>
  <c r="B13" i="9"/>
  <c r="B7" i="9" s="1"/>
  <c r="B14" i="9"/>
  <c r="B16" i="9"/>
  <c r="B18" i="9"/>
  <c r="B22" i="9"/>
  <c r="B25" i="9"/>
  <c r="B26" i="9"/>
  <c r="B27" i="9"/>
  <c r="B28" i="9"/>
  <c r="B31" i="9"/>
  <c r="B33" i="9"/>
  <c r="B34" i="9"/>
  <c r="B35" i="9"/>
  <c r="B36" i="9"/>
  <c r="B38" i="9"/>
  <c r="B40" i="9"/>
  <c r="B42" i="9"/>
  <c r="B44" i="9"/>
  <c r="B45" i="9"/>
  <c r="B46" i="9"/>
  <c r="B48" i="9"/>
  <c r="B50" i="9"/>
  <c r="B51" i="9"/>
  <c r="B54" i="9"/>
  <c r="B57" i="9"/>
  <c r="B60" i="9"/>
  <c r="B64" i="9"/>
  <c r="B66" i="9"/>
  <c r="B67" i="9"/>
  <c r="C10" i="9"/>
  <c r="C11" i="9"/>
  <c r="C12" i="9"/>
  <c r="C13" i="9"/>
  <c r="C7" i="9" s="1"/>
  <c r="C14" i="9"/>
  <c r="C22" i="9"/>
  <c r="C25" i="9"/>
  <c r="C26" i="9"/>
  <c r="C27" i="9"/>
  <c r="C28" i="9"/>
  <c r="C31" i="9"/>
  <c r="C36" i="9"/>
  <c r="C38" i="9"/>
  <c r="C40" i="9"/>
  <c r="C44" i="9"/>
  <c r="C46" i="9"/>
  <c r="C48" i="9"/>
  <c r="C50" i="9"/>
  <c r="C51" i="9"/>
  <c r="C54" i="9"/>
  <c r="C57" i="9"/>
  <c r="C60" i="9"/>
  <c r="C64" i="9"/>
  <c r="C66" i="9"/>
  <c r="C67" i="9"/>
  <c r="D10" i="9"/>
  <c r="M10" i="9" s="1"/>
  <c r="D11" i="9"/>
  <c r="O11" i="9"/>
  <c r="D12" i="9"/>
  <c r="O12" i="9"/>
  <c r="D13" i="9"/>
  <c r="O13" i="9"/>
  <c r="D14" i="9"/>
  <c r="M14" i="9"/>
  <c r="D18" i="9"/>
  <c r="K18" i="9"/>
  <c r="D22" i="9"/>
  <c r="O22" i="9"/>
  <c r="D25" i="9"/>
  <c r="J25" i="9"/>
  <c r="D26" i="9"/>
  <c r="O26" i="9"/>
  <c r="D27" i="9"/>
  <c r="J27" i="9"/>
  <c r="D28" i="9"/>
  <c r="F28" i="9"/>
  <c r="D31" i="9"/>
  <c r="L31" i="9" s="1"/>
  <c r="O31" i="9"/>
  <c r="D38" i="9"/>
  <c r="O38" i="9"/>
  <c r="D40" i="9"/>
  <c r="J40" i="9"/>
  <c r="D44" i="9"/>
  <c r="J44" i="9"/>
  <c r="D46" i="9"/>
  <c r="O46" i="9"/>
  <c r="D48" i="9"/>
  <c r="Q48" i="9"/>
  <c r="N50" i="9"/>
  <c r="D51" i="9"/>
  <c r="D54" i="9"/>
  <c r="P57" i="9"/>
  <c r="D60" i="9"/>
  <c r="D64" i="9"/>
  <c r="N64" i="9" s="1"/>
  <c r="O64" i="9"/>
  <c r="D66" i="9"/>
  <c r="D67" i="9"/>
  <c r="M67" i="9" s="1"/>
  <c r="E67" i="9"/>
  <c r="E7" i="2"/>
  <c r="E7" i="7" s="1"/>
  <c r="F7" i="2"/>
  <c r="G7" i="2"/>
  <c r="H7" i="2"/>
  <c r="I7" i="2"/>
  <c r="I7" i="7" s="1"/>
  <c r="J7" i="2"/>
  <c r="K7" i="2"/>
  <c r="L7" i="2"/>
  <c r="M7" i="2"/>
  <c r="N7" i="2"/>
  <c r="O7" i="2"/>
  <c r="P7" i="2"/>
  <c r="Q7" i="2"/>
  <c r="B7" i="2"/>
  <c r="C7" i="2"/>
  <c r="D7" i="2"/>
  <c r="F48" i="24"/>
  <c r="E27" i="24"/>
  <c r="G36" i="24"/>
  <c r="E46" i="24"/>
  <c r="D32" i="24"/>
  <c r="I32" i="24"/>
  <c r="F32" i="24"/>
  <c r="C23" i="24"/>
  <c r="G32" i="24"/>
  <c r="F20" i="24"/>
  <c r="E36" i="24"/>
  <c r="E32" i="24"/>
  <c r="H27" i="24"/>
  <c r="P63" i="9"/>
  <c r="P30" i="9"/>
  <c r="Q63" i="9"/>
  <c r="O30" i="9"/>
  <c r="O63" i="9"/>
  <c r="P41" i="9"/>
  <c r="O41" i="9"/>
  <c r="Q41" i="9"/>
  <c r="O52" i="9"/>
  <c r="Q52" i="9"/>
  <c r="Q30" i="9"/>
  <c r="P52" i="9"/>
  <c r="G43" i="24"/>
  <c r="D15" i="24"/>
  <c r="F52" i="24"/>
  <c r="C24" i="24"/>
  <c r="E15" i="24"/>
  <c r="E10" i="9"/>
  <c r="J21" i="9"/>
  <c r="C49" i="24"/>
  <c r="I56" i="24"/>
  <c r="H20" i="24"/>
  <c r="G58" i="24"/>
  <c r="Q11" i="9"/>
  <c r="G4" i="27"/>
  <c r="F24" i="24"/>
  <c r="G47" i="24"/>
  <c r="G15" i="24"/>
  <c r="G59" i="24"/>
  <c r="D7" i="24"/>
  <c r="C7" i="24"/>
  <c r="E13" i="24"/>
  <c r="G48" i="24"/>
  <c r="I15" i="24"/>
  <c r="E47" i="24"/>
  <c r="N21" i="9"/>
  <c r="I21" i="9"/>
  <c r="H44" i="9"/>
  <c r="H38" i="9"/>
  <c r="C58" i="24"/>
  <c r="H58" i="24"/>
  <c r="E58" i="24"/>
  <c r="G46" i="24"/>
  <c r="I25" i="24"/>
  <c r="E20" i="24"/>
  <c r="C15" i="24"/>
  <c r="G7" i="24"/>
  <c r="D58" i="24"/>
  <c r="D48" i="24"/>
  <c r="C41" i="24"/>
  <c r="G20" i="24"/>
  <c r="H45" i="24"/>
  <c r="I20" i="24"/>
  <c r="I54" i="24"/>
  <c r="E7" i="24"/>
  <c r="H32" i="24"/>
  <c r="F15" i="24"/>
  <c r="E52" i="24"/>
  <c r="C54" i="24"/>
  <c r="F58" i="24"/>
  <c r="D27" i="24"/>
  <c r="E45" i="24"/>
  <c r="D52" i="24"/>
  <c r="F49" i="24"/>
  <c r="G41" i="24"/>
  <c r="I27" i="24"/>
  <c r="H49" i="24"/>
  <c r="E10" i="24"/>
  <c r="I38" i="24"/>
  <c r="H52" i="24"/>
  <c r="C45" i="24"/>
  <c r="F45" i="24"/>
  <c r="F27" i="24"/>
  <c r="I52" i="24"/>
  <c r="F38" i="24"/>
  <c r="E38" i="24"/>
  <c r="I31" i="24"/>
  <c r="D38" i="24"/>
  <c r="C27" i="24"/>
  <c r="E48" i="24"/>
  <c r="I41" i="24"/>
  <c r="E41" i="24"/>
  <c r="G37" i="24"/>
  <c r="D41" i="24"/>
  <c r="H55" i="24"/>
  <c r="G52" i="24"/>
  <c r="H13" i="24"/>
  <c r="G64" i="24"/>
  <c r="I9" i="24"/>
  <c r="H48" i="24"/>
  <c r="F30" i="24"/>
  <c r="C30" i="24"/>
  <c r="D34" i="24"/>
  <c r="F55" i="24"/>
  <c r="D29" i="24"/>
  <c r="C37" i="24"/>
  <c r="G13" i="24"/>
  <c r="H18" i="24"/>
  <c r="C48" i="24"/>
  <c r="E25" i="24"/>
  <c r="H41" i="24"/>
  <c r="I24" i="24"/>
  <c r="D49" i="24"/>
  <c r="D56" i="24"/>
  <c r="E23" i="24"/>
  <c r="D23" i="24"/>
  <c r="E56" i="24"/>
  <c r="C56" i="24"/>
  <c r="F31" i="24"/>
  <c r="D40" i="24"/>
  <c r="E21" i="24"/>
  <c r="I13" i="24"/>
  <c r="E31" i="24"/>
  <c r="G38" i="24"/>
  <c r="G54" i="24"/>
  <c r="F33" i="24"/>
  <c r="D30" i="24"/>
  <c r="I30" i="24"/>
  <c r="F47" i="24"/>
  <c r="H10" i="24"/>
  <c r="G21" i="24"/>
  <c r="C47" i="24"/>
  <c r="G30" i="24"/>
  <c r="F56" i="24"/>
  <c r="G49" i="24"/>
  <c r="I47" i="24"/>
  <c r="E30" i="24"/>
  <c r="G23" i="24"/>
  <c r="G24" i="24"/>
  <c r="I49" i="24"/>
  <c r="H56" i="24"/>
  <c r="D13" i="24"/>
  <c r="D47" i="24"/>
  <c r="F13" i="24"/>
  <c r="E24" i="24"/>
  <c r="H38" i="24"/>
  <c r="H57" i="24"/>
  <c r="H26" i="24"/>
  <c r="F23" i="24"/>
  <c r="H23" i="24"/>
  <c r="O48" i="14"/>
  <c r="H44" i="14"/>
  <c r="C57" i="14"/>
  <c r="N48" i="14"/>
  <c r="N53" i="14"/>
  <c r="M44" i="14"/>
  <c r="P35" i="14"/>
  <c r="N15" i="12"/>
  <c r="O15" i="12"/>
  <c r="K15" i="12"/>
  <c r="L53" i="14"/>
  <c r="G57" i="14"/>
  <c r="H13" i="14"/>
  <c r="J44" i="14"/>
  <c r="I26" i="14"/>
  <c r="M57" i="14"/>
  <c r="N35" i="14"/>
  <c r="J15" i="12"/>
  <c r="F7" i="12"/>
  <c r="D19" i="14"/>
  <c r="K12" i="12"/>
  <c r="P64" i="14"/>
  <c r="D35" i="12"/>
  <c r="I55" i="14"/>
  <c r="D40" i="12"/>
  <c r="M6" i="12"/>
  <c r="H10" i="12"/>
  <c r="M30" i="12"/>
  <c r="O6" i="12"/>
  <c r="J52" i="14"/>
  <c r="M52" i="14"/>
  <c r="E28" i="12"/>
  <c r="J45" i="12"/>
  <c r="J25" i="14"/>
  <c r="N32" i="12"/>
  <c r="M36" i="12"/>
  <c r="I6" i="12"/>
  <c r="H43" i="14"/>
  <c r="L45" i="12"/>
  <c r="N19" i="12"/>
  <c r="K36" i="12"/>
  <c r="I36" i="12"/>
  <c r="I9" i="12"/>
  <c r="N6" i="12"/>
  <c r="E45" i="12"/>
  <c r="N45" i="12"/>
  <c r="O36" i="12"/>
  <c r="K32" i="12"/>
  <c r="N56" i="14"/>
  <c r="H39" i="14"/>
  <c r="D36" i="12"/>
  <c r="O28" i="12"/>
  <c r="H36" i="12"/>
  <c r="D9" i="12"/>
  <c r="F36" i="12"/>
  <c r="E36" i="12"/>
  <c r="N52" i="14"/>
  <c r="K45" i="12"/>
  <c r="H41" i="12"/>
  <c r="I32" i="12"/>
  <c r="M45" i="12"/>
  <c r="G45" i="12"/>
  <c r="F6" i="12"/>
  <c r="I45" i="12"/>
  <c r="F45" i="12"/>
  <c r="O41" i="12"/>
  <c r="D45" i="12"/>
  <c r="N47" i="14"/>
  <c r="F30" i="14"/>
  <c r="N21" i="14"/>
  <c r="E43" i="14"/>
  <c r="F23" i="14"/>
  <c r="J36" i="12"/>
  <c r="L32" i="12"/>
  <c r="J28" i="12"/>
  <c r="L36" i="12"/>
  <c r="N36" i="12"/>
  <c r="D39" i="12"/>
  <c r="O45" i="12"/>
  <c r="H6" i="12"/>
  <c r="M26" i="9"/>
  <c r="P51" i="9"/>
  <c r="N12" i="9"/>
  <c r="F44" i="9"/>
  <c r="G48" i="9"/>
  <c r="H12" i="9"/>
  <c r="J11" i="9"/>
  <c r="K27" i="9"/>
  <c r="F64" i="9"/>
  <c r="K48" i="9"/>
  <c r="L67" i="9"/>
  <c r="F67" i="9"/>
  <c r="P46" i="9"/>
  <c r="G31" i="9"/>
  <c r="H64" i="9"/>
  <c r="F13" i="9"/>
  <c r="N25" i="9"/>
  <c r="E64" i="9"/>
  <c r="I13" i="9"/>
  <c r="M13" i="9"/>
  <c r="L64" i="9"/>
  <c r="H21" i="12"/>
  <c r="F17" i="12"/>
  <c r="F19" i="14"/>
  <c r="G19" i="14"/>
  <c r="E23" i="14"/>
  <c r="K23" i="14"/>
  <c r="G53" i="14"/>
  <c r="P44" i="14"/>
  <c r="C48" i="14"/>
  <c r="I57" i="14"/>
  <c r="O22" i="14"/>
  <c r="E57" i="14"/>
  <c r="M26" i="14"/>
  <c r="C23" i="14"/>
  <c r="J19" i="14"/>
  <c r="F12" i="12"/>
  <c r="G52" i="12"/>
  <c r="H12" i="12"/>
  <c r="K19" i="14"/>
  <c r="D23" i="14"/>
  <c r="G23" i="14"/>
  <c r="P19" i="14"/>
  <c r="E12" i="12"/>
  <c r="E19" i="14"/>
  <c r="J23" i="14"/>
  <c r="M53" i="14"/>
  <c r="M9" i="14"/>
  <c r="I50" i="14"/>
  <c r="K57" i="14"/>
  <c r="D40" i="14"/>
  <c r="E9" i="14"/>
  <c r="C22" i="14"/>
  <c r="O19" i="14"/>
  <c r="E33" i="12"/>
  <c r="E24" i="12"/>
  <c r="H19" i="14"/>
  <c r="O23" i="14"/>
  <c r="H23" i="14"/>
  <c r="K48" i="14"/>
  <c r="M33" i="14"/>
  <c r="J53" i="14"/>
  <c r="D53" i="14"/>
  <c r="L23" i="14"/>
  <c r="J26" i="14"/>
  <c r="C44" i="14"/>
  <c r="O57" i="14"/>
  <c r="F57" i="14"/>
  <c r="P57" i="14"/>
  <c r="P21" i="14"/>
  <c r="D57" i="14"/>
  <c r="C53" i="14"/>
  <c r="M19" i="14"/>
  <c r="N57" i="14"/>
  <c r="F37" i="12"/>
  <c r="I15" i="12"/>
  <c r="F15" i="12"/>
  <c r="E6" i="12"/>
  <c r="K6" i="12"/>
  <c r="J6" i="12"/>
  <c r="G6" i="12"/>
  <c r="H48" i="12"/>
  <c r="N19" i="14"/>
  <c r="C19" i="14"/>
  <c r="N23" i="14"/>
  <c r="M23" i="14"/>
  <c r="F53" i="14"/>
  <c r="P53" i="14"/>
  <c r="P48" i="14"/>
  <c r="K44" i="14"/>
  <c r="M48" i="14"/>
  <c r="J57" i="14"/>
  <c r="H57" i="14"/>
  <c r="I53" i="14"/>
  <c r="H21" i="14"/>
  <c r="K53" i="14"/>
  <c r="I23" i="14"/>
  <c r="I19" i="14"/>
  <c r="D58" i="14"/>
  <c r="O7" i="12"/>
  <c r="G15" i="12"/>
  <c r="J37" i="12"/>
  <c r="J7" i="12"/>
  <c r="M44" i="12"/>
  <c r="P55" i="14"/>
  <c r="P27" i="9"/>
  <c r="M44" i="9"/>
  <c r="H67" i="9"/>
  <c r="H31" i="9"/>
  <c r="J48" i="9"/>
  <c r="N48" i="9"/>
  <c r="E12" i="9"/>
  <c r="I48" i="9"/>
  <c r="L48" i="9"/>
  <c r="J10" i="9"/>
  <c r="J31" i="9"/>
  <c r="K67" i="9"/>
  <c r="E44" i="9"/>
  <c r="N44" i="9"/>
  <c r="E48" i="9"/>
  <c r="L12" i="9"/>
  <c r="N67" i="9"/>
  <c r="M48" i="9"/>
  <c r="N13" i="9"/>
  <c r="L13" i="9"/>
  <c r="I64" i="9"/>
  <c r="I27" i="9"/>
  <c r="M64" i="9"/>
  <c r="N60" i="9"/>
  <c r="P14" i="9"/>
  <c r="K13" i="9"/>
  <c r="H60" i="9"/>
  <c r="Q13" i="9"/>
  <c r="M18" i="9"/>
  <c r="K64" i="9"/>
  <c r="P10" i="9"/>
  <c r="F14" i="9"/>
  <c r="J46" i="9"/>
  <c r="E18" i="9"/>
  <c r="L40" i="9"/>
  <c r="I10" i="9"/>
  <c r="E14" i="9"/>
  <c r="K14" i="9"/>
  <c r="L54" i="9"/>
  <c r="K54" i="9"/>
  <c r="J28" i="9"/>
  <c r="N66" i="9"/>
  <c r="N14" i="9"/>
  <c r="F18" i="9"/>
  <c r="J67" i="9"/>
  <c r="G64" i="9"/>
  <c r="H14" i="9"/>
  <c r="I28" i="9"/>
  <c r="N10" i="9"/>
  <c r="I34" i="24"/>
  <c r="D25" i="24"/>
  <c r="F22" i="24"/>
  <c r="F36" i="24"/>
  <c r="D45" i="24"/>
  <c r="I62" i="24"/>
  <c r="D36" i="24"/>
  <c r="C34" i="24"/>
  <c r="F43" i="24"/>
  <c r="H7" i="24"/>
  <c r="E18" i="24"/>
  <c r="G22" i="24"/>
  <c r="H22" i="24"/>
  <c r="I22" i="24"/>
  <c r="C14" i="24"/>
  <c r="I43" i="24"/>
  <c r="I7" i="24"/>
  <c r="H54" i="24"/>
  <c r="E43" i="24"/>
  <c r="E22" i="24"/>
  <c r="C63" i="24"/>
  <c r="C25" i="24"/>
  <c r="I36" i="24"/>
  <c r="I45" i="24"/>
  <c r="H24" i="24"/>
  <c r="I51" i="24"/>
  <c r="F34" i="24"/>
  <c r="G34" i="24"/>
  <c r="H34" i="24"/>
  <c r="H25" i="24"/>
  <c r="C43" i="24"/>
  <c r="H43" i="24"/>
  <c r="D54" i="24"/>
  <c r="D22" i="24"/>
  <c r="F25" i="24"/>
  <c r="F54" i="24"/>
  <c r="I36" i="14"/>
  <c r="O50" i="14"/>
  <c r="J34" i="12"/>
  <c r="M39" i="12"/>
  <c r="D14" i="12"/>
  <c r="L10" i="12"/>
  <c r="K34" i="12"/>
  <c r="E34" i="12"/>
  <c r="J52" i="12"/>
  <c r="G32" i="14"/>
  <c r="G50" i="14"/>
  <c r="J32" i="14"/>
  <c r="E30" i="12"/>
  <c r="G10" i="12"/>
  <c r="M10" i="12"/>
  <c r="N30" i="12"/>
  <c r="M52" i="12"/>
  <c r="L45" i="14"/>
  <c r="G36" i="14"/>
  <c r="I30" i="12"/>
  <c r="K14" i="12"/>
  <c r="J10" i="12"/>
  <c r="L14" i="12"/>
  <c r="J30" i="12"/>
  <c r="I26" i="12"/>
  <c r="D10" i="12"/>
  <c r="D30" i="12"/>
  <c r="O10" i="12"/>
  <c r="H7" i="14"/>
  <c r="I14" i="12"/>
  <c r="C33" i="24"/>
  <c r="D46" i="24"/>
  <c r="C55" i="24"/>
  <c r="E35" i="24"/>
  <c r="I35" i="24"/>
  <c r="C18" i="24"/>
  <c r="H21" i="24"/>
  <c r="D59" i="24"/>
  <c r="F46" i="24"/>
  <c r="C9" i="24"/>
  <c r="C57" i="24"/>
  <c r="G31" i="24"/>
  <c r="H33" i="24"/>
  <c r="I42" i="24"/>
  <c r="E33" i="24"/>
  <c r="G62" i="24"/>
  <c r="H46" i="24"/>
  <c r="D33" i="24"/>
  <c r="C59" i="24"/>
  <c r="C35" i="24"/>
  <c r="G35" i="24"/>
  <c r="H29" i="24"/>
  <c r="D55" i="24"/>
  <c r="G57" i="24"/>
  <c r="F29" i="24"/>
  <c r="F64" i="24"/>
  <c r="G29" i="24"/>
  <c r="I21" i="24"/>
  <c r="F40" i="24"/>
  <c r="I29" i="24"/>
  <c r="D64" i="24"/>
  <c r="E64" i="24"/>
  <c r="C26" i="24"/>
  <c r="E9" i="24"/>
  <c r="F42" i="24"/>
  <c r="G40" i="24"/>
  <c r="E57" i="24"/>
  <c r="G42" i="24"/>
  <c r="F35" i="24"/>
  <c r="G55" i="24"/>
  <c r="F37" i="24"/>
  <c r="C8" i="24"/>
  <c r="F19" i="24"/>
  <c r="I19" i="24"/>
  <c r="E19" i="24"/>
  <c r="H19" i="24"/>
  <c r="D19" i="24"/>
  <c r="G19" i="24"/>
  <c r="C19" i="24"/>
  <c r="H51" i="24"/>
  <c r="D35" i="24"/>
  <c r="F57" i="24"/>
  <c r="F51" i="24"/>
  <c r="H64" i="24"/>
  <c r="F21" i="24"/>
  <c r="E51" i="24"/>
  <c r="C21" i="24"/>
  <c r="D9" i="24"/>
  <c r="I64" i="24"/>
  <c r="I37" i="24"/>
  <c r="D31" i="24"/>
  <c r="I55" i="24"/>
  <c r="I40" i="24"/>
  <c r="H42" i="24"/>
  <c r="C42" i="24"/>
  <c r="C51" i="24"/>
  <c r="I59" i="24"/>
  <c r="D42" i="24"/>
  <c r="E29" i="24"/>
  <c r="H37" i="24"/>
  <c r="D57" i="24"/>
  <c r="H62" i="24"/>
  <c r="D62" i="24"/>
  <c r="E59" i="24"/>
  <c r="H44" i="24"/>
  <c r="C46" i="24"/>
  <c r="D18" i="24"/>
  <c r="E40" i="24"/>
  <c r="F59" i="24"/>
  <c r="H9" i="24"/>
  <c r="F18" i="24"/>
  <c r="G9" i="24"/>
  <c r="C40" i="24"/>
  <c r="D20" i="24"/>
  <c r="G33" i="24"/>
  <c r="D51" i="24"/>
  <c r="H31" i="24"/>
  <c r="C62" i="24"/>
  <c r="I18" i="24"/>
  <c r="E62" i="24"/>
  <c r="E37" i="24"/>
  <c r="H14" i="24"/>
  <c r="C37" i="14"/>
  <c r="E21" i="14"/>
  <c r="E40" i="12"/>
  <c r="N18" i="12"/>
  <c r="J18" i="12"/>
  <c r="F18" i="12"/>
  <c r="M18" i="12"/>
  <c r="I18" i="12"/>
  <c r="E18" i="12"/>
  <c r="L18" i="12"/>
  <c r="H18" i="12"/>
  <c r="D18" i="12"/>
  <c r="O18" i="12"/>
  <c r="K18" i="12"/>
  <c r="G18" i="12"/>
  <c r="I33" i="14"/>
  <c r="D41" i="14"/>
  <c r="F41" i="14"/>
  <c r="G33" i="14"/>
  <c r="F21" i="14"/>
  <c r="E29" i="14"/>
  <c r="E32" i="14"/>
  <c r="H58" i="14"/>
  <c r="K39" i="12"/>
  <c r="O30" i="12"/>
  <c r="L30" i="12"/>
  <c r="E14" i="12"/>
  <c r="H30" i="12"/>
  <c r="E10" i="12"/>
  <c r="O14" i="12"/>
  <c r="O35" i="12"/>
  <c r="G7" i="12"/>
  <c r="J14" i="12"/>
  <c r="K30" i="12"/>
  <c r="G40" i="12"/>
  <c r="K55" i="14"/>
  <c r="M14" i="12"/>
  <c r="M63" i="14"/>
  <c r="F55" i="14"/>
  <c r="O29" i="14"/>
  <c r="C21" i="14"/>
  <c r="L7" i="12"/>
  <c r="O55" i="14"/>
  <c r="J55" i="14"/>
  <c r="D44" i="12"/>
  <c r="D11" i="14"/>
  <c r="D33" i="14"/>
  <c r="L41" i="14"/>
  <c r="F32" i="14"/>
  <c r="K21" i="14"/>
  <c r="I21" i="14"/>
  <c r="I47" i="12"/>
  <c r="D7" i="12"/>
  <c r="G30" i="12"/>
  <c r="N10" i="12"/>
  <c r="G14" i="12"/>
  <c r="F10" i="12"/>
  <c r="F14" i="12"/>
  <c r="N14" i="12"/>
  <c r="I10" i="12"/>
  <c r="H44" i="12"/>
  <c r="O44" i="12"/>
  <c r="L55" i="14"/>
  <c r="M18" i="14"/>
  <c r="L18" i="14"/>
  <c r="K18" i="14"/>
  <c r="J18" i="14"/>
  <c r="H54" i="9"/>
  <c r="G54" i="9"/>
  <c r="K28" i="9"/>
  <c r="E66" i="9"/>
  <c r="H28" i="9"/>
  <c r="M28" i="9"/>
  <c r="I46" i="9"/>
  <c r="N54" i="9"/>
  <c r="G50" i="9"/>
  <c r="G46" i="9"/>
  <c r="Q31" i="9"/>
  <c r="Q67" i="9"/>
  <c r="J13" i="9"/>
  <c r="F14" i="24"/>
  <c r="I8" i="24"/>
  <c r="G16" i="24"/>
  <c r="E16" i="24"/>
  <c r="F16" i="24"/>
  <c r="G12" i="24"/>
  <c r="C12" i="24"/>
  <c r="H8" i="24"/>
  <c r="I16" i="24"/>
  <c r="H16" i="24"/>
  <c r="E14" i="24"/>
  <c r="D14" i="24"/>
  <c r="C16" i="24"/>
  <c r="I14" i="24"/>
  <c r="H12" i="24"/>
  <c r="D10" i="24"/>
  <c r="D8" i="24"/>
  <c r="G8" i="24"/>
  <c r="F8" i="24"/>
  <c r="D12" i="24"/>
  <c r="F12" i="24"/>
  <c r="I12" i="24"/>
  <c r="F10" i="24"/>
  <c r="C10" i="24"/>
  <c r="G10" i="24"/>
  <c r="E30" i="14"/>
  <c r="L52" i="14"/>
  <c r="N9" i="14"/>
  <c r="I52" i="14"/>
  <c r="G52" i="14"/>
  <c r="D59" i="14"/>
  <c r="J56" i="14"/>
  <c r="I43" i="14"/>
  <c r="G43" i="14"/>
  <c r="K47" i="14"/>
  <c r="O64" i="14"/>
  <c r="J39" i="12"/>
  <c r="L11" i="12"/>
  <c r="E50" i="12"/>
  <c r="E39" i="12"/>
  <c r="F39" i="12"/>
  <c r="G8" i="12"/>
  <c r="G35" i="12"/>
  <c r="P47" i="14"/>
  <c r="D11" i="12"/>
  <c r="I30" i="14"/>
  <c r="F52" i="14"/>
  <c r="O9" i="14"/>
  <c r="C52" i="14"/>
  <c r="O59" i="14"/>
  <c r="D64" i="14"/>
  <c r="F25" i="14"/>
  <c r="C43" i="14"/>
  <c r="E47" i="14"/>
  <c r="G11" i="12"/>
  <c r="I39" i="12"/>
  <c r="O19" i="12"/>
  <c r="H11" i="12"/>
  <c r="K19" i="12"/>
  <c r="L39" i="12"/>
  <c r="H39" i="12"/>
  <c r="K61" i="12"/>
  <c r="N39" i="12"/>
  <c r="O11" i="12"/>
  <c r="I47" i="14"/>
  <c r="O52" i="14"/>
  <c r="J35" i="12"/>
  <c r="M34" i="14"/>
  <c r="H64" i="14"/>
  <c r="G9" i="14"/>
  <c r="L39" i="14"/>
  <c r="N39" i="14"/>
  <c r="O39" i="12"/>
  <c r="E19" i="12"/>
  <c r="H35" i="12"/>
  <c r="E61" i="12"/>
  <c r="K39" i="14"/>
  <c r="C39" i="14"/>
  <c r="N11" i="9"/>
  <c r="L26" i="9"/>
  <c r="L22" i="9"/>
  <c r="E26" i="9"/>
  <c r="M40" i="9"/>
  <c r="E11" i="9"/>
  <c r="N40" i="9"/>
  <c r="O48" i="9"/>
  <c r="F11" i="9"/>
  <c r="H26" i="9"/>
  <c r="N26" i="9"/>
  <c r="H13" i="9"/>
  <c r="I31" i="9"/>
  <c r="G13" i="9"/>
  <c r="P13" i="9"/>
  <c r="P22" i="9"/>
  <c r="M31" i="9"/>
  <c r="K31" i="9"/>
  <c r="E31" i="9"/>
  <c r="M54" i="9"/>
  <c r="F31" i="9"/>
  <c r="I25" i="9"/>
  <c r="F48" i="9"/>
  <c r="H48" i="9"/>
  <c r="L46" i="9"/>
  <c r="E46" i="9"/>
  <c r="P48" i="9"/>
  <c r="K26" i="9"/>
  <c r="E13" i="9"/>
  <c r="F66" i="9"/>
  <c r="F40" i="9"/>
  <c r="G40" i="9"/>
  <c r="H40" i="9"/>
  <c r="K40" i="9"/>
  <c r="L14" i="9"/>
  <c r="N31" i="9"/>
  <c r="Q40" i="9"/>
  <c r="O40" i="9"/>
  <c r="H11" i="9"/>
  <c r="G26" i="9"/>
  <c r="K11" i="9"/>
  <c r="I26" i="9"/>
  <c r="N46" i="9"/>
  <c r="F26" i="9"/>
  <c r="I40" i="9"/>
  <c r="E40" i="9"/>
  <c r="H46" i="9"/>
  <c r="J26" i="9"/>
  <c r="M11" i="9"/>
  <c r="Q26" i="9"/>
  <c r="Q64" i="9"/>
  <c r="O67" i="9"/>
  <c r="H25" i="9"/>
  <c r="I50" i="9"/>
  <c r="L50" i="9"/>
  <c r="G27" i="9"/>
  <c r="N22" i="9"/>
  <c r="H22" i="9"/>
  <c r="F25" i="9"/>
  <c r="P28" i="9"/>
  <c r="M38" i="9"/>
  <c r="M25" i="9"/>
  <c r="O18" i="9"/>
  <c r="P18" i="9"/>
  <c r="G18" i="9"/>
  <c r="N18" i="9"/>
  <c r="Q18" i="9"/>
  <c r="J18" i="9"/>
  <c r="G12" i="9"/>
  <c r="Q12" i="9"/>
  <c r="K12" i="9"/>
  <c r="O21" i="9"/>
  <c r="O50" i="9"/>
  <c r="F22" i="9"/>
  <c r="K21" i="9"/>
  <c r="L21" i="9"/>
  <c r="E25" i="9"/>
  <c r="K25" i="9"/>
  <c r="J50" i="9"/>
  <c r="F50" i="9"/>
  <c r="F12" i="9"/>
  <c r="I12" i="9"/>
  <c r="J12" i="9"/>
  <c r="J22" i="9"/>
  <c r="J38" i="9"/>
  <c r="G38" i="9"/>
  <c r="L18" i="9"/>
  <c r="M66" i="9"/>
  <c r="Q54" i="9"/>
  <c r="J54" i="9"/>
  <c r="I54" i="9"/>
  <c r="F54" i="9"/>
  <c r="E54" i="9"/>
  <c r="G44" i="9"/>
  <c r="L44" i="9"/>
  <c r="K44" i="9"/>
  <c r="I44" i="9"/>
  <c r="O44" i="9"/>
  <c r="E38" i="9"/>
  <c r="G28" i="9"/>
  <c r="E28" i="9"/>
  <c r="N28" i="9"/>
  <c r="L28" i="9"/>
  <c r="M22" i="9"/>
  <c r="J14" i="9"/>
  <c r="G14" i="9"/>
  <c r="Q14" i="9"/>
  <c r="O14" i="9"/>
  <c r="I14" i="9"/>
  <c r="Q28" i="9"/>
  <c r="Q44" i="9"/>
  <c r="M50" i="9"/>
  <c r="H50" i="9"/>
  <c r="E50" i="9"/>
  <c r="Q38" i="9"/>
  <c r="K38" i="9"/>
  <c r="F38" i="9"/>
  <c r="L38" i="9"/>
  <c r="I38" i="9"/>
  <c r="Q27" i="9"/>
  <c r="H27" i="9"/>
  <c r="M27" i="9"/>
  <c r="L27" i="9"/>
  <c r="G25" i="9"/>
  <c r="L25" i="9"/>
  <c r="O25" i="9"/>
  <c r="G22" i="9"/>
  <c r="I22" i="9"/>
  <c r="E22" i="9"/>
  <c r="H21" i="9"/>
  <c r="F21" i="9"/>
  <c r="M21" i="9"/>
  <c r="G21" i="9"/>
  <c r="Q50" i="9"/>
  <c r="O27" i="9"/>
  <c r="K22" i="9"/>
  <c r="E21" i="9"/>
  <c r="P21" i="9"/>
  <c r="H18" i="9"/>
  <c r="I18" i="9"/>
  <c r="P26" i="9"/>
  <c r="K50" i="9"/>
  <c r="M12" i="9"/>
  <c r="P12" i="9"/>
  <c r="Q22" i="9"/>
  <c r="N27" i="9"/>
  <c r="P40" i="9"/>
  <c r="N38" i="9"/>
  <c r="E27" i="9"/>
  <c r="F27" i="9"/>
  <c r="H10" i="9"/>
  <c r="Q10" i="9"/>
  <c r="K10" i="9"/>
  <c r="L10" i="9"/>
  <c r="G10" i="9"/>
  <c r="O10" i="9"/>
  <c r="F10" i="9"/>
  <c r="O28" i="9"/>
  <c r="O54" i="9"/>
  <c r="Q46" i="9"/>
  <c r="P11" i="9"/>
  <c r="I11" i="9"/>
  <c r="I67" i="9"/>
  <c r="G11" i="9"/>
  <c r="M46" i="9"/>
  <c r="F46" i="9"/>
  <c r="K46" i="9"/>
  <c r="L11" i="9"/>
  <c r="C7" i="7"/>
  <c r="D7" i="7"/>
  <c r="O7" i="7"/>
  <c r="P11" i="14"/>
  <c r="G15" i="14"/>
  <c r="D15" i="14"/>
  <c r="D32" i="14"/>
  <c r="P36" i="14"/>
  <c r="E36" i="14"/>
  <c r="D62" i="14"/>
  <c r="L32" i="14"/>
  <c r="O36" i="14"/>
  <c r="D17" i="12"/>
  <c r="H17" i="12"/>
  <c r="O13" i="12"/>
  <c r="M7" i="14"/>
  <c r="L7" i="14"/>
  <c r="G50" i="12"/>
  <c r="H46" i="12"/>
  <c r="M46" i="12"/>
  <c r="H43" i="12"/>
  <c r="G43" i="12"/>
  <c r="L43" i="12"/>
  <c r="M43" i="12"/>
  <c r="I43" i="12"/>
  <c r="F43" i="12"/>
  <c r="M31" i="12"/>
  <c r="O31" i="12"/>
  <c r="D31" i="12"/>
  <c r="L31" i="12"/>
  <c r="N31" i="12"/>
  <c r="I31" i="12"/>
  <c r="G23" i="12"/>
  <c r="K8" i="12"/>
  <c r="J8" i="12"/>
  <c r="H8" i="12"/>
  <c r="I8" i="12"/>
  <c r="E8" i="12"/>
  <c r="O8" i="12"/>
  <c r="M8" i="12"/>
  <c r="D25" i="14"/>
  <c r="H25" i="14"/>
  <c r="E25" i="14"/>
  <c r="N13" i="14"/>
  <c r="P13" i="14"/>
  <c r="F13" i="14"/>
  <c r="C9" i="14"/>
  <c r="J9" i="14"/>
  <c r="K11" i="14"/>
  <c r="H30" i="14"/>
  <c r="L59" i="14"/>
  <c r="L9" i="14"/>
  <c r="I56" i="14"/>
  <c r="G59" i="14"/>
  <c r="P9" i="14"/>
  <c r="F59" i="14"/>
  <c r="C32" i="14"/>
  <c r="H36" i="14"/>
  <c r="H9" i="14"/>
  <c r="L22" i="14"/>
  <c r="G25" i="14"/>
  <c r="J13" i="14"/>
  <c r="N43" i="12"/>
  <c r="E23" i="12"/>
  <c r="J50" i="12"/>
  <c r="O43" i="12"/>
  <c r="D25" i="12"/>
  <c r="N8" i="12"/>
  <c r="J43" i="12"/>
  <c r="L8" i="12"/>
  <c r="L11" i="14"/>
  <c r="F63" i="12"/>
  <c r="K63" i="12"/>
  <c r="D63" i="12"/>
  <c r="O37" i="12"/>
  <c r="G37" i="12"/>
  <c r="I34" i="12"/>
  <c r="D34" i="12"/>
  <c r="G34" i="12"/>
  <c r="M34" i="12"/>
  <c r="O34" i="12"/>
  <c r="F34" i="12"/>
  <c r="N34" i="12"/>
  <c r="L34" i="12"/>
  <c r="N22" i="12"/>
  <c r="F58" i="12"/>
  <c r="N58" i="12"/>
  <c r="I55" i="12"/>
  <c r="J41" i="12"/>
  <c r="L41" i="12"/>
  <c r="M41" i="12"/>
  <c r="F41" i="12"/>
  <c r="K41" i="12"/>
  <c r="D41" i="12"/>
  <c r="G41" i="12"/>
  <c r="F25" i="12"/>
  <c r="O25" i="12"/>
  <c r="O17" i="12"/>
  <c r="M17" i="12"/>
  <c r="K17" i="12"/>
  <c r="I17" i="12"/>
  <c r="E17" i="12"/>
  <c r="L17" i="12"/>
  <c r="N17" i="12"/>
  <c r="H13" i="12"/>
  <c r="F13" i="12"/>
  <c r="H54" i="14"/>
  <c r="M54" i="14"/>
  <c r="L36" i="14"/>
  <c r="J36" i="14"/>
  <c r="K36" i="14"/>
  <c r="C36" i="14"/>
  <c r="M36" i="14"/>
  <c r="H32" i="14"/>
  <c r="K32" i="14"/>
  <c r="O32" i="14"/>
  <c r="H28" i="14"/>
  <c r="G28" i="14"/>
  <c r="C20" i="14"/>
  <c r="P20" i="14"/>
  <c r="J7" i="14"/>
  <c r="F7" i="14"/>
  <c r="G7" i="14"/>
  <c r="I7" i="14"/>
  <c r="E7" i="14"/>
  <c r="O7" i="14"/>
  <c r="P7" i="14"/>
  <c r="D7" i="14"/>
  <c r="G11" i="14"/>
  <c r="H15" i="14"/>
  <c r="E15" i="14"/>
  <c r="G56" i="14"/>
  <c r="O20" i="14"/>
  <c r="I9" i="14"/>
  <c r="F9" i="14"/>
  <c r="C59" i="14"/>
  <c r="P32" i="14"/>
  <c r="F36" i="14"/>
  <c r="N36" i="14"/>
  <c r="P62" i="14"/>
  <c r="F56" i="14"/>
  <c r="M32" i="14"/>
  <c r="D9" i="14"/>
  <c r="M13" i="14"/>
  <c r="I25" i="14"/>
  <c r="E62" i="14"/>
  <c r="I32" i="14"/>
  <c r="E41" i="12"/>
  <c r="O23" i="12"/>
  <c r="N41" i="12"/>
  <c r="I46" i="12"/>
  <c r="N23" i="12"/>
  <c r="E43" i="12"/>
  <c r="G17" i="12"/>
  <c r="D8" i="12"/>
  <c r="K43" i="12"/>
  <c r="G13" i="12"/>
  <c r="J31" i="12"/>
  <c r="K7" i="14"/>
  <c r="N7" i="14"/>
  <c r="N54" i="12"/>
  <c r="F54" i="12"/>
  <c r="O40" i="12"/>
  <c r="N40" i="12"/>
  <c r="L40" i="12"/>
  <c r="G32" i="12"/>
  <c r="E32" i="12"/>
  <c r="J32" i="12"/>
  <c r="D32" i="12"/>
  <c r="M32" i="12"/>
  <c r="O32" i="12"/>
  <c r="H32" i="12"/>
  <c r="J20" i="12"/>
  <c r="I12" i="12"/>
  <c r="N12" i="12"/>
  <c r="M12" i="12"/>
  <c r="O12" i="12"/>
  <c r="G12" i="12"/>
  <c r="D12" i="12"/>
  <c r="J12" i="12"/>
  <c r="M9" i="12"/>
  <c r="O9" i="12"/>
  <c r="N9" i="12"/>
  <c r="H53" i="14"/>
  <c r="E53" i="14"/>
  <c r="F40" i="14"/>
  <c r="K40" i="14"/>
  <c r="G40" i="14"/>
  <c r="C40" i="14"/>
  <c r="G42" i="12"/>
  <c r="M42" i="12"/>
  <c r="N42" i="12"/>
  <c r="I42" i="12"/>
  <c r="H42" i="12"/>
  <c r="J42" i="12"/>
  <c r="K33" i="12"/>
  <c r="O33" i="12"/>
  <c r="M33" i="12"/>
  <c r="G33" i="12"/>
  <c r="I33" i="12"/>
  <c r="F33" i="12"/>
  <c r="M24" i="12"/>
  <c r="O24" i="12"/>
  <c r="L9" i="12"/>
  <c r="J9" i="12"/>
  <c r="H9" i="12"/>
  <c r="E9" i="12"/>
  <c r="M37" i="12"/>
  <c r="L33" i="12"/>
  <c r="I37" i="12"/>
  <c r="G62" i="12"/>
  <c r="G46" i="12"/>
  <c r="H37" i="12"/>
  <c r="F42" i="12"/>
  <c r="J13" i="12"/>
  <c r="I48" i="12"/>
  <c r="F9" i="12"/>
  <c r="M64" i="12"/>
  <c r="K9" i="12"/>
  <c r="F44" i="12"/>
  <c r="J44" i="12"/>
  <c r="L44" i="12"/>
  <c r="K44" i="12"/>
  <c r="N44" i="12"/>
  <c r="G44" i="12"/>
  <c r="I44" i="12"/>
  <c r="K35" i="12"/>
  <c r="I35" i="12"/>
  <c r="L35" i="12"/>
  <c r="N35" i="12"/>
  <c r="F35" i="12"/>
  <c r="M35" i="12"/>
  <c r="D26" i="12"/>
  <c r="M11" i="12"/>
  <c r="J11" i="12"/>
  <c r="N11" i="12"/>
  <c r="K11" i="12"/>
  <c r="E11" i="12"/>
  <c r="I11" i="12"/>
  <c r="J64" i="12"/>
  <c r="E64" i="12"/>
  <c r="E62" i="12"/>
  <c r="H62" i="12"/>
  <c r="D59" i="12"/>
  <c r="O57" i="12"/>
  <c r="N57" i="12"/>
  <c r="K55" i="12"/>
  <c r="F53" i="12"/>
  <c r="J51" i="12"/>
  <c r="D48" i="12"/>
  <c r="E46" i="12"/>
  <c r="D46" i="12"/>
  <c r="O46" i="12"/>
  <c r="J46" i="12"/>
  <c r="K46" i="12"/>
  <c r="F46" i="12"/>
  <c r="N46" i="12"/>
  <c r="K37" i="12"/>
  <c r="D37" i="12"/>
  <c r="E37" i="12"/>
  <c r="N37" i="12"/>
  <c r="E13" i="12"/>
  <c r="L13" i="12"/>
  <c r="M13" i="12"/>
  <c r="I13" i="12"/>
  <c r="K13" i="12"/>
  <c r="L46" i="12"/>
  <c r="H33" i="12"/>
  <c r="I51" i="12"/>
  <c r="K42" i="12"/>
  <c r="D33" i="12"/>
  <c r="J48" i="12"/>
  <c r="K24" i="12"/>
  <c r="D13" i="12"/>
  <c r="L42" i="12"/>
  <c r="J40" i="12"/>
  <c r="K40" i="12"/>
  <c r="H40" i="12"/>
  <c r="M40" i="12"/>
  <c r="F40" i="12"/>
  <c r="N33" i="12"/>
  <c r="F31" i="12"/>
  <c r="H31" i="12"/>
  <c r="E31" i="12"/>
  <c r="K31" i="12"/>
  <c r="K22" i="12"/>
  <c r="H15" i="12"/>
  <c r="M15" i="12"/>
  <c r="D15" i="12"/>
  <c r="E15" i="12"/>
  <c r="H7" i="12"/>
  <c r="E7" i="12"/>
  <c r="N7" i="12"/>
  <c r="K7" i="12"/>
  <c r="I7" i="12"/>
  <c r="C42" i="14"/>
  <c r="M31" i="14"/>
  <c r="M37" i="14"/>
  <c r="N20" i="14"/>
  <c r="E28" i="14"/>
  <c r="K28" i="14"/>
  <c r="O62" i="14"/>
  <c r="I62" i="14"/>
  <c r="J28" i="14"/>
  <c r="L28" i="14"/>
  <c r="D28" i="14"/>
  <c r="F37" i="14"/>
  <c r="H20" i="14"/>
  <c r="F28" i="14"/>
  <c r="C62" i="14"/>
  <c r="K62" i="14"/>
  <c r="L37" i="14"/>
  <c r="O34" i="14"/>
  <c r="M28" i="14"/>
  <c r="F62" i="14"/>
  <c r="I28" i="14"/>
  <c r="E54" i="14"/>
  <c r="C51" i="14"/>
  <c r="K37" i="14"/>
  <c r="D20" i="14"/>
  <c r="C28" i="14"/>
  <c r="N28" i="14"/>
  <c r="J62" i="14"/>
  <c r="M62" i="14"/>
  <c r="N62" i="14"/>
  <c r="G62" i="14"/>
  <c r="P28" i="14"/>
  <c r="H62" i="14"/>
  <c r="N51" i="14"/>
  <c r="K51" i="14"/>
  <c r="I51" i="14"/>
  <c r="G51" i="14"/>
  <c r="E51" i="14"/>
  <c r="J51" i="14"/>
  <c r="O51" i="14"/>
  <c r="L51" i="14"/>
  <c r="L46" i="14"/>
  <c r="N46" i="14"/>
  <c r="F46" i="14"/>
  <c r="E46" i="14"/>
  <c r="P46" i="14"/>
  <c r="D34" i="14"/>
  <c r="C34" i="14"/>
  <c r="L34" i="14"/>
  <c r="F34" i="14"/>
  <c r="N34" i="14"/>
  <c r="E31" i="14"/>
  <c r="J31" i="14"/>
  <c r="M17" i="14"/>
  <c r="E34" i="14"/>
  <c r="G42" i="14"/>
  <c r="E12" i="14"/>
  <c r="P31" i="14"/>
  <c r="I34" i="14"/>
  <c r="J46" i="14"/>
  <c r="P51" i="14"/>
  <c r="H51" i="14"/>
  <c r="D51" i="14"/>
  <c r="K64" i="14"/>
  <c r="I64" i="14"/>
  <c r="C64" i="14"/>
  <c r="M61" i="14"/>
  <c r="K61" i="14"/>
  <c r="L61" i="14"/>
  <c r="J45" i="14"/>
  <c r="G45" i="14"/>
  <c r="F45" i="14"/>
  <c r="M45" i="14"/>
  <c r="H45" i="14"/>
  <c r="H41" i="14"/>
  <c r="J41" i="14"/>
  <c r="G41" i="14"/>
  <c r="N41" i="14"/>
  <c r="G30" i="14"/>
  <c r="J30" i="14"/>
  <c r="D30" i="14"/>
  <c r="M30" i="14"/>
  <c r="N26" i="14"/>
  <c r="F26" i="14"/>
  <c r="D26" i="14"/>
  <c r="N15" i="14"/>
  <c r="F15" i="14"/>
  <c r="I15" i="14"/>
  <c r="N11" i="14"/>
  <c r="F11" i="14"/>
  <c r="I11" i="14"/>
  <c r="H11" i="14"/>
  <c r="O11" i="14"/>
  <c r="P30" i="14"/>
  <c r="L30" i="14"/>
  <c r="H34" i="14"/>
  <c r="K42" i="14"/>
  <c r="H26" i="14"/>
  <c r="G12" i="14"/>
  <c r="O15" i="14"/>
  <c r="L31" i="14"/>
  <c r="O41" i="14"/>
  <c r="I41" i="14"/>
  <c r="O45" i="14"/>
  <c r="C61" i="14"/>
  <c r="O31" i="14"/>
  <c r="E26" i="14"/>
  <c r="K41" i="14"/>
  <c r="J61" i="14"/>
  <c r="N64" i="14"/>
  <c r="N45" i="14"/>
  <c r="J64" i="14"/>
  <c r="C30" i="14"/>
  <c r="E64" i="14"/>
  <c r="K30" i="14"/>
  <c r="G34" i="14"/>
  <c r="O42" i="14"/>
  <c r="J11" i="14"/>
  <c r="M15" i="14"/>
  <c r="P59" i="14"/>
  <c r="I59" i="14"/>
  <c r="E59" i="14"/>
  <c r="K59" i="14"/>
  <c r="H59" i="14"/>
  <c r="M59" i="14"/>
  <c r="N59" i="14"/>
  <c r="E56" i="14"/>
  <c r="L56" i="14"/>
  <c r="O56" i="14"/>
  <c r="J48" i="14"/>
  <c r="E48" i="14"/>
  <c r="G48" i="14"/>
  <c r="L44" i="14"/>
  <c r="D44" i="14"/>
  <c r="M40" i="14"/>
  <c r="E40" i="14"/>
  <c r="N40" i="14"/>
  <c r="K25" i="14"/>
  <c r="M25" i="14"/>
  <c r="L25" i="14"/>
  <c r="N25" i="14"/>
  <c r="C25" i="14"/>
  <c r="O25" i="14"/>
  <c r="N22" i="14"/>
  <c r="E22" i="14"/>
  <c r="I22" i="14"/>
  <c r="N14" i="14"/>
  <c r="P10" i="14"/>
  <c r="E11" i="14"/>
  <c r="M11" i="14"/>
  <c r="N30" i="14"/>
  <c r="P34" i="14"/>
  <c r="D42" i="14"/>
  <c r="F42" i="14"/>
  <c r="C15" i="14"/>
  <c r="J15" i="14"/>
  <c r="J12" i="14"/>
  <c r="K15" i="14"/>
  <c r="L15" i="14"/>
  <c r="I31" i="14"/>
  <c r="M41" i="14"/>
  <c r="K45" i="14"/>
  <c r="D45" i="14"/>
  <c r="M64" i="14"/>
  <c r="H31" i="14"/>
  <c r="K26" i="14"/>
  <c r="G26" i="14"/>
  <c r="C41" i="14"/>
  <c r="P45" i="14"/>
  <c r="G64" i="14"/>
  <c r="M12" i="14"/>
  <c r="L64" i="14"/>
  <c r="P41" i="14"/>
  <c r="E45" i="14"/>
  <c r="J34" i="14"/>
  <c r="F51" i="14"/>
  <c r="H42" i="14"/>
  <c r="E55" i="14"/>
  <c r="N55" i="14"/>
  <c r="G55" i="14"/>
  <c r="M55" i="14"/>
  <c r="C55" i="14"/>
  <c r="D55" i="14"/>
  <c r="D52" i="14"/>
  <c r="E52" i="14"/>
  <c r="P52" i="14"/>
  <c r="K52" i="14"/>
  <c r="O47" i="14"/>
  <c r="H47" i="14"/>
  <c r="F47" i="14"/>
  <c r="J47" i="14"/>
  <c r="C47" i="14"/>
  <c r="D47" i="14"/>
  <c r="L47" i="14"/>
  <c r="M47" i="14"/>
  <c r="J43" i="14"/>
  <c r="L43" i="14"/>
  <c r="K43" i="14"/>
  <c r="F43" i="14"/>
  <c r="O43" i="14"/>
  <c r="M43" i="14"/>
  <c r="D43" i="14"/>
  <c r="P43" i="14"/>
  <c r="E39" i="14"/>
  <c r="P39" i="14"/>
  <c r="D39" i="14"/>
  <c r="I39" i="14"/>
  <c r="F39" i="14"/>
  <c r="J39" i="14"/>
  <c r="O39" i="14"/>
  <c r="M39" i="14"/>
  <c r="H35" i="14"/>
  <c r="I35" i="14"/>
  <c r="G21" i="14"/>
  <c r="L21" i="14"/>
  <c r="O21" i="14"/>
  <c r="D21" i="14"/>
  <c r="M21" i="14"/>
  <c r="E13" i="14"/>
  <c r="K13" i="14"/>
  <c r="C13" i="14"/>
  <c r="G13" i="14"/>
  <c r="L13" i="14"/>
  <c r="D13" i="14"/>
  <c r="I13" i="14"/>
  <c r="P54" i="14"/>
  <c r="K24" i="14"/>
  <c r="N54" i="14"/>
  <c r="I63" i="14"/>
  <c r="F58" i="14"/>
  <c r="E58" i="14"/>
  <c r="L58" i="14"/>
  <c r="P58" i="14"/>
  <c r="M58" i="14"/>
  <c r="C58" i="14"/>
  <c r="G58" i="14"/>
  <c r="I58" i="14"/>
  <c r="L50" i="14"/>
  <c r="M50" i="14"/>
  <c r="F50" i="14"/>
  <c r="C50" i="14"/>
  <c r="D50" i="14"/>
  <c r="N50" i="14"/>
  <c r="J50" i="14"/>
  <c r="H50" i="14"/>
  <c r="I37" i="14"/>
  <c r="E37" i="14"/>
  <c r="G29" i="14"/>
  <c r="L29" i="14"/>
  <c r="P29" i="14"/>
  <c r="H29" i="14"/>
  <c r="N29" i="14"/>
  <c r="F29" i="14"/>
  <c r="D29" i="14"/>
  <c r="I29" i="14"/>
  <c r="E20" i="14"/>
  <c r="O33" i="14"/>
  <c r="H33" i="14"/>
  <c r="D37" i="14"/>
  <c r="G37" i="14"/>
  <c r="C8" i="14"/>
  <c r="L20" i="14"/>
  <c r="M20" i="14"/>
  <c r="K50" i="14"/>
  <c r="O24" i="14"/>
  <c r="C29" i="14"/>
  <c r="J24" i="14"/>
  <c r="M29" i="14"/>
  <c r="J37" i="14"/>
  <c r="O58" i="14"/>
  <c r="J58" i="14"/>
  <c r="I20" i="14"/>
  <c r="H61" i="14"/>
  <c r="F61" i="14"/>
  <c r="N61" i="14"/>
  <c r="I61" i="14"/>
  <c r="D61" i="14"/>
  <c r="O61" i="14"/>
  <c r="E61" i="14"/>
  <c r="P61" i="14"/>
  <c r="I48" i="14"/>
  <c r="L48" i="14"/>
  <c r="D48" i="14"/>
  <c r="F48" i="14"/>
  <c r="D46" i="14"/>
  <c r="C46" i="14"/>
  <c r="G46" i="14"/>
  <c r="I46" i="14"/>
  <c r="O46" i="14"/>
  <c r="H46" i="14"/>
  <c r="K46" i="14"/>
  <c r="F44" i="14"/>
  <c r="G44" i="14"/>
  <c r="O44" i="14"/>
  <c r="E44" i="14"/>
  <c r="N44" i="14"/>
  <c r="J42" i="14"/>
  <c r="P42" i="14"/>
  <c r="N42" i="14"/>
  <c r="E42" i="14"/>
  <c r="I42" i="14"/>
  <c r="M42" i="14"/>
  <c r="O40" i="14"/>
  <c r="P40" i="14"/>
  <c r="I40" i="14"/>
  <c r="J40" i="14"/>
  <c r="H40" i="14"/>
  <c r="G31" i="14"/>
  <c r="N31" i="14"/>
  <c r="K31" i="14"/>
  <c r="C31" i="14"/>
  <c r="D31" i="14"/>
  <c r="M22" i="14"/>
  <c r="F22" i="14"/>
  <c r="D22" i="14"/>
  <c r="K22" i="14"/>
  <c r="P22" i="14"/>
  <c r="J22" i="14"/>
  <c r="G22" i="14"/>
  <c r="L17" i="14"/>
  <c r="J17" i="14"/>
  <c r="D14" i="14"/>
  <c r="C12" i="14"/>
  <c r="O12" i="14"/>
  <c r="L10" i="14"/>
  <c r="H10" i="14"/>
  <c r="G10" i="14"/>
  <c r="O10" i="14"/>
  <c r="D10" i="14"/>
  <c r="J63" i="14"/>
  <c r="O63" i="14"/>
  <c r="N63" i="14"/>
  <c r="F63" i="14"/>
  <c r="K63" i="14"/>
  <c r="C63" i="14"/>
  <c r="P63" i="14"/>
  <c r="H63" i="14"/>
  <c r="E63" i="14"/>
  <c r="O54" i="14"/>
  <c r="G54" i="14"/>
  <c r="I54" i="14"/>
  <c r="D54" i="14"/>
  <c r="L54" i="14"/>
  <c r="C54" i="14"/>
  <c r="J33" i="14"/>
  <c r="F33" i="14"/>
  <c r="P33" i="14"/>
  <c r="C33" i="14"/>
  <c r="K33" i="14"/>
  <c r="L33" i="14"/>
  <c r="H24" i="14"/>
  <c r="E24" i="14"/>
  <c r="D24" i="14"/>
  <c r="P24" i="14"/>
  <c r="M24" i="14"/>
  <c r="G24" i="14"/>
  <c r="L24" i="14"/>
  <c r="I24" i="14"/>
  <c r="F24" i="14"/>
  <c r="N33" i="14"/>
  <c r="H37" i="14"/>
  <c r="N37" i="14"/>
  <c r="F20" i="14"/>
  <c r="J20" i="14"/>
  <c r="E50" i="14"/>
  <c r="J54" i="14"/>
  <c r="C24" i="14"/>
  <c r="J29" i="14"/>
  <c r="O37" i="14"/>
  <c r="K54" i="14"/>
  <c r="K58" i="14"/>
  <c r="G63" i="14"/>
  <c r="K20" i="14"/>
  <c r="D63" i="14"/>
  <c r="C56" i="14"/>
  <c r="D56" i="14"/>
  <c r="P56" i="14"/>
  <c r="M56" i="14"/>
  <c r="K56" i="14"/>
  <c r="D35" i="14"/>
  <c r="C35" i="14"/>
  <c r="E35" i="14"/>
  <c r="J35" i="14"/>
  <c r="M35" i="14"/>
  <c r="O35" i="14"/>
  <c r="K35" i="14"/>
  <c r="G35" i="14"/>
  <c r="F35" i="14"/>
  <c r="P26" i="14"/>
  <c r="O26" i="14"/>
  <c r="L26" i="14"/>
  <c r="P6" i="14"/>
  <c r="D6" i="14"/>
  <c r="H6" i="14"/>
  <c r="O6" i="14"/>
  <c r="G6" i="14"/>
  <c r="K6" i="14"/>
  <c r="H7" i="7"/>
  <c r="M7" i="7"/>
  <c r="F7" i="7"/>
  <c r="K7" i="7"/>
  <c r="N7" i="7"/>
  <c r="J7" i="7"/>
  <c r="L7" i="7"/>
  <c r="G7" i="7"/>
  <c r="H64" i="12"/>
  <c r="I64" i="12"/>
  <c r="H57" i="12"/>
  <c r="J55" i="12"/>
  <c r="M55" i="12"/>
  <c r="D55" i="12"/>
  <c r="M48" i="12"/>
  <c r="E51" i="12"/>
  <c r="N53" i="12"/>
  <c r="K53" i="12"/>
  <c r="N55" i="12"/>
  <c r="K57" i="12"/>
  <c r="G57" i="12"/>
  <c r="E59" i="12"/>
  <c r="O62" i="12"/>
  <c r="L62" i="12"/>
  <c r="N64" i="12"/>
  <c r="D64" i="12"/>
  <c r="G59" i="12"/>
  <c r="E48" i="12"/>
  <c r="F51" i="12"/>
  <c r="K51" i="12"/>
  <c r="H25" i="12"/>
  <c r="G25" i="12"/>
  <c r="O55" i="12"/>
  <c r="I23" i="12"/>
  <c r="F19" i="12"/>
  <c r="H23" i="12"/>
  <c r="D19" i="12"/>
  <c r="O53" i="12"/>
  <c r="N18" i="14"/>
  <c r="O18" i="14"/>
  <c r="P18" i="14"/>
  <c r="O59" i="12"/>
  <c r="J21" i="12"/>
  <c r="N21" i="12"/>
  <c r="L21" i="12"/>
  <c r="O21" i="12"/>
  <c r="H19" i="12"/>
  <c r="G48" i="12"/>
  <c r="G19" i="12"/>
  <c r="E53" i="12"/>
  <c r="N62" i="12"/>
  <c r="H51" i="12"/>
  <c r="F59" i="12"/>
  <c r="F48" i="12"/>
  <c r="N51" i="12"/>
  <c r="M53" i="12"/>
  <c r="H53" i="12"/>
  <c r="H55" i="12"/>
  <c r="F57" i="12"/>
  <c r="I59" i="12"/>
  <c r="K59" i="12"/>
  <c r="M62" i="12"/>
  <c r="D62" i="12"/>
  <c r="O64" i="12"/>
  <c r="K64" i="12"/>
  <c r="M51" i="12"/>
  <c r="L55" i="12"/>
  <c r="O51" i="12"/>
  <c r="L25" i="12"/>
  <c r="I25" i="12"/>
  <c r="K25" i="12"/>
  <c r="G55" i="12"/>
  <c r="D23" i="12"/>
  <c r="L19" i="12"/>
  <c r="L23" i="12"/>
  <c r="M19" i="12"/>
  <c r="C18" i="14"/>
  <c r="D18" i="14"/>
  <c r="E18" i="14"/>
  <c r="L57" i="12"/>
  <c r="K48" i="12"/>
  <c r="H28" i="12"/>
  <c r="G28" i="12"/>
  <c r="L28" i="12"/>
  <c r="M28" i="12"/>
  <c r="K62" i="12"/>
  <c r="N48" i="12"/>
  <c r="L59" i="12"/>
  <c r="L48" i="12"/>
  <c r="G51" i="12"/>
  <c r="L53" i="12"/>
  <c r="I53" i="12"/>
  <c r="E55" i="12"/>
  <c r="J57" i="12"/>
  <c r="J59" i="12"/>
  <c r="H59" i="12"/>
  <c r="F62" i="12"/>
  <c r="G64" i="12"/>
  <c r="L64" i="12"/>
  <c r="J62" i="12"/>
  <c r="M57" i="12"/>
  <c r="D51" i="12"/>
  <c r="N25" i="12"/>
  <c r="E25" i="12"/>
  <c r="M23" i="12"/>
  <c r="K23" i="12"/>
  <c r="D53" i="12"/>
  <c r="J23" i="12"/>
  <c r="F18" i="14"/>
  <c r="G18" i="14"/>
  <c r="H18" i="14"/>
  <c r="I19" i="12"/>
  <c r="D57" i="12"/>
  <c r="I21" i="12"/>
  <c r="M21" i="12"/>
  <c r="D21" i="12"/>
  <c r="J25" i="12"/>
  <c r="K21" i="12"/>
  <c r="D28" i="12"/>
  <c r="F28" i="12"/>
  <c r="F21" i="12"/>
  <c r="E57" i="12"/>
  <c r="G53" i="12"/>
  <c r="N59" i="12"/>
  <c r="D4" i="14" l="1"/>
  <c r="Q51" i="9"/>
  <c r="J51" i="9"/>
  <c r="E51" i="9"/>
  <c r="M51" i="9"/>
  <c r="N51" i="9"/>
  <c r="G51" i="9"/>
  <c r="D7" i="9"/>
  <c r="L51" i="9"/>
  <c r="P54" i="9"/>
  <c r="N20" i="12"/>
  <c r="I20" i="12"/>
  <c r="E20" i="12"/>
  <c r="L20" i="12"/>
  <c r="O20" i="12"/>
  <c r="H20" i="12"/>
  <c r="M20" i="12"/>
  <c r="G20" i="12"/>
  <c r="F20" i="12"/>
  <c r="D20" i="12"/>
  <c r="C4" i="12"/>
  <c r="L4" i="12" s="1"/>
  <c r="G44" i="24"/>
  <c r="I44" i="24"/>
  <c r="D44" i="24"/>
  <c r="F44" i="24"/>
  <c r="D24" i="1"/>
  <c r="I17" i="14"/>
  <c r="O51" i="9"/>
  <c r="E44" i="24"/>
  <c r="H51" i="9"/>
  <c r="K51" i="9"/>
  <c r="Q60" i="9"/>
  <c r="I60" i="9"/>
  <c r="P64" i="9"/>
  <c r="J60" i="9"/>
  <c r="K60" i="9"/>
  <c r="E60" i="9"/>
  <c r="F60" i="9"/>
  <c r="L60" i="9"/>
  <c r="M60" i="9"/>
  <c r="G60" i="9"/>
  <c r="O60" i="9"/>
  <c r="G58" i="12"/>
  <c r="K58" i="12"/>
  <c r="D58" i="12"/>
  <c r="E58" i="12"/>
  <c r="J58" i="12"/>
  <c r="I58" i="12"/>
  <c r="M58" i="12"/>
  <c r="O58" i="12"/>
  <c r="L58" i="12"/>
  <c r="H58" i="12"/>
  <c r="K50" i="12"/>
  <c r="O50" i="12"/>
  <c r="H50" i="12"/>
  <c r="M50" i="12"/>
  <c r="F50" i="12"/>
  <c r="N50" i="12"/>
  <c r="L50" i="12"/>
  <c r="D50" i="12"/>
  <c r="I50" i="12"/>
  <c r="I22" i="12"/>
  <c r="H22" i="12"/>
  <c r="D22" i="12"/>
  <c r="L22" i="12"/>
  <c r="M22" i="12"/>
  <c r="O22" i="12"/>
  <c r="G22" i="12"/>
  <c r="J22" i="12"/>
  <c r="E22" i="12"/>
  <c r="F22" i="12"/>
  <c r="E10" i="14"/>
  <c r="F10" i="14"/>
  <c r="I10" i="14"/>
  <c r="C10" i="14"/>
  <c r="N10" i="14"/>
  <c r="J10" i="14"/>
  <c r="M10" i="14"/>
  <c r="K10" i="14"/>
  <c r="G63" i="24"/>
  <c r="I63" i="24"/>
  <c r="D63" i="24"/>
  <c r="E63" i="24"/>
  <c r="F63" i="24"/>
  <c r="H63" i="24"/>
  <c r="I56" i="12"/>
  <c r="H56" i="12"/>
  <c r="J56" i="12"/>
  <c r="E56" i="12"/>
  <c r="K56" i="12"/>
  <c r="G56" i="12"/>
  <c r="L56" i="12"/>
  <c r="O56" i="12"/>
  <c r="F56" i="12"/>
  <c r="M56" i="12"/>
  <c r="D56" i="12"/>
  <c r="E29" i="12"/>
  <c r="M29" i="12"/>
  <c r="O29" i="12"/>
  <c r="H29" i="12"/>
  <c r="I29" i="12"/>
  <c r="D29" i="12"/>
  <c r="J29" i="12"/>
  <c r="L29" i="12"/>
  <c r="F29" i="12"/>
  <c r="K29" i="12"/>
  <c r="B4" i="12"/>
  <c r="P17" i="14"/>
  <c r="K17" i="14"/>
  <c r="H17" i="14"/>
  <c r="O17" i="14"/>
  <c r="D17" i="14"/>
  <c r="F17" i="14"/>
  <c r="D60" i="24"/>
  <c r="E60" i="24"/>
  <c r="H60" i="24"/>
  <c r="F60" i="24"/>
  <c r="I60" i="24"/>
  <c r="C60" i="24"/>
  <c r="G60" i="24"/>
  <c r="I53" i="24"/>
  <c r="E53" i="24"/>
  <c r="F53" i="24"/>
  <c r="D45" i="1"/>
  <c r="G17" i="14"/>
  <c r="F8" i="14"/>
  <c r="G8" i="14"/>
  <c r="C17" i="14"/>
  <c r="K20" i="12"/>
  <c r="G29" i="12"/>
  <c r="D53" i="24"/>
  <c r="C44" i="24"/>
  <c r="H53" i="24"/>
  <c r="N56" i="12"/>
  <c r="O66" i="9"/>
  <c r="J66" i="9"/>
  <c r="H66" i="9"/>
  <c r="K66" i="9"/>
  <c r="L66" i="9"/>
  <c r="G66" i="9"/>
  <c r="I66" i="9"/>
  <c r="Q66" i="9"/>
  <c r="G61" i="12"/>
  <c r="D61" i="12"/>
  <c r="F61" i="12"/>
  <c r="L61" i="12"/>
  <c r="I61" i="12"/>
  <c r="O61" i="12"/>
  <c r="M61" i="12"/>
  <c r="H61" i="12"/>
  <c r="N61" i="12"/>
  <c r="J61" i="12"/>
  <c r="H52" i="12"/>
  <c r="I52" i="12"/>
  <c r="K52" i="12"/>
  <c r="O52" i="12"/>
  <c r="E52" i="12"/>
  <c r="L52" i="12"/>
  <c r="N52" i="12"/>
  <c r="D52" i="12"/>
  <c r="F52" i="12"/>
  <c r="F24" i="12"/>
  <c r="L24" i="12"/>
  <c r="J24" i="12"/>
  <c r="D24" i="12"/>
  <c r="G24" i="12"/>
  <c r="N24" i="12"/>
  <c r="I24" i="12"/>
  <c r="H24" i="12"/>
  <c r="I12" i="14"/>
  <c r="N12" i="14"/>
  <c r="P12" i="14"/>
  <c r="L12" i="14"/>
  <c r="K12" i="14"/>
  <c r="H12" i="14"/>
  <c r="F12" i="14"/>
  <c r="D12" i="14"/>
  <c r="G65" i="24"/>
  <c r="C65" i="24"/>
  <c r="E65" i="24"/>
  <c r="H65" i="24"/>
  <c r="I65" i="24"/>
  <c r="F65" i="24"/>
  <c r="D65" i="24"/>
  <c r="J47" i="12"/>
  <c r="O47" i="12"/>
  <c r="E47" i="12"/>
  <c r="N47" i="12"/>
  <c r="D47" i="12"/>
  <c r="H47" i="12"/>
  <c r="F47" i="12"/>
  <c r="M47" i="12"/>
  <c r="G47" i="12"/>
  <c r="L47" i="12"/>
  <c r="M8" i="14"/>
  <c r="E8" i="14"/>
  <c r="N8" i="14"/>
  <c r="J8" i="14"/>
  <c r="K8" i="14"/>
  <c r="L8" i="14"/>
  <c r="H8" i="14"/>
  <c r="P8" i="14"/>
  <c r="D8" i="14"/>
  <c r="I8" i="14"/>
  <c r="E17" i="14"/>
  <c r="N29" i="12"/>
  <c r="G53" i="24"/>
  <c r="F51" i="9"/>
  <c r="I51" i="9"/>
  <c r="I63" i="12"/>
  <c r="G63" i="12"/>
  <c r="O63" i="12"/>
  <c r="N63" i="12"/>
  <c r="J63" i="12"/>
  <c r="E63" i="12"/>
  <c r="M63" i="12"/>
  <c r="H63" i="12"/>
  <c r="L63" i="12"/>
  <c r="D54" i="12"/>
  <c r="J54" i="12"/>
  <c r="E54" i="12"/>
  <c r="H54" i="12"/>
  <c r="K54" i="12"/>
  <c r="O54" i="12"/>
  <c r="G54" i="12"/>
  <c r="M54" i="12"/>
  <c r="I54" i="12"/>
  <c r="L54" i="12"/>
  <c r="M26" i="12"/>
  <c r="H26" i="12"/>
  <c r="L26" i="12"/>
  <c r="O26" i="12"/>
  <c r="E26" i="12"/>
  <c r="N26" i="12"/>
  <c r="F26" i="12"/>
  <c r="J26" i="12"/>
  <c r="K26" i="12"/>
  <c r="G26" i="12"/>
  <c r="E14" i="14"/>
  <c r="P14" i="14"/>
  <c r="G14" i="14"/>
  <c r="C14" i="14"/>
  <c r="K14" i="14"/>
  <c r="M14" i="14"/>
  <c r="J14" i="14"/>
  <c r="L14" i="14"/>
  <c r="I14" i="14"/>
  <c r="H14" i="14"/>
  <c r="O14" i="14"/>
  <c r="J6" i="14"/>
  <c r="L6" i="14"/>
  <c r="C6" i="14"/>
  <c r="N6" i="14"/>
  <c r="B4" i="14"/>
  <c r="E6" i="14"/>
  <c r="M6" i="14"/>
  <c r="F6" i="14"/>
  <c r="I6" i="14"/>
  <c r="F26" i="24"/>
  <c r="D26" i="24"/>
  <c r="I26" i="24"/>
  <c r="G26" i="24"/>
  <c r="E26" i="24"/>
  <c r="C11" i="24"/>
  <c r="D11" i="24"/>
  <c r="I11" i="24"/>
  <c r="F11" i="24"/>
  <c r="H11" i="24"/>
  <c r="G11" i="24"/>
  <c r="E11" i="24"/>
  <c r="B5" i="24"/>
  <c r="B7" i="7"/>
  <c r="I12" i="1"/>
  <c r="D25" i="1"/>
  <c r="D37" i="1"/>
  <c r="D61" i="1"/>
  <c r="D66" i="1"/>
  <c r="I37" i="1"/>
  <c r="I47" i="1"/>
  <c r="D65" i="1"/>
  <c r="O42" i="12"/>
  <c r="J64" i="9"/>
  <c r="G67" i="9"/>
  <c r="K28" i="12"/>
  <c r="I13" i="1"/>
  <c r="D34" i="1"/>
  <c r="I24" i="1"/>
  <c r="D28" i="1"/>
  <c r="D57" i="1"/>
  <c r="I59" i="1"/>
  <c r="I56" i="1"/>
  <c r="D16" i="1"/>
  <c r="D53" i="1"/>
  <c r="D15" i="1"/>
  <c r="D30" i="1"/>
  <c r="D46" i="1"/>
  <c r="I30" i="1"/>
  <c r="I65" i="1"/>
  <c r="I8" i="1"/>
  <c r="I21" i="1"/>
  <c r="I26" i="1"/>
  <c r="D32" i="1"/>
  <c r="D42" i="1"/>
  <c r="D44" i="1"/>
  <c r="D49" i="1"/>
  <c r="D58" i="1"/>
  <c r="D63" i="1"/>
  <c r="D64" i="1"/>
  <c r="D14" i="1"/>
  <c r="I10" i="1"/>
  <c r="I17" i="1"/>
  <c r="I43" i="1"/>
  <c r="D50" i="1"/>
  <c r="I53" i="1"/>
  <c r="I5" i="24" l="1"/>
  <c r="G5" i="24"/>
  <c r="F5" i="24"/>
  <c r="H5" i="24"/>
  <c r="C5" i="24"/>
  <c r="D5" i="24"/>
  <c r="E5" i="24"/>
  <c r="N7" i="9"/>
  <c r="K7" i="9"/>
  <c r="E7" i="9"/>
  <c r="H7" i="9"/>
  <c r="M7" i="9"/>
  <c r="P7" i="9"/>
  <c r="O7" i="9"/>
  <c r="I7" i="9"/>
  <c r="L7" i="9"/>
  <c r="Q7" i="9"/>
  <c r="J7" i="9"/>
  <c r="F7" i="9"/>
  <c r="G7" i="9"/>
  <c r="E4" i="12"/>
  <c r="N4" i="12"/>
  <c r="O4" i="12"/>
  <c r="F4" i="12"/>
  <c r="J4" i="12"/>
  <c r="G4" i="12"/>
  <c r="D4" i="12"/>
  <c r="K4" i="12"/>
  <c r="I4" i="12"/>
  <c r="M4" i="12"/>
  <c r="C4" i="14"/>
  <c r="I4" i="14"/>
  <c r="K4" i="14"/>
  <c r="O4" i="14"/>
  <c r="E4" i="14"/>
  <c r="N4" i="14"/>
  <c r="J4" i="14"/>
  <c r="F4" i="14"/>
  <c r="G4" i="14"/>
  <c r="M4" i="14"/>
  <c r="L4" i="14"/>
  <c r="P4" i="14"/>
  <c r="H4" i="14"/>
  <c r="H4" i="12"/>
</calcChain>
</file>

<file path=xl/sharedStrings.xml><?xml version="1.0" encoding="utf-8"?>
<sst xmlns="http://schemas.openxmlformats.org/spreadsheetml/2006/main" count="2495" uniqueCount="207">
  <si>
    <t>STATE</t>
  </si>
  <si>
    <t>1/</t>
  </si>
  <si>
    <t xml:space="preserve"> </t>
  </si>
  <si>
    <t>United States</t>
  </si>
  <si>
    <t>AVERAGE MONTHLY NUMBER OF FAMILIES</t>
  </si>
  <si>
    <t>AVERAGE MONTHLY NUMBER OF TWO-PARENT FAMILIES</t>
  </si>
  <si>
    <t xml:space="preserve">  </t>
  </si>
  <si>
    <t>SSP-MOE</t>
  </si>
  <si>
    <t>ALL FAMILIES</t>
  </si>
  <si>
    <t>TWO-PARENT FAMILIES</t>
  </si>
  <si>
    <t>Alabama</t>
  </si>
  <si>
    <t>Alaska</t>
  </si>
  <si>
    <t>Arizona</t>
  </si>
  <si>
    <t>Arkansas</t>
  </si>
  <si>
    <t>California</t>
  </si>
  <si>
    <t>Colorado</t>
  </si>
  <si>
    <t xml:space="preserve">Connecticut </t>
  </si>
  <si>
    <t>Delaware</t>
  </si>
  <si>
    <t>Florida</t>
  </si>
  <si>
    <t>Georgia</t>
  </si>
  <si>
    <t>Guam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</si>
  <si>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</si>
  <si>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</si>
  <si>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</si>
  <si>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</si>
  <si>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</si>
  <si>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</si>
  <si>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</si>
  <si>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</si>
  <si>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</si>
  <si>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</si>
  <si>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</si>
  <si>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</si>
  <si>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</si>
  <si>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</si>
  <si>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</si>
  <si>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</si>
  <si>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</si>
  <si>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</si>
  <si>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</si>
  <si>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</si>
  <si>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</si>
  <si>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</si>
  <si>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</si>
  <si>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</si>
  <si>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</si>
  <si>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</si>
  <si>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</si>
  <si>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</si>
  <si>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Puerto Rico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</si>
  <si>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</si>
  <si>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</si>
  <si>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</si>
  <si>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</si>
  <si>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</si>
  <si>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</si>
  <si>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</si>
  <si>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 Islands</t>
  </si>
  <si>
    <t>Virginia</t>
  </si>
  <si>
    <t>Washington</t>
  </si>
  <si>
    <t>West Virginia</t>
  </si>
  <si>
    <t>Wisconsin</t>
  </si>
  <si>
    <t>Wyoming</t>
  </si>
  <si>
    <t>ALL FAMILIES RATE</t>
  </si>
  <si>
    <t>TWO-PARENT FAMILIES RATE</t>
  </si>
  <si>
    <t>1/ State has no TANF and/or SSP-MOE families subject to the two-parent rate</t>
  </si>
  <si>
    <t>TWO-PARENT FAMILY RATE</t>
  </si>
  <si>
    <t xml:space="preserve">Georgia </t>
  </si>
  <si>
    <t xml:space="preserve">Illinois </t>
  </si>
  <si>
    <t xml:space="preserve">Louisiana </t>
  </si>
  <si>
    <t xml:space="preserve">Maryland </t>
  </si>
  <si>
    <t xml:space="preserve">Massachusetts </t>
  </si>
  <si>
    <t xml:space="preserve">Michigan </t>
  </si>
  <si>
    <t xml:space="preserve">Minnesota </t>
  </si>
  <si>
    <t xml:space="preserve">Mississippi </t>
  </si>
  <si>
    <t xml:space="preserve">Missouri </t>
  </si>
  <si>
    <t xml:space="preserve">Nebraska </t>
  </si>
  <si>
    <t xml:space="preserve">New Hampshire </t>
  </si>
  <si>
    <t xml:space="preserve">New Jersey </t>
  </si>
  <si>
    <t xml:space="preserve">New York </t>
  </si>
  <si>
    <t xml:space="preserve">Oklahoma </t>
  </si>
  <si>
    <t xml:space="preserve">West Virginia </t>
  </si>
  <si>
    <t>TWO-PARENT  FAMILIES  RATE</t>
  </si>
  <si>
    <t>***  State exempt cases includes DV waiver case</t>
  </si>
  <si>
    <t>District of Col.</t>
  </si>
  <si>
    <t>Rate</t>
  </si>
  <si>
    <t>ALL-FAMILIES RATE</t>
  </si>
  <si>
    <t>Combined</t>
  </si>
  <si>
    <t>1/ State has no TANF and/or SSP-MOE families subject to the two-parent rate.</t>
  </si>
  <si>
    <t>Adjusted Standard</t>
  </si>
  <si>
    <t>Caseload    Reduction Credit</t>
  </si>
  <si>
    <t>Number of TANF and SSP-MOE Families</t>
  </si>
  <si>
    <t>Number of Two-Parent Families</t>
  </si>
  <si>
    <t>Two-Parent Families with a Disabled Parent</t>
  </si>
  <si>
    <t xml:space="preserve">Two-Parent Families with a Non-Custodial Parent  </t>
  </si>
  <si>
    <t>Number of Participating Families in Two-Parent Families Rate</t>
  </si>
  <si>
    <t>Participation in a Tribal Work Program</t>
  </si>
  <si>
    <t>Total</t>
  </si>
  <si>
    <t>Other</t>
  </si>
  <si>
    <t>Families</t>
  </si>
  <si>
    <t>Job Search</t>
  </si>
  <si>
    <t>Number of Families Used in All Families Rate</t>
  </si>
  <si>
    <t>Number of Families Disregarded from All Families Rate</t>
  </si>
  <si>
    <t>Number of Families State Exempted from All Families Rate ***</t>
  </si>
  <si>
    <t>Number of Families with a Good Cause Domestic Violence Waiver</t>
  </si>
  <si>
    <t>Work Experience</t>
  </si>
  <si>
    <t>Community Service</t>
  </si>
  <si>
    <t>Vocational Educational Training</t>
  </si>
  <si>
    <t>Job Skills Training</t>
  </si>
  <si>
    <t>Education Related to Employment</t>
  </si>
  <si>
    <t>Satisfactory School Attendance</t>
  </si>
  <si>
    <t>Providing Child Care</t>
  </si>
  <si>
    <t>Disregarded from Participation Rate Due to</t>
  </si>
  <si>
    <t>Number of Families with No Work-Eligible Individual</t>
  </si>
  <si>
    <t>Number of Families Used in All-Families Rate</t>
  </si>
  <si>
    <t>Number of Participating Families in All-Families Rate</t>
  </si>
  <si>
    <t>Subject to a Sanction</t>
  </si>
  <si>
    <t>Number of Families Used in Two-Parent Families Rate</t>
  </si>
  <si>
    <t>Number of Families</t>
  </si>
  <si>
    <t>Number of Work-Eligible Individuals by Activity</t>
  </si>
  <si>
    <t>Percentage of Work-Eligible Individuals by Activity</t>
  </si>
  <si>
    <t>11 to 20 Hours of Participation</t>
  </si>
  <si>
    <t>0 Hours of Participation</t>
  </si>
  <si>
    <t>21 to 30 Hours of Participation</t>
  </si>
  <si>
    <t>31 or More Hours of Participation</t>
  </si>
  <si>
    <t>Families in All-Families Rate</t>
  </si>
  <si>
    <t>Participating Families</t>
  </si>
  <si>
    <t>Number of Families with Insufficient Hours to Count in the All-Families Work Rate</t>
  </si>
  <si>
    <t>Percentage of Families with Insufficient Hours to Count in the All-Families Work Rate</t>
  </si>
  <si>
    <t>Number of Families in All-Families Rate</t>
  </si>
  <si>
    <t>Families with a DV Waiver as a Percentage of Families Used in All Families Rate</t>
  </si>
  <si>
    <t>Total Number of WEIs</t>
  </si>
  <si>
    <t>WEIs with Holiday Hours</t>
  </si>
  <si>
    <t>* Work-Eligible Individuals with participation in more than one activity are included only once in this total.</t>
  </si>
  <si>
    <t>Sum of all Activities</t>
  </si>
  <si>
    <t>*  Work-Eligible-Individuals participating in more than one activity are included in once in this total.</t>
  </si>
  <si>
    <t>Total Families with Insufficient Hours to Count in All- Families Rate</t>
  </si>
  <si>
    <t>1 to 10 Hours of Participation</t>
  </si>
  <si>
    <t>** Weighted average monthly data; may differ from official work participation rate.</t>
  </si>
  <si>
    <t xml:space="preserve">Work Experience  </t>
  </si>
  <si>
    <t>WEIs with Excused Absence Hours</t>
  </si>
  <si>
    <t>Single Custodial Parent with Child Under 1</t>
  </si>
  <si>
    <t>Adjusted Standard 2/</t>
  </si>
  <si>
    <t>Met Target</t>
  </si>
  <si>
    <t>1/ State has no TANF and/or SSP-MOE families subject to the two-parent rate.
2/ Statutory standards of 50% for all-families rate and 90% for 2-parent rate are adjusted 
by each state's caseload reduction credit.</t>
  </si>
  <si>
    <t xml:space="preserve">TANF </t>
  </si>
  <si>
    <t>FY2012 Rate</t>
  </si>
  <si>
    <t>Point Difference</t>
  </si>
  <si>
    <t>Percent Change</t>
  </si>
  <si>
    <t>Disregarded from Two-Parent
 Rate Due to</t>
  </si>
  <si>
    <t>Total Families</t>
  </si>
  <si>
    <t>Families in All- Families Rate</t>
  </si>
  <si>
    <t>Subsidized Private Employment</t>
  </si>
  <si>
    <t>Subsidized
Public
Employment</t>
  </si>
  <si>
    <t>Participating
Families</t>
  </si>
  <si>
    <t>Unsubsidized
Employment</t>
  </si>
  <si>
    <t>Work
Experience</t>
  </si>
  <si>
    <t>On-the-Job
Training</t>
  </si>
  <si>
    <t>Job
Search</t>
  </si>
  <si>
    <t>Community
Service</t>
  </si>
  <si>
    <t>Vocational
Education</t>
  </si>
  <si>
    <t>Job Skills
Training</t>
  </si>
  <si>
    <t>Education
Related to
Employment</t>
  </si>
  <si>
    <t>Satisfactory
school
Attendance</t>
  </si>
  <si>
    <t>Providing
Child Care</t>
  </si>
  <si>
    <t>Total
Families</t>
  </si>
  <si>
    <t>Families in All-
Families Rate</t>
  </si>
  <si>
    <t>Subsidized
Private
Employment</t>
  </si>
  <si>
    <t>Satisfactory
School
Attendance</t>
  </si>
  <si>
    <t xml:space="preserve"> STATE</t>
  </si>
  <si>
    <t>Families in
Two-Parent
Rate</t>
  </si>
  <si>
    <t>Total
Number of
WEIs</t>
  </si>
  <si>
    <t>WEI with
Hours of
Participation*</t>
  </si>
  <si>
    <t>no data</t>
  </si>
  <si>
    <t xml:space="preserve">Total Number of WEIs
</t>
  </si>
  <si>
    <t>Number of WEIs
With Hours of
Participation*</t>
  </si>
  <si>
    <t>On-the-job
Training</t>
  </si>
  <si>
    <t>All
Activities</t>
  </si>
  <si>
    <t>TABLE 1B
TEMPORARY ASSISTANCE FOR NEEDY FAMILIES
COMBINED TANF AND SSP-MOE WORK PARTICIPATION RATE
FISCAL YEAR 2013</t>
  </si>
  <si>
    <t xml:space="preserve">TABLE 1A
TEMPORARY ASSISTANCE FOR NEEDY FAMILIES
COMBINED TANF AND SSP-MOE WORK PARTICIPATION RATE
FISCAL YEAR 2013
</t>
  </si>
  <si>
    <t>TABLE 4A
TEMPORARY ASSISTANCE FOR NEEDY FAMILIES
AVERAGE MONTHLY NUMBER OF WORK-ELIGIBLE INDIVIDUALS PARTICIPATING IN WORK ACTIVITIES FOR SUFFICIENT HOURS
 FOR THE FAMILY TO COUNT AS MEETING THE ALL-FAMILIES WORK REQUIREMENT
FISCAL YEAR 2013</t>
  </si>
  <si>
    <t>TABLE 6B
TEMPORARY ASSISTANCE FOR NEEDY FAMILIES
AVERAGE MONTHLY NUMBER OF WORK-ELIGIBLE INDIVIDUALS WITH HOURS OF PARTICIPATION BY WORK ACTIVITY AS A PERCENT OF 
THE NUMBER OF PARTICIPATING WORK-ELIGIBLE INDIVIDUALS
FISCAL YEAR 2013</t>
  </si>
  <si>
    <t>TABLE 6C
TEMPORARY ASSISTANCE FOR NEEDY FAMILIES
AVERAGE MONTHLY NUMBER OF WORK-ELIGIBLE INDIVIDUALS WITH HOURS OF PARTICIPATION BY WORK ACTIVITY AS A PERCENT OF THE TOTAL NUMBER OF WORK-ELIGIBLE INDIVIDUALS
FISCAL YEAR 2013</t>
  </si>
  <si>
    <t>TABLE 6A
TEMPORARY ASSISTANCE FOR NEEDY FAMILIES
 AVERAGE MONTHLY NUMBER OF WORK-ELIGIBLE INDIVIDUALS WITH HOURS OF PARTICIPATION IN WORK ACTIVITIES   
FISCAL YEAR 2013</t>
  </si>
  <si>
    <t>TABLE 5B
TEMPORARY ASSISTANCE FOR NEEDY FAMILIES
AVERAGE MONTHLY PERCENTAGE OF WORK-ELIGIBLE INDIVIDUALS PARTICIPATING IN WORK ACTIVITIES FOR SUFFICIENT HOURS FOR THE FAMILY TO COUNT AS 
MEETING THE TWO-PARENT FAMILIES WORK REQUIREMENT
FISCAL YEAR 2013</t>
  </si>
  <si>
    <t>TABLE 5A
TEMPORARY ASSISTANCE FOR NEEDY FAMILIES
AVERAGE MONTHLY NUMBER OF WORK-ELIGIBLE INDIVIDUALS PARTICIPATING IN WORK ACTIVITES FOR SUFFICIENT HOURS FOR THE FAMILY TO COUNT AS
 MEETING THE TWO-PARENT FAMILIES WORK REQUIREMENT
FISCAL YEAR 2013</t>
  </si>
  <si>
    <t>TABLE 4B
TEMPORARY ASSISTANCE FOR NEEDY FAMILIES
AVERAGE MONTHLY PERCENTAGE OF WORK-ELIGIBLE INDIVIDUALS PARTICIPATING IN WORK ACTIVITIES FOR SUFFICIENT HOURS FOR THE FAMILY TO COUNT AS 
MEETING THE ALL-FAMILIES WORK REQUIREMENT
FY 2013</t>
  </si>
  <si>
    <t>TABLE 7B
TEMPORARY ASSISTANCE FOR NEEDY FAMILIES
AVERAGE MONTHLY NUMBER OF HOURS OF PARTICIPATION PER WEEK FOR ALL WORK-ELIGIBLE INDIVIDUALS PARTICIPATING IN THE WORK ACTIVITY
FISCAL YEAR 2013</t>
  </si>
  <si>
    <t>TABLE 11B
TEMPORARY ASSISTANCE FOR NEEDY FAMILIES
 AVERAGE MONTHLY NUMBER OF EXCUSED ABSENCE HOURS PER WEEK FOR PARTICIPATING FAMILIES  
FISCAL YEAR 2013</t>
  </si>
  <si>
    <t>TABLE 11A
TEMPORARY ASSISTANCE FOR NEEDY FAMILIES
AVERAGE MONTHLY NUMBER OF WORK-ELIGIBLE INDIVIDUALS WITH HOURS OF EXCUSED ABSENSES FOR PARTICIPATING FAMILIES 
FISCAL YEAR 2013</t>
  </si>
  <si>
    <t>TABLE 10B
TEMPORARY ASSISTANCE FOR NEEDY FAMILIES
 AVERAGE MONTHLY NUMBER OF HOLIDAY HOURS PER WEEK FOR PARTICIPATING FAMILIES  
FISCAL YEAR 2013</t>
  </si>
  <si>
    <t>TABLE 10A
TEMPORARY ASSISTANCE FOR NEEDY FAMILIES
 AVERAGE MONTHLY NUMBER OF WORK-ELIGIBLE INDIVIDUALS WITH HOLIDAY HOURS FOR PARTICIPATING FAMILIES  
FISCAL YEAR 2013</t>
  </si>
  <si>
    <t>TABLE 9
TEMPORARY ASSISTANCE FOR NEEDY FAMILIES
NUMBER OF FAMILIES WITH A DOMESTIC VIOLENCE EXEMPTION
FISCAL YEAR 2013</t>
  </si>
  <si>
    <t>TABLE 8B
TEMPORARY ASSISTANCE FOR NEEDY FAMILIES
AVG MONTHLY PERCENTAGE OF FAMILIES WITH INSUFFICIENT HOURS TO COUNT IN THE ALL-FAMILIES WORK PARTICIPATION RATE
FISCAL YEAR 2013</t>
  </si>
  <si>
    <t>TABLE 8A
TEMPORARY ASSISTANCE FOR NEEDY FAMILIES
AVERAGE MONTHLY NUMBER OF FAMILIES WITH INSUFFICIENT HOURS TO COUNT IN THE ALL-FAMILIES WORK PARTICIPATION RATE
FISCAL YEAR 2013</t>
  </si>
  <si>
    <t xml:space="preserve">TABLE 7A
AVERAGE MONTHLY NUMBER OF HOURS OF PARTICIPATION PER WEEK FOR ALL WORK-ELIGIBLE INDIVIDUALS
FISCAL YEAR 2013
</t>
  </si>
  <si>
    <t>TABLE 1C
TEMPORARY ASSISTANCE FOR NEEDY FAMILIES
CHANGES IN COMBINED WORK PARTICIPATION RATE
FROM FY 2012 TO FY 2013</t>
  </si>
  <si>
    <t>TABLE 2
TEMPORARY ASSISTANCE FOR NEEDY FAMILIES
CASELOAD REDUCTION CREDITS
FY 2013</t>
  </si>
  <si>
    <t>TABLE 3A
TEMPORARY ASSISTANCE FOR NEEDY FAMILIES
STATUS OF TANF AND SSP-MOE FAMILIES AS RELATES TO ALL-FAMILIES WORK PARTICIPATION RATES 
FISCAL YEAR 2013</t>
  </si>
  <si>
    <t>TABLE 3B
TEMPORARY ASSISTANCE FOR NEEDY FAMILIES
STATUS OF TANF AND SSP-MOE TWO-PARENT FAMILIES AS RELATES TO TWO-PARENT WORK PARTICIPATION RATE
FISCAL YEAR 2013</t>
  </si>
  <si>
    <t>FY2013 Rate</t>
  </si>
  <si>
    <t xml:space="preserve">*Preliminary, pending additional data. </t>
  </si>
  <si>
    <t>ACF/OFA: 12/15/2015</t>
  </si>
  <si>
    <t>*</t>
  </si>
  <si>
    <t>Yes</t>
  </si>
  <si>
    <t>state</t>
  </si>
  <si>
    <t>workers_2013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</si>
</sst>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_(* #,##0_);_(* \(#,##0\);_(* &quot;-&quot;??_);_(@_)"/>
    <numFmt numFmtId="166" formatCode="_(* #,##0.0_);_(* \(#,##0.0\);_(* &quot;-&quot;??_);_(@_)"/>
    <numFmt numFmtId="167" formatCode="#,##0.0_);\(#,##0.0\)"/>
    <numFmt numFmtId="168" formatCode="0.0"/>
  </numFmts>
  <fonts count="12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0"/>
      <color theme="8" tint="0.39997558519241921"/>
      <name val="Arial"/>
      <family val="2"/>
    </font>
    <font>
      <b/>
      <sz val="10"/>
      <color theme="8" tint="0.39997558519241921"/>
      <name val="Arial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/>
        <bgColor indexed="64"/>
      </patternFill>
    </fill>
  </fills>
  <borders count="45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/>
      <right style="double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4" fillId="0" borderId="0"/>
    <xf numFmtId="9" fontId="2" fillId="0" borderId="0" applyFont="0" applyFill="0" applyBorder="0" applyAlignment="0" applyProtection="0"/>
  </cellStyleXfs>
  <cellXfs count="340">
    <xf numFmtId="0" fontId="0" fillId="0" borderId="0" xfId="0"/>
    <xf numFmtId="0" fontId="2" fillId="0" borderId="0" xfId="0" applyFont="1" applyFill="1" applyBorder="1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Border="1"/>
    <xf numFmtId="0" fontId="2" fillId="0" borderId="0" xfId="0" applyFont="1" applyAlignment="1"/>
    <xf numFmtId="0" fontId="1" fillId="0" borderId="0" xfId="0" applyFont="1"/>
    <xf numFmtId="0" fontId="2" fillId="0" borderId="0" xfId="0" applyFont="1" applyBorder="1" applyAlignment="1">
      <alignment horizontal="center"/>
    </xf>
    <xf numFmtId="164" fontId="2" fillId="0" borderId="0" xfId="5" applyNumberFormat="1" applyFont="1"/>
    <xf numFmtId="0" fontId="2" fillId="0" borderId="0" xfId="0" applyFont="1" applyFill="1"/>
    <xf numFmtId="164" fontId="2" fillId="0" borderId="0" xfId="5" applyNumberFormat="1" applyFont="1" applyFill="1"/>
    <xf numFmtId="0" fontId="2" fillId="0" borderId="0" xfId="0" applyFont="1" applyFill="1" applyAlignment="1">
      <alignment horizontal="center"/>
    </xf>
    <xf numFmtId="0" fontId="1" fillId="0" borderId="0" xfId="0" applyFont="1" applyFill="1"/>
    <xf numFmtId="0" fontId="2" fillId="0" borderId="1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164" fontId="2" fillId="0" borderId="0" xfId="5" applyNumberFormat="1" applyFont="1" applyFill="1" applyBorder="1"/>
    <xf numFmtId="0" fontId="2" fillId="0" borderId="0" xfId="0" applyFont="1" applyFill="1" applyBorder="1" applyAlignment="1"/>
    <xf numFmtId="0" fontId="1" fillId="0" borderId="0" xfId="0" applyFont="1" applyFill="1" applyAlignment="1">
      <alignment horizontal="left"/>
    </xf>
    <xf numFmtId="0" fontId="1" fillId="0" borderId="0" xfId="0" quotePrefix="1" applyFont="1" applyFill="1" applyAlignment="1">
      <alignment horizontal="left"/>
    </xf>
    <xf numFmtId="0" fontId="1" fillId="0" borderId="3" xfId="0" applyFont="1" applyBorder="1" applyAlignment="1">
      <alignment horizontal="center"/>
    </xf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/>
    </xf>
    <xf numFmtId="165" fontId="2" fillId="0" borderId="5" xfId="1" applyNumberFormat="1" applyFont="1" applyBorder="1"/>
    <xf numFmtId="165" fontId="2" fillId="0" borderId="3" xfId="1" applyNumberFormat="1" applyFont="1" applyBorder="1"/>
    <xf numFmtId="0" fontId="1" fillId="0" borderId="6" xfId="0" applyFont="1" applyBorder="1" applyAlignment="1">
      <alignment horizontal="center" wrapText="1"/>
    </xf>
    <xf numFmtId="3" fontId="2" fillId="0" borderId="5" xfId="1" applyNumberFormat="1" applyFont="1" applyBorder="1" applyAlignment="1"/>
    <xf numFmtId="3" fontId="2" fillId="0" borderId="5" xfId="0" applyNumberFormat="1" applyFont="1" applyBorder="1" applyAlignment="1"/>
    <xf numFmtId="3" fontId="2" fillId="0" borderId="3" xfId="0" applyNumberFormat="1" applyFont="1" applyBorder="1" applyAlignment="1"/>
    <xf numFmtId="0" fontId="2" fillId="0" borderId="5" xfId="0" applyFont="1" applyBorder="1" applyAlignment="1">
      <alignment horizontal="right"/>
    </xf>
    <xf numFmtId="164" fontId="2" fillId="0" borderId="5" xfId="5" applyNumberFormat="1" applyFont="1" applyBorder="1" applyAlignment="1">
      <alignment horizontal="right"/>
    </xf>
    <xf numFmtId="164" fontId="2" fillId="0" borderId="3" xfId="5" applyNumberFormat="1" applyFont="1" applyBorder="1" applyAlignment="1">
      <alignment horizontal="right"/>
    </xf>
    <xf numFmtId="164" fontId="2" fillId="0" borderId="5" xfId="5" applyNumberFormat="1" applyFont="1" applyFill="1" applyBorder="1" applyAlignment="1">
      <alignment horizontal="right"/>
    </xf>
    <xf numFmtId="0" fontId="2" fillId="0" borderId="5" xfId="0" applyFont="1" applyFill="1" applyBorder="1" applyAlignment="1">
      <alignment horizontal="right"/>
    </xf>
    <xf numFmtId="164" fontId="2" fillId="0" borderId="3" xfId="5" applyNumberFormat="1" applyFont="1" applyFill="1" applyBorder="1" applyAlignment="1">
      <alignment horizontal="right"/>
    </xf>
    <xf numFmtId="164" fontId="2" fillId="0" borderId="5" xfId="5" applyNumberFormat="1" applyFont="1" applyFill="1" applyBorder="1"/>
    <xf numFmtId="0" fontId="1" fillId="0" borderId="7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2" fillId="0" borderId="0" xfId="0" applyFont="1" applyFill="1" applyAlignment="1"/>
    <xf numFmtId="0" fontId="2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1" fillId="2" borderId="5" xfId="0" applyFont="1" applyFill="1" applyBorder="1"/>
    <xf numFmtId="164" fontId="1" fillId="0" borderId="5" xfId="5" applyNumberFormat="1" applyFont="1" applyFill="1" applyBorder="1" applyAlignment="1">
      <alignment horizontal="left"/>
    </xf>
    <xf numFmtId="0" fontId="1" fillId="2" borderId="3" xfId="0" applyFont="1" applyFill="1" applyBorder="1"/>
    <xf numFmtId="164" fontId="2" fillId="0" borderId="10" xfId="5" applyNumberFormat="1" applyFont="1" applyFill="1" applyBorder="1" applyAlignment="1">
      <alignment horizontal="right"/>
    </xf>
    <xf numFmtId="164" fontId="2" fillId="0" borderId="9" xfId="5" applyNumberFormat="1" applyFont="1" applyFill="1" applyBorder="1" applyAlignment="1">
      <alignment horizontal="right"/>
    </xf>
    <xf numFmtId="0" fontId="1" fillId="0" borderId="9" xfId="0" applyFont="1" applyBorder="1" applyAlignment="1">
      <alignment horizontal="center" wrapText="1"/>
    </xf>
    <xf numFmtId="0" fontId="2" fillId="0" borderId="10" xfId="0" applyFont="1" applyBorder="1" applyAlignment="1">
      <alignment horizontal="right"/>
    </xf>
    <xf numFmtId="0" fontId="2" fillId="0" borderId="11" xfId="0" applyFont="1" applyBorder="1" applyAlignment="1">
      <alignment horizontal="right"/>
    </xf>
    <xf numFmtId="164" fontId="2" fillId="0" borderId="11" xfId="5" applyNumberFormat="1" applyFont="1" applyBorder="1" applyAlignment="1">
      <alignment horizontal="right"/>
    </xf>
    <xf numFmtId="164" fontId="2" fillId="0" borderId="12" xfId="5" applyNumberFormat="1" applyFont="1" applyBorder="1" applyAlignment="1">
      <alignment horizontal="right"/>
    </xf>
    <xf numFmtId="0" fontId="1" fillId="0" borderId="5" xfId="0" applyFont="1" applyBorder="1" applyAlignment="1">
      <alignment horizontal="center" wrapText="1"/>
    </xf>
    <xf numFmtId="37" fontId="2" fillId="0" borderId="5" xfId="1" applyNumberFormat="1" applyFont="1" applyBorder="1"/>
    <xf numFmtId="37" fontId="2" fillId="0" borderId="3" xfId="1" applyNumberFormat="1" applyFont="1" applyBorder="1"/>
    <xf numFmtId="165" fontId="2" fillId="0" borderId="5" xfId="1" applyNumberFormat="1" applyFont="1" applyBorder="1" applyAlignment="1">
      <alignment horizontal="right"/>
    </xf>
    <xf numFmtId="0" fontId="2" fillId="0" borderId="0" xfId="0" applyFont="1" applyFill="1" applyAlignment="1">
      <alignment horizontal="left"/>
    </xf>
    <xf numFmtId="165" fontId="2" fillId="0" borderId="5" xfId="1" applyNumberFormat="1" applyFont="1" applyBorder="1" applyAlignment="1">
      <alignment horizontal="left"/>
    </xf>
    <xf numFmtId="0" fontId="1" fillId="0" borderId="5" xfId="0" applyFont="1" applyFill="1" applyBorder="1"/>
    <xf numFmtId="0" fontId="1" fillId="0" borderId="3" xfId="0" applyFont="1" applyFill="1" applyBorder="1"/>
    <xf numFmtId="0" fontId="1" fillId="3" borderId="5" xfId="0" applyFont="1" applyFill="1" applyBorder="1"/>
    <xf numFmtId="164" fontId="2" fillId="3" borderId="5" xfId="5" applyNumberFormat="1" applyFont="1" applyFill="1" applyBorder="1"/>
    <xf numFmtId="0" fontId="2" fillId="3" borderId="5" xfId="0" applyFont="1" applyFill="1" applyBorder="1" applyAlignment="1">
      <alignment horizontal="right"/>
    </xf>
    <xf numFmtId="164" fontId="2" fillId="3" borderId="5" xfId="5" applyNumberFormat="1" applyFont="1" applyFill="1" applyBorder="1" applyAlignment="1">
      <alignment horizontal="right"/>
    </xf>
    <xf numFmtId="0" fontId="2" fillId="3" borderId="5" xfId="0" applyFont="1" applyFill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8" fillId="0" borderId="0" xfId="0" applyFont="1" applyFill="1"/>
    <xf numFmtId="0" fontId="9" fillId="3" borderId="5" xfId="0" applyFont="1" applyFill="1" applyBorder="1"/>
    <xf numFmtId="164" fontId="8" fillId="3" borderId="5" xfId="5" applyNumberFormat="1" applyFont="1" applyFill="1" applyBorder="1" applyAlignment="1">
      <alignment horizontal="right"/>
    </xf>
    <xf numFmtId="0" fontId="8" fillId="3" borderId="10" xfId="0" applyFont="1" applyFill="1" applyBorder="1" applyAlignment="1">
      <alignment horizontal="right"/>
    </xf>
    <xf numFmtId="164" fontId="8" fillId="3" borderId="10" xfId="5" applyNumberFormat="1" applyFont="1" applyFill="1" applyBorder="1" applyAlignment="1">
      <alignment horizontal="right"/>
    </xf>
    <xf numFmtId="3" fontId="2" fillId="3" borderId="5" xfId="0" applyNumberFormat="1" applyFont="1" applyFill="1" applyBorder="1" applyAlignment="1"/>
    <xf numFmtId="0" fontId="2" fillId="3" borderId="5" xfId="0" applyFont="1" applyFill="1" applyBorder="1"/>
    <xf numFmtId="165" fontId="2" fillId="3" borderId="5" xfId="1" applyNumberFormat="1" applyFont="1" applyFill="1" applyBorder="1"/>
    <xf numFmtId="165" fontId="2" fillId="3" borderId="5" xfId="1" applyNumberFormat="1" applyFont="1" applyFill="1" applyBorder="1" applyAlignment="1">
      <alignment horizontal="right"/>
    </xf>
    <xf numFmtId="37" fontId="2" fillId="0" borderId="5" xfId="1" applyNumberFormat="1" applyFont="1" applyBorder="1" applyAlignment="1">
      <alignment horizontal="right"/>
    </xf>
    <xf numFmtId="37" fontId="2" fillId="0" borderId="10" xfId="1" applyNumberFormat="1" applyFont="1" applyBorder="1" applyAlignment="1">
      <alignment horizontal="right"/>
    </xf>
    <xf numFmtId="165" fontId="2" fillId="0" borderId="3" xfId="1" applyNumberFormat="1" applyFont="1" applyBorder="1" applyAlignment="1">
      <alignment horizontal="right"/>
    </xf>
    <xf numFmtId="37" fontId="2" fillId="0" borderId="3" xfId="1" applyNumberFormat="1" applyFont="1" applyBorder="1" applyAlignment="1">
      <alignment horizontal="right"/>
    </xf>
    <xf numFmtId="165" fontId="2" fillId="0" borderId="11" xfId="1" applyNumberFormat="1" applyFont="1" applyBorder="1" applyAlignment="1">
      <alignment horizontal="right"/>
    </xf>
    <xf numFmtId="165" fontId="2" fillId="3" borderId="11" xfId="1" applyNumberFormat="1" applyFont="1" applyFill="1" applyBorder="1" applyAlignment="1">
      <alignment horizontal="right"/>
    </xf>
    <xf numFmtId="164" fontId="2" fillId="2" borderId="5" xfId="5" applyNumberFormat="1" applyFont="1" applyFill="1" applyBorder="1" applyAlignment="1">
      <alignment horizontal="right"/>
    </xf>
    <xf numFmtId="164" fontId="2" fillId="0" borderId="10" xfId="5" applyNumberFormat="1" applyFont="1" applyBorder="1" applyAlignment="1">
      <alignment horizontal="right"/>
    </xf>
    <xf numFmtId="164" fontId="2" fillId="3" borderId="10" xfId="5" applyNumberFormat="1" applyFont="1" applyFill="1" applyBorder="1" applyAlignment="1">
      <alignment horizontal="right"/>
    </xf>
    <xf numFmtId="165" fontId="2" fillId="0" borderId="12" xfId="1" applyNumberFormat="1" applyFont="1" applyBorder="1" applyAlignment="1">
      <alignment horizontal="right"/>
    </xf>
    <xf numFmtId="164" fontId="2" fillId="0" borderId="9" xfId="5" applyNumberFormat="1" applyFont="1" applyBorder="1" applyAlignment="1">
      <alignment horizontal="right"/>
    </xf>
    <xf numFmtId="37" fontId="2" fillId="0" borderId="11" xfId="1" applyNumberFormat="1" applyFont="1" applyBorder="1" applyAlignment="1">
      <alignment horizontal="right"/>
    </xf>
    <xf numFmtId="1" fontId="2" fillId="0" borderId="5" xfId="1" applyNumberFormat="1" applyFont="1" applyBorder="1" applyAlignment="1">
      <alignment horizontal="right"/>
    </xf>
    <xf numFmtId="1" fontId="2" fillId="0" borderId="0" xfId="0" applyNumberFormat="1" applyFont="1"/>
    <xf numFmtId="164" fontId="2" fillId="3" borderId="11" xfId="5" applyNumberFormat="1" applyFont="1" applyFill="1" applyBorder="1" applyAlignment="1">
      <alignment horizontal="right"/>
    </xf>
    <xf numFmtId="165" fontId="2" fillId="0" borderId="13" xfId="1" applyNumberFormat="1" applyFont="1" applyBorder="1" applyAlignment="1">
      <alignment horizontal="right"/>
    </xf>
    <xf numFmtId="165" fontId="2" fillId="3" borderId="13" xfId="1" applyNumberFormat="1" applyFont="1" applyFill="1" applyBorder="1" applyAlignment="1">
      <alignment horizontal="right"/>
    </xf>
    <xf numFmtId="37" fontId="2" fillId="0" borderId="13" xfId="1" applyNumberFormat="1" applyFont="1" applyBorder="1" applyAlignment="1">
      <alignment horizontal="right"/>
    </xf>
    <xf numFmtId="165" fontId="2" fillId="0" borderId="14" xfId="1" applyNumberFormat="1" applyFont="1" applyBorder="1" applyAlignment="1">
      <alignment horizontal="right"/>
    </xf>
    <xf numFmtId="0" fontId="1" fillId="0" borderId="0" xfId="0" applyFont="1" applyBorder="1" applyAlignment="1">
      <alignment horizontal="center"/>
    </xf>
    <xf numFmtId="164" fontId="2" fillId="0" borderId="3" xfId="5" applyNumberFormat="1" applyFont="1" applyBorder="1"/>
    <xf numFmtId="0" fontId="2" fillId="2" borderId="0" xfId="0" quotePrefix="1" applyFont="1" applyFill="1" applyBorder="1"/>
    <xf numFmtId="165" fontId="2" fillId="0" borderId="5" xfId="0" applyNumberFormat="1" applyFont="1" applyBorder="1" applyAlignment="1">
      <alignment horizontal="right"/>
    </xf>
    <xf numFmtId="165" fontId="2" fillId="3" borderId="5" xfId="0" applyNumberFormat="1" applyFont="1" applyFill="1" applyBorder="1" applyAlignment="1">
      <alignment horizontal="right"/>
    </xf>
    <xf numFmtId="165" fontId="2" fillId="0" borderId="3" xfId="0" applyNumberFormat="1" applyFont="1" applyBorder="1" applyAlignment="1">
      <alignment horizontal="right"/>
    </xf>
    <xf numFmtId="0" fontId="1" fillId="0" borderId="6" xfId="0" applyFont="1" applyBorder="1" applyAlignment="1">
      <alignment horizontal="center"/>
    </xf>
    <xf numFmtId="0" fontId="1" fillId="0" borderId="12" xfId="0" applyFont="1" applyBorder="1" applyAlignment="1">
      <alignment horizontal="center" wrapText="1"/>
    </xf>
    <xf numFmtId="166" fontId="2" fillId="0" borderId="5" xfId="1" applyNumberFormat="1" applyFont="1" applyBorder="1" applyAlignment="1">
      <alignment horizontal="right"/>
    </xf>
    <xf numFmtId="165" fontId="1" fillId="3" borderId="5" xfId="1" applyNumberFormat="1" applyFont="1" applyFill="1" applyBorder="1" applyAlignment="1">
      <alignment horizontal="right"/>
    </xf>
    <xf numFmtId="166" fontId="1" fillId="3" borderId="5" xfId="1" applyNumberFormat="1" applyFont="1" applyFill="1" applyBorder="1" applyAlignment="1">
      <alignment horizontal="right"/>
    </xf>
    <xf numFmtId="166" fontId="2" fillId="3" borderId="5" xfId="1" applyNumberFormat="1" applyFont="1" applyFill="1" applyBorder="1" applyAlignment="1">
      <alignment horizontal="right"/>
    </xf>
    <xf numFmtId="167" fontId="2" fillId="0" borderId="5" xfId="1" applyNumberFormat="1" applyFont="1" applyBorder="1" applyAlignment="1">
      <alignment horizontal="right"/>
    </xf>
    <xf numFmtId="168" fontId="2" fillId="0" borderId="5" xfId="1" applyNumberFormat="1" applyFont="1" applyBorder="1" applyAlignment="1">
      <alignment horizontal="right"/>
    </xf>
    <xf numFmtId="168" fontId="2" fillId="3" borderId="5" xfId="1" applyNumberFormat="1" applyFont="1" applyFill="1" applyBorder="1" applyAlignment="1">
      <alignment horizontal="right"/>
    </xf>
    <xf numFmtId="166" fontId="2" fillId="0" borderId="3" xfId="1" applyNumberFormat="1" applyFont="1" applyBorder="1" applyAlignment="1">
      <alignment horizontal="right"/>
    </xf>
    <xf numFmtId="168" fontId="2" fillId="0" borderId="3" xfId="1" applyNumberFormat="1" applyFont="1" applyBorder="1" applyAlignment="1">
      <alignment horizontal="right"/>
    </xf>
    <xf numFmtId="165" fontId="2" fillId="0" borderId="5" xfId="0" applyNumberFormat="1" applyFont="1" applyBorder="1" applyAlignment="1">
      <alignment horizontal="right" wrapText="1"/>
    </xf>
    <xf numFmtId="165" fontId="2" fillId="0" borderId="5" xfId="0" applyNumberFormat="1" applyFont="1" applyBorder="1" applyAlignment="1">
      <alignment horizontal="center"/>
    </xf>
    <xf numFmtId="0" fontId="2" fillId="3" borderId="5" xfId="0" applyFont="1" applyFill="1" applyBorder="1" applyAlignment="1">
      <alignment horizontal="right" wrapText="1"/>
    </xf>
    <xf numFmtId="165" fontId="2" fillId="0" borderId="5" xfId="1" applyNumberFormat="1" applyFont="1" applyBorder="1" applyAlignment="1">
      <alignment horizontal="center"/>
    </xf>
    <xf numFmtId="165" fontId="2" fillId="3" borderId="5" xfId="1" applyNumberFormat="1" applyFont="1" applyFill="1" applyBorder="1" applyAlignment="1">
      <alignment horizontal="center"/>
    </xf>
    <xf numFmtId="165" fontId="2" fillId="0" borderId="3" xfId="1" applyNumberFormat="1" applyFont="1" applyBorder="1" applyAlignment="1">
      <alignment horizontal="center"/>
    </xf>
    <xf numFmtId="165" fontId="2" fillId="0" borderId="5" xfId="0" applyNumberFormat="1" applyFont="1" applyBorder="1" applyAlignment="1">
      <alignment wrapText="1"/>
    </xf>
    <xf numFmtId="164" fontId="2" fillId="0" borderId="5" xfId="5" applyNumberFormat="1" applyFont="1" applyBorder="1" applyAlignment="1">
      <alignment wrapText="1"/>
    </xf>
    <xf numFmtId="0" fontId="2" fillId="3" borderId="5" xfId="0" applyFont="1" applyFill="1" applyBorder="1" applyAlignment="1">
      <alignment wrapText="1"/>
    </xf>
    <xf numFmtId="164" fontId="2" fillId="0" borderId="5" xfId="5" applyNumberFormat="1" applyFont="1" applyBorder="1"/>
    <xf numFmtId="0" fontId="1" fillId="0" borderId="6" xfId="0" applyFont="1" applyFill="1" applyBorder="1" applyAlignment="1">
      <alignment horizontal="center" wrapText="1"/>
    </xf>
    <xf numFmtId="164" fontId="2" fillId="3" borderId="5" xfId="0" applyNumberFormat="1" applyFont="1" applyFill="1" applyBorder="1"/>
    <xf numFmtId="0" fontId="2" fillId="0" borderId="0" xfId="4" applyFont="1"/>
    <xf numFmtId="0" fontId="1" fillId="0" borderId="6" xfId="4" applyFont="1" applyBorder="1" applyAlignment="1">
      <alignment horizontal="center"/>
    </xf>
    <xf numFmtId="0" fontId="1" fillId="0" borderId="6" xfId="4" applyFont="1" applyBorder="1" applyAlignment="1">
      <alignment horizontal="center" wrapText="1"/>
    </xf>
    <xf numFmtId="165" fontId="2" fillId="0" borderId="4" xfId="2" applyNumberFormat="1" applyFont="1" applyBorder="1" applyAlignment="1">
      <alignment horizontal="right"/>
    </xf>
    <xf numFmtId="165" fontId="2" fillId="3" borderId="5" xfId="2" applyNumberFormat="1" applyFont="1" applyFill="1" applyBorder="1" applyAlignment="1">
      <alignment horizontal="right"/>
    </xf>
    <xf numFmtId="165" fontId="2" fillId="0" borderId="5" xfId="2" applyNumberFormat="1" applyFont="1" applyBorder="1" applyAlignment="1">
      <alignment horizontal="right"/>
    </xf>
    <xf numFmtId="37" fontId="2" fillId="0" borderId="5" xfId="2" applyNumberFormat="1" applyFont="1" applyBorder="1" applyAlignment="1">
      <alignment horizontal="right"/>
    </xf>
    <xf numFmtId="37" fontId="2" fillId="3" borderId="5" xfId="2" applyNumberFormat="1" applyFont="1" applyFill="1" applyBorder="1" applyAlignment="1">
      <alignment horizontal="right"/>
    </xf>
    <xf numFmtId="165" fontId="2" fillId="0" borderId="3" xfId="2" applyNumberFormat="1" applyFont="1" applyBorder="1" applyAlignment="1">
      <alignment horizontal="right"/>
    </xf>
    <xf numFmtId="37" fontId="2" fillId="0" borderId="3" xfId="2" applyNumberFormat="1" applyFont="1" applyBorder="1" applyAlignment="1">
      <alignment horizontal="right"/>
    </xf>
    <xf numFmtId="0" fontId="1" fillId="0" borderId="6" xfId="4" applyFont="1" applyFill="1" applyBorder="1" applyAlignment="1">
      <alignment horizontal="center" wrapText="1"/>
    </xf>
    <xf numFmtId="3" fontId="2" fillId="0" borderId="5" xfId="5" applyNumberFormat="1" applyFont="1" applyBorder="1"/>
    <xf numFmtId="3" fontId="2" fillId="0" borderId="5" xfId="5" applyNumberFormat="1" applyFont="1" applyBorder="1" applyAlignment="1">
      <alignment horizontal="right"/>
    </xf>
    <xf numFmtId="3" fontId="2" fillId="3" borderId="5" xfId="5" applyNumberFormat="1" applyFont="1" applyFill="1" applyBorder="1"/>
    <xf numFmtId="3" fontId="2" fillId="3" borderId="5" xfId="5" applyNumberFormat="1" applyFont="1" applyFill="1" applyBorder="1" applyAlignment="1">
      <alignment horizontal="right"/>
    </xf>
    <xf numFmtId="3" fontId="2" fillId="0" borderId="3" xfId="5" applyNumberFormat="1" applyFont="1" applyBorder="1"/>
    <xf numFmtId="37" fontId="2" fillId="0" borderId="5" xfId="2" applyNumberFormat="1" applyFont="1" applyBorder="1"/>
    <xf numFmtId="37" fontId="2" fillId="3" borderId="5" xfId="2" applyNumberFormat="1" applyFont="1" applyFill="1" applyBorder="1"/>
    <xf numFmtId="37" fontId="2" fillId="0" borderId="3" xfId="2" applyNumberFormat="1" applyFont="1" applyBorder="1"/>
    <xf numFmtId="37" fontId="2" fillId="3" borderId="5" xfId="1" applyNumberFormat="1" applyFont="1" applyFill="1" applyBorder="1" applyAlignment="1">
      <alignment horizontal="right"/>
    </xf>
    <xf numFmtId="0" fontId="2" fillId="3" borderId="10" xfId="0" applyFont="1" applyFill="1" applyBorder="1"/>
    <xf numFmtId="0" fontId="2" fillId="3" borderId="15" xfId="0" applyFont="1" applyFill="1" applyBorder="1"/>
    <xf numFmtId="165" fontId="2" fillId="0" borderId="11" xfId="0" applyNumberFormat="1" applyFont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165" fontId="2" fillId="0" borderId="11" xfId="1" applyNumberFormat="1" applyFont="1" applyBorder="1" applyAlignment="1">
      <alignment horizontal="center"/>
    </xf>
    <xf numFmtId="165" fontId="2" fillId="3" borderId="11" xfId="1" applyNumberFormat="1" applyFont="1" applyFill="1" applyBorder="1" applyAlignment="1">
      <alignment horizontal="center"/>
    </xf>
    <xf numFmtId="165" fontId="2" fillId="0" borderId="12" xfId="1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right"/>
    </xf>
    <xf numFmtId="0" fontId="2" fillId="3" borderId="13" xfId="0" applyFont="1" applyFill="1" applyBorder="1" applyAlignment="1">
      <alignment horizontal="right"/>
    </xf>
    <xf numFmtId="0" fontId="1" fillId="0" borderId="14" xfId="0" applyFont="1" applyBorder="1" applyAlignment="1">
      <alignment horizontal="center" wrapText="1"/>
    </xf>
    <xf numFmtId="164" fontId="2" fillId="0" borderId="11" xfId="5" applyNumberFormat="1" applyFont="1" applyBorder="1" applyAlignment="1">
      <alignment wrapText="1"/>
    </xf>
    <xf numFmtId="0" fontId="2" fillId="3" borderId="11" xfId="0" applyFont="1" applyFill="1" applyBorder="1"/>
    <xf numFmtId="164" fontId="2" fillId="0" borderId="11" xfId="5" applyNumberFormat="1" applyFont="1" applyBorder="1"/>
    <xf numFmtId="164" fontId="2" fillId="3" borderId="11" xfId="5" applyNumberFormat="1" applyFont="1" applyFill="1" applyBorder="1"/>
    <xf numFmtId="164" fontId="2" fillId="0" borderId="12" xfId="5" applyNumberFormat="1" applyFont="1" applyBorder="1"/>
    <xf numFmtId="164" fontId="2" fillId="0" borderId="13" xfId="5" applyNumberFormat="1" applyFont="1" applyBorder="1" applyAlignment="1">
      <alignment wrapText="1"/>
    </xf>
    <xf numFmtId="0" fontId="2" fillId="3" borderId="13" xfId="0" applyFont="1" applyFill="1" applyBorder="1"/>
    <xf numFmtId="164" fontId="2" fillId="3" borderId="13" xfId="5" applyNumberFormat="1" applyFont="1" applyFill="1" applyBorder="1" applyAlignment="1">
      <alignment wrapText="1"/>
    </xf>
    <xf numFmtId="164" fontId="2" fillId="0" borderId="14" xfId="5" applyNumberFormat="1" applyFont="1" applyBorder="1" applyAlignment="1">
      <alignment wrapText="1"/>
    </xf>
    <xf numFmtId="0" fontId="2" fillId="0" borderId="0" xfId="0" applyFont="1" applyAlignment="1">
      <alignment wrapText="1"/>
    </xf>
    <xf numFmtId="0" fontId="1" fillId="0" borderId="16" xfId="0" applyFont="1" applyBorder="1" applyAlignment="1">
      <alignment horizontal="center" wrapText="1"/>
    </xf>
    <xf numFmtId="0" fontId="2" fillId="0" borderId="0" xfId="0" applyFont="1" applyFill="1" applyAlignment="1">
      <alignment wrapText="1"/>
    </xf>
    <xf numFmtId="0" fontId="2" fillId="0" borderId="0" xfId="0" applyFont="1" applyFill="1" applyAlignment="1">
      <alignment horizontal="center" vertical="top" wrapText="1"/>
    </xf>
    <xf numFmtId="0" fontId="2" fillId="0" borderId="0" xfId="0" applyFont="1" applyAlignment="1">
      <alignment horizontal="center" wrapText="1"/>
    </xf>
    <xf numFmtId="0" fontId="1" fillId="0" borderId="6" xfId="0" applyFont="1" applyBorder="1" applyAlignment="1">
      <alignment wrapText="1"/>
    </xf>
    <xf numFmtId="164" fontId="10" fillId="0" borderId="11" xfId="5" applyNumberFormat="1" applyFont="1" applyBorder="1" applyAlignment="1">
      <alignment horizontal="right"/>
    </xf>
    <xf numFmtId="164" fontId="10" fillId="0" borderId="5" xfId="5" applyNumberFormat="1" applyFont="1" applyFill="1" applyBorder="1" applyAlignment="1">
      <alignment horizontal="right"/>
    </xf>
    <xf numFmtId="37" fontId="10" fillId="0" borderId="13" xfId="1" applyNumberFormat="1" applyFont="1" applyBorder="1" applyAlignment="1">
      <alignment horizontal="right"/>
    </xf>
    <xf numFmtId="37" fontId="10" fillId="0" borderId="17" xfId="1" applyNumberFormat="1" applyFont="1" applyBorder="1" applyAlignment="1">
      <alignment horizontal="right"/>
    </xf>
    <xf numFmtId="37" fontId="10" fillId="0" borderId="5" xfId="1" applyNumberFormat="1" applyFont="1" applyBorder="1" applyAlignment="1">
      <alignment horizontal="right"/>
    </xf>
    <xf numFmtId="37" fontId="10" fillId="0" borderId="0" xfId="1" applyNumberFormat="1" applyFont="1" applyBorder="1" applyAlignment="1">
      <alignment horizontal="right"/>
    </xf>
    <xf numFmtId="37" fontId="10" fillId="0" borderId="11" xfId="1" applyNumberFormat="1" applyFont="1" applyBorder="1" applyAlignment="1">
      <alignment horizontal="right"/>
    </xf>
    <xf numFmtId="164" fontId="0" fillId="0" borderId="18" xfId="5" applyNumberFormat="1" applyFont="1" applyBorder="1"/>
    <xf numFmtId="10" fontId="0" fillId="0" borderId="18" xfId="0" applyNumberFormat="1" applyBorder="1"/>
    <xf numFmtId="0" fontId="10" fillId="2" borderId="5" xfId="0" applyFont="1" applyFill="1" applyBorder="1" applyAlignment="1">
      <alignment horizontal="right"/>
    </xf>
    <xf numFmtId="0" fontId="11" fillId="2" borderId="5" xfId="0" applyFont="1" applyFill="1" applyBorder="1" applyAlignment="1">
      <alignment horizontal="center"/>
    </xf>
    <xf numFmtId="0" fontId="10" fillId="2" borderId="0" xfId="0" applyFont="1" applyFill="1" applyBorder="1" applyAlignment="1">
      <alignment horizontal="center"/>
    </xf>
    <xf numFmtId="0" fontId="10" fillId="2" borderId="0" xfId="0" applyFont="1" applyFill="1"/>
    <xf numFmtId="0" fontId="10" fillId="2" borderId="5" xfId="0" applyFont="1" applyFill="1" applyBorder="1" applyAlignment="1">
      <alignment horizontal="center"/>
    </xf>
    <xf numFmtId="49" fontId="10" fillId="2" borderId="5" xfId="0" applyNumberFormat="1" applyFont="1" applyFill="1" applyBorder="1" applyAlignment="1">
      <alignment horizontal="center"/>
    </xf>
    <xf numFmtId="10" fontId="10" fillId="2" borderId="0" xfId="0" applyNumberFormat="1" applyFont="1" applyFill="1"/>
    <xf numFmtId="0" fontId="10" fillId="2" borderId="3" xfId="0" applyFont="1" applyFill="1" applyBorder="1" applyAlignment="1">
      <alignment horizontal="center"/>
    </xf>
    <xf numFmtId="0" fontId="10" fillId="0" borderId="0" xfId="0" applyFont="1" applyFill="1" applyBorder="1"/>
    <xf numFmtId="164" fontId="0" fillId="0" borderId="8" xfId="5" applyNumberFormat="1" applyFont="1" applyBorder="1"/>
    <xf numFmtId="164" fontId="5" fillId="3" borderId="10" xfId="5" applyNumberFormat="1" applyFont="1" applyFill="1" applyBorder="1"/>
    <xf numFmtId="164" fontId="0" fillId="0" borderId="10" xfId="5" applyNumberFormat="1" applyFont="1" applyBorder="1"/>
    <xf numFmtId="164" fontId="0" fillId="0" borderId="9" xfId="5" applyNumberFormat="1" applyFont="1" applyBorder="1"/>
    <xf numFmtId="164" fontId="2" fillId="0" borderId="5" xfId="5" quotePrefix="1" applyNumberFormat="1" applyFont="1" applyBorder="1" applyAlignment="1">
      <alignment horizontal="left"/>
    </xf>
    <xf numFmtId="0" fontId="2" fillId="2" borderId="5" xfId="0" applyFont="1" applyFill="1" applyBorder="1" applyAlignment="1">
      <alignment horizontal="right"/>
    </xf>
    <xf numFmtId="164" fontId="2" fillId="2" borderId="10" xfId="0" applyNumberFormat="1" applyFont="1" applyFill="1" applyBorder="1" applyAlignment="1">
      <alignment horizontal="right"/>
    </xf>
    <xf numFmtId="164" fontId="2" fillId="2" borderId="5" xfId="0" applyNumberFormat="1" applyFont="1" applyFill="1" applyBorder="1" applyAlignment="1">
      <alignment horizontal="right"/>
    </xf>
    <xf numFmtId="164" fontId="2" fillId="2" borderId="5" xfId="5" quotePrefix="1" applyNumberFormat="1" applyFont="1" applyFill="1" applyBorder="1" applyAlignment="1">
      <alignment horizontal="left"/>
    </xf>
    <xf numFmtId="164" fontId="2" fillId="2" borderId="3" xfId="5" applyNumberFormat="1" applyFont="1" applyFill="1" applyBorder="1" applyAlignment="1">
      <alignment horizontal="right"/>
    </xf>
    <xf numFmtId="164" fontId="2" fillId="2" borderId="3" xfId="0" applyNumberFormat="1" applyFont="1" applyFill="1" applyBorder="1" applyAlignment="1">
      <alignment horizontal="right"/>
    </xf>
    <xf numFmtId="164" fontId="1" fillId="2" borderId="5" xfId="5" applyNumberFormat="1" applyFont="1" applyFill="1" applyBorder="1" applyAlignment="1">
      <alignment horizontal="left"/>
    </xf>
    <xf numFmtId="164" fontId="2" fillId="2" borderId="11" xfId="5" applyNumberFormat="1" applyFont="1" applyFill="1" applyBorder="1" applyAlignment="1">
      <alignment horizontal="right"/>
    </xf>
    <xf numFmtId="9" fontId="2" fillId="2" borderId="11" xfId="5" applyFont="1" applyFill="1" applyBorder="1" applyAlignment="1">
      <alignment horizontal="left"/>
    </xf>
    <xf numFmtId="164" fontId="2" fillId="2" borderId="12" xfId="5" applyNumberFormat="1" applyFont="1" applyFill="1" applyBorder="1" applyAlignment="1">
      <alignment horizontal="right"/>
    </xf>
    <xf numFmtId="0" fontId="2" fillId="2" borderId="5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164" fontId="2" fillId="2" borderId="5" xfId="5" quotePrefix="1" applyNumberFormat="1" applyFont="1" applyFill="1" applyBorder="1" applyAlignment="1">
      <alignment horizontal="right"/>
    </xf>
    <xf numFmtId="0" fontId="11" fillId="2" borderId="10" xfId="0" applyFont="1" applyFill="1" applyBorder="1" applyAlignment="1">
      <alignment horizontal="center"/>
    </xf>
    <xf numFmtId="164" fontId="2" fillId="2" borderId="5" xfId="5" applyNumberFormat="1" applyFont="1" applyFill="1" applyBorder="1" applyAlignment="1">
      <alignment horizontal="left"/>
    </xf>
    <xf numFmtId="164" fontId="2" fillId="0" borderId="5" xfId="5" quotePrefix="1" applyNumberFormat="1" applyFont="1" applyBorder="1" applyAlignment="1">
      <alignment horizontal="right"/>
    </xf>
    <xf numFmtId="168" fontId="0" fillId="3" borderId="19" xfId="0" applyNumberFormat="1" applyFill="1" applyBorder="1"/>
    <xf numFmtId="0" fontId="0" fillId="3" borderId="19" xfId="0" applyFill="1" applyBorder="1"/>
    <xf numFmtId="0" fontId="0" fillId="3" borderId="0" xfId="0" applyFill="1"/>
    <xf numFmtId="164" fontId="5" fillId="3" borderId="19" xfId="5" applyNumberFormat="1" applyFont="1" applyFill="1" applyBorder="1"/>
    <xf numFmtId="164" fontId="5" fillId="3" borderId="0" xfId="5" applyNumberFormat="1" applyFont="1" applyFill="1"/>
    <xf numFmtId="164" fontId="1" fillId="0" borderId="18" xfId="5" applyNumberFormat="1" applyFont="1" applyFill="1" applyBorder="1" applyAlignment="1">
      <alignment horizontal="left"/>
    </xf>
    <xf numFmtId="0" fontId="1" fillId="3" borderId="19" xfId="0" applyFont="1" applyFill="1" applyBorder="1"/>
    <xf numFmtId="37" fontId="2" fillId="0" borderId="5" xfId="1" applyNumberFormat="1" applyFont="1" applyBorder="1" applyAlignment="1">
      <alignment horizontal="left"/>
    </xf>
    <xf numFmtId="0" fontId="1" fillId="4" borderId="5" xfId="0" applyFont="1" applyFill="1" applyBorder="1"/>
    <xf numFmtId="164" fontId="2" fillId="4" borderId="5" xfId="5" applyNumberFormat="1" applyFont="1" applyFill="1" applyBorder="1" applyAlignment="1">
      <alignment horizontal="right"/>
    </xf>
    <xf numFmtId="0" fontId="2" fillId="4" borderId="5" xfId="0" applyFont="1" applyFill="1" applyBorder="1" applyAlignment="1">
      <alignment horizontal="right"/>
    </xf>
    <xf numFmtId="0" fontId="10" fillId="4" borderId="5" xfId="0" applyFont="1" applyFill="1" applyBorder="1" applyAlignment="1">
      <alignment horizontal="right"/>
    </xf>
    <xf numFmtId="0" fontId="10" fillId="4" borderId="0" xfId="0" applyFont="1" applyFill="1"/>
    <xf numFmtId="164" fontId="2" fillId="4" borderId="10" xfId="0" applyNumberFormat="1" applyFont="1" applyFill="1" applyBorder="1" applyAlignment="1">
      <alignment horizontal="right"/>
    </xf>
    <xf numFmtId="0" fontId="10" fillId="4" borderId="5" xfId="0" applyFont="1" applyFill="1" applyBorder="1" applyAlignment="1">
      <alignment horizontal="center"/>
    </xf>
    <xf numFmtId="164" fontId="2" fillId="4" borderId="5" xfId="0" applyNumberFormat="1" applyFont="1" applyFill="1" applyBorder="1" applyAlignment="1">
      <alignment horizontal="right"/>
    </xf>
    <xf numFmtId="9" fontId="2" fillId="4" borderId="11" xfId="5" applyFont="1" applyFill="1" applyBorder="1" applyAlignment="1">
      <alignment horizontal="right"/>
    </xf>
    <xf numFmtId="165" fontId="10" fillId="0" borderId="13" xfId="1" applyNumberFormat="1" applyFont="1" applyBorder="1" applyAlignment="1">
      <alignment horizontal="right"/>
    </xf>
    <xf numFmtId="9" fontId="10" fillId="0" borderId="11" xfId="5" applyFont="1" applyBorder="1" applyAlignment="1">
      <alignment horizontal="right"/>
    </xf>
    <xf numFmtId="164" fontId="10" fillId="0" borderId="5" xfId="5" applyNumberFormat="1" applyFont="1" applyBorder="1" applyAlignment="1">
      <alignment horizontal="right"/>
    </xf>
    <xf numFmtId="0" fontId="2" fillId="0" borderId="5" xfId="0" applyFont="1" applyFill="1" applyBorder="1" applyAlignment="1">
      <alignment horizontal="center"/>
    </xf>
    <xf numFmtId="0" fontId="10" fillId="2" borderId="10" xfId="0" applyFont="1" applyFill="1" applyBorder="1" applyAlignment="1">
      <alignment horizontal="right"/>
    </xf>
    <xf numFmtId="0" fontId="10" fillId="2" borderId="19" xfId="0" applyFont="1" applyFill="1" applyBorder="1" applyAlignment="1">
      <alignment horizontal="right"/>
    </xf>
    <xf numFmtId="0" fontId="10" fillId="2" borderId="20" xfId="0" applyFont="1" applyFill="1" applyBorder="1" applyAlignment="1">
      <alignment horizontal="right"/>
    </xf>
    <xf numFmtId="164" fontId="0" fillId="0" borderId="21" xfId="5" applyNumberFormat="1" applyFont="1" applyBorder="1"/>
    <xf numFmtId="168" fontId="0" fillId="3" borderId="22" xfId="0" applyNumberFormat="1" applyFill="1" applyBorder="1"/>
    <xf numFmtId="164" fontId="5" fillId="3" borderId="22" xfId="5" applyNumberFormat="1" applyFont="1" applyFill="1" applyBorder="1"/>
    <xf numFmtId="0" fontId="1" fillId="2" borderId="19" xfId="0" applyFont="1" applyFill="1" applyBorder="1"/>
    <xf numFmtId="164" fontId="5" fillId="2" borderId="19" xfId="5" applyNumberFormat="1" applyFont="1" applyFill="1" applyBorder="1"/>
    <xf numFmtId="164" fontId="5" fillId="2" borderId="0" xfId="5" applyNumberFormat="1" applyFont="1" applyFill="1"/>
    <xf numFmtId="164" fontId="5" fillId="2" borderId="22" xfId="5" applyNumberFormat="1" applyFont="1" applyFill="1" applyBorder="1"/>
    <xf numFmtId="164" fontId="10" fillId="2" borderId="19" xfId="5" applyNumberFormat="1" applyFont="1" applyFill="1" applyBorder="1" applyAlignment="1">
      <alignment horizontal="center"/>
    </xf>
    <xf numFmtId="164" fontId="10" fillId="2" borderId="22" xfId="5" applyNumberFormat="1" applyFont="1" applyFill="1" applyBorder="1" applyAlignment="1">
      <alignment horizontal="center"/>
    </xf>
    <xf numFmtId="0" fontId="1" fillId="2" borderId="20" xfId="0" applyFont="1" applyFill="1" applyBorder="1"/>
    <xf numFmtId="164" fontId="5" fillId="2" borderId="20" xfId="5" applyNumberFormat="1" applyFont="1" applyFill="1" applyBorder="1"/>
    <xf numFmtId="164" fontId="5" fillId="2" borderId="23" xfId="5" applyNumberFormat="1" applyFont="1" applyFill="1" applyBorder="1"/>
    <xf numFmtId="164" fontId="10" fillId="2" borderId="20" xfId="5" applyNumberFormat="1" applyFont="1" applyFill="1" applyBorder="1" applyAlignment="1">
      <alignment horizontal="center"/>
    </xf>
    <xf numFmtId="0" fontId="2" fillId="0" borderId="5" xfId="0" applyFont="1" applyBorder="1"/>
    <xf numFmtId="0" fontId="6" fillId="0" borderId="0" xfId="0" applyFont="1" applyFill="1" applyBorder="1" applyAlignment="1">
      <alignment wrapText="1"/>
    </xf>
    <xf numFmtId="0" fontId="6" fillId="0" borderId="0" xfId="0" applyFont="1" applyFill="1" applyBorder="1" applyAlignment="1">
      <alignment horizontal="left"/>
    </xf>
    <xf numFmtId="0" fontId="6" fillId="0" borderId="0" xfId="0" applyFont="1" applyFill="1" applyBorder="1" applyAlignment="1">
      <alignment wrapText="1"/>
    </xf>
    <xf numFmtId="0" fontId="6" fillId="0" borderId="0" xfId="0" applyFont="1" applyFill="1" applyBorder="1" applyAlignment="1"/>
    <xf numFmtId="0" fontId="1" fillId="0" borderId="0" xfId="0" applyFont="1" applyFill="1" applyAlignment="1">
      <alignment horizontal="center" vertical="top" wrapText="1"/>
    </xf>
    <xf numFmtId="0" fontId="7" fillId="0" borderId="0" xfId="0" applyFont="1" applyFill="1" applyBorder="1"/>
    <xf numFmtId="0" fontId="1" fillId="0" borderId="4" xfId="0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 wrapText="1"/>
    </xf>
    <xf numFmtId="0" fontId="1" fillId="0" borderId="3" xfId="0" applyFont="1" applyFill="1" applyBorder="1" applyAlignment="1">
      <alignment horizontal="center" wrapText="1"/>
    </xf>
    <xf numFmtId="44" fontId="1" fillId="0" borderId="4" xfId="3" applyFont="1" applyFill="1" applyBorder="1" applyAlignment="1">
      <alignment horizontal="center"/>
    </xf>
    <xf numFmtId="44" fontId="1" fillId="0" borderId="3" xfId="3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2" fillId="0" borderId="0" xfId="0" applyFont="1" applyFill="1" applyBorder="1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7" fillId="0" borderId="0" xfId="0" applyFont="1" applyBorder="1"/>
    <xf numFmtId="0" fontId="1" fillId="0" borderId="29" xfId="0" applyFont="1" applyFill="1" applyBorder="1" applyAlignment="1">
      <alignment horizontal="center"/>
    </xf>
    <xf numFmtId="0" fontId="1" fillId="0" borderId="30" xfId="0" applyFont="1" applyFill="1" applyBorder="1" applyAlignment="1">
      <alignment horizontal="center"/>
    </xf>
    <xf numFmtId="0" fontId="1" fillId="0" borderId="31" xfId="0" applyFont="1" applyFill="1" applyBorder="1" applyAlignment="1">
      <alignment horizontal="center"/>
    </xf>
    <xf numFmtId="0" fontId="1" fillId="0" borderId="32" xfId="0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32" xfId="0" applyFont="1" applyBorder="1" applyAlignment="1">
      <alignment horizontal="center"/>
    </xf>
    <xf numFmtId="0" fontId="1" fillId="0" borderId="33" xfId="0" applyFont="1" applyBorder="1" applyAlignment="1">
      <alignment horizontal="center"/>
    </xf>
    <xf numFmtId="0" fontId="1" fillId="0" borderId="34" xfId="0" applyFont="1" applyBorder="1" applyAlignment="1">
      <alignment horizontal="center"/>
    </xf>
    <xf numFmtId="0" fontId="1" fillId="0" borderId="35" xfId="0" applyFont="1" applyFill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1" fillId="0" borderId="0" xfId="0" applyFont="1" applyFill="1" applyAlignment="1">
      <alignment horizontal="center" wrapText="1"/>
    </xf>
    <xf numFmtId="0" fontId="7" fillId="0" borderId="0" xfId="0" applyFont="1" applyFill="1"/>
    <xf numFmtId="0" fontId="1" fillId="0" borderId="36" xfId="0" applyFont="1" applyFill="1" applyBorder="1" applyAlignment="1">
      <alignment horizontal="center"/>
    </xf>
    <xf numFmtId="0" fontId="1" fillId="0" borderId="16" xfId="0" applyFont="1" applyFill="1" applyBorder="1" applyAlignment="1">
      <alignment horizontal="center"/>
    </xf>
    <xf numFmtId="0" fontId="1" fillId="0" borderId="0" xfId="0" applyFont="1" applyAlignment="1">
      <alignment horizontal="center" wrapText="1"/>
    </xf>
    <xf numFmtId="0" fontId="1" fillId="0" borderId="36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7" fillId="0" borderId="0" xfId="0" applyFont="1"/>
    <xf numFmtId="0" fontId="6" fillId="0" borderId="10" xfId="0" applyFont="1" applyFill="1" applyBorder="1" applyAlignment="1">
      <alignment horizontal="left"/>
    </xf>
    <xf numFmtId="0" fontId="1" fillId="0" borderId="0" xfId="0" applyFont="1" applyAlignment="1">
      <alignment horizontal="center" vertical="top" wrapText="1"/>
    </xf>
    <xf numFmtId="0" fontId="7" fillId="0" borderId="44" xfId="0" applyFont="1" applyBorder="1"/>
    <xf numFmtId="0" fontId="1" fillId="0" borderId="36" xfId="0" applyFont="1" applyBorder="1" applyAlignment="1">
      <alignment horizontal="center" wrapText="1"/>
    </xf>
    <xf numFmtId="0" fontId="2" fillId="0" borderId="37" xfId="0" applyFont="1" applyBorder="1" applyAlignment="1">
      <alignment horizontal="center" wrapText="1"/>
    </xf>
    <xf numFmtId="0" fontId="2" fillId="0" borderId="16" xfId="0" applyFont="1" applyBorder="1" applyAlignment="1">
      <alignment horizontal="center" wrapText="1"/>
    </xf>
    <xf numFmtId="0" fontId="0" fillId="0" borderId="37" xfId="0" applyBorder="1" applyAlignment="1">
      <alignment horizontal="center"/>
    </xf>
    <xf numFmtId="0" fontId="0" fillId="0" borderId="16" xfId="0" applyBorder="1" applyAlignment="1">
      <alignment horizontal="center"/>
    </xf>
    <xf numFmtId="0" fontId="1" fillId="0" borderId="4" xfId="0" applyFont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3" xfId="0" applyBorder="1" applyAlignment="1">
      <alignment horizontal="center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8" xfId="0" applyFont="1" applyBorder="1" applyAlignment="1">
      <alignment horizontal="center" vertical="center" wrapText="1"/>
    </xf>
    <xf numFmtId="0" fontId="1" fillId="0" borderId="3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2" fillId="0" borderId="39" xfId="0" applyFont="1" applyFill="1" applyBorder="1"/>
    <xf numFmtId="0" fontId="1" fillId="0" borderId="5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5" xfId="0" applyFont="1" applyBorder="1" applyAlignment="1">
      <alignment horizontal="center" wrapText="1"/>
    </xf>
    <xf numFmtId="0" fontId="2" fillId="0" borderId="3" xfId="0" applyFont="1" applyBorder="1" applyAlignment="1">
      <alignment horizontal="center"/>
    </xf>
    <xf numFmtId="0" fontId="1" fillId="0" borderId="3" xfId="0" applyFont="1" applyBorder="1" applyAlignment="1">
      <alignment horizontal="center" wrapText="1"/>
    </xf>
    <xf numFmtId="0" fontId="1" fillId="0" borderId="41" xfId="0" applyFont="1" applyBorder="1" applyAlignment="1">
      <alignment horizontal="center" wrapText="1"/>
    </xf>
    <xf numFmtId="0" fontId="1" fillId="0" borderId="13" xfId="0" applyFont="1" applyBorder="1" applyAlignment="1">
      <alignment horizontal="center" wrapText="1"/>
    </xf>
    <xf numFmtId="0" fontId="1" fillId="0" borderId="14" xfId="0" applyFont="1" applyBorder="1" applyAlignment="1">
      <alignment horizontal="center" wrapText="1"/>
    </xf>
    <xf numFmtId="0" fontId="1" fillId="0" borderId="42" xfId="0" applyFont="1" applyBorder="1" applyAlignment="1">
      <alignment horizontal="center" wrapText="1"/>
    </xf>
    <xf numFmtId="0" fontId="1" fillId="0" borderId="17" xfId="0" applyFont="1" applyBorder="1" applyAlignment="1">
      <alignment horizontal="center" wrapText="1"/>
    </xf>
    <xf numFmtId="0" fontId="1" fillId="0" borderId="43" xfId="0" applyFont="1" applyBorder="1" applyAlignment="1">
      <alignment horizontal="center" wrapText="1"/>
    </xf>
    <xf numFmtId="0" fontId="1" fillId="0" borderId="37" xfId="0" applyFont="1" applyBorder="1" applyAlignment="1">
      <alignment horizontal="center"/>
    </xf>
    <xf numFmtId="0" fontId="1" fillId="0" borderId="40" xfId="0" applyFont="1" applyBorder="1" applyAlignment="1">
      <alignment horizontal="center"/>
    </xf>
    <xf numFmtId="0" fontId="1" fillId="0" borderId="4" xfId="0" applyFont="1" applyBorder="1" applyAlignment="1">
      <alignment horizontal="center" vertical="top" wrapText="1"/>
    </xf>
    <xf numFmtId="0" fontId="1" fillId="0" borderId="5" xfId="0" applyFont="1" applyBorder="1" applyAlignment="1">
      <alignment horizontal="center" vertical="top" wrapText="1"/>
    </xf>
    <xf numFmtId="0" fontId="1" fillId="0" borderId="3" xfId="0" applyFont="1" applyBorder="1" applyAlignment="1">
      <alignment horizontal="center" vertical="top" wrapText="1"/>
    </xf>
    <xf numFmtId="0" fontId="6" fillId="0" borderId="39" xfId="0" applyFont="1" applyFill="1" applyBorder="1"/>
    <xf numFmtId="0" fontId="2" fillId="0" borderId="37" xfId="0" applyFont="1" applyBorder="1" applyAlignment="1">
      <alignment horizontal="center"/>
    </xf>
    <xf numFmtId="0" fontId="2" fillId="0" borderId="40" xfId="0" applyFont="1" applyBorder="1" applyAlignment="1">
      <alignment horizontal="center"/>
    </xf>
    <xf numFmtId="0" fontId="6" fillId="0" borderId="44" xfId="0" applyFont="1" applyBorder="1"/>
    <xf numFmtId="0" fontId="7" fillId="0" borderId="44" xfId="0" applyFont="1" applyBorder="1" applyAlignment="1">
      <alignment horizontal="left" vertical="top" wrapText="1"/>
    </xf>
    <xf numFmtId="0" fontId="6" fillId="0" borderId="39" xfId="0" applyFont="1" applyBorder="1"/>
    <xf numFmtId="0" fontId="7" fillId="0" borderId="44" xfId="0" applyFont="1" applyBorder="1" applyAlignment="1">
      <alignment horizontal="left" vertical="center"/>
    </xf>
    <xf numFmtId="0" fontId="6" fillId="0" borderId="39" xfId="0" applyFont="1" applyBorder="1" applyAlignment="1">
      <alignment horizontal="left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7" fillId="0" borderId="44" xfId="0" applyFont="1" applyBorder="1" applyAlignment="1">
      <alignment horizontal="left"/>
    </xf>
    <xf numFmtId="0" fontId="1" fillId="0" borderId="37" xfId="0" applyFont="1" applyBorder="1" applyAlignment="1">
      <alignment horizontal="center" wrapText="1"/>
    </xf>
    <xf numFmtId="0" fontId="1" fillId="0" borderId="16" xfId="0" applyFont="1" applyBorder="1" applyAlignment="1">
      <alignment horizontal="center" wrapText="1"/>
    </xf>
    <xf numFmtId="0" fontId="1" fillId="0" borderId="40" xfId="0" applyFont="1" applyBorder="1" applyAlignment="1">
      <alignment horizontal="center" wrapText="1"/>
    </xf>
    <xf numFmtId="0" fontId="1" fillId="0" borderId="0" xfId="4" applyFont="1" applyAlignment="1">
      <alignment horizontal="center" vertical="top" wrapText="1"/>
    </xf>
  </cellXfs>
  <cellStyles count="6">
    <cellStyle name="Comma" xfId="1" builtinId="3"/>
    <cellStyle name="Comma 2" xfId="2" xr:uid="{00000000-0005-0000-0000-000001000000}"/>
    <cellStyle name="Currency" xfId="3" builtinId="4"/>
    <cellStyle name="Normal" xfId="0" builtinId="0"/>
    <cellStyle name="Normal 2" xfId="4" xr:uid="{00000000-0005-0000-0000-000004000000}"/>
    <cellStyle name="Percent" xfId="5" builtinId="5"/>
  </cellStyles>
  <dxfs count="27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file:///A:/THRS1VFY.W02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903DB-6C4C-C84D-A927-67212BEAB2DA}">
  <dimension ref="A1:B52"/>
  <sheetViews>
    <sheetView tabSelected="1" workbookViewId="0"/>
  </sheetViews>
  <sheetFormatPr baseColWidth="10" defaultRowHeight="13" x14ac:dyDescent="0.15"/>
  <sheetData>
    <row r="1" spans="1:2" x14ac:dyDescent="0.15">
      <c r="A1" s="2" t="s">
        <v>205</v>
      </c>
      <c r="B1" s="2" t="s">
        <v>206</v>
      </c>
    </row>
    <row r="2" spans="1:2" x14ac:dyDescent="0.15">
      <c r="A2" t="str">
        <f>AFWRKACT!A9</f>
        <v>Alabama</v>
      </c>
      <c r="B2">
        <f>AFWRKACT!C9</f>
        <v>9783</v>
      </c>
    </row>
    <row r="3" spans="1:2" x14ac:dyDescent="0.15">
      <c r="A3" t="str">
        <f>AFWRKACT!A10</f>
        <v>Alaska</v>
      </c>
      <c r="B3">
        <f>AFWRKACT!C10</f>
        <v>1907</v>
      </c>
    </row>
    <row r="4" spans="1:2" x14ac:dyDescent="0.15">
      <c r="A4" t="str">
        <f>AFWRKACT!A11</f>
        <v>Arizona</v>
      </c>
      <c r="B4">
        <f>AFWRKACT!C11</f>
        <v>8402</v>
      </c>
    </row>
    <row r="5" spans="1:2" x14ac:dyDescent="0.15">
      <c r="A5" t="str">
        <f>AFWRKACT!A12</f>
        <v>Arkansas</v>
      </c>
      <c r="B5">
        <f>AFWRKACT!C12</f>
        <v>3257</v>
      </c>
    </row>
    <row r="6" spans="1:2" x14ac:dyDescent="0.15">
      <c r="A6" t="str">
        <f>AFWRKACT!A13</f>
        <v>California</v>
      </c>
      <c r="B6">
        <f>AFWRKACT!C13</f>
        <v>344763</v>
      </c>
    </row>
    <row r="7" spans="1:2" x14ac:dyDescent="0.15">
      <c r="A7" t="str">
        <f>AFWRKACT!A14</f>
        <v>Colorado</v>
      </c>
      <c r="B7">
        <f>AFWRKACT!C14</f>
        <v>9091</v>
      </c>
    </row>
    <row r="8" spans="1:2" x14ac:dyDescent="0.15">
      <c r="A8" t="str">
        <f>AFWRKACT!A15</f>
        <v xml:space="preserve">Connecticut </v>
      </c>
      <c r="B8">
        <f>AFWRKACT!C15</f>
        <v>7300</v>
      </c>
    </row>
    <row r="9" spans="1:2" x14ac:dyDescent="0.15">
      <c r="A9" t="str">
        <f>AFWRKACT!A16</f>
        <v>Delaware</v>
      </c>
      <c r="B9">
        <f>AFWRKACT!C16</f>
        <v>1359</v>
      </c>
    </row>
    <row r="10" spans="1:2" x14ac:dyDescent="0.15">
      <c r="A10" t="str">
        <f>AFWRKACT!A17</f>
        <v>District of Col.</v>
      </c>
      <c r="B10">
        <f>AFWRKACT!C17</f>
        <v>3154</v>
      </c>
    </row>
    <row r="11" spans="1:2" x14ac:dyDescent="0.15">
      <c r="A11" t="str">
        <f>AFWRKACT!A18</f>
        <v>Florida</v>
      </c>
      <c r="B11">
        <f>AFWRKACT!C18</f>
        <v>10754</v>
      </c>
    </row>
    <row r="12" spans="1:2" x14ac:dyDescent="0.15">
      <c r="A12" t="str">
        <f>AFWRKACT!A20</f>
        <v>Georgia</v>
      </c>
      <c r="B12">
        <f>AFWRKACT!C20</f>
        <v>3684</v>
      </c>
    </row>
    <row r="13" spans="1:2" x14ac:dyDescent="0.15">
      <c r="A13" t="str">
        <f>AFWRKACT!A22</f>
        <v>Hawaii</v>
      </c>
      <c r="B13">
        <f>AFWRKACT!C22</f>
        <v>6443</v>
      </c>
    </row>
    <row r="14" spans="1:2" x14ac:dyDescent="0.15">
      <c r="A14" t="str">
        <f>AFWRKACT!A23</f>
        <v>Idaho</v>
      </c>
      <c r="B14">
        <f>AFWRKACT!C23</f>
        <v>139</v>
      </c>
    </row>
    <row r="15" spans="1:2" x14ac:dyDescent="0.15">
      <c r="A15" t="str">
        <f>AFWRKACT!A24</f>
        <v>Illinois</v>
      </c>
      <c r="B15">
        <f>AFWRKACT!C24</f>
        <v>8072</v>
      </c>
    </row>
    <row r="16" spans="1:2" x14ac:dyDescent="0.15">
      <c r="A16" t="str">
        <f>AFWRKACT!A25</f>
        <v>Indiana</v>
      </c>
      <c r="B16">
        <f>AFWRKACT!C25</f>
        <v>3518</v>
      </c>
    </row>
    <row r="17" spans="1:2" x14ac:dyDescent="0.15">
      <c r="A17" t="str">
        <f>AFWRKACT!A26</f>
        <v>Iowa</v>
      </c>
      <c r="B17">
        <f>AFWRKACT!C26</f>
        <v>9274</v>
      </c>
    </row>
    <row r="18" spans="1:2" x14ac:dyDescent="0.15">
      <c r="A18" t="str">
        <f>AFWRKACT!A27</f>
        <v>Kansas</v>
      </c>
      <c r="B18">
        <f>AFWRKACT!C27</f>
        <v>4266</v>
      </c>
    </row>
    <row r="19" spans="1:2" x14ac:dyDescent="0.15">
      <c r="A19" t="str">
        <f>AFWRKACT!A28</f>
        <v>Kentucky</v>
      </c>
      <c r="B19">
        <f>AFWRKACT!C28</f>
        <v>9443</v>
      </c>
    </row>
    <row r="20" spans="1:2" x14ac:dyDescent="0.15">
      <c r="A20" t="str">
        <f>AFWRKACT!A29</f>
        <v>Louisiana</v>
      </c>
      <c r="B20">
        <f>AFWRKACT!C29</f>
        <v>2026</v>
      </c>
    </row>
    <row r="21" spans="1:2" x14ac:dyDescent="0.15">
      <c r="A21" t="str">
        <f>AFWRKACT!A31</f>
        <v>Maine</v>
      </c>
      <c r="B21">
        <f>AFWRKACT!C31</f>
        <v>25340</v>
      </c>
    </row>
    <row r="22" spans="1:2" x14ac:dyDescent="0.15">
      <c r="A22" t="str">
        <f>AFWRKACT!A32</f>
        <v>Maryland</v>
      </c>
      <c r="B22">
        <f>AFWRKACT!C32</f>
        <v>9579</v>
      </c>
    </row>
    <row r="23" spans="1:2" x14ac:dyDescent="0.15">
      <c r="A23" t="str">
        <f>AFWRKACT!A33</f>
        <v>Massachusetts</v>
      </c>
      <c r="B23">
        <f>AFWRKACT!C33</f>
        <v>43899</v>
      </c>
    </row>
    <row r="24" spans="1:2" x14ac:dyDescent="0.15">
      <c r="A24" t="str">
        <f>AFWRKACT!A34</f>
        <v>Michigan</v>
      </c>
      <c r="B24">
        <f>AFWRKACT!C34</f>
        <v>15403</v>
      </c>
    </row>
    <row r="25" spans="1:2" x14ac:dyDescent="0.15">
      <c r="A25" t="str">
        <f>AFWRKACT!A35</f>
        <v>Minnesota</v>
      </c>
      <c r="B25">
        <f>AFWRKACT!C35</f>
        <v>9448</v>
      </c>
    </row>
    <row r="26" spans="1:2" x14ac:dyDescent="0.15">
      <c r="A26" t="str">
        <f>AFWRKACT!A36</f>
        <v>Mississippi</v>
      </c>
      <c r="B26">
        <f>AFWRKACT!C36</f>
        <v>4192</v>
      </c>
    </row>
    <row r="27" spans="1:2" x14ac:dyDescent="0.15">
      <c r="A27" t="str">
        <f>AFWRKACT!A37</f>
        <v>Missouri</v>
      </c>
      <c r="B27">
        <f>AFWRKACT!C37</f>
        <v>22732</v>
      </c>
    </row>
    <row r="28" spans="1:2" x14ac:dyDescent="0.15">
      <c r="A28" t="str">
        <f>AFWRKACT!A38</f>
        <v>Montana</v>
      </c>
      <c r="B28">
        <f>AFWRKACT!C38</f>
        <v>1310</v>
      </c>
    </row>
    <row r="29" spans="1:2" x14ac:dyDescent="0.15">
      <c r="A29" t="str">
        <f>AFWRKACT!A39</f>
        <v>Nebraska</v>
      </c>
      <c r="B29">
        <f>AFWRKACT!C39</f>
        <v>2671</v>
      </c>
    </row>
    <row r="30" spans="1:2" x14ac:dyDescent="0.15">
      <c r="A30" t="str">
        <f>AFWRKACT!A40</f>
        <v>Nevada</v>
      </c>
      <c r="B30">
        <f>AFWRKACT!C40</f>
        <v>5563</v>
      </c>
    </row>
    <row r="31" spans="1:2" x14ac:dyDescent="0.15">
      <c r="A31" t="str">
        <f>AFWRKACT!A42</f>
        <v>New Hampshire</v>
      </c>
      <c r="B31">
        <f>AFWRKACT!C42</f>
        <v>4247</v>
      </c>
    </row>
    <row r="32" spans="1:2" x14ac:dyDescent="0.15">
      <c r="A32" t="str">
        <f>AFWRKACT!A43</f>
        <v>New Jersey</v>
      </c>
      <c r="B32">
        <f>AFWRKACT!C43</f>
        <v>19663</v>
      </c>
    </row>
    <row r="33" spans="1:2" x14ac:dyDescent="0.15">
      <c r="A33" t="str">
        <f>AFWRKACT!A44</f>
        <v>New Mexico</v>
      </c>
      <c r="B33">
        <f>AFWRKACT!C44</f>
        <v>7301</v>
      </c>
    </row>
    <row r="34" spans="1:2" x14ac:dyDescent="0.15">
      <c r="A34" t="str">
        <f>AFWRKACT!A45</f>
        <v>New York</v>
      </c>
      <c r="B34">
        <f>AFWRKACT!C45</f>
        <v>91611</v>
      </c>
    </row>
    <row r="35" spans="1:2" x14ac:dyDescent="0.15">
      <c r="A35" t="str">
        <f>AFWRKACT!A46</f>
        <v>North Carolina</v>
      </c>
      <c r="B35">
        <f>AFWRKACT!C46</f>
        <v>4069</v>
      </c>
    </row>
    <row r="36" spans="1:2" x14ac:dyDescent="0.15">
      <c r="A36" t="str">
        <f>AFWRKACT!A47</f>
        <v>North Dakota</v>
      </c>
      <c r="B36">
        <f>AFWRKACT!C47</f>
        <v>516</v>
      </c>
    </row>
    <row r="37" spans="1:2" x14ac:dyDescent="0.15">
      <c r="A37" t="str">
        <f>AFWRKACT!A48</f>
        <v>Ohio</v>
      </c>
      <c r="B37">
        <f>AFWRKACT!C48</f>
        <v>18962</v>
      </c>
    </row>
    <row r="38" spans="1:2" x14ac:dyDescent="0.15">
      <c r="A38" t="str">
        <f>AFWRKACT!A49</f>
        <v>Oklahoma</v>
      </c>
      <c r="B38">
        <f>AFWRKACT!C49</f>
        <v>2246</v>
      </c>
    </row>
    <row r="39" spans="1:2" x14ac:dyDescent="0.15">
      <c r="A39" t="str">
        <f>AFWRKACT!A50</f>
        <v>Oregon</v>
      </c>
      <c r="B39">
        <f>AFWRKACT!C50</f>
        <v>35107</v>
      </c>
    </row>
    <row r="40" spans="1:2" x14ac:dyDescent="0.15">
      <c r="A40" t="str">
        <f>AFWRKACT!A51</f>
        <v>Pennsylvania</v>
      </c>
      <c r="B40">
        <f>AFWRKACT!C51</f>
        <v>40081</v>
      </c>
    </row>
    <row r="41" spans="1:2" x14ac:dyDescent="0.15">
      <c r="A41" t="str">
        <f>AFWRKACT!A54</f>
        <v>Rhode Island</v>
      </c>
      <c r="B41">
        <f>AFWRKACT!C54</f>
        <v>3701</v>
      </c>
    </row>
    <row r="42" spans="1:2" x14ac:dyDescent="0.15">
      <c r="A42" t="str">
        <f>AFWRKACT!A55</f>
        <v>South Carolina</v>
      </c>
      <c r="B42">
        <f>AFWRKACT!C55</f>
        <v>4497</v>
      </c>
    </row>
    <row r="43" spans="1:2" x14ac:dyDescent="0.15">
      <c r="A43" t="str">
        <f>AFWRKACT!A56</f>
        <v>South Dakota</v>
      </c>
      <c r="B43">
        <f>AFWRKACT!C56</f>
        <v>674</v>
      </c>
    </row>
    <row r="44" spans="1:2" x14ac:dyDescent="0.15">
      <c r="A44" t="str">
        <f>AFWRKACT!A57</f>
        <v>Tennessee</v>
      </c>
      <c r="B44">
        <f>AFWRKACT!C57</f>
        <v>27680</v>
      </c>
    </row>
    <row r="45" spans="1:2" x14ac:dyDescent="0.15">
      <c r="A45" t="str">
        <f>AFWRKACT!A58</f>
        <v>Texas</v>
      </c>
      <c r="B45">
        <f>AFWRKACT!C58</f>
        <v>11839</v>
      </c>
    </row>
    <row r="46" spans="1:2" x14ac:dyDescent="0.15">
      <c r="A46" t="str">
        <f>AFWRKACT!A59</f>
        <v>Utah</v>
      </c>
      <c r="B46">
        <f>AFWRKACT!C59</f>
        <v>1667</v>
      </c>
    </row>
    <row r="47" spans="1:2" x14ac:dyDescent="0.15">
      <c r="A47" t="str">
        <f>AFWRKACT!A60</f>
        <v>Vermont</v>
      </c>
      <c r="B47">
        <f>AFWRKACT!C60</f>
        <v>1976</v>
      </c>
    </row>
    <row r="48" spans="1:2" x14ac:dyDescent="0.15">
      <c r="A48" t="str">
        <f>AFWRKACT!A62</f>
        <v>Virginia</v>
      </c>
      <c r="B48">
        <f>AFWRKACT!C62</f>
        <v>16790</v>
      </c>
    </row>
    <row r="49" spans="1:2" x14ac:dyDescent="0.15">
      <c r="A49" t="str">
        <f>AFWRKACT!A64</f>
        <v>Washington</v>
      </c>
      <c r="B49">
        <f>AFWRKACT!C64</f>
        <v>24200</v>
      </c>
    </row>
    <row r="50" spans="1:2" x14ac:dyDescent="0.15">
      <c r="A50" t="str">
        <f>AFWRKACT!A65</f>
        <v>West Virginia</v>
      </c>
      <c r="B50">
        <f>AFWRKACT!C65</f>
        <v>3290</v>
      </c>
    </row>
    <row r="51" spans="1:2" x14ac:dyDescent="0.15">
      <c r="A51" t="str">
        <f>AFWRKACT!A66</f>
        <v>Wisconsin</v>
      </c>
      <c r="B51">
        <f>AFWRKACT!C66</f>
        <v>11244</v>
      </c>
    </row>
    <row r="52" spans="1:2" x14ac:dyDescent="0.15">
      <c r="A52" t="str">
        <f>AFWRKACT!A67</f>
        <v>Wyoming</v>
      </c>
      <c r="B52">
        <f>AFWRKACT!C67</f>
        <v>119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Q69"/>
  <sheetViews>
    <sheetView topLeftCell="A28" workbookViewId="0">
      <selection activeCell="E73" sqref="E73"/>
    </sheetView>
  </sheetViews>
  <sheetFormatPr baseColWidth="10" defaultColWidth="9.1640625" defaultRowHeight="13" x14ac:dyDescent="0.15"/>
  <cols>
    <col min="1" max="1" width="15.6640625" style="2" customWidth="1"/>
    <col min="2" max="2" width="11.5" style="2" bestFit="1" customWidth="1"/>
    <col min="3" max="3" width="13.5" style="2" bestFit="1" customWidth="1"/>
    <col min="4" max="4" width="13.33203125" style="2" bestFit="1" customWidth="1"/>
    <col min="5" max="5" width="13.1640625" style="2" bestFit="1" customWidth="1"/>
    <col min="6" max="7" width="12.33203125" style="2" bestFit="1" customWidth="1"/>
    <col min="8" max="8" width="11.33203125" style="2" bestFit="1" customWidth="1"/>
    <col min="9" max="9" width="10.83203125" style="2" bestFit="1" customWidth="1"/>
    <col min="10" max="10" width="7.6640625" style="2" bestFit="1" customWidth="1"/>
    <col min="11" max="11" width="11.33203125" style="2" bestFit="1" customWidth="1"/>
    <col min="12" max="12" width="10.6640625" style="2" bestFit="1" customWidth="1"/>
    <col min="13" max="13" width="9.6640625" style="2" bestFit="1" customWidth="1"/>
    <col min="14" max="14" width="12.33203125" style="2" bestFit="1" customWidth="1"/>
    <col min="15" max="15" width="11.5" style="2" bestFit="1" customWidth="1"/>
    <col min="16" max="16" width="10.5" style="2" bestFit="1" customWidth="1"/>
    <col min="17" max="17" width="9.6640625" style="2" bestFit="1" customWidth="1"/>
    <col min="18" max="16384" width="9.1640625" style="2"/>
  </cols>
  <sheetData>
    <row r="1" spans="1:17" ht="65.25" customHeight="1" x14ac:dyDescent="0.15">
      <c r="A1" s="289" t="s">
        <v>185</v>
      </c>
      <c r="B1" s="289"/>
      <c r="C1" s="289"/>
      <c r="D1" s="289"/>
      <c r="E1" s="289"/>
      <c r="F1" s="289"/>
      <c r="G1" s="289"/>
      <c r="H1" s="289"/>
      <c r="I1" s="289"/>
      <c r="J1" s="289"/>
      <c r="K1" s="289"/>
      <c r="L1" s="289"/>
      <c r="M1" s="289"/>
      <c r="N1" s="289"/>
      <c r="O1" s="289"/>
      <c r="P1" s="289"/>
      <c r="Q1" s="289"/>
    </row>
    <row r="2" spans="1:17" ht="14.25" customHeight="1" x14ac:dyDescent="0.15">
      <c r="A2" s="327" t="str">
        <f>FINAL2!$A$2</f>
        <v>ACF/OFA: 12/15/2015</v>
      </c>
      <c r="B2" s="327"/>
      <c r="C2" s="327"/>
      <c r="D2" s="327"/>
      <c r="E2" s="327"/>
      <c r="F2" s="327"/>
      <c r="G2" s="327"/>
      <c r="H2" s="327"/>
      <c r="I2" s="327"/>
      <c r="J2" s="327"/>
      <c r="K2" s="327"/>
      <c r="L2" s="327"/>
      <c r="M2" s="327"/>
      <c r="N2" s="327"/>
      <c r="O2" s="327"/>
      <c r="P2" s="327"/>
      <c r="Q2" s="327"/>
    </row>
    <row r="3" spans="1:17" s="3" customFormat="1" ht="14.25" customHeight="1" x14ac:dyDescent="0.15">
      <c r="A3" s="296" t="s">
        <v>169</v>
      </c>
      <c r="B3" s="285" t="s">
        <v>92</v>
      </c>
      <c r="C3" s="325"/>
      <c r="D3" s="326"/>
      <c r="E3" s="319" t="s">
        <v>119</v>
      </c>
      <c r="F3" s="319"/>
      <c r="G3" s="319"/>
      <c r="H3" s="319"/>
      <c r="I3" s="319"/>
      <c r="J3" s="319"/>
      <c r="K3" s="319"/>
      <c r="L3" s="319"/>
      <c r="M3" s="319"/>
      <c r="N3" s="319"/>
      <c r="O3" s="319"/>
      <c r="P3" s="319"/>
      <c r="Q3" s="286"/>
    </row>
    <row r="4" spans="1:17" s="4" customFormat="1" ht="12.75" customHeight="1" x14ac:dyDescent="0.15">
      <c r="A4" s="310"/>
      <c r="B4" s="296" t="s">
        <v>165</v>
      </c>
      <c r="C4" s="296" t="s">
        <v>170</v>
      </c>
      <c r="D4" s="313" t="s">
        <v>154</v>
      </c>
      <c r="E4" s="316" t="s">
        <v>155</v>
      </c>
      <c r="F4" s="296" t="s">
        <v>167</v>
      </c>
      <c r="G4" s="296" t="s">
        <v>153</v>
      </c>
      <c r="H4" s="296" t="s">
        <v>156</v>
      </c>
      <c r="I4" s="296" t="s">
        <v>157</v>
      </c>
      <c r="J4" s="296" t="s">
        <v>158</v>
      </c>
      <c r="K4" s="296" t="s">
        <v>159</v>
      </c>
      <c r="L4" s="296" t="s">
        <v>160</v>
      </c>
      <c r="M4" s="296" t="s">
        <v>161</v>
      </c>
      <c r="N4" s="296" t="s">
        <v>162</v>
      </c>
      <c r="O4" s="296" t="s">
        <v>168</v>
      </c>
      <c r="P4" s="296" t="s">
        <v>164</v>
      </c>
      <c r="Q4" s="270" t="s">
        <v>98</v>
      </c>
    </row>
    <row r="5" spans="1:17" s="4" customFormat="1" ht="12.75" customHeight="1" x14ac:dyDescent="0.15">
      <c r="A5" s="310"/>
      <c r="B5" s="310"/>
      <c r="C5" s="310"/>
      <c r="D5" s="314"/>
      <c r="E5" s="317"/>
      <c r="F5" s="310"/>
      <c r="G5" s="310"/>
      <c r="H5" s="310"/>
      <c r="I5" s="310"/>
      <c r="J5" s="310"/>
      <c r="K5" s="310"/>
      <c r="L5" s="310"/>
      <c r="M5" s="310"/>
      <c r="N5" s="310"/>
      <c r="O5" s="310"/>
      <c r="P5" s="310"/>
      <c r="Q5" s="307"/>
    </row>
    <row r="6" spans="1:17" s="4" customFormat="1" ht="12.75" customHeight="1" x14ac:dyDescent="0.15">
      <c r="A6" s="312"/>
      <c r="B6" s="312"/>
      <c r="C6" s="312"/>
      <c r="D6" s="315"/>
      <c r="E6" s="318"/>
      <c r="F6" s="312"/>
      <c r="G6" s="312"/>
      <c r="H6" s="312"/>
      <c r="I6" s="312"/>
      <c r="J6" s="312"/>
      <c r="K6" s="312"/>
      <c r="L6" s="312"/>
      <c r="M6" s="312"/>
      <c r="N6" s="312"/>
      <c r="O6" s="312"/>
      <c r="P6" s="312"/>
      <c r="Q6" s="308"/>
    </row>
    <row r="7" spans="1:17" ht="12.75" customHeight="1" x14ac:dyDescent="0.15">
      <c r="A7" s="45" t="s">
        <v>3</v>
      </c>
      <c r="B7" s="57">
        <f>SUM(B9:B67)</f>
        <v>86633</v>
      </c>
      <c r="C7" s="57">
        <f t="shared" ref="C7:Q7" si="0">SUM(C9:C67)</f>
        <v>75570</v>
      </c>
      <c r="D7" s="57">
        <f t="shared" si="0"/>
        <v>24943</v>
      </c>
      <c r="E7" s="57">
        <f t="shared" si="0"/>
        <v>21156</v>
      </c>
      <c r="F7" s="57">
        <f t="shared" si="0"/>
        <v>152</v>
      </c>
      <c r="G7" s="57">
        <f t="shared" si="0"/>
        <v>965</v>
      </c>
      <c r="H7" s="57">
        <f t="shared" si="0"/>
        <v>2980</v>
      </c>
      <c r="I7" s="57">
        <f t="shared" si="0"/>
        <v>184</v>
      </c>
      <c r="J7" s="57">
        <f t="shared" si="0"/>
        <v>10279</v>
      </c>
      <c r="K7" s="57">
        <f t="shared" si="0"/>
        <v>2572</v>
      </c>
      <c r="L7" s="57">
        <f t="shared" si="0"/>
        <v>5080</v>
      </c>
      <c r="M7" s="57">
        <f t="shared" si="0"/>
        <v>2386</v>
      </c>
      <c r="N7" s="57">
        <f t="shared" si="0"/>
        <v>996</v>
      </c>
      <c r="O7" s="57">
        <f t="shared" si="0"/>
        <v>378</v>
      </c>
      <c r="P7" s="57">
        <f t="shared" si="0"/>
        <v>77</v>
      </c>
      <c r="Q7" s="57">
        <f t="shared" si="0"/>
        <v>1170</v>
      </c>
    </row>
    <row r="8" spans="1:17" ht="4.5" customHeight="1" x14ac:dyDescent="0.15">
      <c r="A8" s="62"/>
      <c r="B8" s="76"/>
      <c r="C8" s="76"/>
      <c r="D8" s="93"/>
      <c r="E8" s="82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</row>
    <row r="9" spans="1:17" ht="12.75" customHeight="1" x14ac:dyDescent="0.15">
      <c r="A9" s="60" t="s">
        <v>10</v>
      </c>
      <c r="B9" s="57">
        <v>210</v>
      </c>
      <c r="C9" s="57">
        <v>190</v>
      </c>
      <c r="D9" s="94">
        <v>85</v>
      </c>
      <c r="E9" s="88">
        <v>102</v>
      </c>
      <c r="F9" s="77">
        <v>0</v>
      </c>
      <c r="G9" s="77">
        <v>3</v>
      </c>
      <c r="H9" s="77">
        <v>15</v>
      </c>
      <c r="I9" s="77">
        <v>0</v>
      </c>
      <c r="J9" s="77">
        <v>3</v>
      </c>
      <c r="K9" s="77">
        <v>0</v>
      </c>
      <c r="L9" s="77">
        <v>7</v>
      </c>
      <c r="M9" s="77">
        <v>8</v>
      </c>
      <c r="N9" s="77">
        <v>0</v>
      </c>
      <c r="O9" s="77">
        <v>1</v>
      </c>
      <c r="P9" s="77">
        <v>0</v>
      </c>
      <c r="Q9" s="77">
        <v>3</v>
      </c>
    </row>
    <row r="10" spans="1:17" ht="12.75" customHeight="1" x14ac:dyDescent="0.15">
      <c r="A10" s="60" t="s">
        <v>11</v>
      </c>
      <c r="B10" s="57">
        <v>403</v>
      </c>
      <c r="C10" s="57">
        <v>271</v>
      </c>
      <c r="D10" s="94">
        <v>127</v>
      </c>
      <c r="E10" s="88">
        <v>150</v>
      </c>
      <c r="F10" s="77">
        <v>0</v>
      </c>
      <c r="G10" s="77">
        <v>0</v>
      </c>
      <c r="H10" s="77">
        <v>1</v>
      </c>
      <c r="I10" s="77">
        <v>1</v>
      </c>
      <c r="J10" s="77">
        <v>59</v>
      </c>
      <c r="K10" s="77">
        <v>27</v>
      </c>
      <c r="L10" s="77">
        <v>9</v>
      </c>
      <c r="M10" s="77">
        <v>1</v>
      </c>
      <c r="N10" s="77">
        <v>8</v>
      </c>
      <c r="O10" s="77">
        <v>1</v>
      </c>
      <c r="P10" s="77">
        <v>0</v>
      </c>
      <c r="Q10" s="77">
        <v>0</v>
      </c>
    </row>
    <row r="11" spans="1:17" ht="12.75" customHeight="1" x14ac:dyDescent="0.15">
      <c r="A11" s="60" t="s">
        <v>12</v>
      </c>
      <c r="B11" s="57">
        <v>598</v>
      </c>
      <c r="C11" s="57">
        <v>368</v>
      </c>
      <c r="D11" s="94">
        <v>202</v>
      </c>
      <c r="E11" s="88">
        <v>115</v>
      </c>
      <c r="F11" s="77">
        <v>0</v>
      </c>
      <c r="G11" s="77">
        <v>1</v>
      </c>
      <c r="H11" s="77">
        <v>52</v>
      </c>
      <c r="I11" s="77">
        <v>1</v>
      </c>
      <c r="J11" s="77">
        <v>220</v>
      </c>
      <c r="K11" s="77">
        <v>30</v>
      </c>
      <c r="L11" s="77">
        <v>35</v>
      </c>
      <c r="M11" s="77">
        <v>2</v>
      </c>
      <c r="N11" s="77">
        <v>29</v>
      </c>
      <c r="O11" s="77">
        <v>5</v>
      </c>
      <c r="P11" s="77">
        <v>0</v>
      </c>
      <c r="Q11" s="77">
        <v>0</v>
      </c>
    </row>
    <row r="12" spans="1:17" ht="12.75" customHeight="1" x14ac:dyDescent="0.15">
      <c r="A12" s="60" t="s">
        <v>13</v>
      </c>
      <c r="B12" s="57">
        <v>182</v>
      </c>
      <c r="C12" s="57">
        <v>136</v>
      </c>
      <c r="D12" s="94">
        <v>30</v>
      </c>
      <c r="E12" s="88">
        <v>32</v>
      </c>
      <c r="F12" s="77">
        <v>0</v>
      </c>
      <c r="G12" s="77">
        <v>0</v>
      </c>
      <c r="H12" s="77">
        <v>4</v>
      </c>
      <c r="I12" s="77">
        <v>0</v>
      </c>
      <c r="J12" s="77">
        <v>1</v>
      </c>
      <c r="K12" s="77">
        <v>1</v>
      </c>
      <c r="L12" s="77">
        <v>3</v>
      </c>
      <c r="M12" s="77">
        <v>0</v>
      </c>
      <c r="N12" s="77">
        <v>0</v>
      </c>
      <c r="O12" s="77">
        <v>0</v>
      </c>
      <c r="P12" s="77">
        <v>0</v>
      </c>
      <c r="Q12" s="77">
        <v>0</v>
      </c>
    </row>
    <row r="13" spans="1:17" ht="12.75" customHeight="1" x14ac:dyDescent="0.15">
      <c r="A13" s="60" t="s">
        <v>14</v>
      </c>
      <c r="B13" s="57">
        <v>60459</v>
      </c>
      <c r="C13" s="57">
        <v>55420</v>
      </c>
      <c r="D13" s="94">
        <v>17227</v>
      </c>
      <c r="E13" s="88">
        <v>14036</v>
      </c>
      <c r="F13" s="77">
        <v>0</v>
      </c>
      <c r="G13" s="77">
        <v>911</v>
      </c>
      <c r="H13" s="77">
        <v>1377</v>
      </c>
      <c r="I13" s="77">
        <v>156</v>
      </c>
      <c r="J13" s="77">
        <v>8841</v>
      </c>
      <c r="K13" s="77">
        <v>1751</v>
      </c>
      <c r="L13" s="77">
        <v>3999</v>
      </c>
      <c r="M13" s="77">
        <v>1592</v>
      </c>
      <c r="N13" s="77">
        <v>755</v>
      </c>
      <c r="O13" s="77">
        <v>153</v>
      </c>
      <c r="P13" s="77">
        <v>75</v>
      </c>
      <c r="Q13" s="77">
        <v>522</v>
      </c>
    </row>
    <row r="14" spans="1:17" ht="12.75" customHeight="1" x14ac:dyDescent="0.15">
      <c r="A14" s="60" t="s">
        <v>15</v>
      </c>
      <c r="B14" s="57">
        <v>1122</v>
      </c>
      <c r="C14" s="57">
        <v>1107</v>
      </c>
      <c r="D14" s="94">
        <v>199</v>
      </c>
      <c r="E14" s="88">
        <v>168</v>
      </c>
      <c r="F14" s="77">
        <v>4</v>
      </c>
      <c r="G14" s="77">
        <v>0</v>
      </c>
      <c r="H14" s="77">
        <v>23</v>
      </c>
      <c r="I14" s="77">
        <v>23</v>
      </c>
      <c r="J14" s="77">
        <v>77</v>
      </c>
      <c r="K14" s="77">
        <v>51</v>
      </c>
      <c r="L14" s="77">
        <v>56</v>
      </c>
      <c r="M14" s="77">
        <v>2</v>
      </c>
      <c r="N14" s="77">
        <v>1</v>
      </c>
      <c r="O14" s="77">
        <v>3</v>
      </c>
      <c r="P14" s="77">
        <v>0</v>
      </c>
      <c r="Q14" s="77">
        <v>6</v>
      </c>
    </row>
    <row r="15" spans="1:17" ht="12.75" customHeight="1" x14ac:dyDescent="0.15">
      <c r="A15" s="60" t="s">
        <v>16</v>
      </c>
      <c r="B15" s="77">
        <v>0</v>
      </c>
      <c r="C15" s="216" t="s">
        <v>1</v>
      </c>
      <c r="D15" s="172">
        <v>0</v>
      </c>
      <c r="E15" s="173">
        <v>0</v>
      </c>
      <c r="F15" s="174">
        <v>0</v>
      </c>
      <c r="G15" s="174">
        <v>0</v>
      </c>
      <c r="H15" s="175">
        <v>0</v>
      </c>
      <c r="I15" s="174">
        <v>0</v>
      </c>
      <c r="J15" s="175">
        <v>0</v>
      </c>
      <c r="K15" s="174">
        <v>0</v>
      </c>
      <c r="L15" s="174">
        <v>0</v>
      </c>
      <c r="M15" s="176">
        <v>0</v>
      </c>
      <c r="N15" s="175">
        <v>0</v>
      </c>
      <c r="O15" s="174">
        <v>0</v>
      </c>
      <c r="P15" s="174">
        <v>0</v>
      </c>
      <c r="Q15" s="176">
        <v>0</v>
      </c>
    </row>
    <row r="16" spans="1:17" ht="12.75" customHeight="1" x14ac:dyDescent="0.15">
      <c r="A16" s="60" t="s">
        <v>17</v>
      </c>
      <c r="B16" s="57">
        <v>24</v>
      </c>
      <c r="C16" s="216" t="s">
        <v>1</v>
      </c>
      <c r="D16" s="172">
        <v>0</v>
      </c>
      <c r="E16" s="173">
        <v>0</v>
      </c>
      <c r="F16" s="174">
        <v>0</v>
      </c>
      <c r="G16" s="174">
        <v>0</v>
      </c>
      <c r="H16" s="175">
        <v>0</v>
      </c>
      <c r="I16" s="174">
        <v>0</v>
      </c>
      <c r="J16" s="175">
        <v>0</v>
      </c>
      <c r="K16" s="174">
        <v>0</v>
      </c>
      <c r="L16" s="174">
        <v>0</v>
      </c>
      <c r="M16" s="176">
        <v>0</v>
      </c>
      <c r="N16" s="175">
        <v>0</v>
      </c>
      <c r="O16" s="174">
        <v>0</v>
      </c>
      <c r="P16" s="174">
        <v>0</v>
      </c>
      <c r="Q16" s="176">
        <v>0</v>
      </c>
    </row>
    <row r="17" spans="1:17" ht="12.75" customHeight="1" x14ac:dyDescent="0.15">
      <c r="A17" s="60" t="s">
        <v>84</v>
      </c>
      <c r="B17" s="77">
        <v>0</v>
      </c>
      <c r="C17" s="216" t="s">
        <v>1</v>
      </c>
      <c r="D17" s="172">
        <v>0</v>
      </c>
      <c r="E17" s="173">
        <v>0</v>
      </c>
      <c r="F17" s="174">
        <v>0</v>
      </c>
      <c r="G17" s="174">
        <v>0</v>
      </c>
      <c r="H17" s="175">
        <v>0</v>
      </c>
      <c r="I17" s="174">
        <v>0</v>
      </c>
      <c r="J17" s="175">
        <v>0</v>
      </c>
      <c r="K17" s="174">
        <v>0</v>
      </c>
      <c r="L17" s="174">
        <v>0</v>
      </c>
      <c r="M17" s="176">
        <v>0</v>
      </c>
      <c r="N17" s="175">
        <v>0</v>
      </c>
      <c r="O17" s="174">
        <v>0</v>
      </c>
      <c r="P17" s="174">
        <v>0</v>
      </c>
      <c r="Q17" s="176">
        <v>0</v>
      </c>
    </row>
    <row r="18" spans="1:17" s="90" customFormat="1" ht="12.75" customHeight="1" x14ac:dyDescent="0.15">
      <c r="A18" s="60" t="s">
        <v>18</v>
      </c>
      <c r="B18" s="57">
        <v>575</v>
      </c>
      <c r="C18" s="57">
        <v>529</v>
      </c>
      <c r="D18" s="92">
        <v>264</v>
      </c>
      <c r="E18" s="81">
        <v>125</v>
      </c>
      <c r="F18" s="57">
        <v>2</v>
      </c>
      <c r="G18" s="57">
        <v>4</v>
      </c>
      <c r="H18" s="57">
        <v>102</v>
      </c>
      <c r="I18" s="77">
        <v>0</v>
      </c>
      <c r="J18" s="57">
        <v>64</v>
      </c>
      <c r="K18" s="57">
        <v>74</v>
      </c>
      <c r="L18" s="57">
        <v>129</v>
      </c>
      <c r="M18" s="57">
        <v>102</v>
      </c>
      <c r="N18" s="57">
        <v>5</v>
      </c>
      <c r="O18" s="57">
        <v>8</v>
      </c>
      <c r="P18" s="77">
        <v>0</v>
      </c>
      <c r="Q18" s="57">
        <v>37</v>
      </c>
    </row>
    <row r="19" spans="1:17" ht="4.5" customHeight="1" x14ac:dyDescent="0.15">
      <c r="A19" s="62"/>
      <c r="B19" s="76"/>
      <c r="C19" s="76"/>
      <c r="D19" s="93"/>
      <c r="E19" s="82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</row>
    <row r="20" spans="1:17" ht="12.75" customHeight="1" x14ac:dyDescent="0.15">
      <c r="A20" s="60" t="s">
        <v>19</v>
      </c>
      <c r="B20" s="77">
        <v>0</v>
      </c>
      <c r="C20" s="216" t="s">
        <v>1</v>
      </c>
      <c r="D20" s="172">
        <v>0</v>
      </c>
      <c r="E20" s="173">
        <v>0</v>
      </c>
      <c r="F20" s="174">
        <v>0</v>
      </c>
      <c r="G20" s="174">
        <v>0</v>
      </c>
      <c r="H20" s="175">
        <v>0</v>
      </c>
      <c r="I20" s="174">
        <v>0</v>
      </c>
      <c r="J20" s="175">
        <v>0</v>
      </c>
      <c r="K20" s="174">
        <v>0</v>
      </c>
      <c r="L20" s="174">
        <v>0</v>
      </c>
      <c r="M20" s="176">
        <v>0</v>
      </c>
      <c r="N20" s="175">
        <v>0</v>
      </c>
      <c r="O20" s="174">
        <v>0</v>
      </c>
      <c r="P20" s="174">
        <v>0</v>
      </c>
      <c r="Q20" s="176">
        <v>0</v>
      </c>
    </row>
    <row r="21" spans="1:17" s="90" customFormat="1" ht="12.75" customHeight="1" x14ac:dyDescent="0.15">
      <c r="A21" s="60" t="s">
        <v>20</v>
      </c>
      <c r="B21" s="57">
        <v>204</v>
      </c>
      <c r="C21" s="57">
        <v>200</v>
      </c>
      <c r="D21" s="92">
        <v>118</v>
      </c>
      <c r="E21" s="88">
        <v>57</v>
      </c>
      <c r="F21" s="77">
        <v>1</v>
      </c>
      <c r="G21" s="77">
        <v>0</v>
      </c>
      <c r="H21" s="57">
        <v>164</v>
      </c>
      <c r="I21" s="89">
        <v>1</v>
      </c>
      <c r="J21" s="57">
        <v>3</v>
      </c>
      <c r="K21" s="77">
        <v>0</v>
      </c>
      <c r="L21" s="57">
        <v>8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1:17" s="90" customFormat="1" ht="12.75" customHeight="1" x14ac:dyDescent="0.15">
      <c r="A22" s="60" t="s">
        <v>21</v>
      </c>
      <c r="B22" s="57">
        <v>1991</v>
      </c>
      <c r="C22" s="57">
        <v>1990</v>
      </c>
      <c r="D22" s="92">
        <v>1133</v>
      </c>
      <c r="E22" s="81">
        <v>1138</v>
      </c>
      <c r="F22" s="57">
        <v>27</v>
      </c>
      <c r="G22" s="57">
        <v>14</v>
      </c>
      <c r="H22" s="57">
        <v>81</v>
      </c>
      <c r="I22" s="89">
        <v>0</v>
      </c>
      <c r="J22" s="57">
        <v>61</v>
      </c>
      <c r="K22" s="57">
        <v>96</v>
      </c>
      <c r="L22" s="57">
        <v>37</v>
      </c>
      <c r="M22" s="77">
        <v>2</v>
      </c>
      <c r="N22" s="77">
        <v>2</v>
      </c>
      <c r="O22" s="77">
        <v>0</v>
      </c>
      <c r="P22" s="77">
        <v>0</v>
      </c>
      <c r="Q22" s="57">
        <v>17</v>
      </c>
    </row>
    <row r="23" spans="1:17" ht="12.75" customHeight="1" x14ac:dyDescent="0.15">
      <c r="A23" s="60" t="s">
        <v>22</v>
      </c>
      <c r="B23" s="77">
        <v>0</v>
      </c>
      <c r="C23" s="216" t="s">
        <v>1</v>
      </c>
      <c r="D23" s="172">
        <v>0</v>
      </c>
      <c r="E23" s="173">
        <v>0</v>
      </c>
      <c r="F23" s="174">
        <v>0</v>
      </c>
      <c r="G23" s="174">
        <v>0</v>
      </c>
      <c r="H23" s="175">
        <v>0</v>
      </c>
      <c r="I23" s="174">
        <v>0</v>
      </c>
      <c r="J23" s="175">
        <v>0</v>
      </c>
      <c r="K23" s="174">
        <v>0</v>
      </c>
      <c r="L23" s="174">
        <v>0</v>
      </c>
      <c r="M23" s="176">
        <v>0</v>
      </c>
      <c r="N23" s="175">
        <v>0</v>
      </c>
      <c r="O23" s="174">
        <v>0</v>
      </c>
      <c r="P23" s="174">
        <v>0</v>
      </c>
      <c r="Q23" s="176">
        <v>0</v>
      </c>
    </row>
    <row r="24" spans="1:17" ht="12.75" customHeight="1" x14ac:dyDescent="0.15">
      <c r="A24" s="60" t="s">
        <v>23</v>
      </c>
      <c r="B24" s="77">
        <v>0</v>
      </c>
      <c r="C24" s="216" t="s">
        <v>1</v>
      </c>
      <c r="D24" s="172">
        <v>0</v>
      </c>
      <c r="E24" s="173">
        <v>0</v>
      </c>
      <c r="F24" s="174">
        <v>0</v>
      </c>
      <c r="G24" s="174">
        <v>0</v>
      </c>
      <c r="H24" s="175">
        <v>0</v>
      </c>
      <c r="I24" s="174">
        <v>0</v>
      </c>
      <c r="J24" s="175">
        <v>0</v>
      </c>
      <c r="K24" s="174">
        <v>0</v>
      </c>
      <c r="L24" s="174">
        <v>0</v>
      </c>
      <c r="M24" s="176">
        <v>0</v>
      </c>
      <c r="N24" s="175">
        <v>0</v>
      </c>
      <c r="O24" s="174">
        <v>0</v>
      </c>
      <c r="P24" s="174">
        <v>0</v>
      </c>
      <c r="Q24" s="176">
        <v>0</v>
      </c>
    </row>
    <row r="25" spans="1:17" ht="12.75" customHeight="1" x14ac:dyDescent="0.15">
      <c r="A25" s="60" t="s">
        <v>24</v>
      </c>
      <c r="B25" s="57">
        <v>194</v>
      </c>
      <c r="C25" s="57">
        <v>185</v>
      </c>
      <c r="D25" s="92">
        <v>42</v>
      </c>
      <c r="E25" s="81">
        <v>49</v>
      </c>
      <c r="F25" s="77">
        <v>0</v>
      </c>
      <c r="G25" s="89">
        <v>0</v>
      </c>
      <c r="H25" s="57">
        <v>5</v>
      </c>
      <c r="I25" s="89">
        <v>0</v>
      </c>
      <c r="J25" s="57">
        <v>7</v>
      </c>
      <c r="K25" s="77">
        <v>0</v>
      </c>
      <c r="L25" s="77">
        <v>0</v>
      </c>
      <c r="M25" s="57">
        <v>2</v>
      </c>
      <c r="N25" s="77">
        <v>0</v>
      </c>
      <c r="O25" s="77">
        <v>1</v>
      </c>
      <c r="P25" s="77">
        <v>0</v>
      </c>
      <c r="Q25" s="77">
        <v>0</v>
      </c>
    </row>
    <row r="26" spans="1:17" ht="12.75" customHeight="1" x14ac:dyDescent="0.15">
      <c r="A26" s="60" t="s">
        <v>25</v>
      </c>
      <c r="B26" s="57">
        <v>852</v>
      </c>
      <c r="C26" s="57">
        <v>741</v>
      </c>
      <c r="D26" s="92">
        <v>213</v>
      </c>
      <c r="E26" s="81">
        <v>289</v>
      </c>
      <c r="F26" s="77">
        <v>0</v>
      </c>
      <c r="G26" s="57">
        <v>2</v>
      </c>
      <c r="H26" s="77">
        <v>0</v>
      </c>
      <c r="I26" s="89">
        <v>0</v>
      </c>
      <c r="J26" s="57">
        <v>3</v>
      </c>
      <c r="K26" s="57">
        <v>2</v>
      </c>
      <c r="L26" s="57">
        <v>17</v>
      </c>
      <c r="M26" s="57">
        <v>11</v>
      </c>
      <c r="N26" s="57">
        <v>2</v>
      </c>
      <c r="O26" s="57">
        <v>1</v>
      </c>
      <c r="P26" s="77">
        <v>0</v>
      </c>
      <c r="Q26" s="57">
        <v>26</v>
      </c>
    </row>
    <row r="27" spans="1:17" ht="12.75" customHeight="1" x14ac:dyDescent="0.15">
      <c r="A27" s="60" t="s">
        <v>26</v>
      </c>
      <c r="B27" s="57">
        <v>539</v>
      </c>
      <c r="C27" s="57">
        <v>507</v>
      </c>
      <c r="D27" s="92">
        <v>175</v>
      </c>
      <c r="E27" s="81">
        <v>206</v>
      </c>
      <c r="F27" s="77">
        <v>0</v>
      </c>
      <c r="G27" s="89">
        <v>1</v>
      </c>
      <c r="H27" s="57">
        <v>5</v>
      </c>
      <c r="I27" s="77">
        <v>0</v>
      </c>
      <c r="J27" s="57">
        <v>21</v>
      </c>
      <c r="K27" s="57">
        <v>1</v>
      </c>
      <c r="L27" s="57">
        <v>19</v>
      </c>
      <c r="M27" s="57">
        <v>1</v>
      </c>
      <c r="N27" s="57">
        <v>4</v>
      </c>
      <c r="O27" s="57">
        <v>3</v>
      </c>
      <c r="P27" s="77">
        <v>0</v>
      </c>
      <c r="Q27" s="57">
        <v>2</v>
      </c>
    </row>
    <row r="28" spans="1:17" ht="12.75" customHeight="1" x14ac:dyDescent="0.15">
      <c r="A28" s="60" t="s">
        <v>27</v>
      </c>
      <c r="B28" s="57">
        <v>842</v>
      </c>
      <c r="C28" s="57">
        <v>774</v>
      </c>
      <c r="D28" s="92">
        <v>407</v>
      </c>
      <c r="E28" s="81">
        <v>308</v>
      </c>
      <c r="F28" s="57">
        <v>9</v>
      </c>
      <c r="G28" s="89">
        <v>0</v>
      </c>
      <c r="H28" s="57">
        <v>66</v>
      </c>
      <c r="I28" s="89">
        <v>0</v>
      </c>
      <c r="J28" s="57">
        <v>21</v>
      </c>
      <c r="K28" s="57">
        <v>263</v>
      </c>
      <c r="L28" s="57">
        <v>46</v>
      </c>
      <c r="M28" s="57">
        <v>78</v>
      </c>
      <c r="N28" s="57">
        <v>51</v>
      </c>
      <c r="O28" s="57">
        <v>3</v>
      </c>
      <c r="P28" s="77">
        <v>0</v>
      </c>
      <c r="Q28" s="77">
        <v>0</v>
      </c>
    </row>
    <row r="29" spans="1:17" ht="12.75" customHeight="1" x14ac:dyDescent="0.15">
      <c r="A29" s="60" t="s">
        <v>28</v>
      </c>
      <c r="B29" s="77">
        <v>0</v>
      </c>
      <c r="C29" s="216" t="s">
        <v>1</v>
      </c>
      <c r="D29" s="172">
        <v>0</v>
      </c>
      <c r="E29" s="173">
        <v>0</v>
      </c>
      <c r="F29" s="174">
        <v>0</v>
      </c>
      <c r="G29" s="174">
        <v>0</v>
      </c>
      <c r="H29" s="175">
        <v>0</v>
      </c>
      <c r="I29" s="174">
        <v>0</v>
      </c>
      <c r="J29" s="175">
        <v>0</v>
      </c>
      <c r="K29" s="174">
        <v>0</v>
      </c>
      <c r="L29" s="174">
        <v>0</v>
      </c>
      <c r="M29" s="176">
        <v>0</v>
      </c>
      <c r="N29" s="175">
        <v>0</v>
      </c>
      <c r="O29" s="174">
        <v>0</v>
      </c>
      <c r="P29" s="174">
        <v>0</v>
      </c>
      <c r="Q29" s="176">
        <v>0</v>
      </c>
    </row>
    <row r="30" spans="1:17" ht="4.5" customHeight="1" x14ac:dyDescent="0.15">
      <c r="A30" s="62"/>
      <c r="B30" s="76"/>
      <c r="C30" s="76"/>
      <c r="D30" s="93"/>
      <c r="E30" s="82"/>
      <c r="F30" s="76"/>
      <c r="G30" s="76"/>
      <c r="H30" s="76"/>
      <c r="I30" s="76"/>
      <c r="J30" s="76"/>
      <c r="K30" s="76"/>
      <c r="L30" s="76"/>
      <c r="M30" s="76"/>
      <c r="N30" s="76"/>
      <c r="O30" s="76"/>
      <c r="P30" s="76"/>
      <c r="Q30" s="76"/>
    </row>
    <row r="31" spans="1:17" ht="12.75" customHeight="1" x14ac:dyDescent="0.15">
      <c r="A31" s="60" t="s">
        <v>29</v>
      </c>
      <c r="B31" s="57">
        <v>893</v>
      </c>
      <c r="C31" s="57">
        <v>874</v>
      </c>
      <c r="D31" s="92">
        <v>109</v>
      </c>
      <c r="E31" s="81">
        <v>103</v>
      </c>
      <c r="F31" s="77">
        <v>0</v>
      </c>
      <c r="G31" s="89">
        <v>0</v>
      </c>
      <c r="H31" s="57">
        <v>1</v>
      </c>
      <c r="I31" s="89">
        <v>0</v>
      </c>
      <c r="J31" s="57">
        <v>32</v>
      </c>
      <c r="K31" s="57">
        <v>15</v>
      </c>
      <c r="L31" s="57">
        <v>20</v>
      </c>
      <c r="M31" s="57">
        <v>1</v>
      </c>
      <c r="N31" s="57">
        <v>20</v>
      </c>
      <c r="O31" s="57">
        <v>2</v>
      </c>
      <c r="P31" s="77">
        <v>0</v>
      </c>
      <c r="Q31" s="57">
        <v>16</v>
      </c>
    </row>
    <row r="32" spans="1:17" ht="12.75" customHeight="1" x14ac:dyDescent="0.15">
      <c r="A32" s="60" t="s">
        <v>30</v>
      </c>
      <c r="B32" s="77">
        <v>0</v>
      </c>
      <c r="C32" s="216" t="s">
        <v>1</v>
      </c>
      <c r="D32" s="172">
        <v>0</v>
      </c>
      <c r="E32" s="173">
        <v>0</v>
      </c>
      <c r="F32" s="174">
        <v>0</v>
      </c>
      <c r="G32" s="174">
        <v>0</v>
      </c>
      <c r="H32" s="175">
        <v>0</v>
      </c>
      <c r="I32" s="174">
        <v>0</v>
      </c>
      <c r="J32" s="175">
        <v>0</v>
      </c>
      <c r="K32" s="174">
        <v>0</v>
      </c>
      <c r="L32" s="174">
        <v>0</v>
      </c>
      <c r="M32" s="176">
        <v>0</v>
      </c>
      <c r="N32" s="175">
        <v>0</v>
      </c>
      <c r="O32" s="174">
        <v>0</v>
      </c>
      <c r="P32" s="174">
        <v>0</v>
      </c>
      <c r="Q32" s="176">
        <v>0</v>
      </c>
    </row>
    <row r="33" spans="1:17" ht="12.75" customHeight="1" x14ac:dyDescent="0.15">
      <c r="A33" s="60" t="s">
        <v>31</v>
      </c>
      <c r="B33" s="57">
        <v>1168</v>
      </c>
      <c r="C33" s="59">
        <v>738</v>
      </c>
      <c r="D33" s="92">
        <v>707</v>
      </c>
      <c r="E33" s="81">
        <v>1261</v>
      </c>
      <c r="F33" s="77">
        <v>0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1:17" ht="12.75" customHeight="1" x14ac:dyDescent="0.15">
      <c r="A34" s="60" t="s">
        <v>32</v>
      </c>
      <c r="B34" s="77">
        <v>0</v>
      </c>
      <c r="C34" s="216" t="s">
        <v>1</v>
      </c>
      <c r="D34" s="172">
        <v>0</v>
      </c>
      <c r="E34" s="173">
        <v>0</v>
      </c>
      <c r="F34" s="174">
        <v>0</v>
      </c>
      <c r="G34" s="174">
        <v>0</v>
      </c>
      <c r="H34" s="175">
        <v>0</v>
      </c>
      <c r="I34" s="174">
        <v>0</v>
      </c>
      <c r="J34" s="175">
        <v>0</v>
      </c>
      <c r="K34" s="174">
        <v>0</v>
      </c>
      <c r="L34" s="174">
        <v>0</v>
      </c>
      <c r="M34" s="176">
        <v>0</v>
      </c>
      <c r="N34" s="175">
        <v>0</v>
      </c>
      <c r="O34" s="174">
        <v>0</v>
      </c>
      <c r="P34" s="174">
        <v>0</v>
      </c>
      <c r="Q34" s="176">
        <v>0</v>
      </c>
    </row>
    <row r="35" spans="1:17" ht="12.75" customHeight="1" x14ac:dyDescent="0.15">
      <c r="A35" s="60" t="s">
        <v>33</v>
      </c>
      <c r="B35" s="57">
        <v>2</v>
      </c>
      <c r="C35" s="216" t="s">
        <v>1</v>
      </c>
      <c r="D35" s="172">
        <v>0</v>
      </c>
      <c r="E35" s="173">
        <v>0</v>
      </c>
      <c r="F35" s="174">
        <v>0</v>
      </c>
      <c r="G35" s="174">
        <v>0</v>
      </c>
      <c r="H35" s="175">
        <v>0</v>
      </c>
      <c r="I35" s="174">
        <v>0</v>
      </c>
      <c r="J35" s="175">
        <v>0</v>
      </c>
      <c r="K35" s="174">
        <v>0</v>
      </c>
      <c r="L35" s="174">
        <v>0</v>
      </c>
      <c r="M35" s="176">
        <v>0</v>
      </c>
      <c r="N35" s="175">
        <v>0</v>
      </c>
      <c r="O35" s="174">
        <v>0</v>
      </c>
      <c r="P35" s="174">
        <v>0</v>
      </c>
      <c r="Q35" s="176">
        <v>0</v>
      </c>
    </row>
    <row r="36" spans="1:17" ht="12.75" customHeight="1" x14ac:dyDescent="0.15">
      <c r="A36" s="60" t="s">
        <v>34</v>
      </c>
      <c r="B36" s="77">
        <v>0</v>
      </c>
      <c r="C36" s="216" t="s">
        <v>1</v>
      </c>
      <c r="D36" s="172">
        <v>0</v>
      </c>
      <c r="E36" s="176">
        <v>0</v>
      </c>
      <c r="F36" s="174">
        <v>0</v>
      </c>
      <c r="G36" s="174">
        <v>0</v>
      </c>
      <c r="H36" s="174">
        <v>0</v>
      </c>
      <c r="I36" s="174">
        <v>0</v>
      </c>
      <c r="J36" s="174">
        <v>0</v>
      </c>
      <c r="K36" s="174">
        <v>0</v>
      </c>
      <c r="L36" s="174">
        <v>0</v>
      </c>
      <c r="M36" s="174">
        <v>0</v>
      </c>
      <c r="N36" s="174">
        <v>0</v>
      </c>
      <c r="O36" s="174">
        <v>0</v>
      </c>
      <c r="P36" s="174">
        <v>0</v>
      </c>
      <c r="Q36" s="174">
        <v>0</v>
      </c>
    </row>
    <row r="37" spans="1:17" ht="12.75" customHeight="1" x14ac:dyDescent="0.15">
      <c r="A37" s="60" t="s">
        <v>35</v>
      </c>
      <c r="B37" s="77">
        <v>0</v>
      </c>
      <c r="C37" s="216" t="s">
        <v>1</v>
      </c>
      <c r="D37" s="172">
        <v>0</v>
      </c>
      <c r="E37" s="173">
        <v>0</v>
      </c>
      <c r="F37" s="174">
        <v>0</v>
      </c>
      <c r="G37" s="174">
        <v>0</v>
      </c>
      <c r="H37" s="175">
        <v>0</v>
      </c>
      <c r="I37" s="174">
        <v>0</v>
      </c>
      <c r="J37" s="175">
        <v>0</v>
      </c>
      <c r="K37" s="174">
        <v>0</v>
      </c>
      <c r="L37" s="174">
        <v>0</v>
      </c>
      <c r="M37" s="176">
        <v>0</v>
      </c>
      <c r="N37" s="175">
        <v>0</v>
      </c>
      <c r="O37" s="174">
        <v>0</v>
      </c>
      <c r="P37" s="174">
        <v>0</v>
      </c>
      <c r="Q37" s="176">
        <v>0</v>
      </c>
    </row>
    <row r="38" spans="1:17" ht="12.75" customHeight="1" x14ac:dyDescent="0.15">
      <c r="A38" s="60" t="s">
        <v>36</v>
      </c>
      <c r="B38" s="57">
        <v>294</v>
      </c>
      <c r="C38" s="57">
        <v>163</v>
      </c>
      <c r="D38" s="92">
        <v>61</v>
      </c>
      <c r="E38" s="81">
        <v>41</v>
      </c>
      <c r="F38" s="77">
        <v>0</v>
      </c>
      <c r="G38" s="77">
        <v>0</v>
      </c>
      <c r="H38" s="57">
        <v>70</v>
      </c>
      <c r="I38" s="77">
        <v>0</v>
      </c>
      <c r="J38" s="57">
        <v>35</v>
      </c>
      <c r="K38" s="57">
        <v>12</v>
      </c>
      <c r="L38" s="57">
        <v>20</v>
      </c>
      <c r="M38" s="77">
        <v>0</v>
      </c>
      <c r="N38" s="57">
        <v>1</v>
      </c>
      <c r="O38" s="57">
        <v>2</v>
      </c>
      <c r="P38" s="77">
        <v>0</v>
      </c>
      <c r="Q38" s="77">
        <v>13</v>
      </c>
    </row>
    <row r="39" spans="1:17" ht="12.75" customHeight="1" x14ac:dyDescent="0.15">
      <c r="A39" s="60" t="s">
        <v>37</v>
      </c>
      <c r="B39" s="77">
        <v>0</v>
      </c>
      <c r="C39" s="216" t="s">
        <v>1</v>
      </c>
      <c r="D39" s="172">
        <v>0</v>
      </c>
      <c r="E39" s="173">
        <v>0</v>
      </c>
      <c r="F39" s="174">
        <v>0</v>
      </c>
      <c r="G39" s="174">
        <v>0</v>
      </c>
      <c r="H39" s="175">
        <v>0</v>
      </c>
      <c r="I39" s="174">
        <v>0</v>
      </c>
      <c r="J39" s="175">
        <v>0</v>
      </c>
      <c r="K39" s="174">
        <v>0</v>
      </c>
      <c r="L39" s="174">
        <v>0</v>
      </c>
      <c r="M39" s="176">
        <v>0</v>
      </c>
      <c r="N39" s="175">
        <v>0</v>
      </c>
      <c r="O39" s="174">
        <v>0</v>
      </c>
      <c r="P39" s="174">
        <v>0</v>
      </c>
      <c r="Q39" s="176">
        <v>0</v>
      </c>
    </row>
    <row r="40" spans="1:17" ht="12.75" customHeight="1" x14ac:dyDescent="0.15">
      <c r="A40" s="60" t="s">
        <v>38</v>
      </c>
      <c r="B40" s="57">
        <v>954</v>
      </c>
      <c r="C40" s="57">
        <v>915</v>
      </c>
      <c r="D40" s="92">
        <v>369</v>
      </c>
      <c r="E40" s="81">
        <v>433</v>
      </c>
      <c r="F40" s="77">
        <v>0</v>
      </c>
      <c r="G40" s="57">
        <v>3</v>
      </c>
      <c r="H40" s="57">
        <v>8</v>
      </c>
      <c r="I40" s="77">
        <v>0</v>
      </c>
      <c r="J40" s="57">
        <v>10</v>
      </c>
      <c r="K40" s="57">
        <v>22</v>
      </c>
      <c r="L40" s="57">
        <v>23</v>
      </c>
      <c r="M40" s="57">
        <v>5</v>
      </c>
      <c r="N40" s="57">
        <v>5</v>
      </c>
      <c r="O40" s="57">
        <v>3</v>
      </c>
      <c r="P40" s="77">
        <v>0</v>
      </c>
      <c r="Q40" s="77">
        <v>0</v>
      </c>
    </row>
    <row r="41" spans="1:17" ht="4.5" customHeight="1" x14ac:dyDescent="0.15">
      <c r="A41" s="62"/>
      <c r="B41" s="76"/>
      <c r="C41" s="76"/>
      <c r="D41" s="93"/>
      <c r="E41" s="82"/>
      <c r="F41" s="76"/>
      <c r="G41" s="76"/>
      <c r="H41" s="76"/>
      <c r="I41" s="76"/>
      <c r="J41" s="76"/>
      <c r="K41" s="76"/>
      <c r="L41" s="76"/>
      <c r="M41" s="76"/>
      <c r="N41" s="76"/>
      <c r="O41" s="76"/>
      <c r="P41" s="76"/>
      <c r="Q41" s="76"/>
    </row>
    <row r="42" spans="1:17" ht="12.75" customHeight="1" x14ac:dyDescent="0.15">
      <c r="A42" s="60" t="s">
        <v>39</v>
      </c>
      <c r="B42" s="57">
        <v>91</v>
      </c>
      <c r="C42" s="216" t="s">
        <v>1</v>
      </c>
      <c r="D42" s="172">
        <v>0</v>
      </c>
      <c r="E42" s="173">
        <v>0</v>
      </c>
      <c r="F42" s="174">
        <v>0</v>
      </c>
      <c r="G42" s="174">
        <v>0</v>
      </c>
      <c r="H42" s="175">
        <v>0</v>
      </c>
      <c r="I42" s="174">
        <v>0</v>
      </c>
      <c r="J42" s="175">
        <v>0</v>
      </c>
      <c r="K42" s="174">
        <v>0</v>
      </c>
      <c r="L42" s="174">
        <v>0</v>
      </c>
      <c r="M42" s="176">
        <v>0</v>
      </c>
      <c r="N42" s="175">
        <v>0</v>
      </c>
      <c r="O42" s="174">
        <v>0</v>
      </c>
      <c r="P42" s="174">
        <v>0</v>
      </c>
      <c r="Q42" s="176">
        <v>0</v>
      </c>
    </row>
    <row r="43" spans="1:17" ht="12.75" customHeight="1" x14ac:dyDescent="0.15">
      <c r="A43" s="60" t="s">
        <v>40</v>
      </c>
      <c r="B43" s="77">
        <v>0</v>
      </c>
      <c r="C43" s="216" t="s">
        <v>1</v>
      </c>
      <c r="D43" s="172">
        <v>0</v>
      </c>
      <c r="E43" s="173">
        <v>0</v>
      </c>
      <c r="F43" s="174">
        <v>0</v>
      </c>
      <c r="G43" s="174">
        <v>0</v>
      </c>
      <c r="H43" s="175">
        <v>0</v>
      </c>
      <c r="I43" s="174">
        <v>0</v>
      </c>
      <c r="J43" s="175">
        <v>0</v>
      </c>
      <c r="K43" s="174">
        <v>0</v>
      </c>
      <c r="L43" s="174">
        <v>0</v>
      </c>
      <c r="M43" s="176">
        <v>0</v>
      </c>
      <c r="N43" s="175">
        <v>0</v>
      </c>
      <c r="O43" s="174">
        <v>0</v>
      </c>
      <c r="P43" s="174">
        <v>0</v>
      </c>
      <c r="Q43" s="176">
        <v>0</v>
      </c>
    </row>
    <row r="44" spans="1:17" ht="12.75" customHeight="1" x14ac:dyDescent="0.15">
      <c r="A44" s="60" t="s">
        <v>41</v>
      </c>
      <c r="B44" s="57">
        <v>1274</v>
      </c>
      <c r="C44" s="57">
        <v>1110</v>
      </c>
      <c r="D44" s="92">
        <v>671</v>
      </c>
      <c r="E44" s="81">
        <v>544</v>
      </c>
      <c r="F44" s="77">
        <v>0</v>
      </c>
      <c r="G44" s="77">
        <v>2</v>
      </c>
      <c r="H44" s="57">
        <v>150</v>
      </c>
      <c r="I44" s="57">
        <v>2</v>
      </c>
      <c r="J44" s="57">
        <v>176</v>
      </c>
      <c r="K44" s="57">
        <v>123</v>
      </c>
      <c r="L44" s="57">
        <v>177</v>
      </c>
      <c r="M44" s="57">
        <v>87</v>
      </c>
      <c r="N44" s="57">
        <v>68</v>
      </c>
      <c r="O44" s="57">
        <v>21</v>
      </c>
      <c r="P44" s="77">
        <v>0</v>
      </c>
      <c r="Q44" s="77">
        <v>12</v>
      </c>
    </row>
    <row r="45" spans="1:17" ht="12.75" customHeight="1" x14ac:dyDescent="0.15">
      <c r="A45" s="60" t="s">
        <v>42</v>
      </c>
      <c r="B45" s="57">
        <v>2978</v>
      </c>
      <c r="C45" s="216" t="s">
        <v>1</v>
      </c>
      <c r="D45" s="172">
        <v>0</v>
      </c>
      <c r="E45" s="173">
        <v>0</v>
      </c>
      <c r="F45" s="174">
        <v>0</v>
      </c>
      <c r="G45" s="174">
        <v>0</v>
      </c>
      <c r="H45" s="175">
        <v>0</v>
      </c>
      <c r="I45" s="174">
        <v>0</v>
      </c>
      <c r="J45" s="175">
        <v>0</v>
      </c>
      <c r="K45" s="174">
        <v>0</v>
      </c>
      <c r="L45" s="174">
        <v>0</v>
      </c>
      <c r="M45" s="176">
        <v>0</v>
      </c>
      <c r="N45" s="175">
        <v>0</v>
      </c>
      <c r="O45" s="174">
        <v>0</v>
      </c>
      <c r="P45" s="174">
        <v>0</v>
      </c>
      <c r="Q45" s="176">
        <v>0</v>
      </c>
    </row>
    <row r="46" spans="1:17" ht="12.75" customHeight="1" x14ac:dyDescent="0.15">
      <c r="A46" s="60" t="s">
        <v>43</v>
      </c>
      <c r="B46" s="57">
        <v>220</v>
      </c>
      <c r="C46" s="57">
        <v>182</v>
      </c>
      <c r="D46" s="92">
        <v>110</v>
      </c>
      <c r="E46" s="81">
        <v>80</v>
      </c>
      <c r="F46" s="77">
        <v>0</v>
      </c>
      <c r="G46" s="77">
        <v>0</v>
      </c>
      <c r="H46" s="57">
        <v>28</v>
      </c>
      <c r="I46" s="77">
        <v>0</v>
      </c>
      <c r="J46" s="57">
        <v>69</v>
      </c>
      <c r="K46" s="57">
        <v>1</v>
      </c>
      <c r="L46" s="57">
        <v>34</v>
      </c>
      <c r="M46" s="57">
        <v>2</v>
      </c>
      <c r="N46" s="77">
        <v>0</v>
      </c>
      <c r="O46" s="57">
        <v>1</v>
      </c>
      <c r="P46" s="77">
        <v>0</v>
      </c>
      <c r="Q46" s="77">
        <v>57</v>
      </c>
    </row>
    <row r="47" spans="1:17" ht="12.75" customHeight="1" x14ac:dyDescent="0.15">
      <c r="A47" s="60" t="s">
        <v>44</v>
      </c>
      <c r="B47" s="77">
        <v>0</v>
      </c>
      <c r="C47" s="216" t="s">
        <v>1</v>
      </c>
      <c r="D47" s="172">
        <v>0</v>
      </c>
      <c r="E47" s="173">
        <v>0</v>
      </c>
      <c r="F47" s="174">
        <v>0</v>
      </c>
      <c r="G47" s="174">
        <v>0</v>
      </c>
      <c r="H47" s="175">
        <v>0</v>
      </c>
      <c r="I47" s="174">
        <v>0</v>
      </c>
      <c r="J47" s="175">
        <v>0</v>
      </c>
      <c r="K47" s="174">
        <v>0</v>
      </c>
      <c r="L47" s="174">
        <v>0</v>
      </c>
      <c r="M47" s="176">
        <v>0</v>
      </c>
      <c r="N47" s="175">
        <v>0</v>
      </c>
      <c r="O47" s="174">
        <v>0</v>
      </c>
      <c r="P47" s="174">
        <v>0</v>
      </c>
      <c r="Q47" s="176">
        <v>0</v>
      </c>
    </row>
    <row r="48" spans="1:17" ht="12.75" customHeight="1" x14ac:dyDescent="0.15">
      <c r="A48" s="60" t="s">
        <v>45</v>
      </c>
      <c r="B48" s="57">
        <v>2738</v>
      </c>
      <c r="C48" s="57">
        <v>2457</v>
      </c>
      <c r="D48" s="92">
        <v>1384</v>
      </c>
      <c r="E48" s="81">
        <v>870</v>
      </c>
      <c r="F48" s="77">
        <v>0</v>
      </c>
      <c r="G48" s="57">
        <v>18</v>
      </c>
      <c r="H48" s="57">
        <v>738</v>
      </c>
      <c r="I48" s="77">
        <v>0</v>
      </c>
      <c r="J48" s="57">
        <v>58</v>
      </c>
      <c r="K48" s="57">
        <v>65</v>
      </c>
      <c r="L48" s="57">
        <v>218</v>
      </c>
      <c r="M48" s="57">
        <v>289</v>
      </c>
      <c r="N48" s="57">
        <v>10</v>
      </c>
      <c r="O48" s="57">
        <v>123</v>
      </c>
      <c r="P48" s="77">
        <v>0</v>
      </c>
      <c r="Q48" s="77">
        <v>112</v>
      </c>
    </row>
    <row r="49" spans="1:17" ht="12.75" customHeight="1" x14ac:dyDescent="0.15">
      <c r="A49" s="60" t="s">
        <v>46</v>
      </c>
      <c r="B49" s="77">
        <v>0</v>
      </c>
      <c r="C49" s="216" t="s">
        <v>1</v>
      </c>
      <c r="D49" s="172">
        <v>0</v>
      </c>
      <c r="E49" s="173">
        <v>0</v>
      </c>
      <c r="F49" s="174">
        <v>0</v>
      </c>
      <c r="G49" s="174">
        <v>0</v>
      </c>
      <c r="H49" s="175">
        <v>0</v>
      </c>
      <c r="I49" s="174">
        <v>0</v>
      </c>
      <c r="J49" s="175">
        <v>0</v>
      </c>
      <c r="K49" s="174">
        <v>0</v>
      </c>
      <c r="L49" s="174">
        <v>0</v>
      </c>
      <c r="M49" s="176">
        <v>0</v>
      </c>
      <c r="N49" s="175">
        <v>0</v>
      </c>
      <c r="O49" s="174">
        <v>0</v>
      </c>
      <c r="P49" s="174">
        <v>0</v>
      </c>
      <c r="Q49" s="176">
        <v>0</v>
      </c>
    </row>
    <row r="50" spans="1:17" ht="12.75" customHeight="1" x14ac:dyDescent="0.15">
      <c r="A50" s="60" t="s">
        <v>47</v>
      </c>
      <c r="B50" s="77">
        <v>0</v>
      </c>
      <c r="C50" s="216" t="s">
        <v>1</v>
      </c>
      <c r="D50" s="172">
        <v>0</v>
      </c>
      <c r="E50" s="176">
        <v>0</v>
      </c>
      <c r="F50" s="174">
        <v>0</v>
      </c>
      <c r="G50" s="174">
        <v>0</v>
      </c>
      <c r="H50" s="174">
        <v>0</v>
      </c>
      <c r="I50" s="174">
        <v>0</v>
      </c>
      <c r="J50" s="174">
        <v>0</v>
      </c>
      <c r="K50" s="174">
        <v>0</v>
      </c>
      <c r="L50" s="174">
        <v>0</v>
      </c>
      <c r="M50" s="174">
        <v>0</v>
      </c>
      <c r="N50" s="174">
        <v>0</v>
      </c>
      <c r="O50" s="174">
        <v>0</v>
      </c>
      <c r="P50" s="174">
        <v>0</v>
      </c>
      <c r="Q50" s="174">
        <v>0</v>
      </c>
    </row>
    <row r="51" spans="1:17" ht="12.75" customHeight="1" x14ac:dyDescent="0.15">
      <c r="A51" s="60" t="s">
        <v>48</v>
      </c>
      <c r="B51" s="57">
        <v>1014</v>
      </c>
      <c r="C51" s="57">
        <v>788</v>
      </c>
      <c r="D51" s="92">
        <v>397</v>
      </c>
      <c r="E51" s="81">
        <v>395</v>
      </c>
      <c r="F51" s="57">
        <v>3</v>
      </c>
      <c r="G51" s="57">
        <v>1</v>
      </c>
      <c r="H51" s="77">
        <v>0</v>
      </c>
      <c r="I51" s="77">
        <v>0</v>
      </c>
      <c r="J51" s="57">
        <v>22</v>
      </c>
      <c r="K51" s="57">
        <v>27</v>
      </c>
      <c r="L51" s="57">
        <v>76</v>
      </c>
      <c r="M51" s="57">
        <v>4</v>
      </c>
      <c r="N51" s="57">
        <v>3</v>
      </c>
      <c r="O51" s="57">
        <v>7</v>
      </c>
      <c r="P51" s="77">
        <v>1</v>
      </c>
      <c r="Q51" s="77">
        <v>0</v>
      </c>
    </row>
    <row r="52" spans="1:17" ht="4.5" customHeight="1" x14ac:dyDescent="0.15">
      <c r="A52" s="62"/>
      <c r="B52" s="76"/>
      <c r="C52" s="76"/>
      <c r="D52" s="93"/>
      <c r="E52" s="82"/>
      <c r="F52" s="76"/>
      <c r="G52" s="76"/>
      <c r="H52" s="76"/>
      <c r="I52" s="76"/>
      <c r="J52" s="76"/>
      <c r="K52" s="76"/>
      <c r="L52" s="76"/>
      <c r="M52" s="76"/>
      <c r="N52" s="76"/>
      <c r="O52" s="76"/>
      <c r="P52" s="76"/>
      <c r="Q52" s="76"/>
    </row>
    <row r="53" spans="1:17" ht="12.75" customHeight="1" x14ac:dyDescent="0.15">
      <c r="A53" s="60" t="s">
        <v>49</v>
      </c>
      <c r="B53" s="77">
        <v>0</v>
      </c>
      <c r="C53" s="216" t="s">
        <v>1</v>
      </c>
      <c r="D53" s="172">
        <v>0</v>
      </c>
      <c r="E53" s="173">
        <v>0</v>
      </c>
      <c r="F53" s="174">
        <v>0</v>
      </c>
      <c r="G53" s="174">
        <v>0</v>
      </c>
      <c r="H53" s="175">
        <v>0</v>
      </c>
      <c r="I53" s="174">
        <v>0</v>
      </c>
      <c r="J53" s="175">
        <v>0</v>
      </c>
      <c r="K53" s="174">
        <v>0</v>
      </c>
      <c r="L53" s="174">
        <v>0</v>
      </c>
      <c r="M53" s="176">
        <v>0</v>
      </c>
      <c r="N53" s="175">
        <v>0</v>
      </c>
      <c r="O53" s="174">
        <v>0</v>
      </c>
      <c r="P53" s="174">
        <v>0</v>
      </c>
      <c r="Q53" s="176">
        <v>0</v>
      </c>
    </row>
    <row r="54" spans="1:17" ht="12.75" customHeight="1" x14ac:dyDescent="0.15">
      <c r="A54" s="60" t="s">
        <v>50</v>
      </c>
      <c r="B54" s="57">
        <v>504</v>
      </c>
      <c r="C54" s="57">
        <v>438</v>
      </c>
      <c r="D54" s="92">
        <v>32</v>
      </c>
      <c r="E54" s="81">
        <v>29</v>
      </c>
      <c r="F54" s="77">
        <v>0</v>
      </c>
      <c r="G54" s="77">
        <v>0</v>
      </c>
      <c r="H54" s="57">
        <v>2</v>
      </c>
      <c r="I54" s="77">
        <v>0</v>
      </c>
      <c r="J54" s="57">
        <v>7</v>
      </c>
      <c r="K54" s="77">
        <v>0</v>
      </c>
      <c r="L54" s="57">
        <v>6</v>
      </c>
      <c r="M54" s="77">
        <v>0</v>
      </c>
      <c r="N54" s="77">
        <v>0</v>
      </c>
      <c r="O54" s="77">
        <v>0</v>
      </c>
      <c r="P54" s="77">
        <v>0</v>
      </c>
      <c r="Q54" s="77">
        <v>4</v>
      </c>
    </row>
    <row r="55" spans="1:17" ht="12.75" customHeight="1" x14ac:dyDescent="0.15">
      <c r="A55" s="60" t="s">
        <v>51</v>
      </c>
      <c r="B55" s="77">
        <v>0</v>
      </c>
      <c r="C55" s="216" t="s">
        <v>1</v>
      </c>
      <c r="D55" s="172">
        <v>0</v>
      </c>
      <c r="E55" s="173">
        <v>0</v>
      </c>
      <c r="F55" s="174">
        <v>0</v>
      </c>
      <c r="G55" s="174">
        <v>0</v>
      </c>
      <c r="H55" s="175">
        <v>0</v>
      </c>
      <c r="I55" s="174">
        <v>0</v>
      </c>
      <c r="J55" s="175">
        <v>0</v>
      </c>
      <c r="K55" s="174">
        <v>0</v>
      </c>
      <c r="L55" s="174">
        <v>0</v>
      </c>
      <c r="M55" s="176">
        <v>0</v>
      </c>
      <c r="N55" s="175">
        <v>0</v>
      </c>
      <c r="O55" s="174">
        <v>0</v>
      </c>
      <c r="P55" s="174">
        <v>0</v>
      </c>
      <c r="Q55" s="176">
        <v>0</v>
      </c>
    </row>
    <row r="56" spans="1:17" ht="12.75" customHeight="1" x14ac:dyDescent="0.15">
      <c r="A56" s="60" t="s">
        <v>52</v>
      </c>
      <c r="B56" s="77">
        <v>0</v>
      </c>
      <c r="C56" s="216" t="s">
        <v>1</v>
      </c>
      <c r="D56" s="172">
        <v>0</v>
      </c>
      <c r="E56" s="173">
        <v>0</v>
      </c>
      <c r="F56" s="174">
        <v>0</v>
      </c>
      <c r="G56" s="174">
        <v>0</v>
      </c>
      <c r="H56" s="175">
        <v>0</v>
      </c>
      <c r="I56" s="174">
        <v>0</v>
      </c>
      <c r="J56" s="175">
        <v>0</v>
      </c>
      <c r="K56" s="174">
        <v>0</v>
      </c>
      <c r="L56" s="174">
        <v>0</v>
      </c>
      <c r="M56" s="176">
        <v>0</v>
      </c>
      <c r="N56" s="175">
        <v>0</v>
      </c>
      <c r="O56" s="174">
        <v>0</v>
      </c>
      <c r="P56" s="174">
        <v>0</v>
      </c>
      <c r="Q56" s="176">
        <v>0</v>
      </c>
    </row>
    <row r="57" spans="1:17" ht="12.75" customHeight="1" x14ac:dyDescent="0.15">
      <c r="A57" s="60" t="s">
        <v>53</v>
      </c>
      <c r="B57" s="57">
        <v>276</v>
      </c>
      <c r="C57" s="57">
        <v>264</v>
      </c>
      <c r="D57" s="94">
        <v>18</v>
      </c>
      <c r="E57" s="88">
        <v>18</v>
      </c>
      <c r="F57" s="77">
        <v>0</v>
      </c>
      <c r="G57" s="77">
        <v>0</v>
      </c>
      <c r="H57" s="77">
        <v>0</v>
      </c>
      <c r="I57" s="77">
        <v>0</v>
      </c>
      <c r="J57" s="77">
        <v>1</v>
      </c>
      <c r="K57" s="77">
        <v>2</v>
      </c>
      <c r="L57" s="77">
        <v>1</v>
      </c>
      <c r="M57" s="77">
        <v>2</v>
      </c>
      <c r="N57" s="77">
        <v>0</v>
      </c>
      <c r="O57" s="77">
        <v>0</v>
      </c>
      <c r="P57" s="77">
        <v>0</v>
      </c>
      <c r="Q57" s="77">
        <v>0</v>
      </c>
    </row>
    <row r="58" spans="1:17" ht="12.75" customHeight="1" x14ac:dyDescent="0.15">
      <c r="A58" s="60" t="s">
        <v>54</v>
      </c>
      <c r="B58" s="77">
        <v>0</v>
      </c>
      <c r="C58" s="216" t="s">
        <v>1</v>
      </c>
      <c r="D58" s="172">
        <v>0</v>
      </c>
      <c r="E58" s="173">
        <v>0</v>
      </c>
      <c r="F58" s="174">
        <v>0</v>
      </c>
      <c r="G58" s="174">
        <v>0</v>
      </c>
      <c r="H58" s="175">
        <v>0</v>
      </c>
      <c r="I58" s="174">
        <v>0</v>
      </c>
      <c r="J58" s="175">
        <v>0</v>
      </c>
      <c r="K58" s="174">
        <v>0</v>
      </c>
      <c r="L58" s="174">
        <v>0</v>
      </c>
      <c r="M58" s="176">
        <v>0</v>
      </c>
      <c r="N58" s="175">
        <v>0</v>
      </c>
      <c r="O58" s="174">
        <v>0</v>
      </c>
      <c r="P58" s="174">
        <v>0</v>
      </c>
      <c r="Q58" s="176">
        <v>0</v>
      </c>
    </row>
    <row r="59" spans="1:17" ht="12.75" customHeight="1" x14ac:dyDescent="0.15">
      <c r="A59" s="60" t="s">
        <v>55</v>
      </c>
      <c r="B59" s="77">
        <v>0</v>
      </c>
      <c r="C59" s="216" t="s">
        <v>1</v>
      </c>
      <c r="D59" s="172">
        <v>0</v>
      </c>
      <c r="E59" s="173">
        <v>0</v>
      </c>
      <c r="F59" s="174">
        <v>0</v>
      </c>
      <c r="G59" s="174">
        <v>0</v>
      </c>
      <c r="H59" s="175">
        <v>0</v>
      </c>
      <c r="I59" s="174">
        <v>0</v>
      </c>
      <c r="J59" s="175">
        <v>0</v>
      </c>
      <c r="K59" s="174">
        <v>0</v>
      </c>
      <c r="L59" s="174">
        <v>0</v>
      </c>
      <c r="M59" s="176">
        <v>0</v>
      </c>
      <c r="N59" s="175">
        <v>0</v>
      </c>
      <c r="O59" s="174">
        <v>0</v>
      </c>
      <c r="P59" s="174">
        <v>0</v>
      </c>
      <c r="Q59" s="176">
        <v>0</v>
      </c>
    </row>
    <row r="60" spans="1:17" ht="12.75" customHeight="1" x14ac:dyDescent="0.15">
      <c r="A60" s="60" t="s">
        <v>56</v>
      </c>
      <c r="B60" s="57">
        <v>431</v>
      </c>
      <c r="C60" s="57">
        <v>333</v>
      </c>
      <c r="D60" s="92">
        <v>161</v>
      </c>
      <c r="E60" s="81">
        <v>206</v>
      </c>
      <c r="F60" s="77">
        <v>0</v>
      </c>
      <c r="G60" s="77">
        <v>0</v>
      </c>
      <c r="H60" s="57">
        <v>4</v>
      </c>
      <c r="I60" s="77">
        <v>0</v>
      </c>
      <c r="J60" s="57">
        <v>4</v>
      </c>
      <c r="K60" s="57">
        <v>5</v>
      </c>
      <c r="L60" s="57">
        <v>1</v>
      </c>
      <c r="M60" s="77">
        <v>0</v>
      </c>
      <c r="N60" s="57">
        <v>1</v>
      </c>
      <c r="O60" s="57">
        <v>2</v>
      </c>
      <c r="P60" s="77">
        <v>0</v>
      </c>
      <c r="Q60" s="77">
        <v>0</v>
      </c>
    </row>
    <row r="61" spans="1:17" ht="12.75" customHeight="1" x14ac:dyDescent="0.15">
      <c r="A61" s="60" t="s">
        <v>57</v>
      </c>
      <c r="B61" s="77">
        <v>0</v>
      </c>
      <c r="C61" s="216" t="s">
        <v>1</v>
      </c>
      <c r="D61" s="172">
        <v>0</v>
      </c>
      <c r="E61" s="173">
        <v>0</v>
      </c>
      <c r="F61" s="174">
        <v>0</v>
      </c>
      <c r="G61" s="174">
        <v>0</v>
      </c>
      <c r="H61" s="175">
        <v>0</v>
      </c>
      <c r="I61" s="174">
        <v>0</v>
      </c>
      <c r="J61" s="175">
        <v>0</v>
      </c>
      <c r="K61" s="174">
        <v>0</v>
      </c>
      <c r="L61" s="174">
        <v>0</v>
      </c>
      <c r="M61" s="176">
        <v>0</v>
      </c>
      <c r="N61" s="175">
        <v>0</v>
      </c>
      <c r="O61" s="174">
        <v>0</v>
      </c>
      <c r="P61" s="174">
        <v>0</v>
      </c>
      <c r="Q61" s="176">
        <v>0</v>
      </c>
    </row>
    <row r="62" spans="1:17" ht="12.75" customHeight="1" x14ac:dyDescent="0.15">
      <c r="A62" s="60" t="s">
        <v>58</v>
      </c>
      <c r="B62" s="77">
        <v>0</v>
      </c>
      <c r="C62" s="216" t="s">
        <v>1</v>
      </c>
      <c r="D62" s="172">
        <v>0</v>
      </c>
      <c r="E62" s="173">
        <v>0</v>
      </c>
      <c r="F62" s="174">
        <v>0</v>
      </c>
      <c r="G62" s="174">
        <v>0</v>
      </c>
      <c r="H62" s="175">
        <v>0</v>
      </c>
      <c r="I62" s="174">
        <v>0</v>
      </c>
      <c r="J62" s="175">
        <v>0</v>
      </c>
      <c r="K62" s="174">
        <v>0</v>
      </c>
      <c r="L62" s="174">
        <v>0</v>
      </c>
      <c r="M62" s="176">
        <v>0</v>
      </c>
      <c r="N62" s="175">
        <v>0</v>
      </c>
      <c r="O62" s="174">
        <v>0</v>
      </c>
      <c r="P62" s="174">
        <v>0</v>
      </c>
      <c r="Q62" s="176">
        <v>0</v>
      </c>
    </row>
    <row r="63" spans="1:17" ht="4.5" customHeight="1" x14ac:dyDescent="0.15">
      <c r="A63" s="62"/>
      <c r="B63" s="76"/>
      <c r="C63" s="76"/>
      <c r="D63" s="93"/>
      <c r="E63" s="82"/>
      <c r="F63" s="76"/>
      <c r="G63" s="76"/>
      <c r="H63" s="76"/>
      <c r="I63" s="76"/>
      <c r="J63" s="76"/>
      <c r="K63" s="76"/>
      <c r="L63" s="76"/>
      <c r="M63" s="76"/>
      <c r="N63" s="76"/>
      <c r="O63" s="76"/>
      <c r="P63" s="76"/>
      <c r="Q63" s="76"/>
    </row>
    <row r="64" spans="1:17" ht="12.75" customHeight="1" x14ac:dyDescent="0.15">
      <c r="A64" s="60" t="s">
        <v>59</v>
      </c>
      <c r="B64" s="57">
        <v>4778</v>
      </c>
      <c r="C64" s="57">
        <v>4299</v>
      </c>
      <c r="D64" s="92">
        <v>539</v>
      </c>
      <c r="E64" s="81">
        <v>323</v>
      </c>
      <c r="F64" s="57">
        <v>106</v>
      </c>
      <c r="G64" s="57">
        <v>5</v>
      </c>
      <c r="H64" s="57">
        <v>20</v>
      </c>
      <c r="I64" s="77">
        <v>0</v>
      </c>
      <c r="J64" s="57">
        <v>259</v>
      </c>
      <c r="K64" s="57">
        <v>4</v>
      </c>
      <c r="L64" s="57">
        <v>126</v>
      </c>
      <c r="M64" s="57">
        <v>188</v>
      </c>
      <c r="N64" s="57">
        <v>2</v>
      </c>
      <c r="O64" s="57">
        <v>26</v>
      </c>
      <c r="P64" s="77">
        <v>1</v>
      </c>
      <c r="Q64" s="77">
        <v>307</v>
      </c>
    </row>
    <row r="65" spans="1:17" ht="12.75" customHeight="1" x14ac:dyDescent="0.15">
      <c r="A65" s="60" t="s">
        <v>60</v>
      </c>
      <c r="B65" s="77">
        <v>0</v>
      </c>
      <c r="C65" s="216" t="s">
        <v>1</v>
      </c>
      <c r="D65" s="172">
        <v>0</v>
      </c>
      <c r="E65" s="173">
        <v>0</v>
      </c>
      <c r="F65" s="174">
        <v>0</v>
      </c>
      <c r="G65" s="174">
        <v>0</v>
      </c>
      <c r="H65" s="175">
        <v>0</v>
      </c>
      <c r="I65" s="174">
        <v>0</v>
      </c>
      <c r="J65" s="175">
        <v>0</v>
      </c>
      <c r="K65" s="174">
        <v>0</v>
      </c>
      <c r="L65" s="174">
        <v>0</v>
      </c>
      <c r="M65" s="176">
        <v>0</v>
      </c>
      <c r="N65" s="175">
        <v>0</v>
      </c>
      <c r="O65" s="174">
        <v>0</v>
      </c>
      <c r="P65" s="174">
        <v>0</v>
      </c>
      <c r="Q65" s="176">
        <v>0</v>
      </c>
    </row>
    <row r="66" spans="1:17" ht="12.75" customHeight="1" x14ac:dyDescent="0.15">
      <c r="A66" s="60" t="s">
        <v>61</v>
      </c>
      <c r="B66" s="57">
        <v>812</v>
      </c>
      <c r="C66" s="59">
        <v>581</v>
      </c>
      <c r="D66" s="92">
        <v>155</v>
      </c>
      <c r="E66" s="81">
        <v>76</v>
      </c>
      <c r="F66" s="77">
        <v>0</v>
      </c>
      <c r="G66" s="77">
        <v>0</v>
      </c>
      <c r="H66" s="57">
        <v>52</v>
      </c>
      <c r="I66" s="77">
        <v>0</v>
      </c>
      <c r="J66" s="57">
        <v>220</v>
      </c>
      <c r="K66" s="77">
        <v>0</v>
      </c>
      <c r="L66" s="57">
        <v>12</v>
      </c>
      <c r="M66" s="57">
        <v>7</v>
      </c>
      <c r="N66" s="57">
        <v>29</v>
      </c>
      <c r="O66" s="57">
        <v>12</v>
      </c>
      <c r="P66" s="77">
        <v>0</v>
      </c>
      <c r="Q66" s="77">
        <v>36</v>
      </c>
    </row>
    <row r="67" spans="1:17" ht="12.75" customHeight="1" x14ac:dyDescent="0.15">
      <c r="A67" s="61" t="s">
        <v>62</v>
      </c>
      <c r="B67" s="79">
        <v>11</v>
      </c>
      <c r="C67" s="79">
        <v>10</v>
      </c>
      <c r="D67" s="95">
        <v>8</v>
      </c>
      <c r="E67" s="86">
        <v>2</v>
      </c>
      <c r="F67" s="80">
        <v>0</v>
      </c>
      <c r="G67" s="80">
        <v>0</v>
      </c>
      <c r="H67" s="79">
        <v>12</v>
      </c>
      <c r="I67" s="80">
        <v>0</v>
      </c>
      <c r="J67" s="79">
        <v>5</v>
      </c>
      <c r="K67" s="80">
        <v>0</v>
      </c>
      <c r="L67" s="80">
        <v>1</v>
      </c>
      <c r="M67" s="80">
        <v>0</v>
      </c>
      <c r="N67" s="80">
        <v>0</v>
      </c>
      <c r="O67" s="80">
        <v>0</v>
      </c>
      <c r="P67" s="80">
        <v>0</v>
      </c>
      <c r="Q67" s="80">
        <v>0</v>
      </c>
    </row>
    <row r="68" spans="1:17" ht="12.75" customHeight="1" x14ac:dyDescent="0.15">
      <c r="A68" s="324" t="s">
        <v>88</v>
      </c>
      <c r="B68" s="324"/>
      <c r="C68" s="324"/>
      <c r="D68" s="324"/>
      <c r="E68" s="324"/>
      <c r="F68" s="324"/>
      <c r="G68" s="324"/>
      <c r="H68" s="324"/>
      <c r="I68" s="324"/>
      <c r="J68" s="324"/>
      <c r="K68" s="324"/>
      <c r="L68" s="324"/>
      <c r="M68" s="324"/>
      <c r="N68" s="324"/>
      <c r="O68" s="324"/>
      <c r="P68" s="324"/>
      <c r="Q68" s="324"/>
    </row>
    <row r="69" spans="1:17" x14ac:dyDescent="0.15">
      <c r="A69" s="2" t="s">
        <v>2</v>
      </c>
    </row>
  </sheetData>
  <mergeCells count="22">
    <mergeCell ref="A1:Q1"/>
    <mergeCell ref="A2:Q2"/>
    <mergeCell ref="J4:J6"/>
    <mergeCell ref="K4:K6"/>
    <mergeCell ref="L4:L6"/>
    <mergeCell ref="M4:M6"/>
    <mergeCell ref="H4:H6"/>
    <mergeCell ref="I4:I6"/>
    <mergeCell ref="N4:N6"/>
    <mergeCell ref="O4:O6"/>
    <mergeCell ref="A68:Q68"/>
    <mergeCell ref="A3:A6"/>
    <mergeCell ref="B4:B6"/>
    <mergeCell ref="C4:C6"/>
    <mergeCell ref="D4:D6"/>
    <mergeCell ref="E4:E6"/>
    <mergeCell ref="F4:F6"/>
    <mergeCell ref="G4:G6"/>
    <mergeCell ref="P4:P6"/>
    <mergeCell ref="Q4:Q6"/>
    <mergeCell ref="B3:D3"/>
    <mergeCell ref="E3:Q3"/>
  </mergeCells>
  <phoneticPr fontId="0" type="noConversion"/>
  <printOptions horizontalCentered="1" verticalCentered="1"/>
  <pageMargins left="0.25" right="0.25" top="0.25" bottom="0.25" header="0.5" footer="0.5"/>
  <pageSetup scale="68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Q69"/>
  <sheetViews>
    <sheetView topLeftCell="A28" workbookViewId="0">
      <selection activeCell="A68" sqref="A68:Q68"/>
    </sheetView>
  </sheetViews>
  <sheetFormatPr baseColWidth="10" defaultColWidth="9.1640625" defaultRowHeight="13" x14ac:dyDescent="0.15"/>
  <cols>
    <col min="1" max="1" width="15.6640625" style="2" customWidth="1"/>
    <col min="2" max="2" width="11.5" style="2" bestFit="1" customWidth="1"/>
    <col min="3" max="3" width="15.6640625" style="2" bestFit="1" customWidth="1"/>
    <col min="4" max="4" width="13.83203125" style="2" bestFit="1" customWidth="1"/>
    <col min="5" max="5" width="13.1640625" style="2" bestFit="1" customWidth="1"/>
    <col min="6" max="7" width="12.33203125" style="2" bestFit="1" customWidth="1"/>
    <col min="8" max="8" width="11.33203125" style="2" bestFit="1" customWidth="1"/>
    <col min="9" max="9" width="10.5" style="2" bestFit="1" customWidth="1"/>
    <col min="10" max="10" width="7.5" style="2" bestFit="1" customWidth="1"/>
    <col min="11" max="11" width="11.33203125" style="2" bestFit="1" customWidth="1"/>
    <col min="12" max="12" width="10.6640625" style="2" bestFit="1" customWidth="1"/>
    <col min="13" max="13" width="9.6640625" style="2" bestFit="1" customWidth="1"/>
    <col min="14" max="14" width="12.33203125" style="2" bestFit="1" customWidth="1"/>
    <col min="15" max="15" width="12.1640625" style="2" bestFit="1" customWidth="1"/>
    <col min="16" max="16" width="10.5" style="2" bestFit="1" customWidth="1"/>
    <col min="17" max="17" width="9.6640625" style="2" bestFit="1" customWidth="1"/>
    <col min="18" max="16384" width="9.1640625" style="2"/>
  </cols>
  <sheetData>
    <row r="1" spans="1:17" ht="66.75" customHeight="1" x14ac:dyDescent="0.15">
      <c r="A1" s="289" t="s">
        <v>184</v>
      </c>
      <c r="B1" s="289"/>
      <c r="C1" s="289"/>
      <c r="D1" s="289"/>
      <c r="E1" s="289"/>
      <c r="F1" s="289"/>
      <c r="G1" s="289"/>
      <c r="H1" s="289"/>
      <c r="I1" s="289"/>
      <c r="J1" s="289"/>
      <c r="K1" s="289"/>
      <c r="L1" s="289"/>
      <c r="M1" s="289"/>
      <c r="N1" s="289"/>
      <c r="O1" s="289"/>
      <c r="P1" s="289"/>
      <c r="Q1" s="289"/>
    </row>
    <row r="2" spans="1:17" ht="15" customHeight="1" x14ac:dyDescent="0.15">
      <c r="A2" s="328" t="str">
        <f>FINAL2!$A$2</f>
        <v>ACF/OFA: 12/15/2015</v>
      </c>
      <c r="B2" s="328"/>
      <c r="C2" s="328"/>
      <c r="D2" s="328"/>
      <c r="E2" s="328"/>
      <c r="F2" s="328"/>
      <c r="G2" s="328"/>
      <c r="H2" s="328"/>
      <c r="I2" s="328"/>
      <c r="J2" s="328"/>
      <c r="K2" s="328"/>
      <c r="L2" s="328"/>
      <c r="M2" s="328"/>
      <c r="N2" s="328"/>
      <c r="O2" s="328"/>
      <c r="P2" s="328"/>
      <c r="Q2" s="328"/>
    </row>
    <row r="3" spans="1:17" s="3" customFormat="1" ht="12.75" customHeight="1" x14ac:dyDescent="0.15">
      <c r="A3" s="296" t="s">
        <v>169</v>
      </c>
      <c r="B3" s="285" t="s">
        <v>92</v>
      </c>
      <c r="C3" s="325"/>
      <c r="D3" s="326"/>
      <c r="E3" s="319" t="s">
        <v>119</v>
      </c>
      <c r="F3" s="319"/>
      <c r="G3" s="319"/>
      <c r="H3" s="319"/>
      <c r="I3" s="319"/>
      <c r="J3" s="319"/>
      <c r="K3" s="319"/>
      <c r="L3" s="319"/>
      <c r="M3" s="319"/>
      <c r="N3" s="319"/>
      <c r="O3" s="319"/>
      <c r="P3" s="319"/>
      <c r="Q3" s="286"/>
    </row>
    <row r="4" spans="1:17" s="4" customFormat="1" ht="12.75" customHeight="1" x14ac:dyDescent="0.15">
      <c r="A4" s="310"/>
      <c r="B4" s="296" t="s">
        <v>165</v>
      </c>
      <c r="C4" s="296" t="s">
        <v>170</v>
      </c>
      <c r="D4" s="313" t="s">
        <v>154</v>
      </c>
      <c r="E4" s="316" t="s">
        <v>155</v>
      </c>
      <c r="F4" s="296" t="s">
        <v>167</v>
      </c>
      <c r="G4" s="296" t="s">
        <v>153</v>
      </c>
      <c r="H4" s="296" t="s">
        <v>156</v>
      </c>
      <c r="I4" s="296" t="s">
        <v>157</v>
      </c>
      <c r="J4" s="296" t="s">
        <v>158</v>
      </c>
      <c r="K4" s="296" t="s">
        <v>159</v>
      </c>
      <c r="L4" s="296" t="s">
        <v>160</v>
      </c>
      <c r="M4" s="296" t="s">
        <v>161</v>
      </c>
      <c r="N4" s="296" t="s">
        <v>162</v>
      </c>
      <c r="O4" s="296" t="s">
        <v>168</v>
      </c>
      <c r="P4" s="296" t="s">
        <v>164</v>
      </c>
      <c r="Q4" s="270" t="s">
        <v>98</v>
      </c>
    </row>
    <row r="5" spans="1:17" s="4" customFormat="1" ht="12.75" customHeight="1" x14ac:dyDescent="0.15">
      <c r="A5" s="310"/>
      <c r="B5" s="310"/>
      <c r="C5" s="310"/>
      <c r="D5" s="314"/>
      <c r="E5" s="317"/>
      <c r="F5" s="310"/>
      <c r="G5" s="310"/>
      <c r="H5" s="310"/>
      <c r="I5" s="310"/>
      <c r="J5" s="310"/>
      <c r="K5" s="310"/>
      <c r="L5" s="310"/>
      <c r="M5" s="310"/>
      <c r="N5" s="310"/>
      <c r="O5" s="310"/>
      <c r="P5" s="310"/>
      <c r="Q5" s="307"/>
    </row>
    <row r="6" spans="1:17" s="4" customFormat="1" ht="12.75" customHeight="1" x14ac:dyDescent="0.15">
      <c r="A6" s="312"/>
      <c r="B6" s="312"/>
      <c r="C6" s="312"/>
      <c r="D6" s="315"/>
      <c r="E6" s="318"/>
      <c r="F6" s="312"/>
      <c r="G6" s="312"/>
      <c r="H6" s="312"/>
      <c r="I6" s="312"/>
      <c r="J6" s="312"/>
      <c r="K6" s="312"/>
      <c r="L6" s="312"/>
      <c r="M6" s="312"/>
      <c r="N6" s="312"/>
      <c r="O6" s="312"/>
      <c r="P6" s="312"/>
      <c r="Q6" s="308"/>
    </row>
    <row r="7" spans="1:17" ht="12.75" customHeight="1" x14ac:dyDescent="0.15">
      <c r="A7" s="45" t="s">
        <v>3</v>
      </c>
      <c r="B7" s="57">
        <f>SUM(B9:B67)</f>
        <v>86633</v>
      </c>
      <c r="C7" s="57">
        <f>SUM(C9:C67)</f>
        <v>74832</v>
      </c>
      <c r="D7" s="57">
        <f>SUM(D9:D67)</f>
        <v>24218</v>
      </c>
      <c r="E7" s="52">
        <f>IF($D7&gt;0,TPWRKACT!E7/(2*$D7)," ")</f>
        <v>0.43678255842761582</v>
      </c>
      <c r="F7" s="52">
        <f>IF($D7&gt;0,TPWRKACT!F7/(2*$D7)," ")</f>
        <v>3.1381616979106451E-3</v>
      </c>
      <c r="G7" s="52">
        <f>IF($D7&gt;0,TPWRKACT!G7/(2*$D7)," ")</f>
        <v>1.9923197621603765E-2</v>
      </c>
      <c r="H7" s="52">
        <f>IF($D7&gt;0,TPWRKACT!H7/(2*$D7)," ")</f>
        <v>6.1524485919563963E-2</v>
      </c>
      <c r="I7" s="52">
        <f>IF($D7&gt;0,TPWRKACT!I7/(2*$D7)," ")</f>
        <v>3.7988273185234124E-3</v>
      </c>
      <c r="J7" s="52">
        <f>IF($D7&gt;0,TPWRKACT!J7/(2*$D7)," ")</f>
        <v>0.21221818482120736</v>
      </c>
      <c r="K7" s="52">
        <f>IF($D7&gt;0,TPWRKACT!K7/(2*$D7)," ")</f>
        <v>5.3100999256751179E-2</v>
      </c>
      <c r="L7" s="52">
        <f>IF($D7&gt;0,TPWRKACT!L7/(2*$D7)," ")</f>
        <v>0.10488066727227682</v>
      </c>
      <c r="M7" s="52">
        <f>IF($D7&gt;0,TPWRKACT!M7/(2*$D7)," ")</f>
        <v>4.9260880336939469E-2</v>
      </c>
      <c r="N7" s="52">
        <f>IF($D7&gt;0,TPWRKACT!N7/(2*$D7)," ")</f>
        <v>2.0563217441572385E-2</v>
      </c>
      <c r="O7" s="52">
        <f>IF($D7&gt;0,TPWRKACT!O7/(2*$D7)," ")</f>
        <v>7.8041126434883141E-3</v>
      </c>
      <c r="P7" s="52">
        <f>IF($D7&gt;0,TPWRKACT!P7/(2*$D7)," ")</f>
        <v>1.5897266495994715E-3</v>
      </c>
      <c r="Q7" s="52">
        <f>IF($D7&gt;0,TPWRKACT!Q7/(2*$D7)," ")</f>
        <v>2.4155586753654305E-2</v>
      </c>
    </row>
    <row r="8" spans="1:17" ht="4.5" customHeight="1" x14ac:dyDescent="0.15">
      <c r="A8" s="62"/>
      <c r="B8" s="76"/>
      <c r="C8" s="76"/>
      <c r="D8" s="93"/>
      <c r="E8" s="82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</row>
    <row r="9" spans="1:17" ht="12.75" customHeight="1" x14ac:dyDescent="0.15">
      <c r="A9" s="60" t="s">
        <v>10</v>
      </c>
      <c r="B9" s="57">
        <v>210</v>
      </c>
      <c r="C9" s="57">
        <v>190</v>
      </c>
      <c r="D9" s="94">
        <v>85</v>
      </c>
      <c r="E9" s="52">
        <f>IF($D9&gt;0,TPWRKACT!E9/(2*$D9)," ")</f>
        <v>0.6</v>
      </c>
      <c r="F9" s="52">
        <f>IF($D9&gt;0,TPWRKACT!F9/(2*$D9)," ")</f>
        <v>0</v>
      </c>
      <c r="G9" s="52">
        <f>IF($D9&gt;0,TPWRKACT!G9/(2*$D9)," ")</f>
        <v>1.7647058823529412E-2</v>
      </c>
      <c r="H9" s="52">
        <f>IF($D9&gt;0,TPWRKACT!H9/(2*$D9)," ")</f>
        <v>8.8235294117647065E-2</v>
      </c>
      <c r="I9" s="52">
        <f>IF($D9&gt;0,TPWRKACT!I9/(2*$D9)," ")</f>
        <v>0</v>
      </c>
      <c r="J9" s="52">
        <f>IF($D9&gt;0,TPWRKACT!J9/(2*$D9)," ")</f>
        <v>1.7647058823529412E-2</v>
      </c>
      <c r="K9" s="52">
        <f>IF($D9&gt;0,TPWRKACT!K9/(2*$D9)," ")</f>
        <v>0</v>
      </c>
      <c r="L9" s="52">
        <f>IF($D9&gt;0,TPWRKACT!L9/(2*$D9)," ")</f>
        <v>4.1176470588235294E-2</v>
      </c>
      <c r="M9" s="52">
        <f>IF($D9&gt;0,TPWRKACT!M9/(2*$D9)," ")</f>
        <v>4.7058823529411764E-2</v>
      </c>
      <c r="N9" s="52">
        <f>IF($D9&gt;0,TPWRKACT!N9/(2*$D9)," ")</f>
        <v>0</v>
      </c>
      <c r="O9" s="52">
        <f>IF($D9&gt;0,TPWRKACT!O9/(2*$D9)," ")</f>
        <v>5.8823529411764705E-3</v>
      </c>
      <c r="P9" s="52">
        <f>IF($D9&gt;0,TPWRKACT!P9/(2*$D9)," ")</f>
        <v>0</v>
      </c>
      <c r="Q9" s="52">
        <f>IF($D9&gt;0,TPWRKACT!Q9/(2*$D9)," ")</f>
        <v>1.7647058823529412E-2</v>
      </c>
    </row>
    <row r="10" spans="1:17" ht="12.75" customHeight="1" x14ac:dyDescent="0.15">
      <c r="A10" s="60" t="s">
        <v>11</v>
      </c>
      <c r="B10" s="57">
        <f>TPWRKACT!B10</f>
        <v>403</v>
      </c>
      <c r="C10" s="57">
        <f>TPWRKACT!C10</f>
        <v>271</v>
      </c>
      <c r="D10" s="92">
        <f>TPWRKACT!D10</f>
        <v>127</v>
      </c>
      <c r="E10" s="52">
        <f>IF($D10&gt;0,TPWRKACT!E10/(2*$D10)," ")</f>
        <v>0.59055118110236215</v>
      </c>
      <c r="F10" s="31">
        <f>IF($D10&gt;0,TPWRKACT!F10/(2*$D10)," ")</f>
        <v>0</v>
      </c>
      <c r="G10" s="31">
        <f>IF($D10&gt;0,TPWRKACT!G10/(2*$D10)," ")</f>
        <v>0</v>
      </c>
      <c r="H10" s="31">
        <f>IF($D10&gt;0,TPWRKACT!H10/(2*$D10)," ")</f>
        <v>3.937007874015748E-3</v>
      </c>
      <c r="I10" s="31">
        <f>IF($D10&gt;0,TPWRKACT!I10/(2*$D10)," ")</f>
        <v>3.937007874015748E-3</v>
      </c>
      <c r="J10" s="31">
        <f>IF($D10&gt;0,TPWRKACT!J10/(2*$D10)," ")</f>
        <v>0.23228346456692914</v>
      </c>
      <c r="K10" s="31">
        <f>IF($D10&gt;0,TPWRKACT!K10/(2*$D10)," ")</f>
        <v>0.1062992125984252</v>
      </c>
      <c r="L10" s="31">
        <f>IF($D10&gt;0,TPWRKACT!L10/(2*$D10)," ")</f>
        <v>3.5433070866141732E-2</v>
      </c>
      <c r="M10" s="31">
        <f>IF($D10&gt;0,TPWRKACT!M10/(2*$D10)," ")</f>
        <v>3.937007874015748E-3</v>
      </c>
      <c r="N10" s="31">
        <f>IF($D10&gt;0,TPWRKACT!N10/(2*$D10)," ")</f>
        <v>3.1496062992125984E-2</v>
      </c>
      <c r="O10" s="31">
        <f>IF($D10&gt;0,TPWRKACT!O10/(2*$D10)," ")</f>
        <v>3.937007874015748E-3</v>
      </c>
      <c r="P10" s="31">
        <f>IF($D10&gt;0,TPWRKACT!P10/(2*$D10)," ")</f>
        <v>0</v>
      </c>
      <c r="Q10" s="31">
        <f>IF($D10&gt;0,TPWRKACT!Q10/(2*$D10)," ")</f>
        <v>0</v>
      </c>
    </row>
    <row r="11" spans="1:17" ht="12.75" customHeight="1" x14ac:dyDescent="0.15">
      <c r="A11" s="60" t="s">
        <v>12</v>
      </c>
      <c r="B11" s="57">
        <f>TPWRKACT!B11</f>
        <v>598</v>
      </c>
      <c r="C11" s="57">
        <f>TPWRKACT!C11</f>
        <v>368</v>
      </c>
      <c r="D11" s="92">
        <f>TPWRKACT!D11</f>
        <v>202</v>
      </c>
      <c r="E11" s="52">
        <f>IF($D11&gt;0,TPWRKACT!E11/(2*$D11)," ")</f>
        <v>0.28465346534653463</v>
      </c>
      <c r="F11" s="31">
        <f>IF($D11&gt;0,TPWRKACT!F11/(2*$D11)," ")</f>
        <v>0</v>
      </c>
      <c r="G11" s="31">
        <f>IF($D11&gt;0,TPWRKACT!G11/(2*$D11)," ")</f>
        <v>2.4752475247524753E-3</v>
      </c>
      <c r="H11" s="31">
        <f>IF($D11&gt;0,TPWRKACT!H11/(2*$D11)," ")</f>
        <v>0.12871287128712872</v>
      </c>
      <c r="I11" s="31">
        <f>IF($D11&gt;0,TPWRKACT!I11/(2*$D11)," ")</f>
        <v>2.4752475247524753E-3</v>
      </c>
      <c r="J11" s="31">
        <f>IF($D11&gt;0,TPWRKACT!J11/(2*$D11)," ")</f>
        <v>0.54455445544554459</v>
      </c>
      <c r="K11" s="31">
        <f>IF($D11&gt;0,TPWRKACT!K11/(2*$D11)," ")</f>
        <v>7.4257425742574254E-2</v>
      </c>
      <c r="L11" s="31">
        <f>IF($D11&gt;0,TPWRKACT!L11/(2*$D11)," ")</f>
        <v>8.6633663366336627E-2</v>
      </c>
      <c r="M11" s="31">
        <f>IF($D11&gt;0,TPWRKACT!M11/(2*$D11)," ")</f>
        <v>4.9504950495049506E-3</v>
      </c>
      <c r="N11" s="31">
        <f>IF($D11&gt;0,TPWRKACT!N11/(2*$D11)," ")</f>
        <v>7.1782178217821777E-2</v>
      </c>
      <c r="O11" s="31">
        <f>IF($D11&gt;0,TPWRKACT!O11/(2*$D11)," ")</f>
        <v>1.2376237623762377E-2</v>
      </c>
      <c r="P11" s="31">
        <f>IF($D11&gt;0,TPWRKACT!P11/(2*$D11)," ")</f>
        <v>0</v>
      </c>
      <c r="Q11" s="31">
        <f>IF($D11&gt;0,TPWRKACT!Q11/(2*$D11)," ")</f>
        <v>0</v>
      </c>
    </row>
    <row r="12" spans="1:17" ht="12.75" customHeight="1" x14ac:dyDescent="0.15">
      <c r="A12" s="60" t="s">
        <v>13</v>
      </c>
      <c r="B12" s="57">
        <f>TPWRKACT!B12</f>
        <v>182</v>
      </c>
      <c r="C12" s="57">
        <f>TPWRKACT!C12</f>
        <v>136</v>
      </c>
      <c r="D12" s="92">
        <f>TPWRKACT!D12</f>
        <v>30</v>
      </c>
      <c r="E12" s="52">
        <f>IF($D12&gt;0,TPWRKACT!E12/(2*$D12)," ")</f>
        <v>0.53333333333333333</v>
      </c>
      <c r="F12" s="31">
        <f>IF($D12&gt;0,TPWRKACT!F12/(2*$D12)," ")</f>
        <v>0</v>
      </c>
      <c r="G12" s="31">
        <f>IF($D12&gt;0,TPWRKACT!G12/(2*$D12)," ")</f>
        <v>0</v>
      </c>
      <c r="H12" s="31">
        <f>IF($D12&gt;0,TPWRKACT!H12/(2*$D12)," ")</f>
        <v>6.6666666666666666E-2</v>
      </c>
      <c r="I12" s="31">
        <f>IF($D12&gt;0,TPWRKACT!I12/(2*$D12)," ")</f>
        <v>0</v>
      </c>
      <c r="J12" s="31">
        <f>IF($D12&gt;0,TPWRKACT!J12/(2*$D12)," ")</f>
        <v>1.6666666666666666E-2</v>
      </c>
      <c r="K12" s="31">
        <f>IF($D12&gt;0,TPWRKACT!K12/(2*$D12)," ")</f>
        <v>1.6666666666666666E-2</v>
      </c>
      <c r="L12" s="31">
        <f>IF($D12&gt;0,TPWRKACT!L12/(2*$D12)," ")</f>
        <v>0.05</v>
      </c>
      <c r="M12" s="31">
        <f>IF($D12&gt;0,TPWRKACT!M12/(2*$D12)," ")</f>
        <v>0</v>
      </c>
      <c r="N12" s="31">
        <f>IF($D12&gt;0,TPWRKACT!N12/(2*$D12)," ")</f>
        <v>0</v>
      </c>
      <c r="O12" s="31">
        <f>IF($D12&gt;0,TPWRKACT!O12/(2*$D12)," ")</f>
        <v>0</v>
      </c>
      <c r="P12" s="31">
        <f>IF($D12&gt;0,TPWRKACT!P12/(2*$D12)," ")</f>
        <v>0</v>
      </c>
      <c r="Q12" s="31">
        <f>IF($D12&gt;0,TPWRKACT!Q12/(2*$D12)," ")</f>
        <v>0</v>
      </c>
    </row>
    <row r="13" spans="1:17" ht="12.75" customHeight="1" x14ac:dyDescent="0.15">
      <c r="A13" s="60" t="s">
        <v>14</v>
      </c>
      <c r="B13" s="57">
        <f>TPWRKACT!B13</f>
        <v>60459</v>
      </c>
      <c r="C13" s="57">
        <f>TPWRKACT!C13</f>
        <v>55420</v>
      </c>
      <c r="D13" s="92">
        <f>TPWRKACT!D13</f>
        <v>17227</v>
      </c>
      <c r="E13" s="52">
        <f>IF($D13&gt;0,TPWRKACT!E13/(2*$D13)," ")</f>
        <v>0.40738375805421723</v>
      </c>
      <c r="F13" s="31">
        <f>IF($D13&gt;0,TPWRKACT!F13/(2*$D13)," ")</f>
        <v>0</v>
      </c>
      <c r="G13" s="31">
        <f>IF($D13&gt;0,TPWRKACT!G13/(2*$D13)," ")</f>
        <v>2.6441051837232252E-2</v>
      </c>
      <c r="H13" s="31">
        <f>IF($D13&gt;0,TPWRKACT!H13/(2*$D13)," ")</f>
        <v>3.9966331920821968E-2</v>
      </c>
      <c r="I13" s="31">
        <f>IF($D13&gt;0,TPWRKACT!I13/(2*$D13)," ")</f>
        <v>4.5277761653218784E-3</v>
      </c>
      <c r="J13" s="31">
        <f>IF($D13&gt;0,TPWRKACT!J13/(2*$D13)," ")</f>
        <v>0.25660300690776106</v>
      </c>
      <c r="K13" s="31">
        <f>IF($D13&gt;0,TPWRKACT!K13/(2*$D13)," ")</f>
        <v>5.0821385035119286E-2</v>
      </c>
      <c r="L13" s="31">
        <f>IF($D13&gt;0,TPWRKACT!L13/(2*$D13)," ")</f>
        <v>0.11606780054565508</v>
      </c>
      <c r="M13" s="31">
        <f>IF($D13&gt;0,TPWRKACT!M13/(2*$D13)," ")</f>
        <v>4.6206536251233526E-2</v>
      </c>
      <c r="N13" s="31">
        <f>IF($D13&gt;0,TPWRKACT!N13/(2*$D13)," ")</f>
        <v>2.1913275671910374E-2</v>
      </c>
      <c r="O13" s="31">
        <f>IF($D13&gt;0,TPWRKACT!O13/(2*$D13)," ")</f>
        <v>4.4407035467579964E-3</v>
      </c>
      <c r="P13" s="31">
        <f>IF($D13&gt;0,TPWRKACT!P13/(2*$D13)," ")</f>
        <v>2.1768154640970571E-3</v>
      </c>
      <c r="Q13" s="31">
        <f>IF($D13&gt;0,TPWRKACT!Q13/(2*$D13)," ")</f>
        <v>1.5150635630115516E-2</v>
      </c>
    </row>
    <row r="14" spans="1:17" ht="12.75" customHeight="1" x14ac:dyDescent="0.15">
      <c r="A14" s="60" t="s">
        <v>15</v>
      </c>
      <c r="B14" s="57">
        <f>TPWRKACT!B14</f>
        <v>1122</v>
      </c>
      <c r="C14" s="57">
        <f>TPWRKACT!C14</f>
        <v>1107</v>
      </c>
      <c r="D14" s="92">
        <f>TPWRKACT!D14</f>
        <v>199</v>
      </c>
      <c r="E14" s="52">
        <f>IF($D14&gt;0,TPWRKACT!E14/(2*$D14)," ")</f>
        <v>0.42211055276381909</v>
      </c>
      <c r="F14" s="31">
        <f>IF($D14&gt;0,TPWRKACT!F14/(2*$D14)," ")</f>
        <v>1.0050251256281407E-2</v>
      </c>
      <c r="G14" s="31">
        <f>IF($D14&gt;0,TPWRKACT!G14/(2*$D14)," ")</f>
        <v>0</v>
      </c>
      <c r="H14" s="31">
        <f>IF($D14&gt;0,TPWRKACT!H14/(2*$D14)," ")</f>
        <v>5.7788944723618091E-2</v>
      </c>
      <c r="I14" s="31">
        <f>IF($D14&gt;0,TPWRKACT!I14/(2*$D14)," ")</f>
        <v>5.7788944723618091E-2</v>
      </c>
      <c r="J14" s="31">
        <f>IF($D14&gt;0,TPWRKACT!J14/(2*$D14)," ")</f>
        <v>0.19346733668341709</v>
      </c>
      <c r="K14" s="31">
        <f>IF($D14&gt;0,TPWRKACT!K14/(2*$D14)," ")</f>
        <v>0.12814070351758794</v>
      </c>
      <c r="L14" s="31">
        <f>IF($D14&gt;0,TPWRKACT!L14/(2*$D14)," ")</f>
        <v>0.1407035175879397</v>
      </c>
      <c r="M14" s="31">
        <f>IF($D14&gt;0,TPWRKACT!M14/(2*$D14)," ")</f>
        <v>5.0251256281407036E-3</v>
      </c>
      <c r="N14" s="31">
        <f>IF($D14&gt;0,TPWRKACT!N14/(2*$D14)," ")</f>
        <v>2.5125628140703518E-3</v>
      </c>
      <c r="O14" s="31">
        <f>IF($D14&gt;0,TPWRKACT!O14/(2*$D14)," ")</f>
        <v>7.537688442211055E-3</v>
      </c>
      <c r="P14" s="31">
        <f>IF($D14&gt;0,TPWRKACT!P14/(2*$D14)," ")</f>
        <v>0</v>
      </c>
      <c r="Q14" s="31">
        <f>IF($D14&gt;0,TPWRKACT!Q14/(2*$D14)," ")</f>
        <v>1.507537688442211E-2</v>
      </c>
    </row>
    <row r="15" spans="1:17" ht="12.75" customHeight="1" x14ac:dyDescent="0.15">
      <c r="A15" s="60" t="s">
        <v>16</v>
      </c>
      <c r="B15" s="77">
        <v>0</v>
      </c>
      <c r="C15" s="59" t="s">
        <v>1</v>
      </c>
      <c r="D15" s="172">
        <v>0</v>
      </c>
      <c r="E15" s="170" t="s">
        <v>173</v>
      </c>
      <c r="F15" s="170" t="s">
        <v>173</v>
      </c>
      <c r="G15" s="170" t="s">
        <v>173</v>
      </c>
      <c r="H15" s="170" t="s">
        <v>173</v>
      </c>
      <c r="I15" s="170" t="s">
        <v>173</v>
      </c>
      <c r="J15" s="170" t="s">
        <v>173</v>
      </c>
      <c r="K15" s="170" t="s">
        <v>173</v>
      </c>
      <c r="L15" s="170" t="s">
        <v>173</v>
      </c>
      <c r="M15" s="170" t="s">
        <v>173</v>
      </c>
      <c r="N15" s="170" t="s">
        <v>173</v>
      </c>
      <c r="O15" s="170" t="s">
        <v>173</v>
      </c>
      <c r="P15" s="170" t="s">
        <v>173</v>
      </c>
      <c r="Q15" s="170" t="s">
        <v>173</v>
      </c>
    </row>
    <row r="16" spans="1:17" ht="12.75" customHeight="1" x14ac:dyDescent="0.15">
      <c r="A16" s="60" t="s">
        <v>17</v>
      </c>
      <c r="B16" s="57">
        <f>TPWRKACT!B16</f>
        <v>24</v>
      </c>
      <c r="C16" s="59" t="s">
        <v>1</v>
      </c>
      <c r="D16" s="172">
        <v>0</v>
      </c>
      <c r="E16" s="170" t="s">
        <v>173</v>
      </c>
      <c r="F16" s="170" t="s">
        <v>173</v>
      </c>
      <c r="G16" s="170" t="s">
        <v>173</v>
      </c>
      <c r="H16" s="170" t="s">
        <v>173</v>
      </c>
      <c r="I16" s="170" t="s">
        <v>173</v>
      </c>
      <c r="J16" s="170" t="s">
        <v>173</v>
      </c>
      <c r="K16" s="170" t="s">
        <v>173</v>
      </c>
      <c r="L16" s="170" t="s">
        <v>173</v>
      </c>
      <c r="M16" s="170" t="s">
        <v>173</v>
      </c>
      <c r="N16" s="170" t="s">
        <v>173</v>
      </c>
      <c r="O16" s="170" t="s">
        <v>173</v>
      </c>
      <c r="P16" s="170" t="s">
        <v>173</v>
      </c>
      <c r="Q16" s="170" t="s">
        <v>173</v>
      </c>
    </row>
    <row r="17" spans="1:17" ht="12.75" customHeight="1" x14ac:dyDescent="0.15">
      <c r="A17" s="60" t="s">
        <v>84</v>
      </c>
      <c r="B17" s="77">
        <v>0</v>
      </c>
      <c r="C17" s="59" t="s">
        <v>1</v>
      </c>
      <c r="D17" s="172">
        <v>0</v>
      </c>
      <c r="E17" s="170" t="s">
        <v>173</v>
      </c>
      <c r="F17" s="170" t="s">
        <v>173</v>
      </c>
      <c r="G17" s="170" t="s">
        <v>173</v>
      </c>
      <c r="H17" s="170" t="s">
        <v>173</v>
      </c>
      <c r="I17" s="170" t="s">
        <v>173</v>
      </c>
      <c r="J17" s="170" t="s">
        <v>173</v>
      </c>
      <c r="K17" s="170" t="s">
        <v>173</v>
      </c>
      <c r="L17" s="170" t="s">
        <v>173</v>
      </c>
      <c r="M17" s="170" t="s">
        <v>173</v>
      </c>
      <c r="N17" s="170" t="s">
        <v>173</v>
      </c>
      <c r="O17" s="170" t="s">
        <v>173</v>
      </c>
      <c r="P17" s="170" t="s">
        <v>173</v>
      </c>
      <c r="Q17" s="170" t="s">
        <v>173</v>
      </c>
    </row>
    <row r="18" spans="1:17" ht="12.75" customHeight="1" x14ac:dyDescent="0.15">
      <c r="A18" s="60" t="s">
        <v>18</v>
      </c>
      <c r="B18" s="57">
        <f>TPWRKACT!B18</f>
        <v>575</v>
      </c>
      <c r="C18" s="57">
        <f>TPWRKACT!C18</f>
        <v>529</v>
      </c>
      <c r="D18" s="92">
        <f>TPWRKACT!D18</f>
        <v>264</v>
      </c>
      <c r="E18" s="52">
        <f>IF($D18&gt;0,TPWRKACT!E18/(2*$D18)," ")</f>
        <v>0.23674242424242425</v>
      </c>
      <c r="F18" s="31">
        <f>IF($D18&gt;0,TPWRKACT!F18/(2*$D18)," ")</f>
        <v>3.787878787878788E-3</v>
      </c>
      <c r="G18" s="31">
        <f>IF($D18&gt;0,TPWRKACT!G18/(2*$D18)," ")</f>
        <v>7.575757575757576E-3</v>
      </c>
      <c r="H18" s="31">
        <f>IF($D18&gt;0,TPWRKACT!H18/(2*$D18)," ")</f>
        <v>0.19318181818181818</v>
      </c>
      <c r="I18" s="31">
        <f>IF($D18&gt;0,TPWRKACT!I18/(2*$D18)," ")</f>
        <v>0</v>
      </c>
      <c r="J18" s="31">
        <f>IF($D18&gt;0,TPWRKACT!J18/(2*$D18)," ")</f>
        <v>0.12121212121212122</v>
      </c>
      <c r="K18" s="31">
        <f>IF($D18&gt;0,TPWRKACT!K18/(2*$D18)," ")</f>
        <v>0.14015151515151514</v>
      </c>
      <c r="L18" s="31">
        <f>IF($D18&gt;0,TPWRKACT!L18/(2*$D18)," ")</f>
        <v>0.24431818181818182</v>
      </c>
      <c r="M18" s="31">
        <f>IF($D18&gt;0,TPWRKACT!M18/(2*$D18)," ")</f>
        <v>0.19318181818181818</v>
      </c>
      <c r="N18" s="31">
        <f>IF($D18&gt;0,TPWRKACT!N18/(2*$D18)," ")</f>
        <v>9.46969696969697E-3</v>
      </c>
      <c r="O18" s="31">
        <f>IF($D18&gt;0,TPWRKACT!O18/(2*$D18)," ")</f>
        <v>1.5151515151515152E-2</v>
      </c>
      <c r="P18" s="31">
        <f>IF($D18&gt;0,TPWRKACT!P18/(2*$D18)," ")</f>
        <v>0</v>
      </c>
      <c r="Q18" s="31">
        <f>IF($D18&gt;0,TPWRKACT!Q18/(2*$D18)," ")</f>
        <v>7.0075757575757569E-2</v>
      </c>
    </row>
    <row r="19" spans="1:17" ht="4.5" customHeight="1" x14ac:dyDescent="0.15">
      <c r="A19" s="62"/>
      <c r="B19" s="145"/>
      <c r="C19" s="74"/>
      <c r="D19" s="146"/>
      <c r="E19" s="91"/>
      <c r="F19" s="65"/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65"/>
    </row>
    <row r="20" spans="1:17" ht="12.75" customHeight="1" x14ac:dyDescent="0.15">
      <c r="A20" s="60" t="s">
        <v>19</v>
      </c>
      <c r="B20" s="77">
        <v>0</v>
      </c>
      <c r="C20" s="59" t="s">
        <v>1</v>
      </c>
      <c r="D20" s="172">
        <v>0</v>
      </c>
      <c r="E20" s="170" t="s">
        <v>173</v>
      </c>
      <c r="F20" s="170" t="s">
        <v>173</v>
      </c>
      <c r="G20" s="170" t="s">
        <v>173</v>
      </c>
      <c r="H20" s="170" t="s">
        <v>173</v>
      </c>
      <c r="I20" s="170" t="s">
        <v>173</v>
      </c>
      <c r="J20" s="170" t="s">
        <v>173</v>
      </c>
      <c r="K20" s="170" t="s">
        <v>173</v>
      </c>
      <c r="L20" s="170" t="s">
        <v>173</v>
      </c>
      <c r="M20" s="170" t="s">
        <v>173</v>
      </c>
      <c r="N20" s="170" t="s">
        <v>173</v>
      </c>
      <c r="O20" s="170" t="s">
        <v>173</v>
      </c>
      <c r="P20" s="170" t="s">
        <v>173</v>
      </c>
      <c r="Q20" s="170" t="s">
        <v>173</v>
      </c>
    </row>
    <row r="21" spans="1:17" ht="12.75" customHeight="1" x14ac:dyDescent="0.15">
      <c r="A21" s="60" t="s">
        <v>20</v>
      </c>
      <c r="B21" s="57">
        <f>TPWRKACT!B21</f>
        <v>204</v>
      </c>
      <c r="C21" s="57">
        <f>TPWRKACT!C21</f>
        <v>200</v>
      </c>
      <c r="D21" s="92">
        <f>TPWRKACT!D21</f>
        <v>118</v>
      </c>
      <c r="E21" s="52">
        <f>IF($D21&gt;0,TPWRKACT!E21/(2*$D21)," ")</f>
        <v>0.24152542372881355</v>
      </c>
      <c r="F21" s="31">
        <f>IF($D21&gt;0,TPWRKACT!F21/(2*$D21)," ")</f>
        <v>4.2372881355932203E-3</v>
      </c>
      <c r="G21" s="31">
        <f>IF($D21&gt;0,TPWRKACT!G21/(2*$D21)," ")</f>
        <v>0</v>
      </c>
      <c r="H21" s="31">
        <f>IF($D21&gt;0,TPWRKACT!H21/(2*$D21)," ")</f>
        <v>0.69491525423728817</v>
      </c>
      <c r="I21" s="31">
        <f>IF($D21&gt;0,TPWRKACT!I21/(2*$D21)," ")</f>
        <v>4.2372881355932203E-3</v>
      </c>
      <c r="J21" s="31">
        <f>IF($D21&gt;0,TPWRKACT!J21/(2*$D21)," ")</f>
        <v>1.2711864406779662E-2</v>
      </c>
      <c r="K21" s="31">
        <f>IF($D21&gt;0,TPWRKACT!K21/(2*$D21)," ")</f>
        <v>0</v>
      </c>
      <c r="L21" s="31">
        <f>IF($D21&gt;0,TPWRKACT!L21/(2*$D21)," ")</f>
        <v>3.3898305084745763E-2</v>
      </c>
      <c r="M21" s="31">
        <f>IF($D21&gt;0,TPWRKACT!M21/(2*$D21)," ")</f>
        <v>0</v>
      </c>
      <c r="N21" s="31">
        <f>IF($D21&gt;0,TPWRKACT!N21/(2*$D21)," ")</f>
        <v>0</v>
      </c>
      <c r="O21" s="31">
        <f>IF($D21&gt;0,TPWRKACT!O21/(2*$D21)," ")</f>
        <v>0</v>
      </c>
      <c r="P21" s="31">
        <f>IF($D21&gt;0,TPWRKACT!P21/(2*$D21)," ")</f>
        <v>0</v>
      </c>
      <c r="Q21" s="31">
        <f>IF($D21&gt;0,TPWRKACT!Q21/(2*$D21)," ")</f>
        <v>0</v>
      </c>
    </row>
    <row r="22" spans="1:17" ht="12.75" customHeight="1" x14ac:dyDescent="0.15">
      <c r="A22" s="60" t="s">
        <v>21</v>
      </c>
      <c r="B22" s="57">
        <f>TPWRKACT!B22</f>
        <v>1991</v>
      </c>
      <c r="C22" s="57">
        <f>TPWRKACT!C22</f>
        <v>1990</v>
      </c>
      <c r="D22" s="92">
        <f>TPWRKACT!D22</f>
        <v>1133</v>
      </c>
      <c r="E22" s="52">
        <f>IF($D22&gt;0,TPWRKACT!E22/(2*$D22)," ")</f>
        <v>0.50220653133274495</v>
      </c>
      <c r="F22" s="31">
        <f>IF($D22&gt;0,TPWRKACT!F22/(2*$D22)," ")</f>
        <v>1.1915269196822596E-2</v>
      </c>
      <c r="G22" s="31">
        <f>IF($D22&gt;0,TPWRKACT!G22/(2*$D22)," ")</f>
        <v>6.1782877316857903E-3</v>
      </c>
      <c r="H22" s="31">
        <f>IF($D22&gt;0,TPWRKACT!H22/(2*$D22)," ")</f>
        <v>3.5745807590467783E-2</v>
      </c>
      <c r="I22" s="31">
        <f>IF($D22&gt;0,TPWRKACT!I22/(2*$D22)," ")</f>
        <v>0</v>
      </c>
      <c r="J22" s="31">
        <f>IF($D22&gt;0,TPWRKACT!J22/(2*$D22)," ")</f>
        <v>2.6919682259488084E-2</v>
      </c>
      <c r="K22" s="31">
        <f>IF($D22&gt;0,TPWRKACT!K22/(2*$D22)," ")</f>
        <v>4.2365401588702563E-2</v>
      </c>
      <c r="L22" s="31">
        <f>IF($D22&gt;0,TPWRKACT!L22/(2*$D22)," ")</f>
        <v>1.6328331862312445E-2</v>
      </c>
      <c r="M22" s="31">
        <f>IF($D22&gt;0,TPWRKACT!M22/(2*$D22)," ")</f>
        <v>8.8261253309797002E-4</v>
      </c>
      <c r="N22" s="31">
        <f>IF($D22&gt;0,TPWRKACT!N22/(2*$D22)," ")</f>
        <v>8.8261253309797002E-4</v>
      </c>
      <c r="O22" s="31">
        <f>IF($D22&gt;0,TPWRKACT!O22/(2*$D22)," ")</f>
        <v>0</v>
      </c>
      <c r="P22" s="31">
        <f>IF($D22&gt;0,TPWRKACT!P22/(2*$D22)," ")</f>
        <v>0</v>
      </c>
      <c r="Q22" s="31">
        <f>IF($D22&gt;0,TPWRKACT!Q22/(2*$D22)," ")</f>
        <v>7.5022065313327451E-3</v>
      </c>
    </row>
    <row r="23" spans="1:17" ht="12.75" customHeight="1" x14ac:dyDescent="0.15">
      <c r="A23" s="60" t="s">
        <v>22</v>
      </c>
      <c r="B23" s="77">
        <v>0</v>
      </c>
      <c r="C23" s="59" t="s">
        <v>1</v>
      </c>
      <c r="D23" s="172">
        <v>0</v>
      </c>
      <c r="E23" s="170" t="s">
        <v>173</v>
      </c>
      <c r="F23" s="170" t="s">
        <v>173</v>
      </c>
      <c r="G23" s="170" t="s">
        <v>173</v>
      </c>
      <c r="H23" s="170" t="s">
        <v>173</v>
      </c>
      <c r="I23" s="170" t="s">
        <v>173</v>
      </c>
      <c r="J23" s="170" t="s">
        <v>173</v>
      </c>
      <c r="K23" s="170" t="s">
        <v>173</v>
      </c>
      <c r="L23" s="170" t="s">
        <v>173</v>
      </c>
      <c r="M23" s="170" t="s">
        <v>173</v>
      </c>
      <c r="N23" s="170" t="s">
        <v>173</v>
      </c>
      <c r="O23" s="170" t="s">
        <v>173</v>
      </c>
      <c r="P23" s="170" t="s">
        <v>173</v>
      </c>
      <c r="Q23" s="170" t="s">
        <v>173</v>
      </c>
    </row>
    <row r="24" spans="1:17" ht="12.75" customHeight="1" x14ac:dyDescent="0.15">
      <c r="A24" s="60" t="s">
        <v>23</v>
      </c>
      <c r="B24" s="77">
        <v>0</v>
      </c>
      <c r="C24" s="59" t="s">
        <v>1</v>
      </c>
      <c r="D24" s="172">
        <v>0</v>
      </c>
      <c r="E24" s="170" t="s">
        <v>173</v>
      </c>
      <c r="F24" s="170" t="s">
        <v>173</v>
      </c>
      <c r="G24" s="170" t="s">
        <v>173</v>
      </c>
      <c r="H24" s="170" t="s">
        <v>173</v>
      </c>
      <c r="I24" s="170" t="s">
        <v>173</v>
      </c>
      <c r="J24" s="170" t="s">
        <v>173</v>
      </c>
      <c r="K24" s="170" t="s">
        <v>173</v>
      </c>
      <c r="L24" s="170" t="s">
        <v>173</v>
      </c>
      <c r="M24" s="170" t="s">
        <v>173</v>
      </c>
      <c r="N24" s="170" t="s">
        <v>173</v>
      </c>
      <c r="O24" s="170" t="s">
        <v>173</v>
      </c>
      <c r="P24" s="170" t="s">
        <v>173</v>
      </c>
      <c r="Q24" s="170" t="s">
        <v>173</v>
      </c>
    </row>
    <row r="25" spans="1:17" ht="12.75" customHeight="1" x14ac:dyDescent="0.15">
      <c r="A25" s="60" t="s">
        <v>24</v>
      </c>
      <c r="B25" s="57">
        <f>TPWRKACT!B25</f>
        <v>194</v>
      </c>
      <c r="C25" s="57">
        <f>TPWRKACT!C25</f>
        <v>185</v>
      </c>
      <c r="D25" s="92">
        <f>TPWRKACT!D25</f>
        <v>42</v>
      </c>
      <c r="E25" s="52">
        <f>IF($D25&gt;0,TPWRKACT!E25/(2*$D25)," ")</f>
        <v>0.58333333333333337</v>
      </c>
      <c r="F25" s="31">
        <f>IF($D25&gt;0,TPWRKACT!F25/(2*$D25)," ")</f>
        <v>0</v>
      </c>
      <c r="G25" s="31">
        <f>IF($D25&gt;0,TPWRKACT!G25/(2*$D25)," ")</f>
        <v>0</v>
      </c>
      <c r="H25" s="31">
        <f>IF($D25&gt;0,TPWRKACT!H25/(2*$D25)," ")</f>
        <v>5.9523809523809521E-2</v>
      </c>
      <c r="I25" s="31">
        <f>IF($D25&gt;0,TPWRKACT!I25/(2*$D25)," ")</f>
        <v>0</v>
      </c>
      <c r="J25" s="31">
        <f>IF($D25&gt;0,TPWRKACT!J25/(2*$D25)," ")</f>
        <v>8.3333333333333329E-2</v>
      </c>
      <c r="K25" s="31">
        <f>IF($D25&gt;0,TPWRKACT!K25/(2*$D25)," ")</f>
        <v>0</v>
      </c>
      <c r="L25" s="31">
        <f>IF($D25&gt;0,TPWRKACT!L25/(2*$D25)," ")</f>
        <v>0</v>
      </c>
      <c r="M25" s="31">
        <f>IF($D25&gt;0,TPWRKACT!M25/(2*$D25)," ")</f>
        <v>2.3809523809523808E-2</v>
      </c>
      <c r="N25" s="31">
        <f>IF($D25&gt;0,TPWRKACT!N25/(2*$D25)," ")</f>
        <v>0</v>
      </c>
      <c r="O25" s="31">
        <f>IF($D25&gt;0,TPWRKACT!O25/(2*$D25)," ")</f>
        <v>1.1904761904761904E-2</v>
      </c>
      <c r="P25" s="31">
        <v>4.1911148365465214E-4</v>
      </c>
      <c r="Q25" s="31">
        <v>4.1911148365465214E-4</v>
      </c>
    </row>
    <row r="26" spans="1:17" ht="12.75" customHeight="1" x14ac:dyDescent="0.15">
      <c r="A26" s="60" t="s">
        <v>25</v>
      </c>
      <c r="B26" s="57">
        <f>TPWRKACT!B26</f>
        <v>852</v>
      </c>
      <c r="C26" s="57">
        <f>TPWRKACT!C26</f>
        <v>741</v>
      </c>
      <c r="D26" s="92">
        <f>TPWRKACT!D26</f>
        <v>213</v>
      </c>
      <c r="E26" s="52">
        <f>IF($D26&gt;0,TPWRKACT!E26/(2*$D26)," ")</f>
        <v>0.67840375586854462</v>
      </c>
      <c r="F26" s="31">
        <f>IF($D26&gt;0,TPWRKACT!F26/(2*$D26)," ")</f>
        <v>0</v>
      </c>
      <c r="G26" s="31">
        <f>IF($D26&gt;0,TPWRKACT!G26/(2*$D26)," ")</f>
        <v>4.6948356807511738E-3</v>
      </c>
      <c r="H26" s="31">
        <f>IF($D26&gt;0,TPWRKACT!H26/(2*$D26)," ")</f>
        <v>0</v>
      </c>
      <c r="I26" s="31">
        <f>IF($D26&gt;0,TPWRKACT!I26/(2*$D26)," ")</f>
        <v>0</v>
      </c>
      <c r="J26" s="31">
        <f>IF($D26&gt;0,TPWRKACT!J26/(2*$D26)," ")</f>
        <v>7.0422535211267607E-3</v>
      </c>
      <c r="K26" s="31">
        <f>IF($D26&gt;0,TPWRKACT!K26/(2*$D26)," ")</f>
        <v>4.6948356807511738E-3</v>
      </c>
      <c r="L26" s="31">
        <f>IF($D26&gt;0,TPWRKACT!L26/(2*$D26)," ")</f>
        <v>3.9906103286384977E-2</v>
      </c>
      <c r="M26" s="31">
        <f>IF($D26&gt;0,TPWRKACT!M26/(2*$D26)," ")</f>
        <v>2.5821596244131457E-2</v>
      </c>
      <c r="N26" s="31">
        <f>IF($D26&gt;0,TPWRKACT!N26/(2*$D26)," ")</f>
        <v>4.6948356807511738E-3</v>
      </c>
      <c r="O26" s="31">
        <f>IF($D26&gt;0,TPWRKACT!O26/(2*$D26)," ")</f>
        <v>2.3474178403755869E-3</v>
      </c>
      <c r="P26" s="31">
        <f>IF($D25&gt;0,TPWRKACT!P25/(2*$D25)," ")</f>
        <v>0</v>
      </c>
      <c r="Q26" s="31">
        <f>IF($D26&gt;0,TPWRKACT!Q26/(2*$D26)," ")</f>
        <v>6.1032863849765258E-2</v>
      </c>
    </row>
    <row r="27" spans="1:17" ht="12.75" customHeight="1" x14ac:dyDescent="0.15">
      <c r="A27" s="60" t="s">
        <v>26</v>
      </c>
      <c r="B27" s="57">
        <f>TPWRKACT!B27</f>
        <v>539</v>
      </c>
      <c r="C27" s="57">
        <f>TPWRKACT!C27</f>
        <v>507</v>
      </c>
      <c r="D27" s="92">
        <f>TPWRKACT!D27</f>
        <v>175</v>
      </c>
      <c r="E27" s="52">
        <f>IF($D27&gt;0,TPWRKACT!E27/(2*$D27)," ")</f>
        <v>0.58857142857142852</v>
      </c>
      <c r="F27" s="31">
        <f>IF($D27&gt;0,TPWRKACT!F27/(2*$D27)," ")</f>
        <v>0</v>
      </c>
      <c r="G27" s="31">
        <f>IF($D27&gt;0,TPWRKACT!G27/(2*$D27)," ")</f>
        <v>2.8571428571428571E-3</v>
      </c>
      <c r="H27" s="31">
        <f>IF($D27&gt;0,TPWRKACT!H27/(2*$D27)," ")</f>
        <v>1.4285714285714285E-2</v>
      </c>
      <c r="I27" s="31">
        <f>IF($D27&gt;0,TPWRKACT!I27/(2*$D27)," ")</f>
        <v>0</v>
      </c>
      <c r="J27" s="31">
        <f>IF($D27&gt;0,TPWRKACT!J27/(2*$D27)," ")</f>
        <v>0.06</v>
      </c>
      <c r="K27" s="31">
        <f>IF($D27&gt;0,TPWRKACT!K27/(2*$D27)," ")</f>
        <v>2.8571428571428571E-3</v>
      </c>
      <c r="L27" s="31">
        <f>IF($D27&gt;0,TPWRKACT!L27/(2*$D27)," ")</f>
        <v>5.4285714285714284E-2</v>
      </c>
      <c r="M27" s="31">
        <f>IF($D27&gt;0,TPWRKACT!M27/(2*$D27)," ")</f>
        <v>2.8571428571428571E-3</v>
      </c>
      <c r="N27" s="31">
        <f>IF($D27&gt;0,TPWRKACT!N27/(2*$D27)," ")</f>
        <v>1.1428571428571429E-2</v>
      </c>
      <c r="O27" s="31">
        <f>IF($D27&gt;0,TPWRKACT!O27/(2*$D27)," ")</f>
        <v>8.5714285714285719E-3</v>
      </c>
      <c r="P27" s="31">
        <f>IF($D26&gt;0,TPWRKACT!P26/(2*$D26)," ")</f>
        <v>0</v>
      </c>
      <c r="Q27" s="31">
        <f>IF($D27&gt;0,TPWRKACT!Q27/(2*$D27)," ")</f>
        <v>5.7142857142857143E-3</v>
      </c>
    </row>
    <row r="28" spans="1:17" ht="12.75" customHeight="1" x14ac:dyDescent="0.15">
      <c r="A28" s="60" t="s">
        <v>27</v>
      </c>
      <c r="B28" s="57">
        <f>TPWRKACT!B28</f>
        <v>842</v>
      </c>
      <c r="C28" s="57">
        <f>TPWRKACT!C28</f>
        <v>774</v>
      </c>
      <c r="D28" s="92">
        <f>TPWRKACT!D28</f>
        <v>407</v>
      </c>
      <c r="E28" s="52">
        <f>IF($D28&gt;0,TPWRKACT!E28/(2*$D28)," ")</f>
        <v>0.3783783783783784</v>
      </c>
      <c r="F28" s="31">
        <f>IF($D28&gt;0,TPWRKACT!F28/(2*$D28)," ")</f>
        <v>1.1056511056511056E-2</v>
      </c>
      <c r="G28" s="31">
        <f>IF($D28&gt;0,TPWRKACT!G28/(2*$D28)," ")</f>
        <v>0</v>
      </c>
      <c r="H28" s="31">
        <f>IF($D28&gt;0,TPWRKACT!H28/(2*$D28)," ")</f>
        <v>8.1081081081081086E-2</v>
      </c>
      <c r="I28" s="31">
        <f>IF($D28&gt;0,TPWRKACT!I28/(2*$D28)," ")</f>
        <v>0</v>
      </c>
      <c r="J28" s="31">
        <f>IF($D28&gt;0,TPWRKACT!J28/(2*$D28)," ")</f>
        <v>2.5798525798525797E-2</v>
      </c>
      <c r="K28" s="31">
        <f>IF($D28&gt;0,TPWRKACT!K28/(2*$D28)," ")</f>
        <v>0.32309582309582308</v>
      </c>
      <c r="L28" s="31">
        <f>IF($D28&gt;0,TPWRKACT!L28/(2*$D28)," ")</f>
        <v>5.6511056511056514E-2</v>
      </c>
      <c r="M28" s="31">
        <f>IF($D28&gt;0,TPWRKACT!M28/(2*$D28)," ")</f>
        <v>9.5823095823095825E-2</v>
      </c>
      <c r="N28" s="31">
        <f>IF($D28&gt;0,TPWRKACT!N28/(2*$D28)," ")</f>
        <v>6.2653562653562658E-2</v>
      </c>
      <c r="O28" s="31">
        <f>IF($D28&gt;0,TPWRKACT!O28/(2*$D28)," ")</f>
        <v>3.6855036855036856E-3</v>
      </c>
      <c r="P28" s="31">
        <f>IF($D27&gt;0,TPWRKACT!P27/(2*$D27)," ")</f>
        <v>0</v>
      </c>
      <c r="Q28" s="31">
        <f>IF($D28&gt;0,TPWRKACT!Q28/(2*$D28)," ")</f>
        <v>0</v>
      </c>
    </row>
    <row r="29" spans="1:17" ht="12.75" customHeight="1" x14ac:dyDescent="0.15">
      <c r="A29" s="60" t="s">
        <v>28</v>
      </c>
      <c r="B29" s="77">
        <v>0</v>
      </c>
      <c r="C29" s="59" t="s">
        <v>1</v>
      </c>
      <c r="D29" s="172">
        <v>0</v>
      </c>
      <c r="E29" s="170" t="s">
        <v>173</v>
      </c>
      <c r="F29" s="170" t="s">
        <v>173</v>
      </c>
      <c r="G29" s="170" t="s">
        <v>173</v>
      </c>
      <c r="H29" s="170" t="s">
        <v>173</v>
      </c>
      <c r="I29" s="170" t="s">
        <v>173</v>
      </c>
      <c r="J29" s="170" t="s">
        <v>173</v>
      </c>
      <c r="K29" s="170" t="s">
        <v>173</v>
      </c>
      <c r="L29" s="170" t="s">
        <v>173</v>
      </c>
      <c r="M29" s="170" t="s">
        <v>173</v>
      </c>
      <c r="N29" s="170" t="s">
        <v>173</v>
      </c>
      <c r="O29" s="170" t="s">
        <v>173</v>
      </c>
      <c r="P29" s="170" t="s">
        <v>173</v>
      </c>
      <c r="Q29" s="170" t="s">
        <v>173</v>
      </c>
    </row>
    <row r="30" spans="1:17" ht="4.5" customHeight="1" x14ac:dyDescent="0.15">
      <c r="A30" s="62"/>
      <c r="B30" s="76"/>
      <c r="C30" s="76"/>
      <c r="D30" s="93"/>
      <c r="E30" s="91"/>
      <c r="F30" s="65"/>
      <c r="G30" s="65"/>
      <c r="H30" s="65"/>
      <c r="I30" s="65"/>
      <c r="J30" s="65"/>
      <c r="K30" s="65"/>
      <c r="L30" s="65"/>
      <c r="M30" s="65"/>
      <c r="N30" s="65"/>
      <c r="O30" s="65" t="str">
        <f>IF($D29&gt;0,TPWRKACT!O29/(2*$D29)," ")</f>
        <v xml:space="preserve"> </v>
      </c>
      <c r="P30" s="65" t="str">
        <f>IF($D29&gt;0,TPWRKACT!P29/(2*$D29)," ")</f>
        <v xml:space="preserve"> </v>
      </c>
      <c r="Q30" s="65" t="str">
        <f>IF($D29&gt;0,TPWRKACT!Q29/(2*$D29)," ")</f>
        <v xml:space="preserve"> </v>
      </c>
    </row>
    <row r="31" spans="1:17" ht="12.75" customHeight="1" x14ac:dyDescent="0.15">
      <c r="A31" s="60" t="s">
        <v>29</v>
      </c>
      <c r="B31" s="57">
        <f>TPWRKACT!B31</f>
        <v>893</v>
      </c>
      <c r="C31" s="57">
        <f>TPWRKACT!C31</f>
        <v>874</v>
      </c>
      <c r="D31" s="92">
        <f>TPWRKACT!D31</f>
        <v>109</v>
      </c>
      <c r="E31" s="52">
        <f>IF($D31&gt;0,TPWRKACT!E31/(2*$D31)," ")</f>
        <v>0.47247706422018348</v>
      </c>
      <c r="F31" s="31">
        <f>IF($D31&gt;0,TPWRKACT!F31/(2*$D31)," ")</f>
        <v>0</v>
      </c>
      <c r="G31" s="31">
        <f>IF($D31&gt;0,TPWRKACT!G31/(2*$D31)," ")</f>
        <v>0</v>
      </c>
      <c r="H31" s="31">
        <f>IF($D31&gt;0,TPWRKACT!H31/(2*$D31)," ")</f>
        <v>4.5871559633027525E-3</v>
      </c>
      <c r="I31" s="31">
        <f>IF($D31&gt;0,TPWRKACT!I31/(2*$D31)," ")</f>
        <v>0</v>
      </c>
      <c r="J31" s="31">
        <f>IF($D31&gt;0,TPWRKACT!J31/(2*$D31)," ")</f>
        <v>0.14678899082568808</v>
      </c>
      <c r="K31" s="31">
        <f>IF($D31&gt;0,TPWRKACT!K31/(2*$D31)," ")</f>
        <v>6.8807339449541288E-2</v>
      </c>
      <c r="L31" s="31">
        <f>IF($D31&gt;0,TPWRKACT!L31/(2*$D31)," ")</f>
        <v>9.1743119266055051E-2</v>
      </c>
      <c r="M31" s="31">
        <f>IF($D31&gt;0,TPWRKACT!M31/(2*$D31)," ")</f>
        <v>4.5871559633027525E-3</v>
      </c>
      <c r="N31" s="31">
        <f>IF($D31&gt;0,TPWRKACT!N31/(2*$D31)," ")</f>
        <v>9.1743119266055051E-2</v>
      </c>
      <c r="O31" s="31">
        <f>IF($D31&gt;0,TPWRKACT!O31/(2*$D31)," ")</f>
        <v>9.1743119266055051E-3</v>
      </c>
      <c r="P31" s="31">
        <v>4.1911148365465214E-4</v>
      </c>
      <c r="Q31" s="31">
        <f>IF($D31&gt;0,TPWRKACT!Q31/(2*$D31)," ")</f>
        <v>7.3394495412844041E-2</v>
      </c>
    </row>
    <row r="32" spans="1:17" ht="12.75" customHeight="1" x14ac:dyDescent="0.15">
      <c r="A32" s="60" t="s">
        <v>30</v>
      </c>
      <c r="B32" s="77">
        <v>0</v>
      </c>
      <c r="C32" s="59" t="s">
        <v>1</v>
      </c>
      <c r="D32" s="172">
        <v>0</v>
      </c>
      <c r="E32" s="170" t="s">
        <v>173</v>
      </c>
      <c r="F32" s="170" t="s">
        <v>173</v>
      </c>
      <c r="G32" s="170" t="s">
        <v>173</v>
      </c>
      <c r="H32" s="170" t="s">
        <v>173</v>
      </c>
      <c r="I32" s="170" t="s">
        <v>173</v>
      </c>
      <c r="J32" s="170" t="s">
        <v>173</v>
      </c>
      <c r="K32" s="170" t="s">
        <v>173</v>
      </c>
      <c r="L32" s="170" t="s">
        <v>173</v>
      </c>
      <c r="M32" s="170" t="s">
        <v>173</v>
      </c>
      <c r="N32" s="170" t="s">
        <v>173</v>
      </c>
      <c r="O32" s="170" t="s">
        <v>173</v>
      </c>
      <c r="P32" s="170" t="s">
        <v>173</v>
      </c>
      <c r="Q32" s="170" t="s">
        <v>173</v>
      </c>
    </row>
    <row r="33" spans="1:17" ht="12.75" customHeight="1" x14ac:dyDescent="0.15">
      <c r="A33" s="60" t="s">
        <v>31</v>
      </c>
      <c r="B33" s="57">
        <f>TPWRKACT!B33</f>
        <v>1168</v>
      </c>
      <c r="C33" s="59" t="s">
        <v>1</v>
      </c>
      <c r="D33" s="172">
        <v>0</v>
      </c>
      <c r="E33" s="170" t="s">
        <v>173</v>
      </c>
      <c r="F33" s="170" t="s">
        <v>173</v>
      </c>
      <c r="G33" s="170" t="s">
        <v>173</v>
      </c>
      <c r="H33" s="170" t="s">
        <v>173</v>
      </c>
      <c r="I33" s="170" t="s">
        <v>173</v>
      </c>
      <c r="J33" s="170" t="s">
        <v>173</v>
      </c>
      <c r="K33" s="170" t="s">
        <v>173</v>
      </c>
      <c r="L33" s="170" t="s">
        <v>173</v>
      </c>
      <c r="M33" s="170" t="s">
        <v>173</v>
      </c>
      <c r="N33" s="170" t="s">
        <v>173</v>
      </c>
      <c r="O33" s="170" t="s">
        <v>173</v>
      </c>
      <c r="P33" s="170" t="s">
        <v>173</v>
      </c>
      <c r="Q33" s="170" t="s">
        <v>173</v>
      </c>
    </row>
    <row r="34" spans="1:17" ht="12.75" customHeight="1" x14ac:dyDescent="0.15">
      <c r="A34" s="60" t="s">
        <v>32</v>
      </c>
      <c r="B34" s="77">
        <f>TPWRKACT!B34</f>
        <v>0</v>
      </c>
      <c r="C34" s="59" t="s">
        <v>1</v>
      </c>
      <c r="D34" s="172">
        <v>0</v>
      </c>
      <c r="E34" s="170" t="s">
        <v>173</v>
      </c>
      <c r="F34" s="170" t="s">
        <v>173</v>
      </c>
      <c r="G34" s="170" t="s">
        <v>173</v>
      </c>
      <c r="H34" s="170" t="s">
        <v>173</v>
      </c>
      <c r="I34" s="170" t="s">
        <v>173</v>
      </c>
      <c r="J34" s="170" t="s">
        <v>173</v>
      </c>
      <c r="K34" s="170" t="s">
        <v>173</v>
      </c>
      <c r="L34" s="170" t="s">
        <v>173</v>
      </c>
      <c r="M34" s="170" t="s">
        <v>173</v>
      </c>
      <c r="N34" s="170" t="s">
        <v>173</v>
      </c>
      <c r="O34" s="170" t="s">
        <v>173</v>
      </c>
      <c r="P34" s="170" t="s">
        <v>173</v>
      </c>
      <c r="Q34" s="170" t="s">
        <v>173</v>
      </c>
    </row>
    <row r="35" spans="1:17" ht="12.75" customHeight="1" x14ac:dyDescent="0.15">
      <c r="A35" s="60" t="s">
        <v>33</v>
      </c>
      <c r="B35" s="57">
        <f>TPWRKACT!B35</f>
        <v>2</v>
      </c>
      <c r="C35" s="59" t="s">
        <v>1</v>
      </c>
      <c r="D35" s="172">
        <v>0</v>
      </c>
      <c r="E35" s="170" t="s">
        <v>173</v>
      </c>
      <c r="F35" s="170" t="s">
        <v>173</v>
      </c>
      <c r="G35" s="170" t="s">
        <v>173</v>
      </c>
      <c r="H35" s="170" t="s">
        <v>173</v>
      </c>
      <c r="I35" s="170" t="s">
        <v>173</v>
      </c>
      <c r="J35" s="170" t="s">
        <v>173</v>
      </c>
      <c r="K35" s="170" t="s">
        <v>173</v>
      </c>
      <c r="L35" s="170" t="s">
        <v>173</v>
      </c>
      <c r="M35" s="170" t="s">
        <v>173</v>
      </c>
      <c r="N35" s="170" t="s">
        <v>173</v>
      </c>
      <c r="O35" s="170" t="s">
        <v>173</v>
      </c>
      <c r="P35" s="170" t="s">
        <v>173</v>
      </c>
      <c r="Q35" s="170" t="s">
        <v>173</v>
      </c>
    </row>
    <row r="36" spans="1:17" ht="12.75" customHeight="1" x14ac:dyDescent="0.15">
      <c r="A36" s="60" t="s">
        <v>34</v>
      </c>
      <c r="B36" s="77">
        <f>TPWRKACT!B36</f>
        <v>0</v>
      </c>
      <c r="C36" s="59" t="str">
        <f>TPWRKACT!C36</f>
        <v>1/</v>
      </c>
      <c r="D36" s="172">
        <v>0</v>
      </c>
      <c r="E36" s="227">
        <v>0</v>
      </c>
      <c r="F36" s="228">
        <v>0</v>
      </c>
      <c r="G36" s="228">
        <v>0</v>
      </c>
      <c r="H36" s="228">
        <v>0</v>
      </c>
      <c r="I36" s="228">
        <v>0</v>
      </c>
      <c r="J36" s="228">
        <v>0</v>
      </c>
      <c r="K36" s="228">
        <v>0</v>
      </c>
      <c r="L36" s="228">
        <v>0</v>
      </c>
      <c r="M36" s="228">
        <v>0</v>
      </c>
      <c r="N36" s="228">
        <v>0</v>
      </c>
      <c r="O36" s="228">
        <v>0</v>
      </c>
      <c r="P36" s="31">
        <v>0</v>
      </c>
      <c r="Q36" s="31">
        <v>0</v>
      </c>
    </row>
    <row r="37" spans="1:17" ht="12.75" customHeight="1" x14ac:dyDescent="0.15">
      <c r="A37" s="60" t="s">
        <v>35</v>
      </c>
      <c r="B37" s="77">
        <v>0</v>
      </c>
      <c r="C37" s="59" t="s">
        <v>1</v>
      </c>
      <c r="D37" s="172">
        <v>0</v>
      </c>
      <c r="E37" s="170" t="s">
        <v>173</v>
      </c>
      <c r="F37" s="170" t="s">
        <v>173</v>
      </c>
      <c r="G37" s="170" t="s">
        <v>173</v>
      </c>
      <c r="H37" s="170" t="s">
        <v>173</v>
      </c>
      <c r="I37" s="170" t="s">
        <v>173</v>
      </c>
      <c r="J37" s="170" t="s">
        <v>173</v>
      </c>
      <c r="K37" s="170" t="s">
        <v>173</v>
      </c>
      <c r="L37" s="170" t="s">
        <v>173</v>
      </c>
      <c r="M37" s="170" t="s">
        <v>173</v>
      </c>
      <c r="N37" s="170" t="s">
        <v>173</v>
      </c>
      <c r="O37" s="170" t="s">
        <v>173</v>
      </c>
      <c r="P37" s="170" t="s">
        <v>173</v>
      </c>
      <c r="Q37" s="170" t="s">
        <v>173</v>
      </c>
    </row>
    <row r="38" spans="1:17" ht="12.75" customHeight="1" x14ac:dyDescent="0.15">
      <c r="A38" s="60" t="s">
        <v>36</v>
      </c>
      <c r="B38" s="57">
        <f>TPWRKACT!B38</f>
        <v>294</v>
      </c>
      <c r="C38" s="57">
        <f>TPWRKACT!C38</f>
        <v>163</v>
      </c>
      <c r="D38" s="92">
        <f>TPWRKACT!D38</f>
        <v>61</v>
      </c>
      <c r="E38" s="52">
        <f>IF($D38&gt;0,TPWRKACT!E38/(2*$D38)," ")</f>
        <v>0.33606557377049179</v>
      </c>
      <c r="F38" s="31">
        <f>IF($D38&gt;0,TPWRKACT!F38/(2*$D38)," ")</f>
        <v>0</v>
      </c>
      <c r="G38" s="31">
        <f>IF($D38&gt;0,TPWRKACT!G38/(2*$D38)," ")</f>
        <v>0</v>
      </c>
      <c r="H38" s="31">
        <f>IF($D38&gt;0,TPWRKACT!H38/(2*$D38)," ")</f>
        <v>0.57377049180327866</v>
      </c>
      <c r="I38" s="31">
        <f>IF($D38&gt;0,TPWRKACT!I38/(2*$D38)," ")</f>
        <v>0</v>
      </c>
      <c r="J38" s="31">
        <f>IF($D38&gt;0,TPWRKACT!J38/(2*$D38)," ")</f>
        <v>0.28688524590163933</v>
      </c>
      <c r="K38" s="31">
        <f>IF($D38&gt;0,TPWRKACT!K38/(2*$D38)," ")</f>
        <v>9.8360655737704916E-2</v>
      </c>
      <c r="L38" s="31">
        <f>IF($D38&gt;0,TPWRKACT!L38/(2*$D38)," ")</f>
        <v>0.16393442622950818</v>
      </c>
      <c r="M38" s="31">
        <f>IF($D38&gt;0,TPWRKACT!M38/(2*$D38)," ")</f>
        <v>0</v>
      </c>
      <c r="N38" s="31">
        <f>IF($D38&gt;0,TPWRKACT!N38/(2*$D38)," ")</f>
        <v>8.1967213114754103E-3</v>
      </c>
      <c r="O38" s="31">
        <f>IF($D38&gt;0,TPWRKACT!O38/(2*$D38)," ")</f>
        <v>1.6393442622950821E-2</v>
      </c>
      <c r="P38" s="31">
        <v>4.1911148365465214E-4</v>
      </c>
      <c r="Q38" s="31">
        <f>IF($D38&gt;0,TPWRKACT!Q38/(2*$D38)," ")</f>
        <v>0.10655737704918032</v>
      </c>
    </row>
    <row r="39" spans="1:17" ht="12.75" customHeight="1" x14ac:dyDescent="0.15">
      <c r="A39" s="60" t="s">
        <v>37</v>
      </c>
      <c r="B39" s="77">
        <v>0</v>
      </c>
      <c r="C39" s="59" t="s">
        <v>1</v>
      </c>
      <c r="D39" s="92"/>
      <c r="E39" s="170" t="s">
        <v>173</v>
      </c>
      <c r="F39" s="170" t="s">
        <v>173</v>
      </c>
      <c r="G39" s="170" t="s">
        <v>173</v>
      </c>
      <c r="H39" s="170" t="s">
        <v>173</v>
      </c>
      <c r="I39" s="170" t="s">
        <v>173</v>
      </c>
      <c r="J39" s="170" t="s">
        <v>173</v>
      </c>
      <c r="K39" s="170" t="s">
        <v>173</v>
      </c>
      <c r="L39" s="170" t="s">
        <v>173</v>
      </c>
      <c r="M39" s="170" t="s">
        <v>173</v>
      </c>
      <c r="N39" s="170" t="s">
        <v>173</v>
      </c>
      <c r="O39" s="170" t="s">
        <v>173</v>
      </c>
      <c r="P39" s="170" t="s">
        <v>173</v>
      </c>
      <c r="Q39" s="170" t="s">
        <v>173</v>
      </c>
    </row>
    <row r="40" spans="1:17" ht="12.75" customHeight="1" x14ac:dyDescent="0.15">
      <c r="A40" s="60" t="s">
        <v>38</v>
      </c>
      <c r="B40" s="57">
        <f>TPWRKACT!B40</f>
        <v>954</v>
      </c>
      <c r="C40" s="57">
        <f>TPWRKACT!C40</f>
        <v>915</v>
      </c>
      <c r="D40" s="92">
        <f>TPWRKACT!D40</f>
        <v>369</v>
      </c>
      <c r="E40" s="52">
        <f>IF($D40&gt;0,TPWRKACT!E40/(2*$D40)," ")</f>
        <v>0.58672086720867211</v>
      </c>
      <c r="F40" s="31">
        <f>IF($D40&gt;0,TPWRKACT!F40/(2*$D40)," ")</f>
        <v>0</v>
      </c>
      <c r="G40" s="31">
        <f>IF($D40&gt;0,TPWRKACT!G40/(2*$D40)," ")</f>
        <v>4.0650406504065045E-3</v>
      </c>
      <c r="H40" s="31">
        <f>IF($D40&gt;0,TPWRKACT!H40/(2*$D40)," ")</f>
        <v>1.0840108401084011E-2</v>
      </c>
      <c r="I40" s="31">
        <f>IF($D40&gt;0,TPWRKACT!I40/(2*$D40)," ")</f>
        <v>0</v>
      </c>
      <c r="J40" s="31">
        <f>IF($D40&gt;0,TPWRKACT!J40/(2*$D40)," ")</f>
        <v>1.3550135501355014E-2</v>
      </c>
      <c r="K40" s="31">
        <f>IF($D40&gt;0,TPWRKACT!K40/(2*$D40)," ")</f>
        <v>2.9810298102981029E-2</v>
      </c>
      <c r="L40" s="31">
        <f>IF($D40&gt;0,TPWRKACT!L40/(2*$D40)," ")</f>
        <v>3.1165311653116531E-2</v>
      </c>
      <c r="M40" s="31">
        <f>IF($D40&gt;0,TPWRKACT!M40/(2*$D40)," ")</f>
        <v>6.7750677506775072E-3</v>
      </c>
      <c r="N40" s="31">
        <f>IF($D40&gt;0,TPWRKACT!N40/(2*$D40)," ")</f>
        <v>6.7750677506775072E-3</v>
      </c>
      <c r="O40" s="31">
        <f>IF($D40&gt;0,TPWRKACT!O40/(2*$D40)," ")</f>
        <v>4.0650406504065045E-3</v>
      </c>
      <c r="P40" s="31">
        <f>IF($D38&gt;0,TPWRKACT!P38/(2*$D38)," ")</f>
        <v>0</v>
      </c>
      <c r="Q40" s="31">
        <f>IF($D40&gt;0,TPWRKACT!Q40/(2*$D40)," ")</f>
        <v>0</v>
      </c>
    </row>
    <row r="41" spans="1:17" ht="4.5" customHeight="1" x14ac:dyDescent="0.15">
      <c r="A41" s="62"/>
      <c r="B41" s="76"/>
      <c r="C41" s="76"/>
      <c r="D41" s="93"/>
      <c r="E41" s="91"/>
      <c r="F41" s="65"/>
      <c r="G41" s="65"/>
      <c r="H41" s="65"/>
      <c r="I41" s="65"/>
      <c r="J41" s="65"/>
      <c r="K41" s="65"/>
      <c r="L41" s="65"/>
      <c r="M41" s="65"/>
      <c r="N41" s="65"/>
      <c r="O41" s="65" t="str">
        <f>IF($D39&gt;0,TPWRKACT!O39/(2*$D39)," ")</f>
        <v xml:space="preserve"> </v>
      </c>
      <c r="P41" s="65" t="str">
        <f>IF($D39&gt;0,TPWRKACT!P39/(2*$D39)," ")</f>
        <v xml:space="preserve"> </v>
      </c>
      <c r="Q41" s="65" t="str">
        <f>IF($D39&gt;0,TPWRKACT!Q40/(2*$D39)," ")</f>
        <v xml:space="preserve"> </v>
      </c>
    </row>
    <row r="42" spans="1:17" ht="12.75" customHeight="1" x14ac:dyDescent="0.15">
      <c r="A42" s="60" t="s">
        <v>39</v>
      </c>
      <c r="B42" s="57">
        <f>TPWRKACT!B42</f>
        <v>91</v>
      </c>
      <c r="C42" s="59" t="s">
        <v>1</v>
      </c>
      <c r="D42" s="172">
        <v>0</v>
      </c>
      <c r="E42" s="170" t="s">
        <v>173</v>
      </c>
      <c r="F42" s="170" t="s">
        <v>173</v>
      </c>
      <c r="G42" s="170" t="s">
        <v>173</v>
      </c>
      <c r="H42" s="170" t="s">
        <v>173</v>
      </c>
      <c r="I42" s="170" t="s">
        <v>173</v>
      </c>
      <c r="J42" s="170" t="s">
        <v>173</v>
      </c>
      <c r="K42" s="170" t="s">
        <v>173</v>
      </c>
      <c r="L42" s="170" t="s">
        <v>173</v>
      </c>
      <c r="M42" s="170" t="s">
        <v>173</v>
      </c>
      <c r="N42" s="170" t="s">
        <v>173</v>
      </c>
      <c r="O42" s="170" t="s">
        <v>173</v>
      </c>
      <c r="P42" s="170" t="s">
        <v>173</v>
      </c>
      <c r="Q42" s="170" t="s">
        <v>173</v>
      </c>
    </row>
    <row r="43" spans="1:17" ht="12.75" customHeight="1" x14ac:dyDescent="0.15">
      <c r="A43" s="60" t="s">
        <v>40</v>
      </c>
      <c r="B43" s="77">
        <v>0</v>
      </c>
      <c r="C43" s="59" t="s">
        <v>1</v>
      </c>
      <c r="D43" s="172">
        <v>0</v>
      </c>
      <c r="E43" s="170" t="s">
        <v>173</v>
      </c>
      <c r="F43" s="170" t="s">
        <v>173</v>
      </c>
      <c r="G43" s="170" t="s">
        <v>173</v>
      </c>
      <c r="H43" s="170" t="s">
        <v>173</v>
      </c>
      <c r="I43" s="170" t="s">
        <v>173</v>
      </c>
      <c r="J43" s="170" t="s">
        <v>173</v>
      </c>
      <c r="K43" s="170" t="s">
        <v>173</v>
      </c>
      <c r="L43" s="170" t="s">
        <v>173</v>
      </c>
      <c r="M43" s="170" t="s">
        <v>173</v>
      </c>
      <c r="N43" s="170" t="s">
        <v>173</v>
      </c>
      <c r="O43" s="170" t="s">
        <v>173</v>
      </c>
      <c r="P43" s="170" t="s">
        <v>173</v>
      </c>
      <c r="Q43" s="170" t="s">
        <v>173</v>
      </c>
    </row>
    <row r="44" spans="1:17" ht="12.75" customHeight="1" x14ac:dyDescent="0.15">
      <c r="A44" s="60" t="s">
        <v>41</v>
      </c>
      <c r="B44" s="57">
        <f>TPWRKACT!B44</f>
        <v>1274</v>
      </c>
      <c r="C44" s="57">
        <f>TPWRKACT!C44</f>
        <v>1110</v>
      </c>
      <c r="D44" s="92">
        <f>TPWRKACT!D44</f>
        <v>671</v>
      </c>
      <c r="E44" s="52">
        <f>IF($D44&gt;0,TPWRKACT!E44/(2*$D44)," ")</f>
        <v>0.40536512667660207</v>
      </c>
      <c r="F44" s="31">
        <f>IF($D44&gt;0,TPWRKACT!F44/(2*$D44)," ")</f>
        <v>0</v>
      </c>
      <c r="G44" s="31">
        <f>IF($D44&gt;0,TPWRKACT!G44/(2*$D44)," ")</f>
        <v>1.4903129657228018E-3</v>
      </c>
      <c r="H44" s="31">
        <f>IF($D44&gt;0,TPWRKACT!H44/(2*$D44)," ")</f>
        <v>0.11177347242921014</v>
      </c>
      <c r="I44" s="31">
        <f>IF($D44&gt;0,TPWRKACT!I44/(2*$D44)," ")</f>
        <v>1.4903129657228018E-3</v>
      </c>
      <c r="J44" s="31">
        <f>IF($D44&gt;0,TPWRKACT!J44/(2*$D44)," ")</f>
        <v>0.13114754098360656</v>
      </c>
      <c r="K44" s="31">
        <f>IF($D44&gt;0,TPWRKACT!K44/(2*$D44)," ")</f>
        <v>9.1654247391952312E-2</v>
      </c>
      <c r="L44" s="31">
        <f>IF($D44&gt;0,TPWRKACT!L44/(2*$D44)," ")</f>
        <v>0.13189269746646795</v>
      </c>
      <c r="M44" s="31">
        <f>IF($D44&gt;0,TPWRKACT!M44/(2*$D44)," ")</f>
        <v>6.4828614008941882E-2</v>
      </c>
      <c r="N44" s="31">
        <f>IF($D44&gt;0,TPWRKACT!N44/(2*$D44)," ")</f>
        <v>5.0670640834575259E-2</v>
      </c>
      <c r="O44" s="31">
        <f>IF($D44&gt;0,TPWRKACT!O44/(2*$D44)," ")</f>
        <v>1.564828614008942E-2</v>
      </c>
      <c r="P44" s="31">
        <v>0</v>
      </c>
      <c r="Q44" s="31">
        <f>IF($D44&gt;0,TPWRKACT!Q44/(2*$D44)," ")</f>
        <v>8.9418777943368107E-3</v>
      </c>
    </row>
    <row r="45" spans="1:17" ht="12.75" customHeight="1" x14ac:dyDescent="0.15">
      <c r="A45" s="60" t="s">
        <v>42</v>
      </c>
      <c r="B45" s="57">
        <f>TPWRKACT!B45</f>
        <v>2978</v>
      </c>
      <c r="C45" s="59" t="s">
        <v>1</v>
      </c>
      <c r="D45" s="172">
        <v>0</v>
      </c>
      <c r="E45" s="170" t="s">
        <v>173</v>
      </c>
      <c r="F45" s="170" t="s">
        <v>173</v>
      </c>
      <c r="G45" s="170" t="s">
        <v>173</v>
      </c>
      <c r="H45" s="170" t="s">
        <v>173</v>
      </c>
      <c r="I45" s="170" t="s">
        <v>173</v>
      </c>
      <c r="J45" s="170" t="s">
        <v>173</v>
      </c>
      <c r="K45" s="170" t="s">
        <v>173</v>
      </c>
      <c r="L45" s="170" t="s">
        <v>173</v>
      </c>
      <c r="M45" s="170" t="s">
        <v>173</v>
      </c>
      <c r="N45" s="170" t="s">
        <v>173</v>
      </c>
      <c r="O45" s="170" t="s">
        <v>173</v>
      </c>
      <c r="P45" s="170" t="s">
        <v>173</v>
      </c>
      <c r="Q45" s="170" t="s">
        <v>173</v>
      </c>
    </row>
    <row r="46" spans="1:17" ht="12.75" customHeight="1" x14ac:dyDescent="0.15">
      <c r="A46" s="60" t="s">
        <v>43</v>
      </c>
      <c r="B46" s="57">
        <f>TPWRKACT!B46</f>
        <v>220</v>
      </c>
      <c r="C46" s="57">
        <f>TPWRKACT!C46</f>
        <v>182</v>
      </c>
      <c r="D46" s="92">
        <f>TPWRKACT!D46</f>
        <v>110</v>
      </c>
      <c r="E46" s="52">
        <f>IF($D46&gt;0,TPWRKACT!E46/(2*$D46)," ")</f>
        <v>0.36363636363636365</v>
      </c>
      <c r="F46" s="31">
        <f>IF($D46&gt;0,TPWRKACT!F46/(2*$D46)," ")</f>
        <v>0</v>
      </c>
      <c r="G46" s="31">
        <f>IF($D46&gt;0,TPWRKACT!G46/(2*$D46)," ")</f>
        <v>0</v>
      </c>
      <c r="H46" s="31">
        <f>IF($D46&gt;0,TPWRKACT!H46/(2*$D46)," ")</f>
        <v>0.12727272727272726</v>
      </c>
      <c r="I46" s="31">
        <f>IF($D46&gt;0,TPWRKACT!I46/(2*$D46)," ")</f>
        <v>0</v>
      </c>
      <c r="J46" s="31">
        <f>IF($D46&gt;0,TPWRKACT!J46/(2*$D46)," ")</f>
        <v>0.31363636363636366</v>
      </c>
      <c r="K46" s="31">
        <f>IF($D46&gt;0,TPWRKACT!K46/(2*$D46)," ")</f>
        <v>4.5454545454545452E-3</v>
      </c>
      <c r="L46" s="31">
        <f>IF($D46&gt;0,TPWRKACT!L46/(2*$D46)," ")</f>
        <v>0.15454545454545454</v>
      </c>
      <c r="M46" s="31">
        <f>IF($D46&gt;0,TPWRKACT!M46/(2*$D46)," ")</f>
        <v>9.0909090909090905E-3</v>
      </c>
      <c r="N46" s="31">
        <f>IF($D46&gt;0,TPWRKACT!N46/(2*$D46)," ")</f>
        <v>0</v>
      </c>
      <c r="O46" s="31">
        <f>IF($D46&gt;0,TPWRKACT!O46/(2*$D46)," ")</f>
        <v>4.5454545454545452E-3</v>
      </c>
      <c r="P46" s="31">
        <f>IF($D44&gt;0,TPWRKACT!P44/(2*$D44)," ")</f>
        <v>0</v>
      </c>
      <c r="Q46" s="31">
        <f>IF($D46&gt;0,TPWRKACT!Q46/(2*$D46)," ")</f>
        <v>0.25909090909090909</v>
      </c>
    </row>
    <row r="47" spans="1:17" ht="12.75" customHeight="1" x14ac:dyDescent="0.15">
      <c r="A47" s="60" t="s">
        <v>44</v>
      </c>
      <c r="B47" s="77">
        <v>0</v>
      </c>
      <c r="C47" s="59" t="s">
        <v>1</v>
      </c>
      <c r="D47" s="172">
        <v>0</v>
      </c>
      <c r="E47" s="170" t="s">
        <v>173</v>
      </c>
      <c r="F47" s="170" t="s">
        <v>173</v>
      </c>
      <c r="G47" s="170" t="s">
        <v>173</v>
      </c>
      <c r="H47" s="170" t="s">
        <v>173</v>
      </c>
      <c r="I47" s="170" t="s">
        <v>173</v>
      </c>
      <c r="J47" s="170" t="s">
        <v>173</v>
      </c>
      <c r="K47" s="170" t="s">
        <v>173</v>
      </c>
      <c r="L47" s="170" t="s">
        <v>173</v>
      </c>
      <c r="M47" s="170" t="s">
        <v>173</v>
      </c>
      <c r="N47" s="170" t="s">
        <v>173</v>
      </c>
      <c r="O47" s="170" t="s">
        <v>173</v>
      </c>
      <c r="P47" s="170" t="s">
        <v>173</v>
      </c>
      <c r="Q47" s="170" t="s">
        <v>173</v>
      </c>
    </row>
    <row r="48" spans="1:17" ht="12.75" customHeight="1" x14ac:dyDescent="0.15">
      <c r="A48" s="60" t="s">
        <v>45</v>
      </c>
      <c r="B48" s="57">
        <f>TPWRKACT!B48</f>
        <v>2738</v>
      </c>
      <c r="C48" s="57">
        <f>TPWRKACT!C48</f>
        <v>2457</v>
      </c>
      <c r="D48" s="92">
        <f>TPWRKACT!D48</f>
        <v>1384</v>
      </c>
      <c r="E48" s="52">
        <f>IF($D48&gt;0,TPWRKACT!E48/(2*$D48)," ")</f>
        <v>0.31430635838150289</v>
      </c>
      <c r="F48" s="31">
        <f>IF($D48&gt;0,TPWRKACT!F48/(2*$D48)," ")</f>
        <v>0</v>
      </c>
      <c r="G48" s="31">
        <f>IF($D48&gt;0,TPWRKACT!G48/(2*$D48)," ")</f>
        <v>6.5028901734104048E-3</v>
      </c>
      <c r="H48" s="31">
        <f>IF($D48&gt;0,TPWRKACT!H48/(2*$D48)," ")</f>
        <v>0.2666184971098266</v>
      </c>
      <c r="I48" s="31">
        <f>IF($D48&gt;0,TPWRKACT!I48/(2*$D48)," ")</f>
        <v>0</v>
      </c>
      <c r="J48" s="31">
        <f>IF($D48&gt;0,TPWRKACT!J48/(2*$D48)," ")</f>
        <v>2.0953757225433526E-2</v>
      </c>
      <c r="K48" s="31">
        <f>IF($D48&gt;0,TPWRKACT!K48/(2*$D48)," ")</f>
        <v>2.3482658959537571E-2</v>
      </c>
      <c r="L48" s="31">
        <f>IF($D48&gt;0,TPWRKACT!L48/(2*$D48)," ")</f>
        <v>7.8757225433526007E-2</v>
      </c>
      <c r="M48" s="31">
        <f>IF($D48&gt;0,TPWRKACT!M48/(2*$D48)," ")</f>
        <v>0.10440751445086706</v>
      </c>
      <c r="N48" s="31">
        <f>IF($D48&gt;0,TPWRKACT!N48/(2*$D48)," ")</f>
        <v>3.6127167630057803E-3</v>
      </c>
      <c r="O48" s="31">
        <f>IF($D48&gt;0,TPWRKACT!O48/(2*$D48)," ")</f>
        <v>4.44364161849711E-2</v>
      </c>
      <c r="P48" s="31">
        <f>IF($D46&gt;0,TPWRKACT!P46/(2*$D46)," ")</f>
        <v>0</v>
      </c>
      <c r="Q48" s="31">
        <f>IF($D48&gt;0,TPWRKACT!Q48/(2*$D48)," ")</f>
        <v>4.046242774566474E-2</v>
      </c>
    </row>
    <row r="49" spans="1:17" ht="12.75" customHeight="1" x14ac:dyDescent="0.15">
      <c r="A49" s="60" t="s">
        <v>46</v>
      </c>
      <c r="B49" s="77">
        <v>0</v>
      </c>
      <c r="C49" s="59" t="s">
        <v>1</v>
      </c>
      <c r="D49" s="172">
        <v>0</v>
      </c>
      <c r="E49" s="170" t="s">
        <v>173</v>
      </c>
      <c r="F49" s="170" t="s">
        <v>173</v>
      </c>
      <c r="G49" s="170" t="s">
        <v>173</v>
      </c>
      <c r="H49" s="170" t="s">
        <v>173</v>
      </c>
      <c r="I49" s="170" t="s">
        <v>173</v>
      </c>
      <c r="J49" s="170" t="s">
        <v>173</v>
      </c>
      <c r="K49" s="170" t="s">
        <v>173</v>
      </c>
      <c r="L49" s="170" t="s">
        <v>173</v>
      </c>
      <c r="M49" s="170" t="s">
        <v>173</v>
      </c>
      <c r="N49" s="170" t="s">
        <v>173</v>
      </c>
      <c r="O49" s="170" t="s">
        <v>173</v>
      </c>
      <c r="P49" s="170" t="s">
        <v>173</v>
      </c>
      <c r="Q49" s="170" t="s">
        <v>173</v>
      </c>
    </row>
    <row r="50" spans="1:17" ht="12.75" customHeight="1" x14ac:dyDescent="0.15">
      <c r="A50" s="60" t="s">
        <v>47</v>
      </c>
      <c r="B50" s="77">
        <f>TPWRKACT!B50</f>
        <v>0</v>
      </c>
      <c r="C50" s="59" t="str">
        <f>TPWRKACT!C50</f>
        <v>1/</v>
      </c>
      <c r="D50" s="226">
        <v>0</v>
      </c>
      <c r="E50" s="52" t="str">
        <f>IF($D50&gt;0,TPWRKACT!E50/(2*$D50)," ")</f>
        <v xml:space="preserve"> </v>
      </c>
      <c r="F50" s="31" t="str">
        <f>IF($D50&gt;0,TPWRKACT!F50/(2*$D50)," ")</f>
        <v xml:space="preserve"> </v>
      </c>
      <c r="G50" s="31" t="str">
        <f>IF($D50&gt;0,TPWRKACT!G50/(2*$D50)," ")</f>
        <v xml:space="preserve"> </v>
      </c>
      <c r="H50" s="31" t="str">
        <f>IF($D50&gt;0,TPWRKACT!H50/(2*$D50)," ")</f>
        <v xml:space="preserve"> </v>
      </c>
      <c r="I50" s="31" t="str">
        <f>IF($D50&gt;0,TPWRKACT!I50/(2*$D50)," ")</f>
        <v xml:space="preserve"> </v>
      </c>
      <c r="J50" s="31" t="str">
        <f>IF($D50&gt;0,TPWRKACT!J50/(2*$D50)," ")</f>
        <v xml:space="preserve"> </v>
      </c>
      <c r="K50" s="31" t="str">
        <f>IF($D50&gt;0,TPWRKACT!K50/(2*$D50)," ")</f>
        <v xml:space="preserve"> </v>
      </c>
      <c r="L50" s="31" t="str">
        <f>IF($D50&gt;0,TPWRKACT!L50/(2*$D50)," ")</f>
        <v xml:space="preserve"> </v>
      </c>
      <c r="M50" s="31" t="str">
        <f>IF($D50&gt;0,TPWRKACT!M50/(2*$D50)," ")</f>
        <v xml:space="preserve"> </v>
      </c>
      <c r="N50" s="31" t="str">
        <f>IF($D50&gt;0,TPWRKACT!N50/(2*$D50)," ")</f>
        <v xml:space="preserve"> </v>
      </c>
      <c r="O50" s="31" t="str">
        <f>IF($D50&gt;0,TPWRKACT!O50/(2*$D50)," ")</f>
        <v xml:space="preserve"> </v>
      </c>
      <c r="P50" s="31">
        <v>0</v>
      </c>
      <c r="Q50" s="31" t="str">
        <f>IF($D50&gt;0,TPWRKACT!Q50/(2*$D50)," ")</f>
        <v xml:space="preserve"> </v>
      </c>
    </row>
    <row r="51" spans="1:17" ht="12.75" customHeight="1" x14ac:dyDescent="0.15">
      <c r="A51" s="60" t="s">
        <v>48</v>
      </c>
      <c r="B51" s="57">
        <f>TPWRKACT!B51</f>
        <v>1014</v>
      </c>
      <c r="C51" s="57">
        <f>TPWRKACT!C51</f>
        <v>788</v>
      </c>
      <c r="D51" s="92">
        <f>TPWRKACT!D51</f>
        <v>397</v>
      </c>
      <c r="E51" s="52">
        <f>IF($D51&gt;0,TPWRKACT!E51/(2*$D51)," ")</f>
        <v>0.49748110831234255</v>
      </c>
      <c r="F51" s="31">
        <f>IF($D51&gt;0,TPWRKACT!F51/(2*$D51)," ")</f>
        <v>3.778337531486146E-3</v>
      </c>
      <c r="G51" s="31">
        <f>IF($D51&gt;0,TPWRKACT!G51/(2*$D51)," ")</f>
        <v>1.2594458438287153E-3</v>
      </c>
      <c r="H51" s="31">
        <f>IF($D51&gt;0,TPWRKACT!H51/(2*$D51)," ")</f>
        <v>0</v>
      </c>
      <c r="I51" s="31">
        <f>IF($D51&gt;0,TPWRKACT!I51/(2*$D51)," ")</f>
        <v>0</v>
      </c>
      <c r="J51" s="31">
        <f>IF($D51&gt;0,TPWRKACT!J51/(2*$D51)," ")</f>
        <v>2.7707808564231738E-2</v>
      </c>
      <c r="K51" s="31">
        <f>IF($D51&gt;0,TPWRKACT!K51/(2*$D51)," ")</f>
        <v>3.4005037783375318E-2</v>
      </c>
      <c r="L51" s="31">
        <f>IF($D51&gt;0,TPWRKACT!L51/(2*$D51)," ")</f>
        <v>9.5717884130982367E-2</v>
      </c>
      <c r="M51" s="31">
        <f>IF($D51&gt;0,TPWRKACT!M51/(2*$D51)," ")</f>
        <v>5.0377833753148613E-3</v>
      </c>
      <c r="N51" s="31">
        <f>IF($D51&gt;0,TPWRKACT!N51/(2*$D51)," ")</f>
        <v>3.778337531486146E-3</v>
      </c>
      <c r="O51" s="31">
        <f>IF($D51&gt;0,TPWRKACT!O51/(2*$D51)," ")</f>
        <v>8.8161209068010078E-3</v>
      </c>
      <c r="P51" s="31">
        <f>IF($D48&gt;0,TPWRKACT!P48/(2*$D48)," ")</f>
        <v>0</v>
      </c>
      <c r="Q51" s="31">
        <f>IF($D51&gt;0,TPWRKACT!Q51/(2*$D51)," ")</f>
        <v>0</v>
      </c>
    </row>
    <row r="52" spans="1:17" ht="4.5" customHeight="1" x14ac:dyDescent="0.15">
      <c r="A52" s="62"/>
      <c r="B52" s="76"/>
      <c r="C52" s="76"/>
      <c r="D52" s="93"/>
      <c r="E52" s="91"/>
      <c r="F52" s="65"/>
      <c r="G52" s="65"/>
      <c r="H52" s="65"/>
      <c r="I52" s="65"/>
      <c r="J52" s="65"/>
      <c r="K52" s="65"/>
      <c r="L52" s="65"/>
      <c r="M52" s="65"/>
      <c r="N52" s="65"/>
      <c r="O52" s="65" t="str">
        <f>IF($D49&gt;0,TPWRKACT!O49/(2*$D49)," ")</f>
        <v xml:space="preserve"> </v>
      </c>
      <c r="P52" s="65" t="str">
        <f>IF($D49&gt;0,TPWRKACT!P49/(2*$D49)," ")</f>
        <v xml:space="preserve"> </v>
      </c>
      <c r="Q52" s="65" t="str">
        <f>IF($D49&gt;0,TPWRKACT!Q51/(2*$D49)," ")</f>
        <v xml:space="preserve"> </v>
      </c>
    </row>
    <row r="53" spans="1:17" ht="12.75" customHeight="1" x14ac:dyDescent="0.15">
      <c r="A53" s="60" t="s">
        <v>49</v>
      </c>
      <c r="B53" s="77">
        <v>0</v>
      </c>
      <c r="C53" s="59" t="s">
        <v>1</v>
      </c>
      <c r="D53" s="172">
        <v>0</v>
      </c>
      <c r="E53" s="170" t="s">
        <v>173</v>
      </c>
      <c r="F53" s="170" t="s">
        <v>173</v>
      </c>
      <c r="G53" s="170" t="s">
        <v>173</v>
      </c>
      <c r="H53" s="170" t="s">
        <v>173</v>
      </c>
      <c r="I53" s="170" t="s">
        <v>173</v>
      </c>
      <c r="J53" s="170" t="s">
        <v>173</v>
      </c>
      <c r="K53" s="170" t="s">
        <v>173</v>
      </c>
      <c r="L53" s="170" t="s">
        <v>173</v>
      </c>
      <c r="M53" s="170" t="s">
        <v>173</v>
      </c>
      <c r="N53" s="170" t="s">
        <v>173</v>
      </c>
      <c r="O53" s="170" t="s">
        <v>173</v>
      </c>
      <c r="P53" s="170" t="s">
        <v>173</v>
      </c>
      <c r="Q53" s="170" t="s">
        <v>173</v>
      </c>
    </row>
    <row r="54" spans="1:17" ht="12.75" customHeight="1" x14ac:dyDescent="0.15">
      <c r="A54" s="60" t="s">
        <v>50</v>
      </c>
      <c r="B54" s="57">
        <f>TPWRKACT!B54</f>
        <v>504</v>
      </c>
      <c r="C54" s="57">
        <f>TPWRKACT!C54</f>
        <v>438</v>
      </c>
      <c r="D54" s="92">
        <f>TPWRKACT!D54</f>
        <v>32</v>
      </c>
      <c r="E54" s="52">
        <f>IF($D54&gt;0,TPWRKACT!E54/(2*$D54)," ")</f>
        <v>0.453125</v>
      </c>
      <c r="F54" s="31">
        <f>IF($D54&gt;0,TPWRKACT!F54/(2*$D54)," ")</f>
        <v>0</v>
      </c>
      <c r="G54" s="31">
        <f>IF($D54&gt;0,TPWRKACT!G54/(2*$D54)," ")</f>
        <v>0</v>
      </c>
      <c r="H54" s="31">
        <f>IF($D54&gt;0,TPWRKACT!H54/(2*$D54)," ")</f>
        <v>3.125E-2</v>
      </c>
      <c r="I54" s="31">
        <f>IF($D54&gt;0,TPWRKACT!I54/(2*$D54)," ")</f>
        <v>0</v>
      </c>
      <c r="J54" s="31">
        <f>IF($D54&gt;0,TPWRKACT!J54/(2*$D54)," ")</f>
        <v>0.109375</v>
      </c>
      <c r="K54" s="31">
        <f>IF($D54&gt;0,TPWRKACT!K54/(2*$D54)," ")</f>
        <v>0</v>
      </c>
      <c r="L54" s="31">
        <f>IF($D54&gt;0,TPWRKACT!L54/(2*$D54)," ")</f>
        <v>9.375E-2</v>
      </c>
      <c r="M54" s="31">
        <f>IF($D54&gt;0,TPWRKACT!M54/(2*$D54)," ")</f>
        <v>0</v>
      </c>
      <c r="N54" s="31">
        <f>IF($D54&gt;0,TPWRKACT!N54/(2*$D54)," ")</f>
        <v>0</v>
      </c>
      <c r="O54" s="31">
        <f>IF($D54&gt;0,TPWRKACT!O54/(2*$D54)," ")</f>
        <v>0</v>
      </c>
      <c r="P54" s="31">
        <f>IF($D51&gt;0,TPWRKACT!P51/(2*$D51)," ")</f>
        <v>1.2594458438287153E-3</v>
      </c>
      <c r="Q54" s="31">
        <f>IF($D54&gt;0,TPWRKACT!Q54/(2*$D54)," ")</f>
        <v>6.25E-2</v>
      </c>
    </row>
    <row r="55" spans="1:17" ht="12.75" customHeight="1" x14ac:dyDescent="0.15">
      <c r="A55" s="60" t="s">
        <v>51</v>
      </c>
      <c r="B55" s="77">
        <v>0</v>
      </c>
      <c r="C55" s="59" t="s">
        <v>1</v>
      </c>
      <c r="D55" s="172">
        <v>0</v>
      </c>
      <c r="E55" s="170" t="s">
        <v>173</v>
      </c>
      <c r="F55" s="170" t="s">
        <v>173</v>
      </c>
      <c r="G55" s="170" t="s">
        <v>173</v>
      </c>
      <c r="H55" s="170" t="s">
        <v>173</v>
      </c>
      <c r="I55" s="170" t="s">
        <v>173</v>
      </c>
      <c r="J55" s="170" t="s">
        <v>173</v>
      </c>
      <c r="K55" s="170" t="s">
        <v>173</v>
      </c>
      <c r="L55" s="170" t="s">
        <v>173</v>
      </c>
      <c r="M55" s="170" t="s">
        <v>173</v>
      </c>
      <c r="N55" s="170" t="s">
        <v>173</v>
      </c>
      <c r="O55" s="170" t="s">
        <v>173</v>
      </c>
      <c r="P55" s="170" t="s">
        <v>173</v>
      </c>
      <c r="Q55" s="170" t="s">
        <v>173</v>
      </c>
    </row>
    <row r="56" spans="1:17" ht="12.75" customHeight="1" x14ac:dyDescent="0.15">
      <c r="A56" s="60" t="s">
        <v>52</v>
      </c>
      <c r="B56" s="77">
        <v>0</v>
      </c>
      <c r="C56" s="59" t="s">
        <v>1</v>
      </c>
      <c r="D56" s="172">
        <v>0</v>
      </c>
      <c r="E56" s="170" t="s">
        <v>173</v>
      </c>
      <c r="F56" s="170" t="s">
        <v>173</v>
      </c>
      <c r="G56" s="170" t="s">
        <v>173</v>
      </c>
      <c r="H56" s="170" t="s">
        <v>173</v>
      </c>
      <c r="I56" s="170" t="s">
        <v>173</v>
      </c>
      <c r="J56" s="170" t="s">
        <v>173</v>
      </c>
      <c r="K56" s="170" t="s">
        <v>173</v>
      </c>
      <c r="L56" s="170" t="s">
        <v>173</v>
      </c>
      <c r="M56" s="170" t="s">
        <v>173</v>
      </c>
      <c r="N56" s="170" t="s">
        <v>173</v>
      </c>
      <c r="O56" s="170" t="s">
        <v>173</v>
      </c>
      <c r="P56" s="170" t="s">
        <v>173</v>
      </c>
      <c r="Q56" s="170" t="s">
        <v>173</v>
      </c>
    </row>
    <row r="57" spans="1:17" ht="12.75" customHeight="1" x14ac:dyDescent="0.15">
      <c r="A57" s="60" t="s">
        <v>53</v>
      </c>
      <c r="B57" s="57">
        <f>TPWRKACT!B57</f>
        <v>276</v>
      </c>
      <c r="C57" s="57">
        <f>TPWRKACT!C57</f>
        <v>264</v>
      </c>
      <c r="D57" s="94">
        <v>0</v>
      </c>
      <c r="E57" s="52">
        <v>0</v>
      </c>
      <c r="F57" s="31">
        <v>0</v>
      </c>
      <c r="G57" s="31">
        <v>0</v>
      </c>
      <c r="H57" s="31">
        <v>0</v>
      </c>
      <c r="I57" s="31">
        <v>0</v>
      </c>
      <c r="J57" s="31">
        <v>0</v>
      </c>
      <c r="K57" s="31">
        <v>0</v>
      </c>
      <c r="L57" s="31">
        <v>0</v>
      </c>
      <c r="M57" s="31">
        <v>0</v>
      </c>
      <c r="N57" s="31">
        <v>0</v>
      </c>
      <c r="O57" s="31">
        <v>0</v>
      </c>
      <c r="P57" s="31">
        <f>IF($D54&gt;0,TPWRKACT!P54/(2*$D54)," ")</f>
        <v>0</v>
      </c>
      <c r="Q57" s="31">
        <v>0</v>
      </c>
    </row>
    <row r="58" spans="1:17" ht="12.75" customHeight="1" x14ac:dyDescent="0.15">
      <c r="A58" s="60" t="s">
        <v>54</v>
      </c>
      <c r="B58" s="77">
        <v>0</v>
      </c>
      <c r="C58" s="59" t="s">
        <v>1</v>
      </c>
      <c r="D58" s="172">
        <v>0</v>
      </c>
      <c r="E58" s="170" t="s">
        <v>173</v>
      </c>
      <c r="F58" s="170" t="s">
        <v>173</v>
      </c>
      <c r="G58" s="170" t="s">
        <v>173</v>
      </c>
      <c r="H58" s="170" t="s">
        <v>173</v>
      </c>
      <c r="I58" s="170" t="s">
        <v>173</v>
      </c>
      <c r="J58" s="170" t="s">
        <v>173</v>
      </c>
      <c r="K58" s="170" t="s">
        <v>173</v>
      </c>
      <c r="L58" s="170" t="s">
        <v>173</v>
      </c>
      <c r="M58" s="170" t="s">
        <v>173</v>
      </c>
      <c r="N58" s="170" t="s">
        <v>173</v>
      </c>
      <c r="O58" s="170" t="s">
        <v>173</v>
      </c>
      <c r="P58" s="170" t="s">
        <v>173</v>
      </c>
      <c r="Q58" s="170" t="s">
        <v>173</v>
      </c>
    </row>
    <row r="59" spans="1:17" ht="12.75" customHeight="1" x14ac:dyDescent="0.15">
      <c r="A59" s="60" t="s">
        <v>55</v>
      </c>
      <c r="B59" s="77">
        <v>0</v>
      </c>
      <c r="C59" s="59" t="s">
        <v>1</v>
      </c>
      <c r="D59" s="172">
        <v>0</v>
      </c>
      <c r="E59" s="170" t="s">
        <v>173</v>
      </c>
      <c r="F59" s="170" t="s">
        <v>173</v>
      </c>
      <c r="G59" s="170" t="s">
        <v>173</v>
      </c>
      <c r="H59" s="170" t="s">
        <v>173</v>
      </c>
      <c r="I59" s="170" t="s">
        <v>173</v>
      </c>
      <c r="J59" s="170" t="s">
        <v>173</v>
      </c>
      <c r="K59" s="170" t="s">
        <v>173</v>
      </c>
      <c r="L59" s="170" t="s">
        <v>173</v>
      </c>
      <c r="M59" s="170" t="s">
        <v>173</v>
      </c>
      <c r="N59" s="170" t="s">
        <v>173</v>
      </c>
      <c r="O59" s="170" t="s">
        <v>173</v>
      </c>
      <c r="P59" s="170" t="s">
        <v>173</v>
      </c>
      <c r="Q59" s="170" t="s">
        <v>173</v>
      </c>
    </row>
    <row r="60" spans="1:17" ht="12.75" customHeight="1" x14ac:dyDescent="0.15">
      <c r="A60" s="60" t="s">
        <v>56</v>
      </c>
      <c r="B60" s="57">
        <f>TPWRKACT!B60</f>
        <v>431</v>
      </c>
      <c r="C60" s="57">
        <f>TPWRKACT!C60</f>
        <v>333</v>
      </c>
      <c r="D60" s="92">
        <f>TPWRKACT!D60</f>
        <v>161</v>
      </c>
      <c r="E60" s="52">
        <f>IF($D60&gt;0,TPWRKACT!E60/(2*$D60)," ")</f>
        <v>0.63975155279503104</v>
      </c>
      <c r="F60" s="31">
        <f>IF($D60&gt;0,TPWRKACT!F60/(2*$D60)," ")</f>
        <v>0</v>
      </c>
      <c r="G60" s="31">
        <f>IF($D60&gt;0,TPWRKACT!G60/(2*$D60)," ")</f>
        <v>0</v>
      </c>
      <c r="H60" s="31">
        <f>IF($D60&gt;0,TPWRKACT!H60/(2*$D60)," ")</f>
        <v>1.2422360248447204E-2</v>
      </c>
      <c r="I60" s="31">
        <f>IF($D60&gt;0,TPWRKACT!I60/(2*$D60)," ")</f>
        <v>0</v>
      </c>
      <c r="J60" s="31">
        <f>IF($D60&gt;0,TPWRKACT!J60/(2*$D60)," ")</f>
        <v>1.2422360248447204E-2</v>
      </c>
      <c r="K60" s="31">
        <f>IF($D60&gt;0,TPWRKACT!K60/(2*$D60)," ")</f>
        <v>1.5527950310559006E-2</v>
      </c>
      <c r="L60" s="31">
        <f>IF($D60&gt;0,TPWRKACT!L60/(2*$D60)," ")</f>
        <v>3.105590062111801E-3</v>
      </c>
      <c r="M60" s="31">
        <f>IF($D60&gt;0,TPWRKACT!M60/(2*$D60)," ")</f>
        <v>0</v>
      </c>
      <c r="N60" s="31">
        <f>IF($D60&gt;0,TPWRKACT!N60/(2*$D60)," ")</f>
        <v>3.105590062111801E-3</v>
      </c>
      <c r="O60" s="31">
        <f>IF($D60&gt;0,TPWRKACT!O60/(2*$D60)," ")</f>
        <v>6.2111801242236021E-3</v>
      </c>
      <c r="P60" s="31">
        <v>0</v>
      </c>
      <c r="Q60" s="31">
        <f>IF($D60&gt;0,TPWRKACT!Q60/(2*$D60)," ")</f>
        <v>0</v>
      </c>
    </row>
    <row r="61" spans="1:17" ht="12.75" customHeight="1" x14ac:dyDescent="0.15">
      <c r="A61" s="60" t="s">
        <v>57</v>
      </c>
      <c r="B61" s="77">
        <v>0</v>
      </c>
      <c r="C61" s="59" t="s">
        <v>1</v>
      </c>
      <c r="D61" s="172">
        <v>0</v>
      </c>
      <c r="E61" s="170" t="s">
        <v>173</v>
      </c>
      <c r="F61" s="170" t="s">
        <v>173</v>
      </c>
      <c r="G61" s="170" t="s">
        <v>173</v>
      </c>
      <c r="H61" s="170" t="s">
        <v>173</v>
      </c>
      <c r="I61" s="170" t="s">
        <v>173</v>
      </c>
      <c r="J61" s="170" t="s">
        <v>173</v>
      </c>
      <c r="K61" s="170" t="s">
        <v>173</v>
      </c>
      <c r="L61" s="170" t="s">
        <v>173</v>
      </c>
      <c r="M61" s="170" t="s">
        <v>173</v>
      </c>
      <c r="N61" s="170" t="s">
        <v>173</v>
      </c>
      <c r="O61" s="170" t="s">
        <v>173</v>
      </c>
      <c r="P61" s="170" t="s">
        <v>173</v>
      </c>
      <c r="Q61" s="170" t="s">
        <v>173</v>
      </c>
    </row>
    <row r="62" spans="1:17" ht="12.75" customHeight="1" x14ac:dyDescent="0.15">
      <c r="A62" s="60" t="s">
        <v>58</v>
      </c>
      <c r="B62" s="77">
        <v>0</v>
      </c>
      <c r="C62" s="59" t="s">
        <v>1</v>
      </c>
      <c r="D62" s="172">
        <v>0</v>
      </c>
      <c r="E62" s="170" t="s">
        <v>173</v>
      </c>
      <c r="F62" s="170" t="s">
        <v>173</v>
      </c>
      <c r="G62" s="170" t="s">
        <v>173</v>
      </c>
      <c r="H62" s="170" t="s">
        <v>173</v>
      </c>
      <c r="I62" s="170" t="s">
        <v>173</v>
      </c>
      <c r="J62" s="170" t="s">
        <v>173</v>
      </c>
      <c r="K62" s="170" t="s">
        <v>173</v>
      </c>
      <c r="L62" s="170" t="s">
        <v>173</v>
      </c>
      <c r="M62" s="170" t="s">
        <v>173</v>
      </c>
      <c r="N62" s="170" t="s">
        <v>173</v>
      </c>
      <c r="O62" s="170" t="s">
        <v>173</v>
      </c>
      <c r="P62" s="170" t="s">
        <v>173</v>
      </c>
      <c r="Q62" s="170" t="s">
        <v>173</v>
      </c>
    </row>
    <row r="63" spans="1:17" ht="4.5" customHeight="1" x14ac:dyDescent="0.15">
      <c r="A63" s="62"/>
      <c r="B63" s="76"/>
      <c r="C63" s="76"/>
      <c r="D63" s="93"/>
      <c r="E63" s="91"/>
      <c r="F63" s="65"/>
      <c r="G63" s="65"/>
      <c r="H63" s="65"/>
      <c r="I63" s="65"/>
      <c r="J63" s="65"/>
      <c r="K63" s="65"/>
      <c r="L63" s="65"/>
      <c r="M63" s="65"/>
      <c r="N63" s="65"/>
      <c r="O63" s="65" t="str">
        <f>IF($D59&gt;0,TPWRKACT!O59/(2*$D59)," ")</f>
        <v xml:space="preserve"> </v>
      </c>
      <c r="P63" s="65" t="str">
        <f>IF($D59&gt;0,TPWRKACT!P59/(2*$D59)," ")</f>
        <v xml:space="preserve"> </v>
      </c>
      <c r="Q63" s="65" t="str">
        <f>IF($D59&gt;0,TPWRKACT!Q62/(2*$D59)," ")</f>
        <v xml:space="preserve"> </v>
      </c>
    </row>
    <row r="64" spans="1:17" ht="12.75" customHeight="1" x14ac:dyDescent="0.15">
      <c r="A64" s="60" t="s">
        <v>59</v>
      </c>
      <c r="B64" s="57">
        <f>TPWRKACT!B64</f>
        <v>4778</v>
      </c>
      <c r="C64" s="57">
        <f>TPWRKACT!C64</f>
        <v>4299</v>
      </c>
      <c r="D64" s="92">
        <f>TPWRKACT!D64</f>
        <v>539</v>
      </c>
      <c r="E64" s="52">
        <f>IF($D64&gt;0,TPWRKACT!E64/(2*$D64)," ")</f>
        <v>0.29962894248608535</v>
      </c>
      <c r="F64" s="31">
        <f>IF($D64&gt;0,TPWRKACT!F64/(2*$D64)," ")</f>
        <v>9.8330241187384038E-2</v>
      </c>
      <c r="G64" s="31">
        <f>IF($D64&gt;0,TPWRKACT!G64/(2*$D64)," ")</f>
        <v>4.6382189239332098E-3</v>
      </c>
      <c r="H64" s="31">
        <f>IF($D64&gt;0,TPWRKACT!H64/(2*$D64)," ")</f>
        <v>1.8552875695732839E-2</v>
      </c>
      <c r="I64" s="31">
        <f>IF($D64&gt;0,TPWRKACT!I64/(2*$D64)," ")</f>
        <v>0</v>
      </c>
      <c r="J64" s="31">
        <f>IF($D64&gt;0,TPWRKACT!J64/(2*$D64)," ")</f>
        <v>0.24025974025974026</v>
      </c>
      <c r="K64" s="31">
        <f>IF($D64&gt;0,TPWRKACT!K64/(2*$D64)," ")</f>
        <v>3.7105751391465678E-3</v>
      </c>
      <c r="L64" s="31">
        <f>IF($D64&gt;0,TPWRKACT!L64/(2*$D64)," ")</f>
        <v>0.11688311688311688</v>
      </c>
      <c r="M64" s="31">
        <f>IF($D64&gt;0,TPWRKACT!M64/(2*$D64)," ")</f>
        <v>0.17439703153988867</v>
      </c>
      <c r="N64" s="31">
        <f>IF($D64&gt;0,TPWRKACT!N64/(2*$D64)," ")</f>
        <v>1.8552875695732839E-3</v>
      </c>
      <c r="O64" s="31">
        <f>IF($D64&gt;0,TPWRKACT!O64/(2*$D64)," ")</f>
        <v>2.4118738404452691E-2</v>
      </c>
      <c r="P64" s="31">
        <f>IF($D60&gt;0,TPWRKACT!P60/(2*$D60)," ")</f>
        <v>0</v>
      </c>
      <c r="Q64" s="31">
        <f>IF($D64&gt;0,TPWRKACT!Q64/(2*$D64)," ")</f>
        <v>0.2847866419294991</v>
      </c>
    </row>
    <row r="65" spans="1:17" ht="12.75" customHeight="1" x14ac:dyDescent="0.15">
      <c r="A65" s="60" t="s">
        <v>60</v>
      </c>
      <c r="B65" s="77">
        <v>0</v>
      </c>
      <c r="C65" s="59" t="s">
        <v>1</v>
      </c>
      <c r="D65" s="172">
        <v>0</v>
      </c>
      <c r="E65" s="170" t="s">
        <v>173</v>
      </c>
      <c r="F65" s="170" t="s">
        <v>173</v>
      </c>
      <c r="G65" s="170" t="s">
        <v>173</v>
      </c>
      <c r="H65" s="170" t="s">
        <v>173</v>
      </c>
      <c r="I65" s="170" t="s">
        <v>173</v>
      </c>
      <c r="J65" s="170" t="s">
        <v>173</v>
      </c>
      <c r="K65" s="170" t="s">
        <v>173</v>
      </c>
      <c r="L65" s="170" t="s">
        <v>173</v>
      </c>
      <c r="M65" s="170" t="s">
        <v>173</v>
      </c>
      <c r="N65" s="170" t="s">
        <v>173</v>
      </c>
      <c r="O65" s="170" t="s">
        <v>173</v>
      </c>
      <c r="P65" s="170" t="s">
        <v>173</v>
      </c>
      <c r="Q65" s="170" t="s">
        <v>173</v>
      </c>
    </row>
    <row r="66" spans="1:17" ht="12.75" customHeight="1" x14ac:dyDescent="0.15">
      <c r="A66" s="60" t="s">
        <v>61</v>
      </c>
      <c r="B66" s="57">
        <f>TPWRKACT!B66</f>
        <v>812</v>
      </c>
      <c r="C66" s="57">
        <f>TPWRKACT!C66</f>
        <v>581</v>
      </c>
      <c r="D66" s="92">
        <f>TPWRKACT!D66</f>
        <v>155</v>
      </c>
      <c r="E66" s="52">
        <f>IF($D66&gt;0,TPWRKACT!E66/(2*$D66)," ")</f>
        <v>0.24516129032258063</v>
      </c>
      <c r="F66" s="31">
        <f>IF($D66&gt;0,TPWRKACT!F66/(2*$D66)," ")</f>
        <v>0</v>
      </c>
      <c r="G66" s="31">
        <f>IF($D66&gt;0,TPWRKACT!G66/(2*$D66)," ")</f>
        <v>0</v>
      </c>
      <c r="H66" s="31">
        <f>IF($D66&gt;0,TPWRKACT!H66/(2*$D66)," ")</f>
        <v>0.16774193548387098</v>
      </c>
      <c r="I66" s="31">
        <f>IF($D66&gt;0,TPWRKACT!I66/(2*$D66)," ")</f>
        <v>0</v>
      </c>
      <c r="J66" s="31">
        <f>IF($D66&gt;0,TPWRKACT!J66/(2*$D66)," ")</f>
        <v>0.70967741935483875</v>
      </c>
      <c r="K66" s="31">
        <f>IF($D66&gt;0,TPWRKACT!K66/(2*$D66)," ")</f>
        <v>0</v>
      </c>
      <c r="L66" s="31">
        <f>IF($D66&gt;0,TPWRKACT!L66/(2*$D66)," ")</f>
        <v>3.870967741935484E-2</v>
      </c>
      <c r="M66" s="31">
        <f>IF($D66&gt;0,TPWRKACT!M66/(2*$D66)," ")</f>
        <v>2.2580645161290321E-2</v>
      </c>
      <c r="N66" s="31">
        <f>IF($D66&gt;0,TPWRKACT!N66/(2*$D66)," ")</f>
        <v>9.3548387096774197E-2</v>
      </c>
      <c r="O66" s="31">
        <f>IF($D66&gt;0,TPWRKACT!O66/(2*$D66)," ")</f>
        <v>3.870967741935484E-2</v>
      </c>
      <c r="P66" s="31">
        <v>0</v>
      </c>
      <c r="Q66" s="31">
        <f>IF($D66&gt;0,TPWRKACT!Q66/(2*$D66)," ")</f>
        <v>0.11612903225806452</v>
      </c>
    </row>
    <row r="67" spans="1:17" ht="12.75" customHeight="1" x14ac:dyDescent="0.15">
      <c r="A67" s="61" t="s">
        <v>62</v>
      </c>
      <c r="B67" s="79">
        <f>TPWRKACT!B67</f>
        <v>11</v>
      </c>
      <c r="C67" s="79">
        <f>TPWRKACT!C67</f>
        <v>10</v>
      </c>
      <c r="D67" s="95">
        <f>TPWRKACT!D67</f>
        <v>8</v>
      </c>
      <c r="E67" s="53">
        <f>IF($D67&gt;0,TPWRKACT!E67/(2*$D67)," ")</f>
        <v>0.125</v>
      </c>
      <c r="F67" s="32">
        <f>IF($D67&gt;0,TPWRKACT!F67/(2*$D67)," ")</f>
        <v>0</v>
      </c>
      <c r="G67" s="32">
        <f>IF($D67&gt;0,TPWRKACT!G67/(2*$D67)," ")</f>
        <v>0</v>
      </c>
      <c r="H67" s="32">
        <f>IF($D67&gt;0,TPWRKACT!H67/(2*$D67)," ")</f>
        <v>0.75</v>
      </c>
      <c r="I67" s="32">
        <f>IF($D67&gt;0,TPWRKACT!I67/(2*$D67)," ")</f>
        <v>0</v>
      </c>
      <c r="J67" s="32">
        <f>IF($D67&gt;0,TPWRKACT!J67/(2*$D67)," ")</f>
        <v>0.3125</v>
      </c>
      <c r="K67" s="32">
        <f>IF($D67&gt;0,TPWRKACT!K67/(2*$D67)," ")</f>
        <v>0</v>
      </c>
      <c r="L67" s="32">
        <f>IF($D67&gt;0,TPWRKACT!L67/(2*$D67)," ")</f>
        <v>6.25E-2</v>
      </c>
      <c r="M67" s="32">
        <f>IF($D67&gt;0,TPWRKACT!M67/(2*$D67)," ")</f>
        <v>0</v>
      </c>
      <c r="N67" s="32">
        <f>IF($D67&gt;0,TPWRKACT!N67/(2*$D67)," ")</f>
        <v>0</v>
      </c>
      <c r="O67" s="32">
        <f>IF($D67&gt;0,TPWRKACT!O67/(2*$D67)," ")</f>
        <v>0</v>
      </c>
      <c r="P67" s="32">
        <v>0</v>
      </c>
      <c r="Q67" s="32">
        <f>IF($D67&gt;0,TPWRKACT!Q67/(2*$D67)," ")</f>
        <v>0</v>
      </c>
    </row>
    <row r="68" spans="1:17" ht="12.75" customHeight="1" x14ac:dyDescent="0.15">
      <c r="A68" s="324" t="s">
        <v>65</v>
      </c>
      <c r="B68" s="324"/>
      <c r="C68" s="324"/>
      <c r="D68" s="324"/>
      <c r="E68" s="324"/>
      <c r="F68" s="324"/>
      <c r="G68" s="324"/>
      <c r="H68" s="324"/>
      <c r="I68" s="324"/>
      <c r="J68" s="324"/>
      <c r="K68" s="324"/>
      <c r="L68" s="324"/>
      <c r="M68" s="324"/>
      <c r="N68" s="324"/>
      <c r="O68" s="324"/>
      <c r="P68" s="324"/>
      <c r="Q68" s="324"/>
    </row>
    <row r="69" spans="1:17" x14ac:dyDescent="0.15">
      <c r="A69" s="2" t="s">
        <v>2</v>
      </c>
    </row>
  </sheetData>
  <mergeCells count="22">
    <mergeCell ref="A1:Q1"/>
    <mergeCell ref="A68:Q68"/>
    <mergeCell ref="A3:A6"/>
    <mergeCell ref="B3:D3"/>
    <mergeCell ref="E3:Q3"/>
    <mergeCell ref="B4:B6"/>
    <mergeCell ref="C4:C6"/>
    <mergeCell ref="D4:D6"/>
    <mergeCell ref="K4:K6"/>
    <mergeCell ref="A2:Q2"/>
    <mergeCell ref="Q4:Q6"/>
    <mergeCell ref="L4:L6"/>
    <mergeCell ref="M4:M6"/>
    <mergeCell ref="N4:N6"/>
    <mergeCell ref="E4:E6"/>
    <mergeCell ref="F4:F6"/>
    <mergeCell ref="P4:P6"/>
    <mergeCell ref="G4:G6"/>
    <mergeCell ref="H4:H6"/>
    <mergeCell ref="I4:I6"/>
    <mergeCell ref="J4:J6"/>
    <mergeCell ref="O4:O6"/>
  </mergeCells>
  <phoneticPr fontId="0" type="noConversion"/>
  <printOptions horizontalCentered="1" verticalCentered="1"/>
  <pageMargins left="0.25" right="0.25" top="0.25" bottom="0.25" header="0.5" footer="0.5"/>
  <pageSetup scale="67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Q65"/>
  <sheetViews>
    <sheetView topLeftCell="A25" workbookViewId="0">
      <selection activeCell="A65" sqref="A65:P65"/>
    </sheetView>
  </sheetViews>
  <sheetFormatPr baseColWidth="10" defaultColWidth="9.1640625" defaultRowHeight="12.75" customHeight="1" x14ac:dyDescent="0.15"/>
  <cols>
    <col min="1" max="1" width="15.6640625" style="2" customWidth="1"/>
    <col min="2" max="2" width="10.5" style="2" bestFit="1" customWidth="1"/>
    <col min="3" max="3" width="13.5" style="2" bestFit="1" customWidth="1"/>
    <col min="4" max="4" width="13.1640625" style="2" bestFit="1" customWidth="1"/>
    <col min="5" max="5" width="12.33203125" style="2" bestFit="1" customWidth="1"/>
    <col min="6" max="6" width="12.33203125" style="2" customWidth="1"/>
    <col min="7" max="7" width="11.33203125" style="2" bestFit="1" customWidth="1"/>
    <col min="8" max="8" width="10.5" style="2" bestFit="1" customWidth="1"/>
    <col min="9" max="9" width="8.6640625" style="2" bestFit="1" customWidth="1"/>
    <col min="10" max="10" width="11.33203125" style="2" bestFit="1" customWidth="1"/>
    <col min="11" max="11" width="10.6640625" style="2" bestFit="1" customWidth="1"/>
    <col min="12" max="12" width="9.6640625" style="2" bestFit="1" customWidth="1"/>
    <col min="13" max="13" width="12.33203125" style="2" bestFit="1" customWidth="1"/>
    <col min="14" max="14" width="11.5" style="2" bestFit="1" customWidth="1"/>
    <col min="15" max="15" width="10.5" style="2" bestFit="1" customWidth="1"/>
    <col min="16" max="16" width="9.33203125" style="2" bestFit="1" customWidth="1"/>
    <col min="17" max="16384" width="9.1640625" style="2"/>
  </cols>
  <sheetData>
    <row r="1" spans="1:17" ht="54.75" customHeight="1" x14ac:dyDescent="0.15">
      <c r="A1" s="289" t="s">
        <v>183</v>
      </c>
      <c r="B1" s="289"/>
      <c r="C1" s="289"/>
      <c r="D1" s="289"/>
      <c r="E1" s="289"/>
      <c r="F1" s="289"/>
      <c r="G1" s="289"/>
      <c r="H1" s="289"/>
      <c r="I1" s="289"/>
      <c r="J1" s="289"/>
      <c r="K1" s="289"/>
      <c r="L1" s="289"/>
      <c r="M1" s="289"/>
      <c r="N1" s="289"/>
      <c r="O1" s="289"/>
      <c r="P1" s="289"/>
    </row>
    <row r="2" spans="1:17" ht="15.75" customHeight="1" x14ac:dyDescent="0.15">
      <c r="A2" s="290" t="str">
        <f>FINAL2!$A$2</f>
        <v>ACF/OFA: 12/15/2015</v>
      </c>
      <c r="B2" s="290"/>
      <c r="C2" s="290"/>
      <c r="D2" s="290"/>
      <c r="E2" s="290"/>
      <c r="F2" s="290"/>
      <c r="G2" s="290"/>
      <c r="H2" s="290"/>
      <c r="I2" s="290"/>
      <c r="J2" s="290"/>
      <c r="K2" s="290"/>
      <c r="L2" s="290"/>
      <c r="M2" s="290"/>
      <c r="N2" s="290"/>
      <c r="O2" s="290"/>
      <c r="P2" s="290"/>
    </row>
    <row r="3" spans="1:17" s="3" customFormat="1" ht="39.75" customHeight="1" x14ac:dyDescent="0.15">
      <c r="A3" s="102" t="s">
        <v>0</v>
      </c>
      <c r="B3" s="26" t="s">
        <v>171</v>
      </c>
      <c r="C3" s="26" t="s">
        <v>172</v>
      </c>
      <c r="D3" s="26" t="s">
        <v>155</v>
      </c>
      <c r="E3" s="26" t="s">
        <v>167</v>
      </c>
      <c r="F3" s="26" t="s">
        <v>153</v>
      </c>
      <c r="G3" s="26" t="s">
        <v>156</v>
      </c>
      <c r="H3" s="26" t="s">
        <v>157</v>
      </c>
      <c r="I3" s="26" t="s">
        <v>158</v>
      </c>
      <c r="J3" s="26" t="s">
        <v>159</v>
      </c>
      <c r="K3" s="26" t="s">
        <v>160</v>
      </c>
      <c r="L3" s="26" t="s">
        <v>161</v>
      </c>
      <c r="M3" s="26" t="s">
        <v>162</v>
      </c>
      <c r="N3" s="26" t="s">
        <v>168</v>
      </c>
      <c r="O3" s="26" t="s">
        <v>164</v>
      </c>
      <c r="P3" s="102" t="s">
        <v>98</v>
      </c>
      <c r="Q3" s="96"/>
    </row>
    <row r="4" spans="1:17" s="3" customFormat="1" ht="12.75" customHeight="1" x14ac:dyDescent="0.15">
      <c r="A4" s="45" t="s">
        <v>3</v>
      </c>
      <c r="B4" s="24">
        <f t="shared" ref="B4:P4" si="0">SUM(B6:B64)</f>
        <v>1149778</v>
      </c>
      <c r="C4" s="24">
        <f t="shared" si="0"/>
        <v>497607</v>
      </c>
      <c r="D4" s="24">
        <f t="shared" si="0"/>
        <v>286104</v>
      </c>
      <c r="E4" s="24">
        <f t="shared" si="0"/>
        <v>5746</v>
      </c>
      <c r="F4" s="24">
        <f t="shared" si="0"/>
        <v>4382</v>
      </c>
      <c r="G4" s="24">
        <f t="shared" si="0"/>
        <v>42181</v>
      </c>
      <c r="H4" s="24">
        <f t="shared" si="0"/>
        <v>1004</v>
      </c>
      <c r="I4" s="24">
        <f t="shared" si="0"/>
        <v>101326</v>
      </c>
      <c r="J4" s="24">
        <f t="shared" si="0"/>
        <v>32369</v>
      </c>
      <c r="K4" s="24">
        <f t="shared" si="0"/>
        <v>49350</v>
      </c>
      <c r="L4" s="24">
        <f t="shared" si="0"/>
        <v>23957</v>
      </c>
      <c r="M4" s="24">
        <f t="shared" si="0"/>
        <v>7605</v>
      </c>
      <c r="N4" s="24">
        <f t="shared" si="0"/>
        <v>7602</v>
      </c>
      <c r="O4" s="24">
        <f t="shared" si="0"/>
        <v>301</v>
      </c>
      <c r="P4" s="24">
        <f t="shared" si="0"/>
        <v>44172</v>
      </c>
      <c r="Q4" s="96" t="s">
        <v>2</v>
      </c>
    </row>
    <row r="5" spans="1:17" ht="4.5" customHeight="1" x14ac:dyDescent="0.15">
      <c r="A5" s="62"/>
      <c r="B5" s="75"/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4"/>
    </row>
    <row r="6" spans="1:17" ht="12.75" customHeight="1" x14ac:dyDescent="0.15">
      <c r="A6" s="60" t="s">
        <v>10</v>
      </c>
      <c r="B6" s="24">
        <v>12502</v>
      </c>
      <c r="C6" s="24">
        <v>5805</v>
      </c>
      <c r="D6" s="24">
        <v>4440</v>
      </c>
      <c r="E6" s="24">
        <v>19</v>
      </c>
      <c r="F6" s="24">
        <v>84</v>
      </c>
      <c r="G6" s="24">
        <v>808</v>
      </c>
      <c r="H6" s="55">
        <v>0</v>
      </c>
      <c r="I6" s="24">
        <v>212</v>
      </c>
      <c r="J6" s="55">
        <v>0</v>
      </c>
      <c r="K6" s="24">
        <v>336</v>
      </c>
      <c r="L6" s="24">
        <v>448</v>
      </c>
      <c r="M6" s="24">
        <v>1</v>
      </c>
      <c r="N6" s="24">
        <v>88</v>
      </c>
      <c r="O6" s="55">
        <v>0</v>
      </c>
      <c r="P6" s="24">
        <v>220</v>
      </c>
    </row>
    <row r="7" spans="1:17" ht="12.75" customHeight="1" x14ac:dyDescent="0.15">
      <c r="A7" s="60" t="s">
        <v>11</v>
      </c>
      <c r="B7" s="24">
        <v>3041</v>
      </c>
      <c r="C7" s="24">
        <v>1316</v>
      </c>
      <c r="D7" s="24">
        <v>925</v>
      </c>
      <c r="E7" s="55">
        <v>0</v>
      </c>
      <c r="F7" s="24">
        <v>2</v>
      </c>
      <c r="G7" s="24">
        <v>7</v>
      </c>
      <c r="H7" s="24">
        <v>3</v>
      </c>
      <c r="I7" s="24">
        <v>380</v>
      </c>
      <c r="J7" s="24">
        <v>81</v>
      </c>
      <c r="K7" s="24">
        <v>77</v>
      </c>
      <c r="L7" s="24">
        <v>9</v>
      </c>
      <c r="M7" s="24">
        <v>44</v>
      </c>
      <c r="N7" s="24">
        <v>9</v>
      </c>
      <c r="O7" s="55">
        <v>0</v>
      </c>
      <c r="P7" s="55">
        <v>0</v>
      </c>
    </row>
    <row r="8" spans="1:17" ht="12.75" customHeight="1" x14ac:dyDescent="0.15">
      <c r="A8" s="60" t="s">
        <v>12</v>
      </c>
      <c r="B8" s="24">
        <v>10593</v>
      </c>
      <c r="C8" s="24">
        <v>3138</v>
      </c>
      <c r="D8" s="24">
        <v>1722</v>
      </c>
      <c r="E8" s="55">
        <v>2</v>
      </c>
      <c r="F8" s="55">
        <v>18</v>
      </c>
      <c r="G8" s="24">
        <v>384</v>
      </c>
      <c r="H8" s="24">
        <v>9</v>
      </c>
      <c r="I8" s="24">
        <v>873</v>
      </c>
      <c r="J8" s="24">
        <v>205</v>
      </c>
      <c r="K8" s="24">
        <v>424</v>
      </c>
      <c r="L8" s="24">
        <v>53</v>
      </c>
      <c r="M8" s="24">
        <v>94</v>
      </c>
      <c r="N8" s="24">
        <v>92</v>
      </c>
      <c r="O8" s="55">
        <v>0</v>
      </c>
      <c r="P8" s="55">
        <v>0</v>
      </c>
    </row>
    <row r="9" spans="1:17" ht="12.75" customHeight="1" x14ac:dyDescent="0.15">
      <c r="A9" s="60" t="s">
        <v>13</v>
      </c>
      <c r="B9" s="24">
        <v>4565</v>
      </c>
      <c r="C9" s="24">
        <v>2145</v>
      </c>
      <c r="D9" s="24">
        <v>1311</v>
      </c>
      <c r="E9" s="55">
        <v>0</v>
      </c>
      <c r="F9" s="55">
        <v>8</v>
      </c>
      <c r="G9" s="24">
        <v>310</v>
      </c>
      <c r="H9" s="24">
        <v>5</v>
      </c>
      <c r="I9" s="24">
        <v>288</v>
      </c>
      <c r="J9" s="24">
        <v>41</v>
      </c>
      <c r="K9" s="24">
        <v>291</v>
      </c>
      <c r="L9" s="55">
        <v>0</v>
      </c>
      <c r="M9" s="55">
        <v>0</v>
      </c>
      <c r="N9" s="24">
        <v>30</v>
      </c>
      <c r="O9" s="55">
        <v>0</v>
      </c>
      <c r="P9" s="24">
        <v>66</v>
      </c>
    </row>
    <row r="10" spans="1:17" ht="12.75" customHeight="1" x14ac:dyDescent="0.15">
      <c r="A10" s="60" t="s">
        <v>14</v>
      </c>
      <c r="B10" s="24">
        <v>431903</v>
      </c>
      <c r="C10" s="24">
        <v>157849</v>
      </c>
      <c r="D10" s="24">
        <v>77759</v>
      </c>
      <c r="E10" s="24">
        <v>2367</v>
      </c>
      <c r="F10" s="24">
        <v>3183</v>
      </c>
      <c r="G10" s="24">
        <v>4703</v>
      </c>
      <c r="H10" s="24">
        <v>748</v>
      </c>
      <c r="I10" s="24">
        <v>59196</v>
      </c>
      <c r="J10" s="24">
        <v>12903</v>
      </c>
      <c r="K10" s="24">
        <v>21886</v>
      </c>
      <c r="L10" s="24">
        <v>6644</v>
      </c>
      <c r="M10" s="24">
        <v>3867</v>
      </c>
      <c r="N10" s="24">
        <v>1317</v>
      </c>
      <c r="O10" s="55">
        <v>75</v>
      </c>
      <c r="P10" s="24">
        <v>7223</v>
      </c>
    </row>
    <row r="11" spans="1:17" ht="12.75" customHeight="1" x14ac:dyDescent="0.15">
      <c r="A11" s="60" t="s">
        <v>15</v>
      </c>
      <c r="B11" s="24">
        <v>11782</v>
      </c>
      <c r="C11" s="24">
        <v>4277</v>
      </c>
      <c r="D11" s="24">
        <v>1545</v>
      </c>
      <c r="E11" s="24">
        <v>79</v>
      </c>
      <c r="F11" s="55">
        <v>0</v>
      </c>
      <c r="G11" s="24">
        <v>642</v>
      </c>
      <c r="H11" s="24">
        <v>73</v>
      </c>
      <c r="I11" s="24">
        <v>723</v>
      </c>
      <c r="J11" s="24">
        <v>460</v>
      </c>
      <c r="K11" s="24">
        <v>757</v>
      </c>
      <c r="L11" s="24">
        <v>73</v>
      </c>
      <c r="M11" s="24">
        <v>79</v>
      </c>
      <c r="N11" s="24">
        <v>111</v>
      </c>
      <c r="O11" s="55">
        <v>0</v>
      </c>
      <c r="P11" s="24">
        <v>734</v>
      </c>
    </row>
    <row r="12" spans="1:17" ht="12.75" customHeight="1" x14ac:dyDescent="0.15">
      <c r="A12" s="60" t="s">
        <v>16</v>
      </c>
      <c r="B12" s="24">
        <v>8811</v>
      </c>
      <c r="C12" s="24">
        <v>4987</v>
      </c>
      <c r="D12" s="24">
        <v>2412</v>
      </c>
      <c r="E12" s="24">
        <v>23</v>
      </c>
      <c r="F12" s="55">
        <v>5</v>
      </c>
      <c r="G12" s="55">
        <v>0</v>
      </c>
      <c r="H12" s="55">
        <v>0</v>
      </c>
      <c r="I12" s="24">
        <v>3163</v>
      </c>
      <c r="J12" s="24">
        <v>5</v>
      </c>
      <c r="K12" s="24">
        <v>371</v>
      </c>
      <c r="L12" s="55">
        <v>16</v>
      </c>
      <c r="M12" s="24">
        <v>133</v>
      </c>
      <c r="N12" s="24">
        <v>18</v>
      </c>
      <c r="O12" s="55">
        <v>0</v>
      </c>
      <c r="P12" s="55">
        <v>0</v>
      </c>
    </row>
    <row r="13" spans="1:17" ht="12.75" customHeight="1" x14ac:dyDescent="0.15">
      <c r="A13" s="60" t="s">
        <v>17</v>
      </c>
      <c r="B13" s="24">
        <v>1899</v>
      </c>
      <c r="C13" s="24">
        <v>763</v>
      </c>
      <c r="D13" s="24">
        <v>521</v>
      </c>
      <c r="E13" s="24">
        <v>1</v>
      </c>
      <c r="F13" s="55">
        <v>0</v>
      </c>
      <c r="G13" s="24">
        <v>172</v>
      </c>
      <c r="H13" s="55">
        <v>0</v>
      </c>
      <c r="I13" s="24">
        <v>112</v>
      </c>
      <c r="J13" s="55">
        <v>0</v>
      </c>
      <c r="K13" s="24">
        <v>94</v>
      </c>
      <c r="L13" s="24">
        <v>1</v>
      </c>
      <c r="M13" s="55">
        <v>0</v>
      </c>
      <c r="N13" s="24">
        <v>10</v>
      </c>
      <c r="O13" s="55">
        <v>0</v>
      </c>
      <c r="P13" s="55">
        <v>0</v>
      </c>
    </row>
    <row r="14" spans="1:17" ht="12.75" customHeight="1" x14ac:dyDescent="0.15">
      <c r="A14" s="60" t="s">
        <v>84</v>
      </c>
      <c r="B14" s="24">
        <v>4358</v>
      </c>
      <c r="C14" s="24">
        <v>1571</v>
      </c>
      <c r="D14" s="24">
        <v>890</v>
      </c>
      <c r="E14" s="55">
        <v>1</v>
      </c>
      <c r="F14" s="55">
        <v>1</v>
      </c>
      <c r="G14" s="24">
        <v>107</v>
      </c>
      <c r="H14" s="24">
        <v>8</v>
      </c>
      <c r="I14" s="24">
        <v>518</v>
      </c>
      <c r="J14" s="24">
        <v>33</v>
      </c>
      <c r="K14" s="24">
        <v>182</v>
      </c>
      <c r="L14" s="24">
        <v>9</v>
      </c>
      <c r="M14" s="24">
        <v>3</v>
      </c>
      <c r="N14" s="24">
        <v>31</v>
      </c>
      <c r="O14" s="55">
        <v>0</v>
      </c>
      <c r="P14" s="55">
        <v>0</v>
      </c>
    </row>
    <row r="15" spans="1:17" ht="12.75" customHeight="1" x14ac:dyDescent="0.15">
      <c r="A15" s="60" t="s">
        <v>18</v>
      </c>
      <c r="B15" s="24">
        <v>14646</v>
      </c>
      <c r="C15" s="24">
        <v>7552</v>
      </c>
      <c r="D15" s="24">
        <v>2050</v>
      </c>
      <c r="E15" s="24">
        <v>13</v>
      </c>
      <c r="F15" s="24">
        <v>5</v>
      </c>
      <c r="G15" s="24">
        <v>1066</v>
      </c>
      <c r="H15" s="24">
        <v>11</v>
      </c>
      <c r="I15" s="24">
        <v>772</v>
      </c>
      <c r="J15" s="24">
        <v>2092</v>
      </c>
      <c r="K15" s="24">
        <v>1592</v>
      </c>
      <c r="L15" s="24">
        <v>1185</v>
      </c>
      <c r="M15" s="24">
        <v>76</v>
      </c>
      <c r="N15" s="24">
        <v>223</v>
      </c>
      <c r="O15" s="55">
        <v>0</v>
      </c>
      <c r="P15" s="24">
        <v>1382</v>
      </c>
    </row>
    <row r="16" spans="1:17" ht="4.5" customHeight="1" x14ac:dyDescent="0.15">
      <c r="A16" s="62"/>
      <c r="B16" s="75"/>
      <c r="C16" s="75"/>
      <c r="D16" s="75"/>
      <c r="E16" s="75"/>
      <c r="F16" s="75"/>
      <c r="G16" s="75"/>
      <c r="H16" s="75"/>
      <c r="I16" s="75"/>
      <c r="J16" s="75"/>
      <c r="K16" s="75"/>
      <c r="L16" s="75"/>
      <c r="M16" s="75"/>
      <c r="N16" s="75"/>
      <c r="O16" s="75"/>
      <c r="P16" s="75"/>
    </row>
    <row r="17" spans="1:16" ht="12.75" customHeight="1" x14ac:dyDescent="0.15">
      <c r="A17" s="60" t="s">
        <v>19</v>
      </c>
      <c r="B17" s="24">
        <v>4387</v>
      </c>
      <c r="C17" s="24">
        <v>2509</v>
      </c>
      <c r="D17" s="24">
        <v>505</v>
      </c>
      <c r="E17" s="55">
        <v>0</v>
      </c>
      <c r="F17" s="55">
        <v>0</v>
      </c>
      <c r="G17" s="24">
        <v>1391</v>
      </c>
      <c r="H17" s="24">
        <v>4</v>
      </c>
      <c r="I17" s="24">
        <v>246</v>
      </c>
      <c r="J17" s="24">
        <v>30</v>
      </c>
      <c r="K17" s="24">
        <v>292</v>
      </c>
      <c r="L17" s="24">
        <v>729</v>
      </c>
      <c r="M17" s="55">
        <v>0</v>
      </c>
      <c r="N17" s="24">
        <v>168</v>
      </c>
      <c r="O17" s="24">
        <v>195</v>
      </c>
      <c r="P17" s="24">
        <v>63</v>
      </c>
    </row>
    <row r="18" spans="1:16" ht="12.75" customHeight="1" x14ac:dyDescent="0.15">
      <c r="A18" s="60" t="s">
        <v>20</v>
      </c>
      <c r="B18" s="24">
        <v>780</v>
      </c>
      <c r="C18" s="24">
        <v>668</v>
      </c>
      <c r="D18" s="24">
        <v>124</v>
      </c>
      <c r="E18" s="55">
        <v>1</v>
      </c>
      <c r="F18" s="55">
        <v>0</v>
      </c>
      <c r="G18" s="24">
        <v>380</v>
      </c>
      <c r="H18" s="55">
        <v>1</v>
      </c>
      <c r="I18" s="24">
        <v>130</v>
      </c>
      <c r="J18" s="24">
        <v>3</v>
      </c>
      <c r="K18" s="24">
        <v>25</v>
      </c>
      <c r="L18" s="55">
        <v>0</v>
      </c>
      <c r="M18" s="55">
        <v>0</v>
      </c>
      <c r="N18" s="55">
        <v>4</v>
      </c>
      <c r="O18" s="55">
        <v>0</v>
      </c>
      <c r="P18" s="55">
        <v>0</v>
      </c>
    </row>
    <row r="19" spans="1:16" ht="12.75" customHeight="1" x14ac:dyDescent="0.15">
      <c r="A19" s="60" t="s">
        <v>21</v>
      </c>
      <c r="B19" s="24">
        <v>8925</v>
      </c>
      <c r="C19" s="24">
        <v>4511</v>
      </c>
      <c r="D19" s="24">
        <v>3446</v>
      </c>
      <c r="E19" s="24">
        <v>96</v>
      </c>
      <c r="F19" s="24">
        <v>45</v>
      </c>
      <c r="G19" s="24">
        <v>575</v>
      </c>
      <c r="H19" s="24">
        <v>1</v>
      </c>
      <c r="I19" s="24">
        <v>423</v>
      </c>
      <c r="J19" s="24">
        <v>167</v>
      </c>
      <c r="K19" s="24">
        <v>186</v>
      </c>
      <c r="L19" s="24">
        <v>42</v>
      </c>
      <c r="M19" s="24">
        <v>17</v>
      </c>
      <c r="N19" s="24">
        <v>6</v>
      </c>
      <c r="O19" s="55">
        <v>0</v>
      </c>
      <c r="P19" s="24">
        <v>244</v>
      </c>
    </row>
    <row r="20" spans="1:16" ht="12.75" customHeight="1" x14ac:dyDescent="0.15">
      <c r="A20" s="60" t="s">
        <v>22</v>
      </c>
      <c r="B20" s="24">
        <v>173</v>
      </c>
      <c r="C20" s="24">
        <v>163</v>
      </c>
      <c r="D20" s="24">
        <v>47</v>
      </c>
      <c r="E20" s="55">
        <v>0</v>
      </c>
      <c r="F20" s="55">
        <v>0</v>
      </c>
      <c r="G20" s="24">
        <v>22</v>
      </c>
      <c r="H20" s="55">
        <v>0</v>
      </c>
      <c r="I20" s="24">
        <v>34</v>
      </c>
      <c r="J20" s="24">
        <v>1</v>
      </c>
      <c r="K20" s="24">
        <v>19</v>
      </c>
      <c r="L20" s="55">
        <v>1</v>
      </c>
      <c r="M20" s="55">
        <v>0</v>
      </c>
      <c r="N20" s="24">
        <v>5</v>
      </c>
      <c r="O20" s="55">
        <v>0</v>
      </c>
      <c r="P20" s="24">
        <v>145</v>
      </c>
    </row>
    <row r="21" spans="1:16" ht="12.75" customHeight="1" x14ac:dyDescent="0.15">
      <c r="A21" s="60" t="s">
        <v>23</v>
      </c>
      <c r="B21" s="24">
        <v>8194</v>
      </c>
      <c r="C21" s="24">
        <v>7407</v>
      </c>
      <c r="D21" s="24">
        <v>3864</v>
      </c>
      <c r="E21" s="55">
        <v>0</v>
      </c>
      <c r="F21" s="55">
        <v>0</v>
      </c>
      <c r="G21" s="24">
        <v>1595</v>
      </c>
      <c r="H21" s="55">
        <v>0</v>
      </c>
      <c r="I21" s="24">
        <v>700</v>
      </c>
      <c r="J21" s="24">
        <v>606</v>
      </c>
      <c r="K21" s="24">
        <v>931</v>
      </c>
      <c r="L21" s="24">
        <v>100</v>
      </c>
      <c r="M21" s="24">
        <v>52</v>
      </c>
      <c r="N21" s="24">
        <v>135</v>
      </c>
      <c r="O21" s="55">
        <v>0</v>
      </c>
      <c r="P21" s="24">
        <v>16</v>
      </c>
    </row>
    <row r="22" spans="1:16" ht="12.75" customHeight="1" x14ac:dyDescent="0.15">
      <c r="A22" s="60" t="s">
        <v>24</v>
      </c>
      <c r="B22" s="24">
        <v>4582</v>
      </c>
      <c r="C22" s="24">
        <v>1975</v>
      </c>
      <c r="D22" s="24">
        <v>1506</v>
      </c>
      <c r="E22" s="24">
        <v>8</v>
      </c>
      <c r="F22" s="55">
        <v>0</v>
      </c>
      <c r="G22" s="24">
        <v>207</v>
      </c>
      <c r="H22" s="55">
        <v>0</v>
      </c>
      <c r="I22" s="24">
        <v>331</v>
      </c>
      <c r="J22" s="55">
        <v>0</v>
      </c>
      <c r="K22" s="24">
        <v>61</v>
      </c>
      <c r="L22" s="24">
        <v>39</v>
      </c>
      <c r="M22" s="24">
        <v>14</v>
      </c>
      <c r="N22" s="24">
        <v>77</v>
      </c>
      <c r="O22" s="55">
        <v>0</v>
      </c>
      <c r="P22" s="55">
        <v>0</v>
      </c>
    </row>
    <row r="23" spans="1:16" ht="12.75" customHeight="1" x14ac:dyDescent="0.15">
      <c r="A23" s="60" t="s">
        <v>25</v>
      </c>
      <c r="B23" s="24">
        <v>13765</v>
      </c>
      <c r="C23" s="24">
        <v>7592</v>
      </c>
      <c r="D23" s="24">
        <v>4168</v>
      </c>
      <c r="E23" s="24">
        <v>7</v>
      </c>
      <c r="F23" s="24">
        <v>31</v>
      </c>
      <c r="G23" s="24">
        <v>19</v>
      </c>
      <c r="H23" s="55">
        <v>0</v>
      </c>
      <c r="I23" s="24">
        <v>228</v>
      </c>
      <c r="J23" s="24">
        <v>164</v>
      </c>
      <c r="K23" s="24">
        <v>547</v>
      </c>
      <c r="L23" s="24">
        <v>226</v>
      </c>
      <c r="M23" s="24">
        <v>194</v>
      </c>
      <c r="N23" s="24">
        <v>81</v>
      </c>
      <c r="O23" s="55">
        <v>0</v>
      </c>
      <c r="P23" s="24">
        <v>3036</v>
      </c>
    </row>
    <row r="24" spans="1:16" ht="12.75" customHeight="1" x14ac:dyDescent="0.15">
      <c r="A24" s="60" t="s">
        <v>26</v>
      </c>
      <c r="B24" s="24">
        <v>6027</v>
      </c>
      <c r="C24" s="24">
        <v>2315</v>
      </c>
      <c r="D24" s="24">
        <v>1715</v>
      </c>
      <c r="E24" s="55">
        <v>0</v>
      </c>
      <c r="F24" s="55">
        <v>3</v>
      </c>
      <c r="G24" s="24">
        <v>79</v>
      </c>
      <c r="H24" s="55">
        <v>0</v>
      </c>
      <c r="I24" s="24">
        <v>357</v>
      </c>
      <c r="J24" s="24">
        <v>16</v>
      </c>
      <c r="K24" s="24">
        <v>168</v>
      </c>
      <c r="L24" s="24">
        <v>16</v>
      </c>
      <c r="M24" s="24">
        <v>25</v>
      </c>
      <c r="N24" s="24">
        <v>85</v>
      </c>
      <c r="O24" s="55">
        <v>0</v>
      </c>
      <c r="P24" s="24">
        <v>42</v>
      </c>
    </row>
    <row r="25" spans="1:16" ht="12.75" customHeight="1" x14ac:dyDescent="0.15">
      <c r="A25" s="60" t="s">
        <v>27</v>
      </c>
      <c r="B25" s="24">
        <v>12556</v>
      </c>
      <c r="C25" s="24">
        <v>6898</v>
      </c>
      <c r="D25" s="24">
        <v>3556</v>
      </c>
      <c r="E25" s="24">
        <v>68</v>
      </c>
      <c r="F25" s="55">
        <v>0</v>
      </c>
      <c r="G25" s="24">
        <v>922</v>
      </c>
      <c r="H25" s="55">
        <v>0</v>
      </c>
      <c r="I25" s="24">
        <v>106</v>
      </c>
      <c r="J25" s="24">
        <v>2027</v>
      </c>
      <c r="K25" s="24">
        <v>807</v>
      </c>
      <c r="L25" s="24">
        <v>762</v>
      </c>
      <c r="M25" s="24">
        <v>244</v>
      </c>
      <c r="N25" s="24">
        <v>221</v>
      </c>
      <c r="O25" s="55">
        <v>0</v>
      </c>
      <c r="P25" s="24">
        <v>91</v>
      </c>
    </row>
    <row r="26" spans="1:16" ht="12.75" customHeight="1" x14ac:dyDescent="0.15">
      <c r="A26" s="60" t="s">
        <v>28</v>
      </c>
      <c r="B26" s="24">
        <v>2294</v>
      </c>
      <c r="C26" s="24">
        <v>841</v>
      </c>
      <c r="D26" s="24">
        <v>373</v>
      </c>
      <c r="E26" s="24">
        <v>2</v>
      </c>
      <c r="F26" s="24">
        <v>4</v>
      </c>
      <c r="G26" s="24">
        <v>134</v>
      </c>
      <c r="H26" s="24">
        <v>1</v>
      </c>
      <c r="I26" s="24">
        <v>66</v>
      </c>
      <c r="J26" s="24">
        <v>75</v>
      </c>
      <c r="K26" s="24">
        <v>259</v>
      </c>
      <c r="L26" s="24">
        <v>1</v>
      </c>
      <c r="M26" s="24">
        <v>3</v>
      </c>
      <c r="N26" s="24">
        <v>46</v>
      </c>
      <c r="O26" s="55">
        <v>0</v>
      </c>
      <c r="P26" s="55">
        <v>0</v>
      </c>
    </row>
    <row r="27" spans="1:16" ht="4.5" customHeight="1" x14ac:dyDescent="0.15">
      <c r="A27" s="62"/>
      <c r="B27" s="75"/>
      <c r="C27" s="75"/>
      <c r="D27" s="75"/>
      <c r="E27" s="75"/>
      <c r="F27" s="75"/>
      <c r="G27" s="75"/>
      <c r="H27" s="75"/>
      <c r="I27" s="75"/>
      <c r="J27" s="75"/>
      <c r="K27" s="75"/>
      <c r="L27" s="75"/>
      <c r="M27" s="75"/>
      <c r="N27" s="75"/>
      <c r="O27" s="75"/>
      <c r="P27" s="75"/>
    </row>
    <row r="28" spans="1:16" ht="12.75" customHeight="1" x14ac:dyDescent="0.15">
      <c r="A28" s="60" t="s">
        <v>29</v>
      </c>
      <c r="B28" s="24">
        <v>26515</v>
      </c>
      <c r="C28" s="24">
        <v>22205</v>
      </c>
      <c r="D28" s="24">
        <v>20767</v>
      </c>
      <c r="E28" s="55">
        <v>0</v>
      </c>
      <c r="F28" s="55">
        <v>0</v>
      </c>
      <c r="G28" s="24">
        <v>18</v>
      </c>
      <c r="H28" s="55">
        <v>0</v>
      </c>
      <c r="I28" s="24">
        <v>254</v>
      </c>
      <c r="J28" s="24">
        <v>247</v>
      </c>
      <c r="K28" s="24">
        <v>223</v>
      </c>
      <c r="L28" s="24">
        <v>17</v>
      </c>
      <c r="M28" s="24">
        <v>279</v>
      </c>
      <c r="N28" s="24">
        <v>31</v>
      </c>
      <c r="O28" s="55">
        <v>0</v>
      </c>
      <c r="P28" s="24">
        <v>804</v>
      </c>
    </row>
    <row r="29" spans="1:16" ht="12.75" customHeight="1" x14ac:dyDescent="0.15">
      <c r="A29" s="60" t="s">
        <v>30</v>
      </c>
      <c r="B29" s="24">
        <v>12157</v>
      </c>
      <c r="C29" s="24">
        <v>6263</v>
      </c>
      <c r="D29" s="24">
        <v>2127</v>
      </c>
      <c r="E29" s="24">
        <v>10</v>
      </c>
      <c r="F29" s="24">
        <v>40</v>
      </c>
      <c r="G29" s="24">
        <v>3221</v>
      </c>
      <c r="H29" s="55">
        <v>8</v>
      </c>
      <c r="I29" s="24">
        <v>944</v>
      </c>
      <c r="J29" s="24">
        <v>333</v>
      </c>
      <c r="K29" s="24">
        <v>830</v>
      </c>
      <c r="L29" s="24">
        <v>1535</v>
      </c>
      <c r="M29" s="55">
        <v>7</v>
      </c>
      <c r="N29" s="24">
        <v>192</v>
      </c>
      <c r="O29" s="55">
        <v>0</v>
      </c>
      <c r="P29" s="55">
        <v>0</v>
      </c>
    </row>
    <row r="30" spans="1:16" ht="12.75" customHeight="1" x14ac:dyDescent="0.15">
      <c r="A30" s="60" t="s">
        <v>31</v>
      </c>
      <c r="B30" s="24">
        <v>49804</v>
      </c>
      <c r="C30" s="24">
        <v>24859</v>
      </c>
      <c r="D30" s="24">
        <v>22422</v>
      </c>
      <c r="E30" s="55">
        <v>0</v>
      </c>
      <c r="F30" s="55">
        <v>0</v>
      </c>
      <c r="G30" s="55">
        <v>4</v>
      </c>
      <c r="H30" s="55">
        <v>0</v>
      </c>
      <c r="I30" s="24">
        <v>708</v>
      </c>
      <c r="J30" s="24">
        <v>168</v>
      </c>
      <c r="K30" s="24">
        <v>897</v>
      </c>
      <c r="L30" s="24">
        <v>98</v>
      </c>
      <c r="M30" s="24">
        <v>138</v>
      </c>
      <c r="N30" s="24">
        <v>403</v>
      </c>
      <c r="O30" s="55">
        <v>0</v>
      </c>
      <c r="P30" s="55">
        <v>259</v>
      </c>
    </row>
    <row r="31" spans="1:16" ht="12.75" customHeight="1" x14ac:dyDescent="0.15">
      <c r="A31" s="60" t="s">
        <v>32</v>
      </c>
      <c r="B31" s="24">
        <v>19394</v>
      </c>
      <c r="C31" s="24">
        <v>12596</v>
      </c>
      <c r="D31" s="24">
        <v>6946</v>
      </c>
      <c r="E31" s="55">
        <v>0</v>
      </c>
      <c r="F31" s="24">
        <v>98</v>
      </c>
      <c r="G31" s="24">
        <v>597</v>
      </c>
      <c r="H31" s="55">
        <v>0</v>
      </c>
      <c r="I31" s="24">
        <v>3862</v>
      </c>
      <c r="J31" s="24">
        <v>1808</v>
      </c>
      <c r="K31" s="24">
        <v>1229</v>
      </c>
      <c r="L31" s="24">
        <v>64</v>
      </c>
      <c r="M31" s="24">
        <v>29</v>
      </c>
      <c r="N31" s="24">
        <v>142</v>
      </c>
      <c r="O31" s="55">
        <v>11</v>
      </c>
      <c r="P31" s="24">
        <v>3548</v>
      </c>
    </row>
    <row r="32" spans="1:16" ht="12.75" customHeight="1" x14ac:dyDescent="0.15">
      <c r="A32" s="60" t="s">
        <v>33</v>
      </c>
      <c r="B32" s="24">
        <v>12718</v>
      </c>
      <c r="C32" s="24">
        <v>7613</v>
      </c>
      <c r="D32" s="24">
        <v>5070</v>
      </c>
      <c r="E32" s="24">
        <v>21</v>
      </c>
      <c r="F32" s="24">
        <v>45</v>
      </c>
      <c r="G32" s="24">
        <v>221</v>
      </c>
      <c r="H32" s="24">
        <v>6</v>
      </c>
      <c r="I32" s="24">
        <v>555</v>
      </c>
      <c r="J32" s="24">
        <v>45</v>
      </c>
      <c r="K32" s="24">
        <v>436</v>
      </c>
      <c r="L32" s="24">
        <v>251</v>
      </c>
      <c r="M32" s="55">
        <v>0</v>
      </c>
      <c r="N32" s="24">
        <v>355</v>
      </c>
      <c r="O32" s="24">
        <v>1</v>
      </c>
      <c r="P32" s="24">
        <v>2770</v>
      </c>
    </row>
    <row r="33" spans="1:16" ht="12.75" customHeight="1" x14ac:dyDescent="0.15">
      <c r="A33" s="60" t="s">
        <v>34</v>
      </c>
      <c r="B33" s="24">
        <v>5800</v>
      </c>
      <c r="C33" s="24">
        <v>3201</v>
      </c>
      <c r="D33" s="24">
        <v>981</v>
      </c>
      <c r="E33" s="55">
        <v>0</v>
      </c>
      <c r="F33" s="55">
        <v>0</v>
      </c>
      <c r="G33" s="24">
        <v>660</v>
      </c>
      <c r="H33" s="55">
        <v>3</v>
      </c>
      <c r="I33" s="24">
        <v>204</v>
      </c>
      <c r="J33" s="24">
        <v>976</v>
      </c>
      <c r="K33" s="24">
        <v>679</v>
      </c>
      <c r="L33" s="55">
        <v>10</v>
      </c>
      <c r="M33" s="24">
        <v>137</v>
      </c>
      <c r="N33" s="24">
        <v>72</v>
      </c>
      <c r="O33" s="55">
        <v>0</v>
      </c>
      <c r="P33" s="55">
        <v>0</v>
      </c>
    </row>
    <row r="34" spans="1:16" ht="12.75" customHeight="1" x14ac:dyDescent="0.15">
      <c r="A34" s="60" t="s">
        <v>35</v>
      </c>
      <c r="B34" s="24">
        <v>27720</v>
      </c>
      <c r="C34" s="24">
        <v>6365</v>
      </c>
      <c r="D34" s="24">
        <v>4250</v>
      </c>
      <c r="E34" s="24">
        <v>55</v>
      </c>
      <c r="F34" s="24">
        <v>78</v>
      </c>
      <c r="G34" s="24">
        <v>403</v>
      </c>
      <c r="H34" s="24">
        <v>2</v>
      </c>
      <c r="I34" s="24">
        <v>501</v>
      </c>
      <c r="J34" s="24">
        <v>622</v>
      </c>
      <c r="K34" s="24">
        <v>766</v>
      </c>
      <c r="L34" s="24">
        <v>179</v>
      </c>
      <c r="M34" s="24">
        <v>21</v>
      </c>
      <c r="N34" s="24">
        <v>132</v>
      </c>
      <c r="O34" s="55">
        <v>0</v>
      </c>
      <c r="P34" s="24">
        <v>437</v>
      </c>
    </row>
    <row r="35" spans="1:16" ht="12.75" customHeight="1" x14ac:dyDescent="0.15">
      <c r="A35" s="60" t="s">
        <v>36</v>
      </c>
      <c r="B35" s="24">
        <v>2151</v>
      </c>
      <c r="C35" s="24">
        <v>940</v>
      </c>
      <c r="D35" s="24">
        <v>347</v>
      </c>
      <c r="E35" s="55">
        <v>0</v>
      </c>
      <c r="F35" s="55">
        <v>0</v>
      </c>
      <c r="G35" s="24">
        <v>456</v>
      </c>
      <c r="H35" s="55">
        <v>0</v>
      </c>
      <c r="I35" s="24">
        <v>236</v>
      </c>
      <c r="J35" s="24">
        <v>76</v>
      </c>
      <c r="K35" s="24">
        <v>120</v>
      </c>
      <c r="L35" s="55">
        <v>0</v>
      </c>
      <c r="M35" s="24">
        <v>5</v>
      </c>
      <c r="N35" s="24">
        <v>17</v>
      </c>
      <c r="O35" s="55">
        <v>0</v>
      </c>
      <c r="P35" s="24">
        <v>193</v>
      </c>
    </row>
    <row r="36" spans="1:16" ht="12.75" customHeight="1" x14ac:dyDescent="0.15">
      <c r="A36" s="60" t="s">
        <v>37</v>
      </c>
      <c r="B36" s="24">
        <v>3121</v>
      </c>
      <c r="C36" s="24">
        <v>2093</v>
      </c>
      <c r="D36" s="24">
        <v>1300</v>
      </c>
      <c r="E36" s="55">
        <v>0</v>
      </c>
      <c r="F36" s="55">
        <v>0</v>
      </c>
      <c r="G36" s="24">
        <v>247</v>
      </c>
      <c r="H36" s="24">
        <v>10</v>
      </c>
      <c r="I36" s="24">
        <v>96</v>
      </c>
      <c r="J36" s="24">
        <v>217</v>
      </c>
      <c r="K36" s="24">
        <v>240</v>
      </c>
      <c r="L36" s="24">
        <v>78</v>
      </c>
      <c r="M36" s="24">
        <v>32</v>
      </c>
      <c r="N36" s="24">
        <v>25</v>
      </c>
      <c r="O36" s="55">
        <v>0</v>
      </c>
      <c r="P36" s="24">
        <v>374</v>
      </c>
    </row>
    <row r="37" spans="1:16" ht="12.75" customHeight="1" x14ac:dyDescent="0.15">
      <c r="A37" s="60" t="s">
        <v>38</v>
      </c>
      <c r="B37" s="24">
        <v>6840</v>
      </c>
      <c r="C37" s="24">
        <v>3267</v>
      </c>
      <c r="D37" s="24">
        <v>2519</v>
      </c>
      <c r="E37" s="55">
        <v>4</v>
      </c>
      <c r="F37" s="24">
        <v>7</v>
      </c>
      <c r="G37" s="24">
        <v>155</v>
      </c>
      <c r="H37" s="55">
        <v>0</v>
      </c>
      <c r="I37" s="24">
        <v>199</v>
      </c>
      <c r="J37" s="24">
        <v>298</v>
      </c>
      <c r="K37" s="24">
        <v>240</v>
      </c>
      <c r="L37" s="24">
        <v>58</v>
      </c>
      <c r="M37" s="24">
        <v>53</v>
      </c>
      <c r="N37" s="24">
        <v>15</v>
      </c>
      <c r="O37" s="55">
        <v>0</v>
      </c>
      <c r="P37" s="55">
        <v>0</v>
      </c>
    </row>
    <row r="38" spans="1:16" ht="4.5" customHeight="1" x14ac:dyDescent="0.15">
      <c r="A38" s="62"/>
      <c r="B38" s="75"/>
      <c r="C38" s="75"/>
      <c r="D38" s="75"/>
      <c r="E38" s="75"/>
      <c r="F38" s="75"/>
      <c r="G38" s="75"/>
      <c r="H38" s="75"/>
      <c r="I38" s="75"/>
      <c r="J38" s="75"/>
      <c r="K38" s="75"/>
      <c r="L38" s="75"/>
      <c r="M38" s="75"/>
      <c r="N38" s="75"/>
      <c r="O38" s="75"/>
      <c r="P38" s="75"/>
    </row>
    <row r="39" spans="1:16" ht="12.75" customHeight="1" x14ac:dyDescent="0.15">
      <c r="A39" s="60" t="s">
        <v>39</v>
      </c>
      <c r="B39" s="24">
        <v>5009</v>
      </c>
      <c r="C39" s="24">
        <v>3465</v>
      </c>
      <c r="D39" s="24">
        <v>2917</v>
      </c>
      <c r="E39" s="55">
        <v>0</v>
      </c>
      <c r="F39" s="55">
        <v>0</v>
      </c>
      <c r="G39" s="24">
        <v>89</v>
      </c>
      <c r="H39" s="24">
        <v>5</v>
      </c>
      <c r="I39" s="24">
        <v>340</v>
      </c>
      <c r="J39" s="24">
        <v>314</v>
      </c>
      <c r="K39" s="24">
        <v>149</v>
      </c>
      <c r="L39" s="24">
        <v>115</v>
      </c>
      <c r="M39" s="55">
        <v>0</v>
      </c>
      <c r="N39" s="24">
        <v>27</v>
      </c>
      <c r="O39" s="55">
        <v>0</v>
      </c>
      <c r="P39" s="55">
        <v>0</v>
      </c>
    </row>
    <row r="40" spans="1:16" ht="12.75" customHeight="1" x14ac:dyDescent="0.15">
      <c r="A40" s="60" t="s">
        <v>40</v>
      </c>
      <c r="B40" s="24">
        <v>23160</v>
      </c>
      <c r="C40" s="24">
        <v>7429</v>
      </c>
      <c r="D40" s="24">
        <v>2767</v>
      </c>
      <c r="E40" s="55">
        <v>1</v>
      </c>
      <c r="F40" s="55">
        <v>14</v>
      </c>
      <c r="G40" s="24">
        <v>2348</v>
      </c>
      <c r="H40" s="24">
        <v>3</v>
      </c>
      <c r="I40" s="24">
        <v>274</v>
      </c>
      <c r="J40" s="24">
        <v>52</v>
      </c>
      <c r="K40" s="24">
        <v>1115</v>
      </c>
      <c r="L40" s="24">
        <v>680</v>
      </c>
      <c r="M40" s="24">
        <v>234</v>
      </c>
      <c r="N40" s="24">
        <v>63</v>
      </c>
      <c r="O40" s="55">
        <v>0</v>
      </c>
      <c r="P40" s="24">
        <v>1010</v>
      </c>
    </row>
    <row r="41" spans="1:16" ht="12.75" customHeight="1" x14ac:dyDescent="0.15">
      <c r="A41" s="60" t="s">
        <v>41</v>
      </c>
      <c r="B41" s="24">
        <v>10044</v>
      </c>
      <c r="C41" s="24">
        <v>4627</v>
      </c>
      <c r="D41" s="24">
        <v>2251</v>
      </c>
      <c r="E41" s="55">
        <v>0</v>
      </c>
      <c r="F41" s="55">
        <v>9</v>
      </c>
      <c r="G41" s="24">
        <v>848</v>
      </c>
      <c r="H41" s="24">
        <v>2</v>
      </c>
      <c r="I41" s="24">
        <v>837</v>
      </c>
      <c r="J41" s="24">
        <v>473</v>
      </c>
      <c r="K41" s="24">
        <v>671</v>
      </c>
      <c r="L41" s="24">
        <v>186</v>
      </c>
      <c r="M41" s="24">
        <v>148</v>
      </c>
      <c r="N41" s="24">
        <v>107</v>
      </c>
      <c r="O41" s="24">
        <v>7</v>
      </c>
      <c r="P41" s="24">
        <v>134</v>
      </c>
    </row>
    <row r="42" spans="1:16" ht="12.75" customHeight="1" x14ac:dyDescent="0.15">
      <c r="A42" s="60" t="s">
        <v>42</v>
      </c>
      <c r="B42" s="24">
        <v>107139</v>
      </c>
      <c r="C42" s="24">
        <v>47070</v>
      </c>
      <c r="D42" s="24">
        <v>35573</v>
      </c>
      <c r="E42" s="24">
        <v>809</v>
      </c>
      <c r="F42" s="24">
        <v>54</v>
      </c>
      <c r="G42" s="24">
        <v>6085</v>
      </c>
      <c r="H42" s="55">
        <v>0</v>
      </c>
      <c r="I42" s="24">
        <v>5129</v>
      </c>
      <c r="J42" s="24">
        <v>27</v>
      </c>
      <c r="K42" s="24">
        <v>2425</v>
      </c>
      <c r="L42" s="24">
        <v>1997</v>
      </c>
      <c r="M42" s="24">
        <v>660</v>
      </c>
      <c r="N42" s="24">
        <v>102</v>
      </c>
      <c r="O42" s="55">
        <v>0</v>
      </c>
      <c r="P42" s="55">
        <v>0</v>
      </c>
    </row>
    <row r="43" spans="1:16" ht="12.75" customHeight="1" x14ac:dyDescent="0.15">
      <c r="A43" s="60" t="s">
        <v>43</v>
      </c>
      <c r="B43" s="24">
        <v>5556</v>
      </c>
      <c r="C43" s="24">
        <v>3150</v>
      </c>
      <c r="D43" s="24">
        <v>778</v>
      </c>
      <c r="E43" s="24">
        <v>15</v>
      </c>
      <c r="F43" s="55">
        <v>0</v>
      </c>
      <c r="G43" s="24">
        <v>702</v>
      </c>
      <c r="H43" s="55">
        <v>0</v>
      </c>
      <c r="I43" s="24">
        <v>799</v>
      </c>
      <c r="J43" s="24">
        <v>89</v>
      </c>
      <c r="K43" s="24">
        <v>399</v>
      </c>
      <c r="L43" s="24">
        <v>26</v>
      </c>
      <c r="M43" s="55">
        <v>0</v>
      </c>
      <c r="N43" s="24">
        <v>68</v>
      </c>
      <c r="O43" s="55">
        <v>0</v>
      </c>
      <c r="P43" s="24">
        <v>1682</v>
      </c>
    </row>
    <row r="44" spans="1:16" ht="12.75" customHeight="1" x14ac:dyDescent="0.15">
      <c r="A44" s="60" t="s">
        <v>44</v>
      </c>
      <c r="B44" s="24">
        <v>927</v>
      </c>
      <c r="C44" s="24">
        <v>507</v>
      </c>
      <c r="D44" s="24">
        <v>283</v>
      </c>
      <c r="E44" s="55">
        <v>0</v>
      </c>
      <c r="F44" s="55">
        <v>3</v>
      </c>
      <c r="G44" s="24">
        <v>205</v>
      </c>
      <c r="H44" s="55">
        <v>0</v>
      </c>
      <c r="I44" s="24">
        <v>50</v>
      </c>
      <c r="J44" s="55">
        <v>0</v>
      </c>
      <c r="K44" s="24">
        <v>53</v>
      </c>
      <c r="L44" s="24">
        <v>5</v>
      </c>
      <c r="M44" s="24">
        <v>16</v>
      </c>
      <c r="N44" s="24">
        <v>6</v>
      </c>
      <c r="O44" s="55">
        <v>0</v>
      </c>
      <c r="P44" s="24">
        <v>10</v>
      </c>
    </row>
    <row r="45" spans="1:16" ht="12.75" customHeight="1" x14ac:dyDescent="0.15">
      <c r="A45" s="60" t="s">
        <v>45</v>
      </c>
      <c r="B45" s="24">
        <v>25444</v>
      </c>
      <c r="C45" s="24">
        <v>14471</v>
      </c>
      <c r="D45" s="24">
        <v>5572</v>
      </c>
      <c r="E45" s="24">
        <v>3</v>
      </c>
      <c r="F45" s="24">
        <v>97</v>
      </c>
      <c r="G45" s="24">
        <v>5895</v>
      </c>
      <c r="H45" s="55">
        <v>0</v>
      </c>
      <c r="I45" s="24">
        <v>494</v>
      </c>
      <c r="J45" s="24">
        <v>540</v>
      </c>
      <c r="K45" s="24">
        <v>1806</v>
      </c>
      <c r="L45" s="24">
        <v>1113</v>
      </c>
      <c r="M45" s="24">
        <v>24</v>
      </c>
      <c r="N45" s="24">
        <v>371</v>
      </c>
      <c r="O45" s="55">
        <v>0</v>
      </c>
      <c r="P45" s="24">
        <v>2546</v>
      </c>
    </row>
    <row r="46" spans="1:16" ht="12.75" customHeight="1" x14ac:dyDescent="0.15">
      <c r="A46" s="60" t="s">
        <v>46</v>
      </c>
      <c r="B46" s="24">
        <v>2783</v>
      </c>
      <c r="C46" s="24">
        <v>1448</v>
      </c>
      <c r="D46" s="24">
        <v>216</v>
      </c>
      <c r="E46" s="55">
        <v>0</v>
      </c>
      <c r="F46" s="55">
        <v>2</v>
      </c>
      <c r="G46" s="24">
        <v>243</v>
      </c>
      <c r="H46" s="55">
        <v>1</v>
      </c>
      <c r="I46" s="24">
        <v>354</v>
      </c>
      <c r="J46" s="24">
        <v>129</v>
      </c>
      <c r="K46" s="24">
        <v>493</v>
      </c>
      <c r="L46" s="55">
        <v>0</v>
      </c>
      <c r="M46" s="24">
        <v>227</v>
      </c>
      <c r="N46" s="24">
        <v>44</v>
      </c>
      <c r="O46" s="55">
        <v>0</v>
      </c>
      <c r="P46" s="55">
        <v>0</v>
      </c>
    </row>
    <row r="47" spans="1:16" ht="12.75" customHeight="1" x14ac:dyDescent="0.15">
      <c r="A47" s="60" t="s">
        <v>47</v>
      </c>
      <c r="B47" s="24">
        <v>38194</v>
      </c>
      <c r="C47" s="24">
        <v>22560</v>
      </c>
      <c r="D47" s="24">
        <v>16743</v>
      </c>
      <c r="E47" s="55">
        <v>121</v>
      </c>
      <c r="F47" s="55">
        <v>143</v>
      </c>
      <c r="G47" s="24">
        <v>1191</v>
      </c>
      <c r="H47" s="55">
        <v>0</v>
      </c>
      <c r="I47" s="24">
        <v>1388</v>
      </c>
      <c r="J47" s="55">
        <v>0</v>
      </c>
      <c r="K47" s="24">
        <v>32</v>
      </c>
      <c r="L47" s="55">
        <v>0</v>
      </c>
      <c r="M47" s="55">
        <v>1</v>
      </c>
      <c r="N47" s="24">
        <v>182</v>
      </c>
      <c r="O47" s="55">
        <v>0</v>
      </c>
      <c r="P47" s="24">
        <v>3635</v>
      </c>
    </row>
    <row r="48" spans="1:16" ht="12.75" customHeight="1" x14ac:dyDescent="0.15">
      <c r="A48" s="60" t="s">
        <v>48</v>
      </c>
      <c r="B48" s="24">
        <v>50311</v>
      </c>
      <c r="C48" s="24">
        <v>18419</v>
      </c>
      <c r="D48" s="24">
        <v>10945</v>
      </c>
      <c r="E48" s="24">
        <v>3</v>
      </c>
      <c r="F48" s="24">
        <v>194</v>
      </c>
      <c r="G48" s="55">
        <v>0</v>
      </c>
      <c r="H48" s="55">
        <v>4</v>
      </c>
      <c r="I48" s="24">
        <v>2850</v>
      </c>
      <c r="J48" s="24">
        <v>2921</v>
      </c>
      <c r="K48" s="24">
        <v>2224</v>
      </c>
      <c r="L48" s="24">
        <v>1214</v>
      </c>
      <c r="M48" s="24">
        <v>15</v>
      </c>
      <c r="N48" s="24">
        <v>468</v>
      </c>
      <c r="O48" s="55">
        <v>1</v>
      </c>
      <c r="P48" s="24">
        <v>942</v>
      </c>
    </row>
    <row r="49" spans="1:16" ht="4.5" customHeight="1" x14ac:dyDescent="0.15">
      <c r="A49" s="62"/>
      <c r="B49" s="75"/>
      <c r="C49" s="75"/>
      <c r="D49" s="75"/>
      <c r="E49" s="75"/>
      <c r="F49" s="75"/>
      <c r="G49" s="75"/>
      <c r="H49" s="75"/>
      <c r="I49" s="75"/>
      <c r="J49" s="75"/>
      <c r="K49" s="75"/>
      <c r="L49" s="75"/>
      <c r="M49" s="75"/>
      <c r="N49" s="75"/>
      <c r="O49" s="75"/>
      <c r="P49" s="75"/>
    </row>
    <row r="50" spans="1:16" ht="12.75" customHeight="1" x14ac:dyDescent="0.15">
      <c r="A50" s="60" t="s">
        <v>49</v>
      </c>
      <c r="B50" s="24">
        <v>12324</v>
      </c>
      <c r="C50" s="24">
        <v>3003</v>
      </c>
      <c r="D50" s="24">
        <v>128</v>
      </c>
      <c r="E50" s="24">
        <v>79</v>
      </c>
      <c r="F50" s="24">
        <v>31</v>
      </c>
      <c r="G50" s="24">
        <v>946</v>
      </c>
      <c r="H50" s="24">
        <v>25</v>
      </c>
      <c r="I50" s="24">
        <v>394</v>
      </c>
      <c r="J50" s="24">
        <v>635</v>
      </c>
      <c r="K50" s="24">
        <v>731</v>
      </c>
      <c r="L50" s="24">
        <v>202</v>
      </c>
      <c r="M50" s="24">
        <v>11</v>
      </c>
      <c r="N50" s="24">
        <v>79</v>
      </c>
      <c r="O50" s="24">
        <v>5</v>
      </c>
      <c r="P50" s="55">
        <v>5</v>
      </c>
    </row>
    <row r="51" spans="1:16" ht="12.75" customHeight="1" x14ac:dyDescent="0.15">
      <c r="A51" s="60" t="s">
        <v>50</v>
      </c>
      <c r="B51" s="24">
        <v>4720</v>
      </c>
      <c r="C51" s="24">
        <v>1639</v>
      </c>
      <c r="D51" s="24">
        <v>693</v>
      </c>
      <c r="E51" s="55">
        <v>0</v>
      </c>
      <c r="F51" s="55">
        <v>0</v>
      </c>
      <c r="G51" s="24">
        <v>68</v>
      </c>
      <c r="H51" s="55">
        <v>0</v>
      </c>
      <c r="I51" s="24">
        <v>104</v>
      </c>
      <c r="J51" s="55">
        <v>0</v>
      </c>
      <c r="K51" s="24">
        <v>186</v>
      </c>
      <c r="L51" s="55">
        <v>0</v>
      </c>
      <c r="M51" s="24">
        <v>5</v>
      </c>
      <c r="N51" s="24">
        <v>4</v>
      </c>
      <c r="O51" s="55">
        <v>0</v>
      </c>
      <c r="P51" s="24">
        <v>735</v>
      </c>
    </row>
    <row r="52" spans="1:16" ht="12.75" customHeight="1" x14ac:dyDescent="0.15">
      <c r="A52" s="60" t="s">
        <v>51</v>
      </c>
      <c r="B52" s="24">
        <v>5536</v>
      </c>
      <c r="C52" s="24">
        <v>2361</v>
      </c>
      <c r="D52" s="24">
        <v>1405</v>
      </c>
      <c r="E52" s="55">
        <v>0</v>
      </c>
      <c r="F52" s="55">
        <v>0</v>
      </c>
      <c r="G52" s="24">
        <v>309</v>
      </c>
      <c r="H52" s="24">
        <v>18</v>
      </c>
      <c r="I52" s="24">
        <v>426</v>
      </c>
      <c r="J52" s="24">
        <v>110</v>
      </c>
      <c r="K52" s="24">
        <v>187</v>
      </c>
      <c r="L52" s="55">
        <v>0</v>
      </c>
      <c r="M52" s="55">
        <v>6</v>
      </c>
      <c r="N52" s="24">
        <v>98</v>
      </c>
      <c r="O52" s="55">
        <v>0</v>
      </c>
      <c r="P52" s="24">
        <v>44</v>
      </c>
    </row>
    <row r="53" spans="1:16" ht="12.75" customHeight="1" x14ac:dyDescent="0.15">
      <c r="A53" s="60" t="s">
        <v>52</v>
      </c>
      <c r="B53" s="24">
        <v>898</v>
      </c>
      <c r="C53" s="24">
        <v>567</v>
      </c>
      <c r="D53" s="24">
        <v>134</v>
      </c>
      <c r="E53" s="55">
        <v>0</v>
      </c>
      <c r="F53" s="24">
        <v>25</v>
      </c>
      <c r="G53" s="55">
        <v>0</v>
      </c>
      <c r="H53" s="24">
        <v>3</v>
      </c>
      <c r="I53" s="24">
        <v>38</v>
      </c>
      <c r="J53" s="24">
        <v>354</v>
      </c>
      <c r="K53" s="24">
        <v>40</v>
      </c>
      <c r="L53" s="55">
        <v>1</v>
      </c>
      <c r="M53" s="24">
        <v>59</v>
      </c>
      <c r="N53" s="24">
        <v>10</v>
      </c>
      <c r="O53" s="24">
        <v>5</v>
      </c>
      <c r="P53" s="55">
        <v>0</v>
      </c>
    </row>
    <row r="54" spans="1:16" ht="12.75" customHeight="1" x14ac:dyDescent="0.15">
      <c r="A54" s="60" t="s">
        <v>53</v>
      </c>
      <c r="B54" s="24">
        <v>33555</v>
      </c>
      <c r="C54" s="24">
        <v>13784</v>
      </c>
      <c r="D54" s="24">
        <v>9818</v>
      </c>
      <c r="E54" s="55">
        <v>0</v>
      </c>
      <c r="F54" s="24">
        <v>1</v>
      </c>
      <c r="G54" s="24">
        <v>309</v>
      </c>
      <c r="H54" s="55">
        <v>0</v>
      </c>
      <c r="I54" s="24">
        <v>1294</v>
      </c>
      <c r="J54" s="24">
        <v>1593</v>
      </c>
      <c r="K54" s="24">
        <v>1209</v>
      </c>
      <c r="L54" s="24">
        <v>3551</v>
      </c>
      <c r="M54" s="55">
        <v>2</v>
      </c>
      <c r="N54" s="24">
        <v>85</v>
      </c>
      <c r="O54" s="55">
        <v>0</v>
      </c>
      <c r="P54" s="24">
        <v>1405</v>
      </c>
    </row>
    <row r="55" spans="1:16" ht="12.75" customHeight="1" x14ac:dyDescent="0.15">
      <c r="A55" s="60" t="s">
        <v>54</v>
      </c>
      <c r="B55" s="24">
        <v>12882</v>
      </c>
      <c r="C55" s="24">
        <v>3746</v>
      </c>
      <c r="D55" s="24">
        <v>2768</v>
      </c>
      <c r="E55" s="24">
        <v>339</v>
      </c>
      <c r="F55" s="24">
        <v>65</v>
      </c>
      <c r="G55" s="24">
        <v>38</v>
      </c>
      <c r="H55" s="55">
        <v>19</v>
      </c>
      <c r="I55" s="24">
        <v>709</v>
      </c>
      <c r="J55" s="55">
        <v>0</v>
      </c>
      <c r="K55" s="24">
        <v>38</v>
      </c>
      <c r="L55" s="55">
        <v>0</v>
      </c>
      <c r="M55" s="55">
        <v>0</v>
      </c>
      <c r="N55" s="24">
        <v>117</v>
      </c>
      <c r="O55" s="55">
        <v>0</v>
      </c>
      <c r="P55" s="55">
        <v>0</v>
      </c>
    </row>
    <row r="56" spans="1:16" ht="12.75" customHeight="1" x14ac:dyDescent="0.15">
      <c r="A56" s="60" t="s">
        <v>55</v>
      </c>
      <c r="B56" s="24">
        <v>1920</v>
      </c>
      <c r="C56" s="24">
        <v>923</v>
      </c>
      <c r="D56" s="24">
        <v>617</v>
      </c>
      <c r="E56" s="55">
        <v>0</v>
      </c>
      <c r="F56" s="55">
        <v>0</v>
      </c>
      <c r="G56" s="24">
        <v>75</v>
      </c>
      <c r="H56" s="24">
        <v>2</v>
      </c>
      <c r="I56" s="24">
        <v>116</v>
      </c>
      <c r="J56" s="55">
        <v>0</v>
      </c>
      <c r="K56" s="24">
        <v>40</v>
      </c>
      <c r="L56" s="24">
        <v>56</v>
      </c>
      <c r="M56" s="55">
        <v>0</v>
      </c>
      <c r="N56" s="24">
        <v>31</v>
      </c>
      <c r="O56" s="55">
        <v>0</v>
      </c>
      <c r="P56" s="24">
        <v>196</v>
      </c>
    </row>
    <row r="57" spans="1:16" ht="12.75" customHeight="1" x14ac:dyDescent="0.15">
      <c r="A57" s="60" t="s">
        <v>56</v>
      </c>
      <c r="B57" s="24">
        <v>2800</v>
      </c>
      <c r="C57" s="24">
        <v>1193</v>
      </c>
      <c r="D57" s="24">
        <v>951</v>
      </c>
      <c r="E57" s="55">
        <v>0</v>
      </c>
      <c r="F57" s="55">
        <v>0</v>
      </c>
      <c r="G57" s="24">
        <v>58</v>
      </c>
      <c r="H57" s="24">
        <v>1</v>
      </c>
      <c r="I57" s="24">
        <v>70</v>
      </c>
      <c r="J57" s="24">
        <v>101</v>
      </c>
      <c r="K57" s="24">
        <v>25</v>
      </c>
      <c r="L57" s="24">
        <v>6</v>
      </c>
      <c r="M57" s="24">
        <v>8</v>
      </c>
      <c r="N57" s="24">
        <v>39</v>
      </c>
      <c r="O57" s="55">
        <v>0</v>
      </c>
      <c r="P57" s="55">
        <v>0</v>
      </c>
    </row>
    <row r="58" spans="1:16" ht="12.75" customHeight="1" x14ac:dyDescent="0.15">
      <c r="A58" s="60" t="s">
        <v>57</v>
      </c>
      <c r="B58" s="24">
        <v>379</v>
      </c>
      <c r="C58" s="24">
        <v>86</v>
      </c>
      <c r="D58" s="24">
        <v>2</v>
      </c>
      <c r="E58" s="55">
        <v>0</v>
      </c>
      <c r="F58" s="55">
        <v>0</v>
      </c>
      <c r="G58" s="24">
        <v>68</v>
      </c>
      <c r="H58" s="24">
        <v>15</v>
      </c>
      <c r="I58" s="24">
        <v>1</v>
      </c>
      <c r="J58" s="55">
        <v>0</v>
      </c>
      <c r="K58" s="24">
        <v>9</v>
      </c>
      <c r="L58" s="24">
        <v>13</v>
      </c>
      <c r="M58" s="24">
        <v>1</v>
      </c>
      <c r="N58" s="55">
        <v>1</v>
      </c>
      <c r="O58" s="55">
        <v>0</v>
      </c>
      <c r="P58" s="24">
        <v>23</v>
      </c>
    </row>
    <row r="59" spans="1:16" ht="12.75" customHeight="1" x14ac:dyDescent="0.15">
      <c r="A59" s="60" t="s">
        <v>58</v>
      </c>
      <c r="B59" s="24">
        <v>19457</v>
      </c>
      <c r="C59" s="24">
        <v>8444</v>
      </c>
      <c r="D59" s="24">
        <v>6544</v>
      </c>
      <c r="E59" s="55">
        <v>0</v>
      </c>
      <c r="F59" s="55">
        <v>0</v>
      </c>
      <c r="G59" s="24">
        <v>30</v>
      </c>
      <c r="H59" s="24">
        <v>4</v>
      </c>
      <c r="I59" s="24">
        <v>936</v>
      </c>
      <c r="J59" s="24">
        <v>993</v>
      </c>
      <c r="K59" s="24">
        <v>718</v>
      </c>
      <c r="L59" s="24">
        <v>177</v>
      </c>
      <c r="M59" s="24">
        <v>16</v>
      </c>
      <c r="N59" s="24">
        <v>110</v>
      </c>
      <c r="O59" s="55">
        <v>0</v>
      </c>
      <c r="P59" s="55">
        <v>0</v>
      </c>
    </row>
    <row r="60" spans="1:16" ht="4.5" customHeight="1" x14ac:dyDescent="0.15">
      <c r="A60" s="62"/>
      <c r="B60" s="75"/>
      <c r="C60" s="75"/>
      <c r="D60" s="75"/>
      <c r="E60" s="75"/>
      <c r="F60" s="75"/>
      <c r="G60" s="75"/>
      <c r="H60" s="75"/>
      <c r="I60" s="75"/>
      <c r="J60" s="75"/>
      <c r="K60" s="75"/>
      <c r="L60" s="75"/>
      <c r="M60" s="75"/>
      <c r="N60" s="75"/>
      <c r="O60" s="75"/>
      <c r="P60" s="75"/>
    </row>
    <row r="61" spans="1:16" ht="12.75" customHeight="1" x14ac:dyDescent="0.15">
      <c r="A61" s="60" t="s">
        <v>59</v>
      </c>
      <c r="B61" s="24">
        <v>35020</v>
      </c>
      <c r="C61" s="24">
        <v>12028</v>
      </c>
      <c r="D61" s="24">
        <v>3128</v>
      </c>
      <c r="E61" s="24">
        <v>1582</v>
      </c>
      <c r="F61" s="24">
        <v>58</v>
      </c>
      <c r="G61" s="24">
        <v>204</v>
      </c>
      <c r="H61" s="24">
        <v>7</v>
      </c>
      <c r="I61" s="24">
        <v>5227</v>
      </c>
      <c r="J61" s="24">
        <v>49</v>
      </c>
      <c r="K61" s="24">
        <v>989</v>
      </c>
      <c r="L61" s="24">
        <v>1848</v>
      </c>
      <c r="M61" s="24">
        <v>18</v>
      </c>
      <c r="N61" s="24">
        <v>712</v>
      </c>
      <c r="O61" s="55">
        <v>1</v>
      </c>
      <c r="P61" s="24">
        <v>4435</v>
      </c>
    </row>
    <row r="62" spans="1:16" ht="12.75" customHeight="1" x14ac:dyDescent="0.15">
      <c r="A62" s="60" t="s">
        <v>60</v>
      </c>
      <c r="B62" s="24">
        <v>4193</v>
      </c>
      <c r="C62" s="24">
        <v>2074</v>
      </c>
      <c r="D62" s="24">
        <v>670</v>
      </c>
      <c r="E62" s="24">
        <v>15</v>
      </c>
      <c r="F62" s="24">
        <v>28</v>
      </c>
      <c r="G62" s="24">
        <v>107</v>
      </c>
      <c r="H62" s="55">
        <v>2</v>
      </c>
      <c r="I62" s="24">
        <v>344</v>
      </c>
      <c r="J62" s="24">
        <v>290</v>
      </c>
      <c r="K62" s="24">
        <v>633</v>
      </c>
      <c r="L62" s="55">
        <v>0</v>
      </c>
      <c r="M62" s="24">
        <v>14</v>
      </c>
      <c r="N62" s="24">
        <v>83</v>
      </c>
      <c r="O62" s="55">
        <v>0</v>
      </c>
      <c r="P62" s="24">
        <v>105</v>
      </c>
    </row>
    <row r="63" spans="1:16" ht="12.75" customHeight="1" x14ac:dyDescent="0.15">
      <c r="A63" s="60" t="s">
        <v>61</v>
      </c>
      <c r="B63" s="24">
        <v>15377</v>
      </c>
      <c r="C63" s="24">
        <v>10809</v>
      </c>
      <c r="D63" s="24">
        <v>1577</v>
      </c>
      <c r="E63" s="55">
        <v>2</v>
      </c>
      <c r="F63" s="24">
        <v>1</v>
      </c>
      <c r="G63" s="24">
        <v>2770</v>
      </c>
      <c r="H63" s="55">
        <v>0</v>
      </c>
      <c r="I63" s="24">
        <v>2705</v>
      </c>
      <c r="J63" s="55">
        <v>0</v>
      </c>
      <c r="K63" s="24">
        <v>203</v>
      </c>
      <c r="L63" s="24">
        <v>123</v>
      </c>
      <c r="M63" s="24">
        <v>591</v>
      </c>
      <c r="N63" s="24">
        <v>652</v>
      </c>
      <c r="O63" s="55">
        <v>0</v>
      </c>
      <c r="P63" s="24">
        <v>5618</v>
      </c>
    </row>
    <row r="64" spans="1:16" ht="12.75" customHeight="1" x14ac:dyDescent="0.15">
      <c r="A64" s="61" t="s">
        <v>62</v>
      </c>
      <c r="B64" s="25">
        <v>147</v>
      </c>
      <c r="C64" s="25">
        <v>120</v>
      </c>
      <c r="D64" s="25">
        <v>16</v>
      </c>
      <c r="E64" s="56">
        <v>0</v>
      </c>
      <c r="F64" s="56">
        <v>0</v>
      </c>
      <c r="G64" s="25">
        <v>88</v>
      </c>
      <c r="H64" s="56">
        <v>0</v>
      </c>
      <c r="I64" s="25">
        <v>30</v>
      </c>
      <c r="J64" s="56">
        <v>0</v>
      </c>
      <c r="K64" s="25">
        <v>10</v>
      </c>
      <c r="L64" s="56">
        <v>0</v>
      </c>
      <c r="M64" s="25">
        <v>2</v>
      </c>
      <c r="N64" s="25">
        <v>2</v>
      </c>
      <c r="O64" s="56">
        <v>0</v>
      </c>
      <c r="P64" s="56">
        <v>0</v>
      </c>
    </row>
    <row r="65" spans="1:16" ht="12.75" customHeight="1" x14ac:dyDescent="0.15">
      <c r="A65" s="329" t="s">
        <v>133</v>
      </c>
      <c r="B65" s="329"/>
      <c r="C65" s="329"/>
      <c r="D65" s="329"/>
      <c r="E65" s="329"/>
      <c r="F65" s="329"/>
      <c r="G65" s="329"/>
      <c r="H65" s="329"/>
      <c r="I65" s="329"/>
      <c r="J65" s="329"/>
      <c r="K65" s="329"/>
      <c r="L65" s="329"/>
      <c r="M65" s="329"/>
      <c r="N65" s="329"/>
      <c r="O65" s="329"/>
      <c r="P65" s="329"/>
    </row>
  </sheetData>
  <mergeCells count="3">
    <mergeCell ref="A65:P65"/>
    <mergeCell ref="A2:P2"/>
    <mergeCell ref="A1:P1"/>
  </mergeCells>
  <phoneticPr fontId="0" type="noConversion"/>
  <printOptions horizontalCentered="1" verticalCentered="1"/>
  <pageMargins left="0.25" right="0.25" top="0.25" bottom="0.5" header="0.5" footer="0.5"/>
  <pageSetup scale="67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R66"/>
  <sheetViews>
    <sheetView topLeftCell="A13" workbookViewId="0">
      <selection activeCell="A65" sqref="A65:P65"/>
    </sheetView>
  </sheetViews>
  <sheetFormatPr baseColWidth="10" defaultColWidth="9.1640625" defaultRowHeight="12.75" customHeight="1" x14ac:dyDescent="0.15"/>
  <cols>
    <col min="1" max="1" width="15.6640625" style="2" customWidth="1"/>
    <col min="2" max="2" width="10.5" style="2" bestFit="1" customWidth="1"/>
    <col min="3" max="3" width="13.5" style="2" bestFit="1" customWidth="1"/>
    <col min="4" max="4" width="13.1640625" style="2" bestFit="1" customWidth="1"/>
    <col min="5" max="5" width="12" style="2" customWidth="1"/>
    <col min="6" max="6" width="12.33203125" style="2" bestFit="1" customWidth="1"/>
    <col min="7" max="7" width="11.33203125" style="2" bestFit="1" customWidth="1"/>
    <col min="8" max="8" width="10.83203125" style="2" bestFit="1" customWidth="1"/>
    <col min="9" max="9" width="8.5" style="2" customWidth="1"/>
    <col min="10" max="10" width="11.33203125" style="2" bestFit="1" customWidth="1"/>
    <col min="11" max="11" width="10.6640625" style="2" bestFit="1" customWidth="1"/>
    <col min="12" max="12" width="9.6640625" style="2" bestFit="1" customWidth="1"/>
    <col min="13" max="13" width="12.33203125" style="2" bestFit="1" customWidth="1"/>
    <col min="14" max="14" width="11.5" style="2" bestFit="1" customWidth="1"/>
    <col min="15" max="15" width="10.5" style="2" bestFit="1" customWidth="1"/>
    <col min="16" max="16" width="9.6640625" style="2" bestFit="1" customWidth="1"/>
    <col min="17" max="16384" width="9.1640625" style="2"/>
  </cols>
  <sheetData>
    <row r="1" spans="1:17" ht="69" customHeight="1" x14ac:dyDescent="0.15">
      <c r="A1" s="289" t="s">
        <v>181</v>
      </c>
      <c r="B1" s="289"/>
      <c r="C1" s="289"/>
      <c r="D1" s="289"/>
      <c r="E1" s="289"/>
      <c r="F1" s="289"/>
      <c r="G1" s="289"/>
      <c r="H1" s="289"/>
      <c r="I1" s="289"/>
      <c r="J1" s="289"/>
      <c r="K1" s="289"/>
      <c r="L1" s="289"/>
      <c r="M1" s="289"/>
      <c r="N1" s="289"/>
      <c r="O1" s="289"/>
      <c r="P1" s="289"/>
    </row>
    <row r="2" spans="1:17" s="4" customFormat="1" ht="12.75" customHeight="1" x14ac:dyDescent="0.15">
      <c r="A2" s="330" t="str">
        <f>FINAL2!$A$2</f>
        <v>ACF/OFA: 12/15/2015</v>
      </c>
      <c r="B2" s="330"/>
      <c r="C2" s="330"/>
      <c r="D2" s="330"/>
      <c r="E2" s="330"/>
      <c r="F2" s="330"/>
      <c r="G2" s="330"/>
      <c r="H2" s="330"/>
      <c r="I2" s="330"/>
      <c r="J2" s="330"/>
      <c r="K2" s="330"/>
      <c r="L2" s="330"/>
      <c r="M2" s="330"/>
      <c r="N2" s="330"/>
      <c r="O2" s="330"/>
      <c r="P2" s="330"/>
    </row>
    <row r="3" spans="1:17" s="3" customFormat="1" ht="57.75" customHeight="1" x14ac:dyDescent="0.15">
      <c r="A3" s="102" t="s">
        <v>0</v>
      </c>
      <c r="B3" s="26" t="s">
        <v>171</v>
      </c>
      <c r="C3" s="26" t="s">
        <v>172</v>
      </c>
      <c r="D3" s="26" t="s">
        <v>155</v>
      </c>
      <c r="E3" s="26" t="s">
        <v>167</v>
      </c>
      <c r="F3" s="26" t="s">
        <v>153</v>
      </c>
      <c r="G3" s="26" t="s">
        <v>156</v>
      </c>
      <c r="H3" s="26" t="s">
        <v>157</v>
      </c>
      <c r="I3" s="26" t="s">
        <v>158</v>
      </c>
      <c r="J3" s="26" t="s">
        <v>159</v>
      </c>
      <c r="K3" s="26" t="s">
        <v>160</v>
      </c>
      <c r="L3" s="26" t="s">
        <v>161</v>
      </c>
      <c r="M3" s="26" t="s">
        <v>162</v>
      </c>
      <c r="N3" s="26" t="s">
        <v>168</v>
      </c>
      <c r="O3" s="26" t="s">
        <v>164</v>
      </c>
      <c r="P3" s="102" t="s">
        <v>98</v>
      </c>
      <c r="Q3" s="96"/>
    </row>
    <row r="4" spans="1:17" s="3" customFormat="1" ht="12.75" customHeight="1" x14ac:dyDescent="0.15">
      <c r="A4" s="45" t="s">
        <v>3</v>
      </c>
      <c r="B4" s="57">
        <f>SUM(B6:B64)</f>
        <v>1149778</v>
      </c>
      <c r="C4" s="92">
        <f>SUM(C6:C64)</f>
        <v>497607</v>
      </c>
      <c r="D4" s="52">
        <f>TOTWRKACT!D4/$C4</f>
        <v>0.57495975739891114</v>
      </c>
      <c r="E4" s="31">
        <f>TOTWRKACT!E4/$C4</f>
        <v>1.1547265211301288E-2</v>
      </c>
      <c r="F4" s="31">
        <f>TOTWRKACT!F4/$C4</f>
        <v>8.8061462157887644E-3</v>
      </c>
      <c r="G4" s="31">
        <f>TOTWRKACT!G4/$C4</f>
        <v>8.4767698203602443E-2</v>
      </c>
      <c r="H4" s="31">
        <f>TOTWRKACT!H4/$C4</f>
        <v>2.0176565040282792E-3</v>
      </c>
      <c r="I4" s="31">
        <f>TOTWRKACT!I4/$C4</f>
        <v>0.20362655670036797</v>
      </c>
      <c r="J4" s="31">
        <f>TOTWRKACT!J4/$C4</f>
        <v>6.5049326074593003E-2</v>
      </c>
      <c r="K4" s="31">
        <f>TOTWRKACT!K4/$C4</f>
        <v>9.9174649874298387E-2</v>
      </c>
      <c r="L4" s="31">
        <f>TOTWRKACT!L4/$C4</f>
        <v>4.8144419190244508E-2</v>
      </c>
      <c r="M4" s="31">
        <f>TOTWRKACT!M4/$C4</f>
        <v>1.5283145132604646E-2</v>
      </c>
      <c r="N4" s="31">
        <f>TOTWRKACT!N4/$C4</f>
        <v>1.5277116278508944E-2</v>
      </c>
      <c r="O4" s="31">
        <f>TOTWRKACT!O4/$C4</f>
        <v>6.048950276021037E-4</v>
      </c>
      <c r="P4" s="31">
        <v>9.3861513687600651E-2</v>
      </c>
    </row>
    <row r="5" spans="1:17" ht="4.5" customHeight="1" x14ac:dyDescent="0.15">
      <c r="A5" s="62"/>
      <c r="B5" s="76"/>
      <c r="C5" s="93"/>
      <c r="D5" s="91"/>
      <c r="E5" s="65"/>
      <c r="F5" s="65"/>
      <c r="G5" s="65"/>
      <c r="H5" s="65"/>
      <c r="I5" s="65"/>
      <c r="J5" s="65"/>
      <c r="K5" s="65"/>
      <c r="L5" s="65"/>
      <c r="M5" s="65"/>
      <c r="N5" s="65"/>
      <c r="O5" s="65"/>
      <c r="P5" s="65"/>
    </row>
    <row r="6" spans="1:17" ht="12.75" customHeight="1" x14ac:dyDescent="0.15">
      <c r="A6" s="60" t="s">
        <v>10</v>
      </c>
      <c r="B6" s="57">
        <f>TOTWRKACT!B6</f>
        <v>12502</v>
      </c>
      <c r="C6" s="92">
        <f>TOTWRKACT!C6</f>
        <v>5805</v>
      </c>
      <c r="D6" s="52">
        <f>TOTWRKACT!D6/$C6</f>
        <v>0.76485788113695086</v>
      </c>
      <c r="E6" s="31">
        <f>TOTWRKACT!E6/$C6</f>
        <v>3.2730404823428081E-3</v>
      </c>
      <c r="F6" s="31">
        <f>TOTWRKACT!F6/$C6</f>
        <v>1.4470284237726097E-2</v>
      </c>
      <c r="G6" s="31">
        <f>TOTWRKACT!G6/$C6</f>
        <v>0.13919035314384151</v>
      </c>
      <c r="H6" s="31">
        <f>TOTWRKACT!H6/$C6</f>
        <v>0</v>
      </c>
      <c r="I6" s="31">
        <f>TOTWRKACT!I6/$C6</f>
        <v>3.6520241171403962E-2</v>
      </c>
      <c r="J6" s="31">
        <f>TOTWRKACT!J6/$C6</f>
        <v>0</v>
      </c>
      <c r="K6" s="31">
        <f>TOTWRKACT!K6/$C6</f>
        <v>5.788113695090439E-2</v>
      </c>
      <c r="L6" s="31">
        <f>TOTWRKACT!L6/$C6</f>
        <v>7.717484926787252E-2</v>
      </c>
      <c r="M6" s="31">
        <f>TOTWRKACT!M6/$C6</f>
        <v>1.7226528854435831E-4</v>
      </c>
      <c r="N6" s="31">
        <f>TOTWRKACT!N6/$C6</f>
        <v>1.5159345391903532E-2</v>
      </c>
      <c r="O6" s="31">
        <f>TOTWRKACT!O6/$C6</f>
        <v>0</v>
      </c>
      <c r="P6" s="31">
        <v>4.6951748049696616E-2</v>
      </c>
    </row>
    <row r="7" spans="1:17" ht="12.75" customHeight="1" x14ac:dyDescent="0.15">
      <c r="A7" s="60" t="s">
        <v>11</v>
      </c>
      <c r="B7" s="57">
        <f>TOTWRKACT!B7</f>
        <v>3041</v>
      </c>
      <c r="C7" s="92">
        <f>TOTWRKACT!C7</f>
        <v>1316</v>
      </c>
      <c r="D7" s="52">
        <f>TOTWRKACT!D7/$C7</f>
        <v>0.70288753799392101</v>
      </c>
      <c r="E7" s="31">
        <f>TOTWRKACT!E7/$C7</f>
        <v>0</v>
      </c>
      <c r="F7" s="31">
        <f>TOTWRKACT!F7/$C7</f>
        <v>1.5197568389057751E-3</v>
      </c>
      <c r="G7" s="31">
        <f>TOTWRKACT!G7/$C7</f>
        <v>5.3191489361702126E-3</v>
      </c>
      <c r="H7" s="31">
        <f>TOTWRKACT!H7/$C7</f>
        <v>2.2796352583586625E-3</v>
      </c>
      <c r="I7" s="31">
        <f>TOTWRKACT!I7/$C7</f>
        <v>0.28875379939209728</v>
      </c>
      <c r="J7" s="31">
        <f>TOTWRKACT!J7/$C7</f>
        <v>6.1550151975683892E-2</v>
      </c>
      <c r="K7" s="31">
        <f>TOTWRKACT!K7/$C7</f>
        <v>5.8510638297872342E-2</v>
      </c>
      <c r="L7" s="31">
        <f>TOTWRKACT!L7/$C7</f>
        <v>6.8389057750759879E-3</v>
      </c>
      <c r="M7" s="31">
        <f>TOTWRKACT!M7/$C7</f>
        <v>3.3434650455927049E-2</v>
      </c>
      <c r="N7" s="31">
        <f>TOTWRKACT!N7/$C7</f>
        <v>6.8389057750759879E-3</v>
      </c>
      <c r="O7" s="31">
        <f>TOTWRKACT!O7/$C7</f>
        <v>0</v>
      </c>
      <c r="P7" s="31">
        <v>9.0196078431372548E-2</v>
      </c>
    </row>
    <row r="8" spans="1:17" ht="12.75" customHeight="1" x14ac:dyDescent="0.15">
      <c r="A8" s="60" t="s">
        <v>12</v>
      </c>
      <c r="B8" s="57">
        <f>TOTWRKACT!B8</f>
        <v>10593</v>
      </c>
      <c r="C8" s="92">
        <f>TOTWRKACT!C8</f>
        <v>3138</v>
      </c>
      <c r="D8" s="52">
        <f>TOTWRKACT!D8/$C8</f>
        <v>0.54875717017208414</v>
      </c>
      <c r="E8" s="31">
        <f>TOTWRKACT!E8/$C8</f>
        <v>6.3734862970044612E-4</v>
      </c>
      <c r="F8" s="31">
        <f>TOTWRKACT!F8/$C8</f>
        <v>5.7361376673040155E-3</v>
      </c>
      <c r="G8" s="31">
        <f>TOTWRKACT!G8/$C8</f>
        <v>0.12237093690248566</v>
      </c>
      <c r="H8" s="31">
        <f>TOTWRKACT!H8/$C8</f>
        <v>2.8680688336520078E-3</v>
      </c>
      <c r="I8" s="31">
        <f>TOTWRKACT!I8/$C8</f>
        <v>0.27820267686424477</v>
      </c>
      <c r="J8" s="31">
        <f>TOTWRKACT!J8/$C8</f>
        <v>6.5328234544295732E-2</v>
      </c>
      <c r="K8" s="31">
        <f>TOTWRKACT!K8/$C8</f>
        <v>0.13511790949649458</v>
      </c>
      <c r="L8" s="31">
        <f>TOTWRKACT!L8/$C8</f>
        <v>1.6889738687061822E-2</v>
      </c>
      <c r="M8" s="31">
        <f>TOTWRKACT!M8/$C8</f>
        <v>2.995538559592097E-2</v>
      </c>
      <c r="N8" s="31">
        <f>TOTWRKACT!N8/$C8</f>
        <v>2.9318036966220522E-2</v>
      </c>
      <c r="O8" s="31">
        <f>TOTWRKACT!O8/$C8</f>
        <v>0</v>
      </c>
      <c r="P8" s="31">
        <v>2.2271714922048998E-4</v>
      </c>
    </row>
    <row r="9" spans="1:17" ht="12.75" customHeight="1" x14ac:dyDescent="0.15">
      <c r="A9" s="60" t="s">
        <v>13</v>
      </c>
      <c r="B9" s="57">
        <f>TOTWRKACT!B9</f>
        <v>4565</v>
      </c>
      <c r="C9" s="92">
        <f>TOTWRKACT!C9</f>
        <v>2145</v>
      </c>
      <c r="D9" s="52">
        <f>TOTWRKACT!D9/$C9</f>
        <v>0.61118881118881119</v>
      </c>
      <c r="E9" s="31">
        <f>TOTWRKACT!E9/$C9</f>
        <v>0</v>
      </c>
      <c r="F9" s="31">
        <f>TOTWRKACT!F9/$C9</f>
        <v>3.7296037296037296E-3</v>
      </c>
      <c r="G9" s="31">
        <f>TOTWRKACT!G9/$C9</f>
        <v>0.14452214452214451</v>
      </c>
      <c r="H9" s="31">
        <f>TOTWRKACT!H9/$C9</f>
        <v>2.331002331002331E-3</v>
      </c>
      <c r="I9" s="31">
        <f>TOTWRKACT!I9/$C9</f>
        <v>0.13426573426573427</v>
      </c>
      <c r="J9" s="31">
        <f>TOTWRKACT!J9/$C9</f>
        <v>1.9114219114219115E-2</v>
      </c>
      <c r="K9" s="31">
        <f>TOTWRKACT!K9/$C9</f>
        <v>0.13566433566433567</v>
      </c>
      <c r="L9" s="31">
        <f>TOTWRKACT!L9/$C9</f>
        <v>0</v>
      </c>
      <c r="M9" s="31">
        <f>TOTWRKACT!M9/$C9</f>
        <v>0</v>
      </c>
      <c r="N9" s="31">
        <f>TOTWRKACT!N9/$C9</f>
        <v>1.3986013986013986E-2</v>
      </c>
      <c r="O9" s="31">
        <f>TOTWRKACT!O9/$C9</f>
        <v>0</v>
      </c>
      <c r="P9" s="31">
        <v>4.3252595155709339E-2</v>
      </c>
    </row>
    <row r="10" spans="1:17" ht="12.75" customHeight="1" x14ac:dyDescent="0.15">
      <c r="A10" s="60" t="s">
        <v>14</v>
      </c>
      <c r="B10" s="57">
        <f>TOTWRKACT!B10</f>
        <v>431903</v>
      </c>
      <c r="C10" s="92">
        <f>TOTWRKACT!C10</f>
        <v>157849</v>
      </c>
      <c r="D10" s="52">
        <f>TOTWRKACT!D10/$C10</f>
        <v>0.49261636120596264</v>
      </c>
      <c r="E10" s="31">
        <f>TOTWRKACT!E10/$C10</f>
        <v>1.4995343651210967E-2</v>
      </c>
      <c r="F10" s="31">
        <f>TOTWRKACT!F10/$C10</f>
        <v>2.0164841082300173E-2</v>
      </c>
      <c r="G10" s="31">
        <f>TOTWRKACT!G10/$C10</f>
        <v>2.9794297081387908E-2</v>
      </c>
      <c r="H10" s="31">
        <f>TOTWRKACT!H10/$C10</f>
        <v>4.7387059784984387E-3</v>
      </c>
      <c r="I10" s="31">
        <f>TOTWRKACT!I10/$C10</f>
        <v>0.37501662981710371</v>
      </c>
      <c r="J10" s="31">
        <f>TOTWRKACT!J10/$C10</f>
        <v>8.1742678129098065E-2</v>
      </c>
      <c r="K10" s="31">
        <f>TOTWRKACT!K10/$C10</f>
        <v>0.1386514960500225</v>
      </c>
      <c r="L10" s="31">
        <f>TOTWRKACT!L10/$C10</f>
        <v>4.2090858985486132E-2</v>
      </c>
      <c r="M10" s="31">
        <f>TOTWRKACT!M10/$C10</f>
        <v>2.4498096281889654E-2</v>
      </c>
      <c r="N10" s="31">
        <f>TOTWRKACT!N10/$C10</f>
        <v>8.343416809735887E-3</v>
      </c>
      <c r="O10" s="31">
        <f>TOTWRKACT!O10/$C10</f>
        <v>4.7513763153393435E-4</v>
      </c>
      <c r="P10" s="31">
        <v>2.1248787891563724E-2</v>
      </c>
    </row>
    <row r="11" spans="1:17" ht="12.75" customHeight="1" x14ac:dyDescent="0.15">
      <c r="A11" s="60" t="s">
        <v>15</v>
      </c>
      <c r="B11" s="57">
        <f>TOTWRKACT!B11</f>
        <v>11782</v>
      </c>
      <c r="C11" s="92">
        <f>TOTWRKACT!C11</f>
        <v>4277</v>
      </c>
      <c r="D11" s="52">
        <f>TOTWRKACT!D11/$C11</f>
        <v>0.36123451017068037</v>
      </c>
      <c r="E11" s="31">
        <f>TOTWRKACT!E11/$C11</f>
        <v>1.8470890811316344E-2</v>
      </c>
      <c r="F11" s="31">
        <f>TOTWRKACT!F11/$C11</f>
        <v>0</v>
      </c>
      <c r="G11" s="31">
        <f>TOTWRKACT!G11/$C11</f>
        <v>0.15010521393500117</v>
      </c>
      <c r="H11" s="31">
        <f>TOTWRKACT!H11/$C11</f>
        <v>1.7068038344634089E-2</v>
      </c>
      <c r="I11" s="31">
        <f>TOTWRKACT!I11/$C11</f>
        <v>0.16904372223521161</v>
      </c>
      <c r="J11" s="31">
        <f>TOTWRKACT!J11/$C11</f>
        <v>0.10755202244563947</v>
      </c>
      <c r="K11" s="31">
        <f>TOTWRKACT!K11/$C11</f>
        <v>0.17699321954641103</v>
      </c>
      <c r="L11" s="31">
        <f>TOTWRKACT!L11/$C11</f>
        <v>1.7068038344634089E-2</v>
      </c>
      <c r="M11" s="31">
        <f>TOTWRKACT!M11/$C11</f>
        <v>1.8470890811316344E-2</v>
      </c>
      <c r="N11" s="31">
        <f>TOTWRKACT!N11/$C11</f>
        <v>2.5952770633621697E-2</v>
      </c>
      <c r="O11" s="31">
        <f>TOTWRKACT!O11/$C11</f>
        <v>0</v>
      </c>
      <c r="P11" s="31">
        <v>9.6886741814278046E-2</v>
      </c>
    </row>
    <row r="12" spans="1:17" ht="12.75" customHeight="1" x14ac:dyDescent="0.15">
      <c r="A12" s="60" t="s">
        <v>16</v>
      </c>
      <c r="B12" s="57">
        <f>TOTWRKACT!B12</f>
        <v>8811</v>
      </c>
      <c r="C12" s="92">
        <f>TOTWRKACT!C12</f>
        <v>4987</v>
      </c>
      <c r="D12" s="52">
        <f>TOTWRKACT!D12/$C12</f>
        <v>0.48365750952476438</v>
      </c>
      <c r="E12" s="31">
        <f>TOTWRKACT!E12/$C12</f>
        <v>4.611991177060357E-3</v>
      </c>
      <c r="F12" s="31">
        <f>TOTWRKACT!F12/$C12</f>
        <v>1.0026067776218166E-3</v>
      </c>
      <c r="G12" s="31">
        <f>TOTWRKACT!G12/$C12</f>
        <v>0</v>
      </c>
      <c r="H12" s="31">
        <f>TOTWRKACT!H12/$C12</f>
        <v>0</v>
      </c>
      <c r="I12" s="31">
        <f>TOTWRKACT!I12/$C12</f>
        <v>0.63424904752356126</v>
      </c>
      <c r="J12" s="31">
        <f>TOTWRKACT!J12/$C12</f>
        <v>1.0026067776218166E-3</v>
      </c>
      <c r="K12" s="31">
        <f>TOTWRKACT!K12/$C12</f>
        <v>7.4393422899538805E-2</v>
      </c>
      <c r="L12" s="31">
        <f>TOTWRKACT!L12/$C12</f>
        <v>3.2083416883898134E-3</v>
      </c>
      <c r="M12" s="31">
        <f>TOTWRKACT!M12/$C12</f>
        <v>2.6669340284740325E-2</v>
      </c>
      <c r="N12" s="31">
        <f>TOTWRKACT!N12/$C12</f>
        <v>3.6093843994385402E-3</v>
      </c>
      <c r="O12" s="31">
        <f>TOTWRKACT!O12/$C12</f>
        <v>0</v>
      </c>
      <c r="P12" s="31">
        <v>0</v>
      </c>
    </row>
    <row r="13" spans="1:17" ht="12.75" customHeight="1" x14ac:dyDescent="0.15">
      <c r="A13" s="60" t="s">
        <v>17</v>
      </c>
      <c r="B13" s="57">
        <f>TOTWRKACT!B13</f>
        <v>1899</v>
      </c>
      <c r="C13" s="92">
        <f>TOTWRKACT!C13</f>
        <v>763</v>
      </c>
      <c r="D13" s="52">
        <f>TOTWRKACT!D13/$C13</f>
        <v>0.68283093053735255</v>
      </c>
      <c r="E13" s="31">
        <f>TOTWRKACT!E13/$C13</f>
        <v>1.3106159895150721E-3</v>
      </c>
      <c r="F13" s="31">
        <f>TOTWRKACT!F13/$C13</f>
        <v>0</v>
      </c>
      <c r="G13" s="31">
        <f>TOTWRKACT!G13/$C13</f>
        <v>0.2254259501965924</v>
      </c>
      <c r="H13" s="31">
        <f>TOTWRKACT!H13/$C13</f>
        <v>0</v>
      </c>
      <c r="I13" s="31">
        <f>TOTWRKACT!I13/$C13</f>
        <v>0.14678899082568808</v>
      </c>
      <c r="J13" s="31">
        <f>TOTWRKACT!J13/$C13</f>
        <v>0</v>
      </c>
      <c r="K13" s="31">
        <f>TOTWRKACT!K13/$C13</f>
        <v>0.12319790301441677</v>
      </c>
      <c r="L13" s="31">
        <f>TOTWRKACT!L13/$C13</f>
        <v>1.3106159895150721E-3</v>
      </c>
      <c r="M13" s="31">
        <f>TOTWRKACT!M13/$C13</f>
        <v>0</v>
      </c>
      <c r="N13" s="31">
        <f>TOTWRKACT!N13/$C13</f>
        <v>1.310615989515072E-2</v>
      </c>
      <c r="O13" s="31">
        <f>TOTWRKACT!O13/$C13</f>
        <v>0</v>
      </c>
      <c r="P13" s="31">
        <v>0</v>
      </c>
    </row>
    <row r="14" spans="1:17" ht="12.75" customHeight="1" x14ac:dyDescent="0.15">
      <c r="A14" s="60" t="s">
        <v>84</v>
      </c>
      <c r="B14" s="57">
        <f>TOTWRKACT!B14</f>
        <v>4358</v>
      </c>
      <c r="C14" s="92">
        <f>TOTWRKACT!C14</f>
        <v>1571</v>
      </c>
      <c r="D14" s="52">
        <f>TOTWRKACT!D14/$C14</f>
        <v>0.56651814131126665</v>
      </c>
      <c r="E14" s="31">
        <f>TOTWRKACT!E14/$C14</f>
        <v>6.3653723742838951E-4</v>
      </c>
      <c r="F14" s="31">
        <f>TOTWRKACT!F14/$C14</f>
        <v>6.3653723742838951E-4</v>
      </c>
      <c r="G14" s="31">
        <f>TOTWRKACT!G14/$C14</f>
        <v>6.8109484404837689E-2</v>
      </c>
      <c r="H14" s="31">
        <f>TOTWRKACT!H14/$C14</f>
        <v>5.0922978994271161E-3</v>
      </c>
      <c r="I14" s="31">
        <f>TOTWRKACT!I14/$C14</f>
        <v>0.32972628898790579</v>
      </c>
      <c r="J14" s="31">
        <f>TOTWRKACT!J14/$C14</f>
        <v>2.1005728835136857E-2</v>
      </c>
      <c r="K14" s="31">
        <f>TOTWRKACT!K14/$C14</f>
        <v>0.1158497772119669</v>
      </c>
      <c r="L14" s="31">
        <f>TOTWRKACT!L14/$C14</f>
        <v>5.7288351368555059E-3</v>
      </c>
      <c r="M14" s="31">
        <f>TOTWRKACT!M14/$C14</f>
        <v>1.9096117122851686E-3</v>
      </c>
      <c r="N14" s="31">
        <f>TOTWRKACT!N14/$C14</f>
        <v>1.9732654360280075E-2</v>
      </c>
      <c r="O14" s="31">
        <f>TOTWRKACT!O14/$C14</f>
        <v>0</v>
      </c>
      <c r="P14" s="31">
        <v>0</v>
      </c>
    </row>
    <row r="15" spans="1:17" ht="12.75" customHeight="1" x14ac:dyDescent="0.15">
      <c r="A15" s="60" t="s">
        <v>18</v>
      </c>
      <c r="B15" s="57">
        <f>TOTWRKACT!B15</f>
        <v>14646</v>
      </c>
      <c r="C15" s="92">
        <f>TOTWRKACT!C15</f>
        <v>7552</v>
      </c>
      <c r="D15" s="52">
        <f>TOTWRKACT!D15/$C15</f>
        <v>0.27145127118644069</v>
      </c>
      <c r="E15" s="31">
        <f>TOTWRKACT!E15/$C15</f>
        <v>1.7213983050847457E-3</v>
      </c>
      <c r="F15" s="31">
        <f>TOTWRKACT!F15/$C15</f>
        <v>6.6207627118644065E-4</v>
      </c>
      <c r="G15" s="31">
        <f>TOTWRKACT!G15/$C15</f>
        <v>0.14115466101694915</v>
      </c>
      <c r="H15" s="31">
        <f>TOTWRKACT!H15/$C15</f>
        <v>1.4565677966101695E-3</v>
      </c>
      <c r="I15" s="31">
        <f>TOTWRKACT!I15/$C15</f>
        <v>0.10222457627118645</v>
      </c>
      <c r="J15" s="31">
        <f>TOTWRKACT!J15/$C15</f>
        <v>0.27701271186440679</v>
      </c>
      <c r="K15" s="31">
        <f>TOTWRKACT!K15/$C15</f>
        <v>0.21080508474576271</v>
      </c>
      <c r="L15" s="31">
        <f>TOTWRKACT!L15/$C15</f>
        <v>0.15691207627118645</v>
      </c>
      <c r="M15" s="31">
        <f>TOTWRKACT!M15/$C15</f>
        <v>1.0063559322033898E-2</v>
      </c>
      <c r="N15" s="31">
        <f>TOTWRKACT!N15/$C15</f>
        <v>2.9528601694915255E-2</v>
      </c>
      <c r="O15" s="31">
        <f>TOTWRKACT!O15/$C15</f>
        <v>0</v>
      </c>
      <c r="P15" s="31">
        <v>0.16554127641036812</v>
      </c>
    </row>
    <row r="16" spans="1:17" ht="7.5" customHeight="1" x14ac:dyDescent="0.15">
      <c r="A16" s="62"/>
      <c r="B16" s="76" t="s">
        <v>2</v>
      </c>
      <c r="C16" s="93" t="s">
        <v>2</v>
      </c>
      <c r="D16" s="91" t="s">
        <v>2</v>
      </c>
      <c r="E16" s="65" t="s">
        <v>2</v>
      </c>
      <c r="F16" s="65" t="s">
        <v>2</v>
      </c>
      <c r="G16" s="65" t="s">
        <v>2</v>
      </c>
      <c r="H16" s="65" t="s">
        <v>2</v>
      </c>
      <c r="I16" s="65" t="s">
        <v>2</v>
      </c>
      <c r="J16" s="65" t="s">
        <v>2</v>
      </c>
      <c r="K16" s="65" t="s">
        <v>2</v>
      </c>
      <c r="L16" s="65" t="s">
        <v>2</v>
      </c>
      <c r="M16" s="65" t="s">
        <v>2</v>
      </c>
      <c r="N16" s="65" t="s">
        <v>2</v>
      </c>
      <c r="O16" s="65" t="s">
        <v>2</v>
      </c>
      <c r="P16" s="65" t="s">
        <v>2</v>
      </c>
    </row>
    <row r="17" spans="1:16" ht="12.75" customHeight="1" x14ac:dyDescent="0.15">
      <c r="A17" s="60" t="s">
        <v>19</v>
      </c>
      <c r="B17" s="57">
        <f>TOTWRKACT!B17</f>
        <v>4387</v>
      </c>
      <c r="C17" s="92">
        <f>TOTWRKACT!C17</f>
        <v>2509</v>
      </c>
      <c r="D17" s="52">
        <f>TOTWRKACT!D17/$C17</f>
        <v>0.20127540852929454</v>
      </c>
      <c r="E17" s="31">
        <f>TOTWRKACT!E17/$C17</f>
        <v>0</v>
      </c>
      <c r="F17" s="31">
        <f>TOTWRKACT!F17/$C17</f>
        <v>0</v>
      </c>
      <c r="G17" s="31">
        <f>TOTWRKACT!G17/$C17</f>
        <v>0.55440414507772018</v>
      </c>
      <c r="H17" s="31">
        <f>TOTWRKACT!H17/$C17</f>
        <v>1.5942606616181746E-3</v>
      </c>
      <c r="I17" s="31">
        <f>TOTWRKACT!I17/$C17</f>
        <v>9.8047030689517742E-2</v>
      </c>
      <c r="J17" s="31">
        <f>TOTWRKACT!J17/$C17</f>
        <v>1.1956954962136309E-2</v>
      </c>
      <c r="K17" s="31">
        <f>TOTWRKACT!K17/$C17</f>
        <v>0.11638102829812674</v>
      </c>
      <c r="L17" s="31">
        <f>TOTWRKACT!L17/$C17</f>
        <v>0.29055400557991229</v>
      </c>
      <c r="M17" s="31">
        <f>TOTWRKACT!M17/$C17</f>
        <v>0</v>
      </c>
      <c r="N17" s="31">
        <f>TOTWRKACT!N17/$C17</f>
        <v>6.6958947787963338E-2</v>
      </c>
      <c r="O17" s="31">
        <f>TOTWRKACT!O17/$C17</f>
        <v>7.7720207253886009E-2</v>
      </c>
      <c r="P17" s="31">
        <v>3.3645655877342417E-2</v>
      </c>
    </row>
    <row r="18" spans="1:16" ht="12.75" customHeight="1" x14ac:dyDescent="0.15">
      <c r="A18" s="60" t="s">
        <v>20</v>
      </c>
      <c r="B18" s="57">
        <f>TOTWRKACT!B18</f>
        <v>780</v>
      </c>
      <c r="C18" s="92">
        <f>TOTWRKACT!C18</f>
        <v>668</v>
      </c>
      <c r="D18" s="52">
        <f>TOTWRKACT!D18/$C18</f>
        <v>0.18562874251497005</v>
      </c>
      <c r="E18" s="31">
        <f>TOTWRKACT!E18/$C18</f>
        <v>1.4970059880239522E-3</v>
      </c>
      <c r="F18" s="31">
        <f>TOTWRKACT!F18/$C18</f>
        <v>0</v>
      </c>
      <c r="G18" s="31">
        <f>TOTWRKACT!G18/$C18</f>
        <v>0.56886227544910184</v>
      </c>
      <c r="H18" s="31">
        <f>TOTWRKACT!H18/$C18</f>
        <v>1.4970059880239522E-3</v>
      </c>
      <c r="I18" s="31">
        <f>TOTWRKACT!I18/$C18</f>
        <v>0.19461077844311378</v>
      </c>
      <c r="J18" s="31">
        <f>TOTWRKACT!J18/$C18</f>
        <v>4.4910179640718561E-3</v>
      </c>
      <c r="K18" s="31">
        <f>TOTWRKACT!K18/$C18</f>
        <v>3.7425149700598799E-2</v>
      </c>
      <c r="L18" s="31">
        <f>TOTWRKACT!L18/$C18</f>
        <v>0</v>
      </c>
      <c r="M18" s="31">
        <f>TOTWRKACT!M18/$C18</f>
        <v>0</v>
      </c>
      <c r="N18" s="31">
        <f>TOTWRKACT!N18/$C18</f>
        <v>5.9880239520958087E-3</v>
      </c>
      <c r="O18" s="31">
        <f>TOTWRKACT!O18/$C18</f>
        <v>0</v>
      </c>
      <c r="P18" s="31">
        <v>3.3645655877342417E-2</v>
      </c>
    </row>
    <row r="19" spans="1:16" ht="12.75" customHeight="1" x14ac:dyDescent="0.15">
      <c r="A19" s="60" t="s">
        <v>21</v>
      </c>
      <c r="B19" s="57">
        <f>TOTWRKACT!B19</f>
        <v>8925</v>
      </c>
      <c r="C19" s="92">
        <f>TOTWRKACT!C19</f>
        <v>4511</v>
      </c>
      <c r="D19" s="52">
        <f>TOTWRKACT!D19/$C19</f>
        <v>0.76391044114387052</v>
      </c>
      <c r="E19" s="31">
        <f>TOTWRKACT!E19/$C19</f>
        <v>2.1281312347594769E-2</v>
      </c>
      <c r="F19" s="31">
        <f>TOTWRKACT!F19/$C19</f>
        <v>9.9756151629350476E-3</v>
      </c>
      <c r="G19" s="31">
        <f>TOTWRKACT!G19/$C19</f>
        <v>0.12746619374861451</v>
      </c>
      <c r="H19" s="31">
        <f>TOTWRKACT!H19/$C19</f>
        <v>2.2168033695411216E-4</v>
      </c>
      <c r="I19" s="31">
        <f>TOTWRKACT!I19/$C19</f>
        <v>9.377078253158945E-2</v>
      </c>
      <c r="J19" s="31">
        <f>TOTWRKACT!J19/$C19</f>
        <v>3.702061627133673E-2</v>
      </c>
      <c r="K19" s="31">
        <f>TOTWRKACT!K19/$C19</f>
        <v>4.1232542673464864E-2</v>
      </c>
      <c r="L19" s="31">
        <f>TOTWRKACT!L19/$C19</f>
        <v>9.3105741520727106E-3</v>
      </c>
      <c r="M19" s="31">
        <f>TOTWRKACT!M19/$C19</f>
        <v>3.7685657282199069E-3</v>
      </c>
      <c r="N19" s="31">
        <f>TOTWRKACT!N19/$C19</f>
        <v>1.3300820217246731E-3</v>
      </c>
      <c r="O19" s="31">
        <f>TOTWRKACT!O19/$C19</f>
        <v>0</v>
      </c>
      <c r="P19" s="31">
        <v>2.8476692022625316E-2</v>
      </c>
    </row>
    <row r="20" spans="1:16" ht="12.75" customHeight="1" x14ac:dyDescent="0.15">
      <c r="A20" s="60" t="s">
        <v>22</v>
      </c>
      <c r="B20" s="57">
        <f>TOTWRKACT!B20</f>
        <v>173</v>
      </c>
      <c r="C20" s="92">
        <f>TOTWRKACT!C20</f>
        <v>163</v>
      </c>
      <c r="D20" s="52">
        <f>TOTWRKACT!D20/$C20</f>
        <v>0.28834355828220859</v>
      </c>
      <c r="E20" s="31">
        <f>TOTWRKACT!E20/$C20</f>
        <v>0</v>
      </c>
      <c r="F20" s="31">
        <f>TOTWRKACT!F20/$C20</f>
        <v>0</v>
      </c>
      <c r="G20" s="31">
        <f>TOTWRKACT!G20/$C20</f>
        <v>0.13496932515337423</v>
      </c>
      <c r="H20" s="31">
        <f>TOTWRKACT!H20/$C20</f>
        <v>0</v>
      </c>
      <c r="I20" s="31">
        <f>TOTWRKACT!I20/$C20</f>
        <v>0.20858895705521471</v>
      </c>
      <c r="J20" s="31">
        <f>TOTWRKACT!J20/$C20</f>
        <v>6.1349693251533744E-3</v>
      </c>
      <c r="K20" s="31">
        <f>TOTWRKACT!K20/$C20</f>
        <v>0.1165644171779141</v>
      </c>
      <c r="L20" s="31">
        <f>TOTWRKACT!L20/$C20</f>
        <v>6.1349693251533744E-3</v>
      </c>
      <c r="M20" s="31">
        <f>TOTWRKACT!M20/$C20</f>
        <v>0</v>
      </c>
      <c r="N20" s="31">
        <f>TOTWRKACT!N20/$C20</f>
        <v>3.0674846625766871E-2</v>
      </c>
      <c r="O20" s="31">
        <f>TOTWRKACT!O20/$C20</f>
        <v>0</v>
      </c>
      <c r="P20" s="31">
        <v>0.89393939393939392</v>
      </c>
    </row>
    <row r="21" spans="1:16" ht="12.75" customHeight="1" x14ac:dyDescent="0.15">
      <c r="A21" s="60" t="s">
        <v>23</v>
      </c>
      <c r="B21" s="57">
        <f>TOTWRKACT!B21</f>
        <v>8194</v>
      </c>
      <c r="C21" s="92">
        <f>TOTWRKACT!C21</f>
        <v>7407</v>
      </c>
      <c r="D21" s="52">
        <f>TOTWRKACT!D21/$C21</f>
        <v>0.52166869177804776</v>
      </c>
      <c r="E21" s="31">
        <f>TOTWRKACT!E21/$C21</f>
        <v>0</v>
      </c>
      <c r="F21" s="31">
        <f>TOTWRKACT!F21/$C21</f>
        <v>0</v>
      </c>
      <c r="G21" s="31">
        <f>TOTWRKACT!G21/$C21</f>
        <v>0.21533684352639396</v>
      </c>
      <c r="H21" s="31">
        <f>TOTWRKACT!H21/$C21</f>
        <v>0</v>
      </c>
      <c r="I21" s="31">
        <f>TOTWRKACT!I21/$C21</f>
        <v>9.4505197785878223E-2</v>
      </c>
      <c r="J21" s="31">
        <f>TOTWRKACT!J21/$C21</f>
        <v>8.1814499797488865E-2</v>
      </c>
      <c r="K21" s="31">
        <f>TOTWRKACT!K21/$C21</f>
        <v>0.12569191305521804</v>
      </c>
      <c r="L21" s="31">
        <f>TOTWRKACT!L21/$C21</f>
        <v>1.3500742540839746E-2</v>
      </c>
      <c r="M21" s="31">
        <f>TOTWRKACT!M21/$C21</f>
        <v>7.0203861212366683E-3</v>
      </c>
      <c r="N21" s="31">
        <f>TOTWRKACT!N21/$C21</f>
        <v>1.8226002430133656E-2</v>
      </c>
      <c r="O21" s="31">
        <f>TOTWRKACT!O21/$C21</f>
        <v>0</v>
      </c>
      <c r="P21" s="31">
        <v>2.1352785145888595E-2</v>
      </c>
    </row>
    <row r="22" spans="1:16" ht="12.75" customHeight="1" x14ac:dyDescent="0.15">
      <c r="A22" s="60" t="s">
        <v>24</v>
      </c>
      <c r="B22" s="57">
        <f>TOTWRKACT!B22</f>
        <v>4582</v>
      </c>
      <c r="C22" s="92">
        <f>TOTWRKACT!C22</f>
        <v>1975</v>
      </c>
      <c r="D22" s="52">
        <f>TOTWRKACT!D22/$C22</f>
        <v>0.76253164556962028</v>
      </c>
      <c r="E22" s="31">
        <f>TOTWRKACT!E22/$C22</f>
        <v>4.0506329113924053E-3</v>
      </c>
      <c r="F22" s="31">
        <f>TOTWRKACT!F22/$C22</f>
        <v>0</v>
      </c>
      <c r="G22" s="31">
        <f>TOTWRKACT!G22/$C22</f>
        <v>0.10481012658227848</v>
      </c>
      <c r="H22" s="31">
        <f>TOTWRKACT!H22/$C22</f>
        <v>0</v>
      </c>
      <c r="I22" s="31">
        <f>TOTWRKACT!I22/$C22</f>
        <v>0.16759493670886075</v>
      </c>
      <c r="J22" s="31">
        <f>TOTWRKACT!J22/$C22</f>
        <v>0</v>
      </c>
      <c r="K22" s="31">
        <f>TOTWRKACT!K22/$C22</f>
        <v>3.0886075949367087E-2</v>
      </c>
      <c r="L22" s="31">
        <f>TOTWRKACT!L22/$C22</f>
        <v>1.9746835443037975E-2</v>
      </c>
      <c r="M22" s="31">
        <f>TOTWRKACT!M22/$C22</f>
        <v>7.0886075949367086E-3</v>
      </c>
      <c r="N22" s="31">
        <f>TOTWRKACT!N22/$C22</f>
        <v>3.89873417721519E-2</v>
      </c>
      <c r="O22" s="31">
        <f>TOTWRKACT!O22/$C22</f>
        <v>0</v>
      </c>
      <c r="P22" s="31">
        <v>0</v>
      </c>
    </row>
    <row r="23" spans="1:16" ht="12.75" customHeight="1" x14ac:dyDescent="0.15">
      <c r="A23" s="60" t="s">
        <v>25</v>
      </c>
      <c r="B23" s="57">
        <f>TOTWRKACT!B23</f>
        <v>13765</v>
      </c>
      <c r="C23" s="92">
        <f>TOTWRKACT!C23</f>
        <v>7592</v>
      </c>
      <c r="D23" s="52">
        <f>TOTWRKACT!D23/$C23</f>
        <v>0.54899894625922019</v>
      </c>
      <c r="E23" s="31">
        <f>TOTWRKACT!E23/$C23</f>
        <v>9.2202318229715492E-4</v>
      </c>
      <c r="F23" s="31">
        <f>TOTWRKACT!F23/$C23</f>
        <v>4.0832455216016856E-3</v>
      </c>
      <c r="G23" s="31">
        <f>TOTWRKACT!G23/$C23</f>
        <v>2.5026343519494202E-3</v>
      </c>
      <c r="H23" s="31">
        <f>TOTWRKACT!H23/$C23</f>
        <v>0</v>
      </c>
      <c r="I23" s="31">
        <f>TOTWRKACT!I23/$C23</f>
        <v>3.0031612223393046E-2</v>
      </c>
      <c r="J23" s="31">
        <f>TOTWRKACT!J23/$C23</f>
        <v>2.1601685985247629E-2</v>
      </c>
      <c r="K23" s="31">
        <f>TOTWRKACT!K23/$C23</f>
        <v>7.2049525816649099E-2</v>
      </c>
      <c r="L23" s="31">
        <f>TOTWRKACT!L23/$C23</f>
        <v>2.9768177028451002E-2</v>
      </c>
      <c r="M23" s="31">
        <f>TOTWRKACT!M23/$C23</f>
        <v>2.5553213909378293E-2</v>
      </c>
      <c r="N23" s="31">
        <f>TOTWRKACT!N23/$C23</f>
        <v>1.0669125395152792E-2</v>
      </c>
      <c r="O23" s="31">
        <f>TOTWRKACT!O23/$C23</f>
        <v>0</v>
      </c>
      <c r="P23" s="31">
        <v>0.37054631828978624</v>
      </c>
    </row>
    <row r="24" spans="1:16" ht="12.75" customHeight="1" x14ac:dyDescent="0.15">
      <c r="A24" s="60" t="s">
        <v>26</v>
      </c>
      <c r="B24" s="57">
        <f>TOTWRKACT!B24</f>
        <v>6027</v>
      </c>
      <c r="C24" s="92">
        <f>TOTWRKACT!C24</f>
        <v>2315</v>
      </c>
      <c r="D24" s="52">
        <f>TOTWRKACT!D24/$C24</f>
        <v>0.74082073434125273</v>
      </c>
      <c r="E24" s="31">
        <f>TOTWRKACT!E24/$C24</f>
        <v>0</v>
      </c>
      <c r="F24" s="31">
        <f>TOTWRKACT!F24/$C24</f>
        <v>1.2958963282937365E-3</v>
      </c>
      <c r="G24" s="31">
        <f>TOTWRKACT!G24/$C24</f>
        <v>3.4125269978401727E-2</v>
      </c>
      <c r="H24" s="31">
        <f>TOTWRKACT!H24/$C24</f>
        <v>0</v>
      </c>
      <c r="I24" s="31">
        <f>TOTWRKACT!I24/$C24</f>
        <v>0.15421166306695464</v>
      </c>
      <c r="J24" s="31">
        <f>TOTWRKACT!J24/$C24</f>
        <v>6.9114470842332612E-3</v>
      </c>
      <c r="K24" s="31">
        <f>TOTWRKACT!K24/$C24</f>
        <v>7.2570194384449241E-2</v>
      </c>
      <c r="L24" s="31">
        <f>TOTWRKACT!L24/$C24</f>
        <v>6.9114470842332612E-3</v>
      </c>
      <c r="M24" s="31">
        <f>TOTWRKACT!M24/$C24</f>
        <v>1.079913606911447E-2</v>
      </c>
      <c r="N24" s="31">
        <f>TOTWRKACT!N24/$C24</f>
        <v>3.6717062634989202E-2</v>
      </c>
      <c r="O24" s="31">
        <f>TOTWRKACT!O24/$C24</f>
        <v>0</v>
      </c>
      <c r="P24" s="31">
        <v>0.11787003610108303</v>
      </c>
    </row>
    <row r="25" spans="1:16" ht="12.75" customHeight="1" x14ac:dyDescent="0.15">
      <c r="A25" s="60" t="s">
        <v>27</v>
      </c>
      <c r="B25" s="57">
        <f>TOTWRKACT!B25</f>
        <v>12556</v>
      </c>
      <c r="C25" s="92">
        <f>TOTWRKACT!C25</f>
        <v>6898</v>
      </c>
      <c r="D25" s="52">
        <f>TOTWRKACT!D25/$C25</f>
        <v>0.51551174253406784</v>
      </c>
      <c r="E25" s="31">
        <f>TOTWRKACT!E25/$C25</f>
        <v>9.8579298347347064E-3</v>
      </c>
      <c r="F25" s="31">
        <f>TOTWRKACT!F25/$C25</f>
        <v>0</v>
      </c>
      <c r="G25" s="31">
        <f>TOTWRKACT!G25/$C25</f>
        <v>0.13366193099449117</v>
      </c>
      <c r="H25" s="31">
        <f>TOTWRKACT!H25/$C25</f>
        <v>0</v>
      </c>
      <c r="I25" s="31">
        <f>TOTWRKACT!I25/$C25</f>
        <v>1.5366772977674688E-2</v>
      </c>
      <c r="J25" s="31">
        <f>TOTWRKACT!J25/$C25</f>
        <v>0.29385329080893013</v>
      </c>
      <c r="K25" s="31">
        <f>TOTWRKACT!K25/$C25</f>
        <v>0.11699043200927806</v>
      </c>
      <c r="L25" s="31">
        <f>TOTWRKACT!L25/$C25</f>
        <v>0.11046680197158597</v>
      </c>
      <c r="M25" s="31">
        <f>TOTWRKACT!M25/$C25</f>
        <v>3.5372571759930416E-2</v>
      </c>
      <c r="N25" s="31">
        <f>TOTWRKACT!N25/$C25</f>
        <v>3.203827196288779E-2</v>
      </c>
      <c r="O25" s="31">
        <f>TOTWRKACT!O25/$C25</f>
        <v>0</v>
      </c>
      <c r="P25" s="31">
        <v>2.5633640552995392E-2</v>
      </c>
    </row>
    <row r="26" spans="1:16" ht="12.75" customHeight="1" x14ac:dyDescent="0.15">
      <c r="A26" s="60" t="s">
        <v>28</v>
      </c>
      <c r="B26" s="57">
        <f>TOTWRKACT!B26</f>
        <v>2294</v>
      </c>
      <c r="C26" s="92">
        <f>TOTWRKACT!C26</f>
        <v>841</v>
      </c>
      <c r="D26" s="52">
        <f>TOTWRKACT!D26/$C26</f>
        <v>0.44351961950059454</v>
      </c>
      <c r="E26" s="31">
        <f>TOTWRKACT!E26/$C26</f>
        <v>2.3781212841854932E-3</v>
      </c>
      <c r="F26" s="31">
        <f>TOTWRKACT!F26/$C26</f>
        <v>4.7562425683709865E-3</v>
      </c>
      <c r="G26" s="31">
        <f>TOTWRKACT!G26/$C26</f>
        <v>0.15933412604042807</v>
      </c>
      <c r="H26" s="31">
        <f>TOTWRKACT!H26/$C26</f>
        <v>1.1890606420927466E-3</v>
      </c>
      <c r="I26" s="31">
        <f>TOTWRKACT!I26/$C26</f>
        <v>7.8478002378121289E-2</v>
      </c>
      <c r="J26" s="31">
        <f>TOTWRKACT!J26/$C26</f>
        <v>8.9179548156956001E-2</v>
      </c>
      <c r="K26" s="31">
        <f>TOTWRKACT!K26/$C26</f>
        <v>0.30796670630202139</v>
      </c>
      <c r="L26" s="31">
        <f>TOTWRKACT!L26/$C26</f>
        <v>1.1890606420927466E-3</v>
      </c>
      <c r="M26" s="31">
        <f>TOTWRKACT!M26/$C26</f>
        <v>3.5671819262782403E-3</v>
      </c>
      <c r="N26" s="31">
        <f>TOTWRKACT!N26/$C26</f>
        <v>5.4696789536266346E-2</v>
      </c>
      <c r="O26" s="31">
        <f>TOTWRKACT!O26/$C26</f>
        <v>0</v>
      </c>
      <c r="P26" s="31">
        <v>0</v>
      </c>
    </row>
    <row r="27" spans="1:16" ht="4.5" customHeight="1" x14ac:dyDescent="0.15">
      <c r="A27" s="62"/>
      <c r="B27" s="76" t="s">
        <v>2</v>
      </c>
      <c r="C27" s="93" t="s">
        <v>2</v>
      </c>
      <c r="D27" s="91" t="s">
        <v>2</v>
      </c>
      <c r="E27" s="65" t="s">
        <v>2</v>
      </c>
      <c r="F27" s="65" t="s">
        <v>2</v>
      </c>
      <c r="G27" s="65" t="s">
        <v>2</v>
      </c>
      <c r="H27" s="65" t="s">
        <v>2</v>
      </c>
      <c r="I27" s="65" t="s">
        <v>2</v>
      </c>
      <c r="J27" s="65" t="s">
        <v>2</v>
      </c>
      <c r="K27" s="65" t="s">
        <v>2</v>
      </c>
      <c r="L27" s="65" t="s">
        <v>2</v>
      </c>
      <c r="M27" s="65" t="s">
        <v>2</v>
      </c>
      <c r="N27" s="65" t="s">
        <v>2</v>
      </c>
      <c r="O27" s="65" t="s">
        <v>2</v>
      </c>
      <c r="P27" s="65" t="s">
        <v>2</v>
      </c>
    </row>
    <row r="28" spans="1:16" ht="12.75" customHeight="1" x14ac:dyDescent="0.15">
      <c r="A28" s="60" t="s">
        <v>29</v>
      </c>
      <c r="B28" s="57">
        <f>TOTWRKACT!B28</f>
        <v>26515</v>
      </c>
      <c r="C28" s="92">
        <f>TOTWRKACT!C28</f>
        <v>22205</v>
      </c>
      <c r="D28" s="52">
        <f>TOTWRKACT!D28/$C28</f>
        <v>0.93523981085341135</v>
      </c>
      <c r="E28" s="31">
        <f>TOTWRKACT!E28/$C28</f>
        <v>0</v>
      </c>
      <c r="F28" s="31">
        <f>TOTWRKACT!F28/$C28</f>
        <v>0</v>
      </c>
      <c r="G28" s="31">
        <f>TOTWRKACT!G28/$C28</f>
        <v>8.1062823688358477E-4</v>
      </c>
      <c r="H28" s="31">
        <f>TOTWRKACT!H28/$C28</f>
        <v>0</v>
      </c>
      <c r="I28" s="31">
        <f>TOTWRKACT!I28/$C28</f>
        <v>1.1438865120468362E-2</v>
      </c>
      <c r="J28" s="31">
        <f>TOTWRKACT!J28/$C28</f>
        <v>1.1123620806124748E-2</v>
      </c>
      <c r="K28" s="31">
        <f>TOTWRKACT!K28/$C28</f>
        <v>1.0042783156946634E-2</v>
      </c>
      <c r="L28" s="31">
        <f>TOTWRKACT!L28/$C28</f>
        <v>7.6559333483449679E-4</v>
      </c>
      <c r="M28" s="31">
        <f>TOTWRKACT!M28/$C28</f>
        <v>1.2564737671695565E-2</v>
      </c>
      <c r="N28" s="31">
        <f>TOTWRKACT!N28/$C28</f>
        <v>1.3960819635217294E-3</v>
      </c>
      <c r="O28" s="31">
        <f>TOTWRKACT!O28/$C28</f>
        <v>0</v>
      </c>
      <c r="P28" s="31">
        <v>0.2020404749958187</v>
      </c>
    </row>
    <row r="29" spans="1:16" ht="12.75" customHeight="1" x14ac:dyDescent="0.15">
      <c r="A29" s="60" t="s">
        <v>30</v>
      </c>
      <c r="B29" s="57">
        <f>TOTWRKACT!B29</f>
        <v>12157</v>
      </c>
      <c r="C29" s="92">
        <f>TOTWRKACT!C29</f>
        <v>6263</v>
      </c>
      <c r="D29" s="52">
        <f>TOTWRKACT!D29/$C29</f>
        <v>0.33961360370429505</v>
      </c>
      <c r="E29" s="31">
        <f>TOTWRKACT!E29/$C29</f>
        <v>1.5966789078716271E-3</v>
      </c>
      <c r="F29" s="31">
        <f>TOTWRKACT!F29/$C29</f>
        <v>6.3867156314865083E-3</v>
      </c>
      <c r="G29" s="31">
        <f>TOTWRKACT!G29/$C29</f>
        <v>0.51429027622545109</v>
      </c>
      <c r="H29" s="31">
        <f>TOTWRKACT!H29/$C29</f>
        <v>1.2773431262973016E-3</v>
      </c>
      <c r="I29" s="31">
        <f>TOTWRKACT!I29/$C29</f>
        <v>0.1507264889030816</v>
      </c>
      <c r="J29" s="31">
        <f>TOTWRKACT!J29/$C29</f>
        <v>5.316940763212518E-2</v>
      </c>
      <c r="K29" s="31">
        <f>TOTWRKACT!K29/$C29</f>
        <v>0.13252434935334503</v>
      </c>
      <c r="L29" s="31">
        <f>TOTWRKACT!L29/$C29</f>
        <v>0.24509021235829476</v>
      </c>
      <c r="M29" s="31">
        <f>TOTWRKACT!M29/$C29</f>
        <v>1.117675235510139E-3</v>
      </c>
      <c r="N29" s="31">
        <f>TOTWRKACT!N29/$C29</f>
        <v>3.0656235031135237E-2</v>
      </c>
      <c r="O29" s="31">
        <f>TOTWRKACT!O29/$C29</f>
        <v>0</v>
      </c>
      <c r="P29" s="31">
        <v>0</v>
      </c>
    </row>
    <row r="30" spans="1:16" ht="12.75" customHeight="1" x14ac:dyDescent="0.15">
      <c r="A30" s="60" t="s">
        <v>31</v>
      </c>
      <c r="B30" s="57">
        <f>TOTWRKACT!B30</f>
        <v>49804</v>
      </c>
      <c r="C30" s="92">
        <f>TOTWRKACT!C30</f>
        <v>24859</v>
      </c>
      <c r="D30" s="52">
        <f>TOTWRKACT!D30/$C30</f>
        <v>0.90196709441248646</v>
      </c>
      <c r="E30" s="31">
        <f>TOTWRKACT!E30/$C30</f>
        <v>0</v>
      </c>
      <c r="F30" s="31">
        <f>TOTWRKACT!F30/$C30</f>
        <v>0</v>
      </c>
      <c r="G30" s="31">
        <f>TOTWRKACT!G30/$C30</f>
        <v>1.6090751840379741E-4</v>
      </c>
      <c r="H30" s="31">
        <f>TOTWRKACT!H30/$C30</f>
        <v>0</v>
      </c>
      <c r="I30" s="31">
        <f>TOTWRKACT!I30/$C30</f>
        <v>2.8480630757472144E-2</v>
      </c>
      <c r="J30" s="31">
        <f>TOTWRKACT!J30/$C30</f>
        <v>6.7581157729594919E-3</v>
      </c>
      <c r="K30" s="31">
        <f>TOTWRKACT!K30/$C30</f>
        <v>3.6083511002051573E-2</v>
      </c>
      <c r="L30" s="31">
        <f>TOTWRKACT!L30/$C30</f>
        <v>3.9422342008930368E-3</v>
      </c>
      <c r="M30" s="31">
        <f>TOTWRKACT!M30/$C30</f>
        <v>5.5513093849310106E-3</v>
      </c>
      <c r="N30" s="31">
        <f>TOTWRKACT!N30/$C30</f>
        <v>1.6211432479182591E-2</v>
      </c>
      <c r="O30" s="31">
        <f>TOTWRKACT!O30/$C30</f>
        <v>0</v>
      </c>
      <c r="P30" s="31">
        <v>0</v>
      </c>
    </row>
    <row r="31" spans="1:16" ht="12.75" customHeight="1" x14ac:dyDescent="0.15">
      <c r="A31" s="60" t="s">
        <v>32</v>
      </c>
      <c r="B31" s="57">
        <f>TOTWRKACT!B31</f>
        <v>19394</v>
      </c>
      <c r="C31" s="92">
        <f>TOTWRKACT!C31</f>
        <v>12596</v>
      </c>
      <c r="D31" s="52">
        <f>TOTWRKACT!D31/$C31</f>
        <v>0.55144490314385519</v>
      </c>
      <c r="E31" s="31">
        <f>TOTWRKACT!E31/$C31</f>
        <v>0</v>
      </c>
      <c r="F31" s="31">
        <f>TOTWRKACT!F31/$C31</f>
        <v>7.7802476976818035E-3</v>
      </c>
      <c r="G31" s="31">
        <f>TOTWRKACT!G31/$C31</f>
        <v>4.739599872975548E-2</v>
      </c>
      <c r="H31" s="31">
        <f>TOTWRKACT!H31/$C31</f>
        <v>0</v>
      </c>
      <c r="I31" s="31">
        <f>TOTWRKACT!I31/$C31</f>
        <v>0.30660527151476658</v>
      </c>
      <c r="J31" s="31">
        <f>TOTWRKACT!J31/$C31</f>
        <v>0.14353763099396633</v>
      </c>
      <c r="K31" s="31">
        <f>TOTWRKACT!K31/$C31</f>
        <v>9.7570657351540177E-2</v>
      </c>
      <c r="L31" s="31">
        <f>TOTWRKACT!L31/$C31</f>
        <v>5.0809780882819944E-3</v>
      </c>
      <c r="M31" s="31">
        <f>TOTWRKACT!M31/$C31</f>
        <v>2.3023181962527786E-3</v>
      </c>
      <c r="N31" s="31">
        <f>TOTWRKACT!N31/$C31</f>
        <v>1.1273420133375674E-2</v>
      </c>
      <c r="O31" s="31">
        <f>TOTWRKACT!O31/$C31</f>
        <v>8.7329310892346771E-4</v>
      </c>
      <c r="P31" s="31">
        <v>0.2385325512068468</v>
      </c>
    </row>
    <row r="32" spans="1:16" ht="12.75" customHeight="1" x14ac:dyDescent="0.15">
      <c r="A32" s="60" t="s">
        <v>33</v>
      </c>
      <c r="B32" s="57">
        <f>TOTWRKACT!B32</f>
        <v>12718</v>
      </c>
      <c r="C32" s="92">
        <f>TOTWRKACT!C32</f>
        <v>7613</v>
      </c>
      <c r="D32" s="52">
        <f>TOTWRKACT!D32/$C32</f>
        <v>0.66596611060028899</v>
      </c>
      <c r="E32" s="31">
        <f>TOTWRKACT!E32/$C32</f>
        <v>2.7584395113621437E-3</v>
      </c>
      <c r="F32" s="31">
        <f>TOTWRKACT!F32/$C32</f>
        <v>5.9109418100617367E-3</v>
      </c>
      <c r="G32" s="31">
        <f>TOTWRKACT!G32/$C32</f>
        <v>2.9029292000525418E-2</v>
      </c>
      <c r="H32" s="31">
        <f>TOTWRKACT!H32/$C32</f>
        <v>7.8812557467489825E-4</v>
      </c>
      <c r="I32" s="31">
        <f>TOTWRKACT!I32/$C32</f>
        <v>7.2901615657428087E-2</v>
      </c>
      <c r="J32" s="31">
        <f>TOTWRKACT!J32/$C32</f>
        <v>5.9109418100617367E-3</v>
      </c>
      <c r="K32" s="31">
        <f>TOTWRKACT!K32/$C32</f>
        <v>5.7270458426375938E-2</v>
      </c>
      <c r="L32" s="31">
        <f>TOTWRKACT!L32/$C32</f>
        <v>3.2969919873899911E-2</v>
      </c>
      <c r="M32" s="31">
        <f>TOTWRKACT!M32/$C32</f>
        <v>0</v>
      </c>
      <c r="N32" s="31">
        <f>TOTWRKACT!N32/$C32</f>
        <v>4.663076316826481E-2</v>
      </c>
      <c r="O32" s="31">
        <f>TOTWRKACT!O32/$C32</f>
        <v>1.3135426244581636E-4</v>
      </c>
      <c r="P32" s="31">
        <v>0.36392857142857143</v>
      </c>
    </row>
    <row r="33" spans="1:17" ht="12.75" customHeight="1" x14ac:dyDescent="0.15">
      <c r="A33" s="60" t="s">
        <v>34</v>
      </c>
      <c r="B33" s="57">
        <f>TOTWRKACT!B33</f>
        <v>5800</v>
      </c>
      <c r="C33" s="92">
        <f>TOTWRKACT!C33</f>
        <v>3201</v>
      </c>
      <c r="D33" s="52">
        <f>TOTWRKACT!D33/$C33</f>
        <v>0.30646672914714151</v>
      </c>
      <c r="E33" s="31">
        <f>TOTWRKACT!E33/$C33</f>
        <v>0</v>
      </c>
      <c r="F33" s="31">
        <f>TOTWRKACT!F33/$C33</f>
        <v>0</v>
      </c>
      <c r="G33" s="31">
        <f>TOTWRKACT!G33/$C33</f>
        <v>0.20618556701030927</v>
      </c>
      <c r="H33" s="31">
        <f>TOTWRKACT!H33/$C33</f>
        <v>9.372071227741331E-4</v>
      </c>
      <c r="I33" s="31">
        <f>TOTWRKACT!I33/$C33</f>
        <v>6.3730084348641053E-2</v>
      </c>
      <c r="J33" s="31">
        <f>TOTWRKACT!J33/$C33</f>
        <v>0.30490471727585128</v>
      </c>
      <c r="K33" s="31">
        <f>TOTWRKACT!K33/$C33</f>
        <v>0.21212121212121213</v>
      </c>
      <c r="L33" s="31">
        <f>TOTWRKACT!L33/$C33</f>
        <v>3.1240237425804438E-3</v>
      </c>
      <c r="M33" s="31">
        <f>TOTWRKACT!M33/$C33</f>
        <v>4.2799125273352077E-2</v>
      </c>
      <c r="N33" s="31">
        <f>TOTWRKACT!N33/$C33</f>
        <v>2.2492970946579195E-2</v>
      </c>
      <c r="O33" s="31">
        <f>TOTWRKACT!O33/$C33</f>
        <v>0</v>
      </c>
      <c r="P33" s="31">
        <v>0</v>
      </c>
    </row>
    <row r="34" spans="1:17" ht="12.75" customHeight="1" x14ac:dyDescent="0.15">
      <c r="A34" s="60" t="s">
        <v>35</v>
      </c>
      <c r="B34" s="57">
        <f>TOTWRKACT!B34</f>
        <v>27720</v>
      </c>
      <c r="C34" s="92">
        <f>TOTWRKACT!C34</f>
        <v>6365</v>
      </c>
      <c r="D34" s="52">
        <f>TOTWRKACT!D34/$C34</f>
        <v>0.66771406127258448</v>
      </c>
      <c r="E34" s="31">
        <f>TOTWRKACT!E34/$C34</f>
        <v>8.6410054988216804E-3</v>
      </c>
      <c r="F34" s="31">
        <f>TOTWRKACT!F34/$C34</f>
        <v>1.225451688923802E-2</v>
      </c>
      <c r="G34" s="31">
        <f>TOTWRKACT!G34/$C34</f>
        <v>6.3315003927729777E-2</v>
      </c>
      <c r="H34" s="31">
        <f>TOTWRKACT!H34/$C34</f>
        <v>3.1421838177533385E-4</v>
      </c>
      <c r="I34" s="31">
        <f>TOTWRKACT!I34/$C34</f>
        <v>7.871170463472113E-2</v>
      </c>
      <c r="J34" s="31">
        <f>TOTWRKACT!J34/$C34</f>
        <v>9.7721916732128836E-2</v>
      </c>
      <c r="K34" s="31">
        <f>TOTWRKACT!K34/$C34</f>
        <v>0.12034564021995287</v>
      </c>
      <c r="L34" s="31">
        <f>TOTWRKACT!L34/$C34</f>
        <v>2.8122545168892382E-2</v>
      </c>
      <c r="M34" s="31">
        <f>TOTWRKACT!M34/$C34</f>
        <v>3.2992930086410055E-3</v>
      </c>
      <c r="N34" s="31">
        <f>TOTWRKACT!N34/$C34</f>
        <v>2.0738413197172033E-2</v>
      </c>
      <c r="O34" s="31">
        <f>TOTWRKACT!O34/$C34</f>
        <v>0</v>
      </c>
      <c r="P34" s="31">
        <v>4.7591410330818339E-2</v>
      </c>
    </row>
    <row r="35" spans="1:17" ht="12.75" customHeight="1" x14ac:dyDescent="0.15">
      <c r="A35" s="60" t="s">
        <v>36</v>
      </c>
      <c r="B35" s="57">
        <f>TOTWRKACT!B35</f>
        <v>2151</v>
      </c>
      <c r="C35" s="92">
        <f>TOTWRKACT!C35</f>
        <v>940</v>
      </c>
      <c r="D35" s="52">
        <f>TOTWRKACT!D35/$C35</f>
        <v>0.36914893617021277</v>
      </c>
      <c r="E35" s="31">
        <f>TOTWRKACT!E35/$C35</f>
        <v>0</v>
      </c>
      <c r="F35" s="31">
        <f>TOTWRKACT!F35/$C35</f>
        <v>0</v>
      </c>
      <c r="G35" s="31">
        <f>TOTWRKACT!G35/$C35</f>
        <v>0.48510638297872338</v>
      </c>
      <c r="H35" s="31">
        <f>TOTWRKACT!H35/$C35</f>
        <v>0</v>
      </c>
      <c r="I35" s="31">
        <f>TOTWRKACT!I35/$C35</f>
        <v>0.25106382978723402</v>
      </c>
      <c r="J35" s="31">
        <f>TOTWRKACT!J35/$C35</f>
        <v>8.085106382978724E-2</v>
      </c>
      <c r="K35" s="31">
        <f>TOTWRKACT!K35/$C35</f>
        <v>0.1276595744680851</v>
      </c>
      <c r="L35" s="31">
        <f>TOTWRKACT!L35/$C35</f>
        <v>0</v>
      </c>
      <c r="M35" s="31">
        <f>TOTWRKACT!M35/$C35</f>
        <v>5.3191489361702126E-3</v>
      </c>
      <c r="N35" s="31">
        <f>TOTWRKACT!N35/$C35</f>
        <v>1.8085106382978722E-2</v>
      </c>
      <c r="O35" s="31">
        <f>TOTWRKACT!O35/$C35</f>
        <v>0</v>
      </c>
      <c r="P35" s="31">
        <v>0.10515463917525773</v>
      </c>
    </row>
    <row r="36" spans="1:17" ht="12.75" customHeight="1" x14ac:dyDescent="0.15">
      <c r="A36" s="60" t="s">
        <v>37</v>
      </c>
      <c r="B36" s="57">
        <f>TOTWRKACT!B36</f>
        <v>3121</v>
      </c>
      <c r="C36" s="92">
        <f>TOTWRKACT!C36</f>
        <v>2093</v>
      </c>
      <c r="D36" s="52">
        <f>TOTWRKACT!D36/$C36</f>
        <v>0.6211180124223602</v>
      </c>
      <c r="E36" s="31">
        <f>TOTWRKACT!E36/$C36</f>
        <v>0</v>
      </c>
      <c r="F36" s="31">
        <f>TOTWRKACT!F36/$C36</f>
        <v>0</v>
      </c>
      <c r="G36" s="31">
        <f>TOTWRKACT!G36/$C36</f>
        <v>0.11801242236024845</v>
      </c>
      <c r="H36" s="31">
        <f>TOTWRKACT!H36/$C36</f>
        <v>4.7778308647873869E-3</v>
      </c>
      <c r="I36" s="31">
        <f>TOTWRKACT!I36/$C36</f>
        <v>4.5867176301958912E-2</v>
      </c>
      <c r="J36" s="31">
        <f>TOTWRKACT!J36/$C36</f>
        <v>0.10367892976588629</v>
      </c>
      <c r="K36" s="31">
        <f>TOTWRKACT!K36/$C36</f>
        <v>0.11466794075489728</v>
      </c>
      <c r="L36" s="31">
        <f>TOTWRKACT!L36/$C36</f>
        <v>3.7267080745341616E-2</v>
      </c>
      <c r="M36" s="31">
        <f>TOTWRKACT!M36/$C36</f>
        <v>1.5289058767319636E-2</v>
      </c>
      <c r="N36" s="31">
        <f>TOTWRKACT!N36/$C36</f>
        <v>1.1944577161968466E-2</v>
      </c>
      <c r="O36" s="31">
        <f>TOTWRKACT!O36/$C36</f>
        <v>0</v>
      </c>
      <c r="P36" s="31">
        <v>0.14904968322774259</v>
      </c>
      <c r="Q36" s="2" t="s">
        <v>2</v>
      </c>
    </row>
    <row r="37" spans="1:17" ht="12.75" customHeight="1" x14ac:dyDescent="0.15">
      <c r="A37" s="60" t="s">
        <v>38</v>
      </c>
      <c r="B37" s="57">
        <f>TOTWRKACT!B37</f>
        <v>6840</v>
      </c>
      <c r="C37" s="92">
        <f>TOTWRKACT!C37</f>
        <v>3267</v>
      </c>
      <c r="D37" s="52">
        <f>TOTWRKACT!D37/$C37</f>
        <v>0.77104377104377109</v>
      </c>
      <c r="E37" s="31">
        <f>TOTWRKACT!E37/$C37</f>
        <v>1.2243648607284971E-3</v>
      </c>
      <c r="F37" s="31">
        <f>TOTWRKACT!F37/$C37</f>
        <v>2.1426385062748698E-3</v>
      </c>
      <c r="G37" s="31">
        <f>TOTWRKACT!G37/$C37</f>
        <v>4.7444138353229262E-2</v>
      </c>
      <c r="H37" s="31">
        <f>TOTWRKACT!H37/$C37</f>
        <v>0</v>
      </c>
      <c r="I37" s="31">
        <f>TOTWRKACT!I37/$C37</f>
        <v>6.0912151821242731E-2</v>
      </c>
      <c r="J37" s="31">
        <f>TOTWRKACT!J37/$C37</f>
        <v>9.1215182124273028E-2</v>
      </c>
      <c r="K37" s="31">
        <f>TOTWRKACT!K37/$C37</f>
        <v>7.3461891643709823E-2</v>
      </c>
      <c r="L37" s="31">
        <f>TOTWRKACT!L37/$C37</f>
        <v>1.7753290480563209E-2</v>
      </c>
      <c r="M37" s="31">
        <f>TOTWRKACT!M37/$C37</f>
        <v>1.6222834404652588E-2</v>
      </c>
      <c r="N37" s="31">
        <f>TOTWRKACT!N37/$C37</f>
        <v>4.5913682277318639E-3</v>
      </c>
      <c r="O37" s="31">
        <f>TOTWRKACT!O37/$C37</f>
        <v>0</v>
      </c>
      <c r="P37" s="31">
        <v>0</v>
      </c>
    </row>
    <row r="38" spans="1:17" ht="4.5" customHeight="1" x14ac:dyDescent="0.15">
      <c r="A38" s="62"/>
      <c r="B38" s="76" t="s">
        <v>2</v>
      </c>
      <c r="C38" s="93" t="s">
        <v>2</v>
      </c>
      <c r="D38" s="91" t="s">
        <v>2</v>
      </c>
      <c r="E38" s="65" t="s">
        <v>2</v>
      </c>
      <c r="F38" s="65" t="s">
        <v>2</v>
      </c>
      <c r="G38" s="65" t="s">
        <v>2</v>
      </c>
      <c r="H38" s="65" t="s">
        <v>2</v>
      </c>
      <c r="I38" s="65" t="s">
        <v>2</v>
      </c>
      <c r="J38" s="65" t="s">
        <v>2</v>
      </c>
      <c r="K38" s="65" t="s">
        <v>2</v>
      </c>
      <c r="L38" s="65" t="s">
        <v>2</v>
      </c>
      <c r="M38" s="65" t="s">
        <v>2</v>
      </c>
      <c r="N38" s="65" t="s">
        <v>2</v>
      </c>
      <c r="O38" s="65" t="s">
        <v>2</v>
      </c>
      <c r="P38" s="65" t="s">
        <v>2</v>
      </c>
    </row>
    <row r="39" spans="1:17" ht="12.75" customHeight="1" x14ac:dyDescent="0.15">
      <c r="A39" s="60" t="s">
        <v>39</v>
      </c>
      <c r="B39" s="57">
        <f>TOTWRKACT!B39</f>
        <v>5009</v>
      </c>
      <c r="C39" s="92">
        <f>TOTWRKACT!C39</f>
        <v>3465</v>
      </c>
      <c r="D39" s="52">
        <f>TOTWRKACT!D39/$C39</f>
        <v>0.84184704184704184</v>
      </c>
      <c r="E39" s="31">
        <f>TOTWRKACT!E39/$C39</f>
        <v>0</v>
      </c>
      <c r="F39" s="31">
        <f>TOTWRKACT!F39/$C39</f>
        <v>0</v>
      </c>
      <c r="G39" s="31">
        <f>TOTWRKACT!G39/$C39</f>
        <v>2.5685425685425686E-2</v>
      </c>
      <c r="H39" s="31">
        <f>TOTWRKACT!H39/$C39</f>
        <v>1.443001443001443E-3</v>
      </c>
      <c r="I39" s="31">
        <f>TOTWRKACT!I39/$C39</f>
        <v>9.8124098124098127E-2</v>
      </c>
      <c r="J39" s="31">
        <f>TOTWRKACT!J39/$C39</f>
        <v>9.0620490620490615E-2</v>
      </c>
      <c r="K39" s="31">
        <f>TOTWRKACT!K39/$C39</f>
        <v>4.3001443001442999E-2</v>
      </c>
      <c r="L39" s="31">
        <f>TOTWRKACT!L39/$C39</f>
        <v>3.3189033189033192E-2</v>
      </c>
      <c r="M39" s="31">
        <f>TOTWRKACT!M39/$C39</f>
        <v>0</v>
      </c>
      <c r="N39" s="31">
        <f>TOTWRKACT!N39/$C39</f>
        <v>7.7922077922077922E-3</v>
      </c>
      <c r="O39" s="31">
        <f>TOTWRKACT!O39/$C39</f>
        <v>0</v>
      </c>
      <c r="P39" s="31">
        <v>0</v>
      </c>
    </row>
    <row r="40" spans="1:17" ht="12.75" customHeight="1" x14ac:dyDescent="0.15">
      <c r="A40" s="60" t="s">
        <v>40</v>
      </c>
      <c r="B40" s="57">
        <f>TOTWRKACT!B40</f>
        <v>23160</v>
      </c>
      <c r="C40" s="92">
        <f>TOTWRKACT!C40</f>
        <v>7429</v>
      </c>
      <c r="D40" s="52">
        <f>TOTWRKACT!D40/$C40</f>
        <v>0.37245928119531563</v>
      </c>
      <c r="E40" s="31">
        <f>TOTWRKACT!E40/$C40</f>
        <v>1.3460761879122358E-4</v>
      </c>
      <c r="F40" s="31">
        <f>TOTWRKACT!F40/$C40</f>
        <v>1.8845066630771301E-3</v>
      </c>
      <c r="G40" s="31">
        <f>TOTWRKACT!G40/$C40</f>
        <v>0.31605868892179295</v>
      </c>
      <c r="H40" s="31">
        <f>TOTWRKACT!H40/$C40</f>
        <v>4.0382285637367073E-4</v>
      </c>
      <c r="I40" s="31">
        <f>TOTWRKACT!I40/$C40</f>
        <v>3.6882487548795265E-2</v>
      </c>
      <c r="J40" s="31">
        <f>TOTWRKACT!J40/$C40</f>
        <v>6.9995961771436264E-3</v>
      </c>
      <c r="K40" s="31">
        <f>TOTWRKACT!K40/$C40</f>
        <v>0.1500874949522143</v>
      </c>
      <c r="L40" s="31">
        <f>TOTWRKACT!L40/$C40</f>
        <v>9.1533180778032033E-2</v>
      </c>
      <c r="M40" s="31">
        <f>TOTWRKACT!M40/$C40</f>
        <v>3.1498182797146321E-2</v>
      </c>
      <c r="N40" s="31">
        <f>TOTWRKACT!N40/$C40</f>
        <v>8.4802799838470857E-3</v>
      </c>
      <c r="O40" s="31">
        <f>TOTWRKACT!O40/$C40</f>
        <v>0</v>
      </c>
      <c r="P40" s="31">
        <v>0.20769616445224368</v>
      </c>
    </row>
    <row r="41" spans="1:17" ht="12.75" customHeight="1" x14ac:dyDescent="0.15">
      <c r="A41" s="60" t="s">
        <v>41</v>
      </c>
      <c r="B41" s="57">
        <f>TOTWRKACT!B41</f>
        <v>10044</v>
      </c>
      <c r="C41" s="92">
        <f>TOTWRKACT!C41</f>
        <v>4627</v>
      </c>
      <c r="D41" s="52">
        <f>TOTWRKACT!D41/$C41</f>
        <v>0.48649232764210071</v>
      </c>
      <c r="E41" s="31">
        <f>TOTWRKACT!E41/$C41</f>
        <v>0</v>
      </c>
      <c r="F41" s="31">
        <f>TOTWRKACT!F41/$C41</f>
        <v>1.9451048195374973E-3</v>
      </c>
      <c r="G41" s="31">
        <f>TOTWRKACT!G41/$C41</f>
        <v>0.18327209855197751</v>
      </c>
      <c r="H41" s="31">
        <f>TOTWRKACT!H41/$C41</f>
        <v>4.3224551545277719E-4</v>
      </c>
      <c r="I41" s="31">
        <f>TOTWRKACT!I41/$C41</f>
        <v>0.18089474821698726</v>
      </c>
      <c r="J41" s="31">
        <f>TOTWRKACT!J41/$C41</f>
        <v>0.1022260644045818</v>
      </c>
      <c r="K41" s="31">
        <f>TOTWRKACT!K41/$C41</f>
        <v>0.14501837043440674</v>
      </c>
      <c r="L41" s="31">
        <f>TOTWRKACT!L41/$C41</f>
        <v>4.0198832937108277E-2</v>
      </c>
      <c r="M41" s="31">
        <f>TOTWRKACT!M41/$C41</f>
        <v>3.1986168143505508E-2</v>
      </c>
      <c r="N41" s="31">
        <f>TOTWRKACT!N41/$C41</f>
        <v>2.312513507672358E-2</v>
      </c>
      <c r="O41" s="31">
        <f>TOTWRKACT!O41/$C41</f>
        <v>1.5128593040847202E-3</v>
      </c>
      <c r="P41" s="31">
        <v>4.2958300550747446E-2</v>
      </c>
    </row>
    <row r="42" spans="1:17" ht="12.75" customHeight="1" x14ac:dyDescent="0.15">
      <c r="A42" s="60" t="s">
        <v>42</v>
      </c>
      <c r="B42" s="57">
        <f>TOTWRKACT!B42</f>
        <v>107139</v>
      </c>
      <c r="C42" s="92">
        <f>TOTWRKACT!C42</f>
        <v>47070</v>
      </c>
      <c r="D42" s="52">
        <f>TOTWRKACT!D42/$C42</f>
        <v>0.75574676014446573</v>
      </c>
      <c r="E42" s="31">
        <f>TOTWRKACT!E42/$C42</f>
        <v>1.7187168047588696E-2</v>
      </c>
      <c r="F42" s="31">
        <f>TOTWRKACT!F42/$C42</f>
        <v>1.1472275334608031E-3</v>
      </c>
      <c r="G42" s="31">
        <f>TOTWRKACT!G42/$C42</f>
        <v>0.12927554705757383</v>
      </c>
      <c r="H42" s="31">
        <f>TOTWRKACT!H42/$C42</f>
        <v>0</v>
      </c>
      <c r="I42" s="31">
        <f>TOTWRKACT!I42/$C42</f>
        <v>0.10896537072445295</v>
      </c>
      <c r="J42" s="31">
        <f>TOTWRKACT!J42/$C42</f>
        <v>5.7361376673040155E-4</v>
      </c>
      <c r="K42" s="31">
        <f>TOTWRKACT!K42/$C42</f>
        <v>5.1519014234119399E-2</v>
      </c>
      <c r="L42" s="31">
        <f>TOTWRKACT!L42/$C42</f>
        <v>4.2426173783726366E-2</v>
      </c>
      <c r="M42" s="31">
        <f>TOTWRKACT!M42/$C42</f>
        <v>1.4021669853409816E-2</v>
      </c>
      <c r="N42" s="31">
        <f>TOTWRKACT!N42/$C42</f>
        <v>2.1669853409815171E-3</v>
      </c>
      <c r="O42" s="31">
        <f>TOTWRKACT!O42/$C42</f>
        <v>0</v>
      </c>
      <c r="P42" s="31">
        <v>0</v>
      </c>
    </row>
    <row r="43" spans="1:17" ht="12.75" customHeight="1" x14ac:dyDescent="0.15">
      <c r="A43" s="60" t="s">
        <v>43</v>
      </c>
      <c r="B43" s="57">
        <f>TOTWRKACT!B43</f>
        <v>5556</v>
      </c>
      <c r="C43" s="92">
        <f>TOTWRKACT!C43</f>
        <v>3150</v>
      </c>
      <c r="D43" s="52">
        <f>TOTWRKACT!D43/$C43</f>
        <v>0.24698412698412697</v>
      </c>
      <c r="E43" s="31">
        <f>TOTWRKACT!E43/$C43</f>
        <v>4.7619047619047623E-3</v>
      </c>
      <c r="F43" s="31">
        <f>TOTWRKACT!F43/$C43</f>
        <v>0</v>
      </c>
      <c r="G43" s="31">
        <f>TOTWRKACT!G43/$C43</f>
        <v>0.22285714285714286</v>
      </c>
      <c r="H43" s="31">
        <f>TOTWRKACT!H43/$C43</f>
        <v>0</v>
      </c>
      <c r="I43" s="31">
        <f>TOTWRKACT!I43/$C43</f>
        <v>0.25365079365079363</v>
      </c>
      <c r="J43" s="31">
        <f>TOTWRKACT!J43/$C43</f>
        <v>2.8253968253968254E-2</v>
      </c>
      <c r="K43" s="31">
        <f>TOTWRKACT!K43/$C43</f>
        <v>0.12666666666666668</v>
      </c>
      <c r="L43" s="31">
        <f>TOTWRKACT!L43/$C43</f>
        <v>8.2539682539682548E-3</v>
      </c>
      <c r="M43" s="31">
        <f>TOTWRKACT!M43/$C43</f>
        <v>0</v>
      </c>
      <c r="N43" s="31">
        <f>TOTWRKACT!N43/$C43</f>
        <v>2.1587301587301589E-2</v>
      </c>
      <c r="O43" s="31">
        <f>TOTWRKACT!O43/$C43</f>
        <v>0</v>
      </c>
      <c r="P43" s="31">
        <v>0.48777246145667197</v>
      </c>
    </row>
    <row r="44" spans="1:17" ht="12.75" customHeight="1" x14ac:dyDescent="0.15">
      <c r="A44" s="60" t="s">
        <v>44</v>
      </c>
      <c r="B44" s="57">
        <f>TOTWRKACT!B44</f>
        <v>927</v>
      </c>
      <c r="C44" s="92">
        <f>TOTWRKACT!C44</f>
        <v>507</v>
      </c>
      <c r="D44" s="52">
        <f>TOTWRKACT!D44/$C44</f>
        <v>0.55818540433925046</v>
      </c>
      <c r="E44" s="31">
        <f>TOTWRKACT!E44/$C44</f>
        <v>0</v>
      </c>
      <c r="F44" s="31">
        <f>TOTWRKACT!F44/$C44</f>
        <v>5.9171597633136093E-3</v>
      </c>
      <c r="G44" s="31">
        <f>TOTWRKACT!G44/$C44</f>
        <v>0.40433925049309666</v>
      </c>
      <c r="H44" s="31">
        <f>TOTWRKACT!H44/$C44</f>
        <v>0</v>
      </c>
      <c r="I44" s="31">
        <f>TOTWRKACT!I44/$C44</f>
        <v>9.8619329388560162E-2</v>
      </c>
      <c r="J44" s="31">
        <f>TOTWRKACT!J44/$C44</f>
        <v>0</v>
      </c>
      <c r="K44" s="31">
        <f>TOTWRKACT!K44/$C44</f>
        <v>0.10453648915187377</v>
      </c>
      <c r="L44" s="31">
        <f>TOTWRKACT!L44/$C44</f>
        <v>9.8619329388560158E-3</v>
      </c>
      <c r="M44" s="31">
        <f>TOTWRKACT!M44/$C44</f>
        <v>3.1558185404339252E-2</v>
      </c>
      <c r="N44" s="31">
        <f>TOTWRKACT!N44/$C44</f>
        <v>1.1834319526627219E-2</v>
      </c>
      <c r="O44" s="31">
        <f>TOTWRKACT!O44/$C44</f>
        <v>0</v>
      </c>
      <c r="P44" s="31">
        <v>2.6825633383010434E-2</v>
      </c>
    </row>
    <row r="45" spans="1:17" ht="12.75" customHeight="1" x14ac:dyDescent="0.15">
      <c r="A45" s="60" t="s">
        <v>45</v>
      </c>
      <c r="B45" s="57">
        <f>TOTWRKACT!B45</f>
        <v>25444</v>
      </c>
      <c r="C45" s="92">
        <f>TOTWRKACT!C45</f>
        <v>14471</v>
      </c>
      <c r="D45" s="52">
        <f>TOTWRKACT!D45/$C45</f>
        <v>0.38504595397691938</v>
      </c>
      <c r="E45" s="31">
        <f>TOTWRKACT!E45/$C45</f>
        <v>2.073111740722825E-4</v>
      </c>
      <c r="F45" s="31">
        <f>TOTWRKACT!F45/$C45</f>
        <v>6.7030612950038006E-3</v>
      </c>
      <c r="G45" s="31">
        <f>TOTWRKACT!G45/$C45</f>
        <v>0.40736645705203511</v>
      </c>
      <c r="H45" s="31">
        <f>TOTWRKACT!H45/$C45</f>
        <v>0</v>
      </c>
      <c r="I45" s="31">
        <f>TOTWRKACT!I45/$C45</f>
        <v>3.4137239997235849E-2</v>
      </c>
      <c r="J45" s="31">
        <f>TOTWRKACT!J45/$C45</f>
        <v>3.7316011333010851E-2</v>
      </c>
      <c r="K45" s="31">
        <f>TOTWRKACT!K45/$C45</f>
        <v>0.12480132679151407</v>
      </c>
      <c r="L45" s="31">
        <f>TOTWRKACT!L45/$C45</f>
        <v>7.6912445580816807E-2</v>
      </c>
      <c r="M45" s="31">
        <f>TOTWRKACT!M45/$C45</f>
        <v>1.65848939257826E-3</v>
      </c>
      <c r="N45" s="31">
        <f>TOTWRKACT!N45/$C45</f>
        <v>2.563748186027227E-2</v>
      </c>
      <c r="O45" s="31">
        <f>TOTWRKACT!O45/$C45</f>
        <v>0</v>
      </c>
      <c r="P45" s="31">
        <v>0.20490151733212714</v>
      </c>
    </row>
    <row r="46" spans="1:17" ht="12.75" customHeight="1" x14ac:dyDescent="0.15">
      <c r="A46" s="60" t="s">
        <v>46</v>
      </c>
      <c r="B46" s="57">
        <f>TOTWRKACT!B46</f>
        <v>2783</v>
      </c>
      <c r="C46" s="92">
        <f>TOTWRKACT!C46</f>
        <v>1448</v>
      </c>
      <c r="D46" s="52">
        <f>TOTWRKACT!D46/$C46</f>
        <v>0.14917127071823205</v>
      </c>
      <c r="E46" s="31">
        <f>TOTWRKACT!E46/$C46</f>
        <v>0</v>
      </c>
      <c r="F46" s="31">
        <f>TOTWRKACT!F46/$C46</f>
        <v>1.3812154696132596E-3</v>
      </c>
      <c r="G46" s="31">
        <f>TOTWRKACT!G46/$C46</f>
        <v>0.16781767955801105</v>
      </c>
      <c r="H46" s="31">
        <f>TOTWRKACT!H46/$C46</f>
        <v>6.9060773480662981E-4</v>
      </c>
      <c r="I46" s="31">
        <f>TOTWRKACT!I46/$C46</f>
        <v>0.24447513812154695</v>
      </c>
      <c r="J46" s="31">
        <f>TOTWRKACT!J46/$C46</f>
        <v>8.9088397790055243E-2</v>
      </c>
      <c r="K46" s="31">
        <f>TOTWRKACT!K46/$C46</f>
        <v>0.34046961325966851</v>
      </c>
      <c r="L46" s="31">
        <f>TOTWRKACT!L46/$C46</f>
        <v>0</v>
      </c>
      <c r="M46" s="31">
        <f>TOTWRKACT!M46/$C46</f>
        <v>0.15676795580110497</v>
      </c>
      <c r="N46" s="31">
        <f>TOTWRKACT!N46/$C46</f>
        <v>3.0386740331491711E-2</v>
      </c>
      <c r="O46" s="31">
        <f>TOTWRKACT!O46/$C46</f>
        <v>0</v>
      </c>
      <c r="P46" s="31">
        <v>0</v>
      </c>
    </row>
    <row r="47" spans="1:17" ht="12.75" customHeight="1" x14ac:dyDescent="0.15">
      <c r="A47" s="60" t="s">
        <v>47</v>
      </c>
      <c r="B47" s="57">
        <f>TOTWRKACT!B47</f>
        <v>38194</v>
      </c>
      <c r="C47" s="92">
        <f>TOTWRKACT!C47</f>
        <v>22560</v>
      </c>
      <c r="D47" s="52">
        <f>TOTWRKACT!D47/$C47</f>
        <v>0.74215425531914891</v>
      </c>
      <c r="E47" s="31">
        <f>TOTWRKACT!E47/$C47</f>
        <v>5.3634751773049645E-3</v>
      </c>
      <c r="F47" s="31">
        <f>TOTWRKACT!F47/$C47</f>
        <v>6.3386524822695032E-3</v>
      </c>
      <c r="G47" s="31">
        <f>TOTWRKACT!G47/$C47</f>
        <v>5.2792553191489365E-2</v>
      </c>
      <c r="H47" s="31">
        <f>TOTWRKACT!H47/$C47</f>
        <v>0</v>
      </c>
      <c r="I47" s="31">
        <f>TOTWRKACT!I47/$C47</f>
        <v>6.152482269503546E-2</v>
      </c>
      <c r="J47" s="31">
        <f>TOTWRKACT!J47/$C47</f>
        <v>0</v>
      </c>
      <c r="K47" s="31">
        <f>TOTWRKACT!K47/$C47</f>
        <v>1.4184397163120568E-3</v>
      </c>
      <c r="L47" s="31">
        <f>TOTWRKACT!L47/$C47</f>
        <v>0</v>
      </c>
      <c r="M47" s="31">
        <f>TOTWRKACT!M47/$C47</f>
        <v>4.4326241134751776E-5</v>
      </c>
      <c r="N47" s="31">
        <f>TOTWRKACT!N47/$C47</f>
        <v>8.0673758865248222E-3</v>
      </c>
      <c r="O47" s="31">
        <f>TOTWRKACT!O47/$C47</f>
        <v>0</v>
      </c>
      <c r="P47" s="31">
        <v>0.50118510589494614</v>
      </c>
    </row>
    <row r="48" spans="1:17" ht="12.75" customHeight="1" x14ac:dyDescent="0.15">
      <c r="A48" s="60" t="s">
        <v>48</v>
      </c>
      <c r="B48" s="57">
        <f>TOTWRKACT!B48</f>
        <v>50311</v>
      </c>
      <c r="C48" s="92">
        <f>TOTWRKACT!C48</f>
        <v>18419</v>
      </c>
      <c r="D48" s="52">
        <f>TOTWRKACT!D48/$C48</f>
        <v>0.59422335631684675</v>
      </c>
      <c r="E48" s="31">
        <f>TOTWRKACT!E48/$C48</f>
        <v>1.6287529181823116E-4</v>
      </c>
      <c r="F48" s="31">
        <f>TOTWRKACT!F48/$C48</f>
        <v>1.0532602204245615E-2</v>
      </c>
      <c r="G48" s="31">
        <f>TOTWRKACT!G48/$C48</f>
        <v>0</v>
      </c>
      <c r="H48" s="31">
        <f>TOTWRKACT!H48/$C48</f>
        <v>2.1716705575764158E-4</v>
      </c>
      <c r="I48" s="31">
        <f>TOTWRKACT!I48/$C48</f>
        <v>0.15473152722731962</v>
      </c>
      <c r="J48" s="31">
        <f>TOTWRKACT!J48/$C48</f>
        <v>0.15858624246701775</v>
      </c>
      <c r="K48" s="31">
        <f>TOTWRKACT!K48/$C48</f>
        <v>0.12074488300124871</v>
      </c>
      <c r="L48" s="31">
        <f>TOTWRKACT!L48/$C48</f>
        <v>6.591020142244422E-2</v>
      </c>
      <c r="M48" s="31">
        <f>TOTWRKACT!M48/$C48</f>
        <v>8.1437645909115584E-4</v>
      </c>
      <c r="N48" s="31">
        <f>TOTWRKACT!N48/$C48</f>
        <v>2.5408545523644063E-2</v>
      </c>
      <c r="O48" s="31">
        <f>TOTWRKACT!O48/$C48</f>
        <v>5.4291763939410394E-5</v>
      </c>
      <c r="P48" s="31">
        <v>1.2435765673175746E-2</v>
      </c>
    </row>
    <row r="49" spans="1:18" ht="4.5" customHeight="1" x14ac:dyDescent="0.15">
      <c r="A49" s="62"/>
      <c r="B49" s="76" t="s">
        <v>2</v>
      </c>
      <c r="C49" s="93" t="s">
        <v>2</v>
      </c>
      <c r="D49" s="91" t="s">
        <v>2</v>
      </c>
      <c r="E49" s="65" t="s">
        <v>2</v>
      </c>
      <c r="F49" s="65" t="s">
        <v>2</v>
      </c>
      <c r="G49" s="65" t="s">
        <v>2</v>
      </c>
      <c r="H49" s="65" t="s">
        <v>2</v>
      </c>
      <c r="I49" s="65" t="s">
        <v>2</v>
      </c>
      <c r="J49" s="65" t="s">
        <v>2</v>
      </c>
      <c r="K49" s="65" t="s">
        <v>2</v>
      </c>
      <c r="L49" s="65" t="s">
        <v>2</v>
      </c>
      <c r="M49" s="65" t="s">
        <v>2</v>
      </c>
      <c r="N49" s="65" t="s">
        <v>2</v>
      </c>
      <c r="O49" s="65" t="s">
        <v>2</v>
      </c>
      <c r="P49" s="65" t="s">
        <v>2</v>
      </c>
    </row>
    <row r="50" spans="1:18" ht="12.75" customHeight="1" x14ac:dyDescent="0.15">
      <c r="A50" s="60" t="s">
        <v>49</v>
      </c>
      <c r="B50" s="57">
        <f>TOTWRKACT!B50</f>
        <v>12324</v>
      </c>
      <c r="C50" s="92">
        <f>TOTWRKACT!C50</f>
        <v>3003</v>
      </c>
      <c r="D50" s="52">
        <f>TOTWRKACT!D50/$C50</f>
        <v>4.2624042624042624E-2</v>
      </c>
      <c r="E50" s="31">
        <f>TOTWRKACT!E50/$C50</f>
        <v>2.6307026307026308E-2</v>
      </c>
      <c r="F50" s="31">
        <f>TOTWRKACT!F50/$C50</f>
        <v>1.0323010323010324E-2</v>
      </c>
      <c r="G50" s="31">
        <f>TOTWRKACT!G50/$C50</f>
        <v>0.31501831501831501</v>
      </c>
      <c r="H50" s="31">
        <f>TOTWRKACT!H50/$C50</f>
        <v>8.3250083250083259E-3</v>
      </c>
      <c r="I50" s="31">
        <f>TOTWRKACT!I50/$C50</f>
        <v>0.1312021312021312</v>
      </c>
      <c r="J50" s="31">
        <f>TOTWRKACT!J50/$C50</f>
        <v>0.21145521145521146</v>
      </c>
      <c r="K50" s="31">
        <f>TOTWRKACT!K50/$C50</f>
        <v>0.24342324342324342</v>
      </c>
      <c r="L50" s="31">
        <f>TOTWRKACT!L50/$C50</f>
        <v>6.7266067266067264E-2</v>
      </c>
      <c r="M50" s="31">
        <f>TOTWRKACT!M50/$C50</f>
        <v>3.663003663003663E-3</v>
      </c>
      <c r="N50" s="31">
        <f>TOTWRKACT!N50/$C50</f>
        <v>2.6307026307026308E-2</v>
      </c>
      <c r="O50" s="31">
        <f>TOTWRKACT!O50/$C50</f>
        <v>1.665001665001665E-3</v>
      </c>
      <c r="P50" s="31">
        <v>2.3085802231627549E-3</v>
      </c>
    </row>
    <row r="51" spans="1:18" ht="12.75" customHeight="1" x14ac:dyDescent="0.15">
      <c r="A51" s="60" t="s">
        <v>50</v>
      </c>
      <c r="B51" s="57">
        <f>TOTWRKACT!B51</f>
        <v>4720</v>
      </c>
      <c r="C51" s="92">
        <f>TOTWRKACT!C51</f>
        <v>1639</v>
      </c>
      <c r="D51" s="52">
        <f>TOTWRKACT!D51/$C51</f>
        <v>0.42281879194630873</v>
      </c>
      <c r="E51" s="31">
        <f>TOTWRKACT!E51/$C51</f>
        <v>0</v>
      </c>
      <c r="F51" s="31">
        <f>TOTWRKACT!F51/$C51</f>
        <v>0</v>
      </c>
      <c r="G51" s="31">
        <f>TOTWRKACT!G51/$C51</f>
        <v>4.148871262965223E-2</v>
      </c>
      <c r="H51" s="31">
        <f>TOTWRKACT!H51/$C51</f>
        <v>0</v>
      </c>
      <c r="I51" s="31">
        <f>TOTWRKACT!I51/$C51</f>
        <v>6.3453325198291638E-2</v>
      </c>
      <c r="J51" s="31">
        <f>TOTWRKACT!J51/$C51</f>
        <v>0</v>
      </c>
      <c r="K51" s="31">
        <f>TOTWRKACT!K51/$C51</f>
        <v>0.11348383160463697</v>
      </c>
      <c r="L51" s="31">
        <f>TOTWRKACT!L51/$C51</f>
        <v>0</v>
      </c>
      <c r="M51" s="31">
        <f>TOTWRKACT!M51/$C51</f>
        <v>3.0506406345332522E-3</v>
      </c>
      <c r="N51" s="31">
        <f>TOTWRKACT!N51/$C51</f>
        <v>2.4405125076266015E-3</v>
      </c>
      <c r="O51" s="31">
        <f>TOTWRKACT!O51/$C51</f>
        <v>0</v>
      </c>
      <c r="P51" s="31">
        <v>0.34475374732334046</v>
      </c>
    </row>
    <row r="52" spans="1:18" ht="12.75" customHeight="1" x14ac:dyDescent="0.15">
      <c r="A52" s="60" t="s">
        <v>51</v>
      </c>
      <c r="B52" s="57">
        <f>TOTWRKACT!B52</f>
        <v>5536</v>
      </c>
      <c r="C52" s="92">
        <f>TOTWRKACT!C52</f>
        <v>2361</v>
      </c>
      <c r="D52" s="52">
        <f>TOTWRKACT!D52/$C52</f>
        <v>0.5950868276154172</v>
      </c>
      <c r="E52" s="31">
        <f>TOTWRKACT!E52/$C52</f>
        <v>0</v>
      </c>
      <c r="F52" s="31">
        <f>TOTWRKACT!F52/$C52</f>
        <v>0</v>
      </c>
      <c r="G52" s="31">
        <f>TOTWRKACT!G52/$C52</f>
        <v>0.13087674714104194</v>
      </c>
      <c r="H52" s="31">
        <f>TOTWRKACT!H52/$C52</f>
        <v>7.6238881829733167E-3</v>
      </c>
      <c r="I52" s="31">
        <f>TOTWRKACT!I52/$C52</f>
        <v>0.18043202033036848</v>
      </c>
      <c r="J52" s="31">
        <f>TOTWRKACT!J52/$C52</f>
        <v>4.6590427784836935E-2</v>
      </c>
      <c r="K52" s="31">
        <f>TOTWRKACT!K52/$C52</f>
        <v>7.9203727234222782E-2</v>
      </c>
      <c r="L52" s="31">
        <f>TOTWRKACT!L52/$C52</f>
        <v>0</v>
      </c>
      <c r="M52" s="31">
        <f>TOTWRKACT!M52/$C52</f>
        <v>2.5412960609911056E-3</v>
      </c>
      <c r="N52" s="31">
        <f>TOTWRKACT!N52/$C52</f>
        <v>4.1507835662854722E-2</v>
      </c>
      <c r="O52" s="31">
        <f>TOTWRKACT!O52/$C52</f>
        <v>0</v>
      </c>
      <c r="P52" s="31">
        <v>1.1895684001830106E-2</v>
      </c>
    </row>
    <row r="53" spans="1:18" ht="12.75" customHeight="1" x14ac:dyDescent="0.15">
      <c r="A53" s="60" t="s">
        <v>52</v>
      </c>
      <c r="B53" s="57">
        <f>TOTWRKACT!B53</f>
        <v>898</v>
      </c>
      <c r="C53" s="92">
        <f>TOTWRKACT!C53</f>
        <v>567</v>
      </c>
      <c r="D53" s="52">
        <f>TOTWRKACT!D53/$C53</f>
        <v>0.23633156966490299</v>
      </c>
      <c r="E53" s="31">
        <f>TOTWRKACT!E53/$C53</f>
        <v>0</v>
      </c>
      <c r="F53" s="31">
        <f>TOTWRKACT!F53/$C53</f>
        <v>4.4091710758377423E-2</v>
      </c>
      <c r="G53" s="31">
        <f>TOTWRKACT!G53/$C53</f>
        <v>0</v>
      </c>
      <c r="H53" s="31">
        <f>TOTWRKACT!H53/$C53</f>
        <v>5.2910052910052907E-3</v>
      </c>
      <c r="I53" s="31">
        <f>TOTWRKACT!I53/$C53</f>
        <v>6.7019400352733682E-2</v>
      </c>
      <c r="J53" s="31">
        <f>TOTWRKACT!J53/$C53</f>
        <v>0.6243386243386243</v>
      </c>
      <c r="K53" s="31">
        <f>TOTWRKACT!K53/$C53</f>
        <v>7.0546737213403876E-2</v>
      </c>
      <c r="L53" s="31">
        <f>TOTWRKACT!L53/$C53</f>
        <v>1.7636684303350969E-3</v>
      </c>
      <c r="M53" s="31">
        <f>TOTWRKACT!M53/$C53</f>
        <v>0.10405643738977072</v>
      </c>
      <c r="N53" s="31">
        <f>TOTWRKACT!N53/$C53</f>
        <v>1.7636684303350969E-2</v>
      </c>
      <c r="O53" s="31">
        <f>TOTWRKACT!O53/$C53</f>
        <v>8.8183421516754845E-3</v>
      </c>
      <c r="P53" s="31">
        <v>0</v>
      </c>
    </row>
    <row r="54" spans="1:18" ht="12.75" customHeight="1" x14ac:dyDescent="0.15">
      <c r="A54" s="60" t="s">
        <v>53</v>
      </c>
      <c r="B54" s="57">
        <f>TOTWRKACT!B54</f>
        <v>33555</v>
      </c>
      <c r="C54" s="92">
        <f>TOTWRKACT!C54</f>
        <v>13784</v>
      </c>
      <c r="D54" s="52">
        <f>TOTWRKACT!D54/$C54</f>
        <v>0.71227510156703422</v>
      </c>
      <c r="E54" s="31">
        <f>TOTWRKACT!E54/$C54</f>
        <v>0</v>
      </c>
      <c r="F54" s="31">
        <f>TOTWRKACT!F54/$C54</f>
        <v>7.2547881601857226E-5</v>
      </c>
      <c r="G54" s="31">
        <f>TOTWRKACT!G54/$C54</f>
        <v>2.2417295414973882E-2</v>
      </c>
      <c r="H54" s="31">
        <f>TOTWRKACT!H54/$C54</f>
        <v>0</v>
      </c>
      <c r="I54" s="31">
        <f>TOTWRKACT!I54/$C54</f>
        <v>9.387695879280325E-2</v>
      </c>
      <c r="J54" s="31">
        <f>TOTWRKACT!J54/$C54</f>
        <v>0.11556877539175855</v>
      </c>
      <c r="K54" s="31">
        <f>TOTWRKACT!K54/$C54</f>
        <v>8.771038885664538E-2</v>
      </c>
      <c r="L54" s="31">
        <f>TOTWRKACT!L54/$C54</f>
        <v>0.257617527568195</v>
      </c>
      <c r="M54" s="31">
        <f>TOTWRKACT!M54/$C54</f>
        <v>1.4509576320371445E-4</v>
      </c>
      <c r="N54" s="31">
        <f>TOTWRKACT!N54/$C54</f>
        <v>6.1665699361578641E-3</v>
      </c>
      <c r="O54" s="31">
        <f>TOTWRKACT!O54/$C54</f>
        <v>0</v>
      </c>
      <c r="P54" s="31">
        <v>0.12046037042410175</v>
      </c>
      <c r="Q54" s="2" t="s">
        <v>2</v>
      </c>
    </row>
    <row r="55" spans="1:18" ht="12.75" customHeight="1" x14ac:dyDescent="0.15">
      <c r="A55" s="60" t="s">
        <v>54</v>
      </c>
      <c r="B55" s="57">
        <f>TOTWRKACT!B55</f>
        <v>12882</v>
      </c>
      <c r="C55" s="92">
        <f>TOTWRKACT!C55</f>
        <v>3746</v>
      </c>
      <c r="D55" s="52">
        <f>TOTWRKACT!D55/$C55</f>
        <v>0.73892151628403635</v>
      </c>
      <c r="E55" s="31">
        <f>TOTWRKACT!E55/$C55</f>
        <v>9.0496529631607051E-2</v>
      </c>
      <c r="F55" s="31">
        <f>TOTWRKACT!F55/$C55</f>
        <v>1.7351841964762412E-2</v>
      </c>
      <c r="G55" s="31">
        <f>TOTWRKACT!G55/$C55</f>
        <v>1.014415376401495E-2</v>
      </c>
      <c r="H55" s="31">
        <f>TOTWRKACT!H55/$C55</f>
        <v>5.0720768820074749E-3</v>
      </c>
      <c r="I55" s="31">
        <f>TOTWRKACT!I55/$C55</f>
        <v>0.18926855312333155</v>
      </c>
      <c r="J55" s="31">
        <f>TOTWRKACT!J55/$C55</f>
        <v>0</v>
      </c>
      <c r="K55" s="31">
        <f>TOTWRKACT!K55/$C55</f>
        <v>1.014415376401495E-2</v>
      </c>
      <c r="L55" s="31">
        <f>TOTWRKACT!L55/$C55</f>
        <v>0</v>
      </c>
      <c r="M55" s="31">
        <f>TOTWRKACT!M55/$C55</f>
        <v>0</v>
      </c>
      <c r="N55" s="31">
        <f>TOTWRKACT!N55/$C55</f>
        <v>3.1233315536572343E-2</v>
      </c>
      <c r="O55" s="31">
        <f>TOTWRKACT!O55/$C55</f>
        <v>0</v>
      </c>
      <c r="P55" s="31">
        <v>0</v>
      </c>
    </row>
    <row r="56" spans="1:18" ht="12.75" customHeight="1" x14ac:dyDescent="0.15">
      <c r="A56" s="60" t="s">
        <v>55</v>
      </c>
      <c r="B56" s="57">
        <f>TOTWRKACT!B56</f>
        <v>1920</v>
      </c>
      <c r="C56" s="92">
        <f>TOTWRKACT!C56</f>
        <v>923</v>
      </c>
      <c r="D56" s="52">
        <f>TOTWRKACT!D56/$C56</f>
        <v>0.66847237269772486</v>
      </c>
      <c r="E56" s="31">
        <f>TOTWRKACT!E56/$C56</f>
        <v>0</v>
      </c>
      <c r="F56" s="31">
        <f>TOTWRKACT!F56/$C56</f>
        <v>0</v>
      </c>
      <c r="G56" s="31">
        <f>TOTWRKACT!G56/$C56</f>
        <v>8.1256771397616473E-2</v>
      </c>
      <c r="H56" s="31">
        <f>TOTWRKACT!H56/$C56</f>
        <v>2.1668472372697724E-3</v>
      </c>
      <c r="I56" s="31">
        <f>TOTWRKACT!I56/$C56</f>
        <v>0.12567713976164679</v>
      </c>
      <c r="J56" s="31">
        <f>TOTWRKACT!J56/$C56</f>
        <v>0</v>
      </c>
      <c r="K56" s="31">
        <f>TOTWRKACT!K56/$C56</f>
        <v>4.3336944745395449E-2</v>
      </c>
      <c r="L56" s="31">
        <f>TOTWRKACT!L56/$C56</f>
        <v>6.0671722643553631E-2</v>
      </c>
      <c r="M56" s="31">
        <f>TOTWRKACT!M56/$C56</f>
        <v>0</v>
      </c>
      <c r="N56" s="31">
        <f>TOTWRKACT!N56/$C56</f>
        <v>3.3586132177681471E-2</v>
      </c>
      <c r="O56" s="31">
        <f>TOTWRKACT!O56/$C56</f>
        <v>0</v>
      </c>
      <c r="P56" s="31">
        <v>0.15896820635872824</v>
      </c>
    </row>
    <row r="57" spans="1:18" ht="12.75" customHeight="1" x14ac:dyDescent="0.15">
      <c r="A57" s="60" t="s">
        <v>56</v>
      </c>
      <c r="B57" s="57">
        <f>TOTWRKACT!B57</f>
        <v>2800</v>
      </c>
      <c r="C57" s="92">
        <f>TOTWRKACT!C57</f>
        <v>1193</v>
      </c>
      <c r="D57" s="52">
        <f>TOTWRKACT!D57/$C57</f>
        <v>0.79715004191114835</v>
      </c>
      <c r="E57" s="31">
        <f>TOTWRKACT!E57/$C57</f>
        <v>0</v>
      </c>
      <c r="F57" s="31">
        <f>TOTWRKACT!F57/$C57</f>
        <v>0</v>
      </c>
      <c r="G57" s="31">
        <f>TOTWRKACT!G57/$C57</f>
        <v>4.861693210393965E-2</v>
      </c>
      <c r="H57" s="31">
        <f>TOTWRKACT!H57/$C57</f>
        <v>8.3822296730930428E-4</v>
      </c>
      <c r="I57" s="31">
        <f>TOTWRKACT!I57/$C57</f>
        <v>5.8675607711651298E-2</v>
      </c>
      <c r="J57" s="31">
        <f>TOTWRKACT!J57/$C57</f>
        <v>8.4660519698239733E-2</v>
      </c>
      <c r="K57" s="31">
        <f>TOTWRKACT!K57/$C57</f>
        <v>2.0955574182732608E-2</v>
      </c>
      <c r="L57" s="31">
        <f>TOTWRKACT!L57/$C57</f>
        <v>5.0293378038558257E-3</v>
      </c>
      <c r="M57" s="31">
        <f>TOTWRKACT!M57/$C57</f>
        <v>6.7057837384744343E-3</v>
      </c>
      <c r="N57" s="31">
        <f>TOTWRKACT!N57/$C57</f>
        <v>3.269069572506287E-2</v>
      </c>
      <c r="O57" s="31">
        <f>TOTWRKACT!O57/$C57</f>
        <v>0</v>
      </c>
      <c r="P57" s="31">
        <v>0</v>
      </c>
    </row>
    <row r="58" spans="1:18" ht="12.75" customHeight="1" x14ac:dyDescent="0.15">
      <c r="A58" s="60" t="s">
        <v>57</v>
      </c>
      <c r="B58" s="57">
        <f>TOTWRKACT!B58</f>
        <v>379</v>
      </c>
      <c r="C58" s="92">
        <f>TOTWRKACT!C58</f>
        <v>86</v>
      </c>
      <c r="D58" s="52">
        <f>TOTWRKACT!D58/$C58</f>
        <v>2.3255813953488372E-2</v>
      </c>
      <c r="E58" s="31">
        <f>TOTWRKACT!E58/$C58</f>
        <v>0</v>
      </c>
      <c r="F58" s="31">
        <f>TOTWRKACT!F58/$C58</f>
        <v>0</v>
      </c>
      <c r="G58" s="31">
        <f>TOTWRKACT!G58/$C58</f>
        <v>0.79069767441860461</v>
      </c>
      <c r="H58" s="31">
        <f>TOTWRKACT!H58/$C58</f>
        <v>0.1744186046511628</v>
      </c>
      <c r="I58" s="31">
        <f>TOTWRKACT!I58/$C58</f>
        <v>1.1627906976744186E-2</v>
      </c>
      <c r="J58" s="31">
        <f>TOTWRKACT!J58/$C58</f>
        <v>0</v>
      </c>
      <c r="K58" s="31">
        <f>TOTWRKACT!K58/$C58</f>
        <v>0.10465116279069768</v>
      </c>
      <c r="L58" s="31">
        <f>TOTWRKACT!L58/$C58</f>
        <v>0.15116279069767441</v>
      </c>
      <c r="M58" s="31">
        <f>TOTWRKACT!M58/$C58</f>
        <v>1.1627906976744186E-2</v>
      </c>
      <c r="N58" s="31">
        <f>TOTWRKACT!N58/$C58</f>
        <v>1.1627906976744186E-2</v>
      </c>
      <c r="O58" s="31">
        <f>TOTWRKACT!O58/$C58</f>
        <v>0</v>
      </c>
      <c r="P58" s="31">
        <v>3.0303030303030304E-2</v>
      </c>
    </row>
    <row r="59" spans="1:18" ht="12.75" customHeight="1" x14ac:dyDescent="0.15">
      <c r="A59" s="60" t="s">
        <v>58</v>
      </c>
      <c r="B59" s="57">
        <f>TOTWRKACT!B59</f>
        <v>19457</v>
      </c>
      <c r="C59" s="92">
        <f>TOTWRKACT!C59</f>
        <v>8444</v>
      </c>
      <c r="D59" s="52">
        <f>TOTWRKACT!D59/$C59</f>
        <v>0.77498815727143533</v>
      </c>
      <c r="E59" s="31">
        <f>TOTWRKACT!E59/$C59</f>
        <v>0</v>
      </c>
      <c r="F59" s="31">
        <f>TOTWRKACT!F59/$C59</f>
        <v>0</v>
      </c>
      <c r="G59" s="31">
        <f>TOTWRKACT!G59/$C59</f>
        <v>3.5528185693983892E-3</v>
      </c>
      <c r="H59" s="31">
        <f>TOTWRKACT!H59/$C59</f>
        <v>4.7370914258645192E-4</v>
      </c>
      <c r="I59" s="31">
        <f>TOTWRKACT!I59/$C59</f>
        <v>0.11084793936522976</v>
      </c>
      <c r="J59" s="31">
        <f>TOTWRKACT!J59/$C59</f>
        <v>0.11759829464708668</v>
      </c>
      <c r="K59" s="31">
        <f>TOTWRKACT!K59/$C59</f>
        <v>8.5030791094268116E-2</v>
      </c>
      <c r="L59" s="31">
        <f>TOTWRKACT!L59/$C59</f>
        <v>2.0961629559450499E-2</v>
      </c>
      <c r="M59" s="31">
        <f>TOTWRKACT!M59/$C59</f>
        <v>1.8948365703458077E-3</v>
      </c>
      <c r="N59" s="31">
        <f>TOTWRKACT!N59/$C59</f>
        <v>1.3027001421127428E-2</v>
      </c>
      <c r="O59" s="31">
        <f>TOTWRKACT!O59/$C59</f>
        <v>0</v>
      </c>
      <c r="P59" s="83">
        <v>0</v>
      </c>
    </row>
    <row r="60" spans="1:18" ht="4.5" customHeight="1" x14ac:dyDescent="0.15">
      <c r="A60" s="62"/>
      <c r="B60" s="76" t="s">
        <v>2</v>
      </c>
      <c r="C60" s="93" t="s">
        <v>2</v>
      </c>
      <c r="D60" s="91" t="s">
        <v>2</v>
      </c>
      <c r="E60" s="65" t="s">
        <v>2</v>
      </c>
      <c r="F60" s="65" t="s">
        <v>2</v>
      </c>
      <c r="G60" s="65" t="s">
        <v>2</v>
      </c>
      <c r="H60" s="65" t="s">
        <v>2</v>
      </c>
      <c r="I60" s="65" t="s">
        <v>2</v>
      </c>
      <c r="J60" s="65" t="s">
        <v>2</v>
      </c>
      <c r="K60" s="65" t="s">
        <v>2</v>
      </c>
      <c r="L60" s="65" t="s">
        <v>2</v>
      </c>
      <c r="M60" s="65" t="s">
        <v>2</v>
      </c>
      <c r="N60" s="65" t="s">
        <v>2</v>
      </c>
      <c r="O60" s="65" t="s">
        <v>2</v>
      </c>
      <c r="P60" s="65" t="s">
        <v>2</v>
      </c>
      <c r="Q60" s="2" t="s">
        <v>2</v>
      </c>
      <c r="R60" s="2" t="s">
        <v>2</v>
      </c>
    </row>
    <row r="61" spans="1:18" ht="12.75" customHeight="1" x14ac:dyDescent="0.15">
      <c r="A61" s="60" t="s">
        <v>59</v>
      </c>
      <c r="B61" s="57">
        <f>TOTWRKACT!B61</f>
        <v>35020</v>
      </c>
      <c r="C61" s="92">
        <f>TOTWRKACT!C61</f>
        <v>12028</v>
      </c>
      <c r="D61" s="52">
        <f>TOTWRKACT!D61/$C61</f>
        <v>0.26005986032590622</v>
      </c>
      <c r="E61" s="31">
        <f>TOTWRKACT!E61/$C61</f>
        <v>0.13152643831060859</v>
      </c>
      <c r="F61" s="31">
        <f>TOTWRKACT!F61/$C61</f>
        <v>4.8220818091120722E-3</v>
      </c>
      <c r="G61" s="31">
        <f>TOTWRKACT!G61/$C61</f>
        <v>1.6960425673428665E-2</v>
      </c>
      <c r="H61" s="31">
        <f>TOTWRKACT!H61/$C61</f>
        <v>5.819753907549052E-4</v>
      </c>
      <c r="I61" s="31">
        <f>TOTWRKACT!I61/$C61</f>
        <v>0.43456933821084137</v>
      </c>
      <c r="J61" s="31">
        <f>TOTWRKACT!J61/$C61</f>
        <v>4.0738277352843364E-3</v>
      </c>
      <c r="K61" s="31">
        <f>TOTWRKACT!K61/$C61</f>
        <v>8.2224808779514463E-2</v>
      </c>
      <c r="L61" s="31">
        <f>TOTWRKACT!L61/$C61</f>
        <v>0.15364150315929498</v>
      </c>
      <c r="M61" s="31">
        <f>TOTWRKACT!M61/$C61</f>
        <v>1.4965081476554707E-3</v>
      </c>
      <c r="N61" s="31">
        <f>TOTWRKACT!N61/$C61</f>
        <v>5.9195211173927502E-2</v>
      </c>
      <c r="O61" s="84">
        <f>TOTWRKACT!O61/$C61</f>
        <v>8.3139341536415026E-5</v>
      </c>
      <c r="P61" s="31">
        <v>0.36130550566668729</v>
      </c>
    </row>
    <row r="62" spans="1:18" ht="12.75" customHeight="1" x14ac:dyDescent="0.15">
      <c r="A62" s="60" t="s">
        <v>60</v>
      </c>
      <c r="B62" s="57">
        <f>TOTWRKACT!B62</f>
        <v>4193</v>
      </c>
      <c r="C62" s="92">
        <f>TOTWRKACT!C62</f>
        <v>2074</v>
      </c>
      <c r="D62" s="52">
        <f>TOTWRKACT!D62/$C62</f>
        <v>0.32304725168756027</v>
      </c>
      <c r="E62" s="31">
        <f>TOTWRKACT!E62/$C62</f>
        <v>7.2324011571841852E-3</v>
      </c>
      <c r="F62" s="31">
        <f>TOTWRKACT!F62/$C62</f>
        <v>1.3500482160077145E-2</v>
      </c>
      <c r="G62" s="31">
        <f>TOTWRKACT!G62/$C62</f>
        <v>5.1591128254580523E-2</v>
      </c>
      <c r="H62" s="31">
        <f>TOTWRKACT!H62/$C62</f>
        <v>9.6432015429122472E-4</v>
      </c>
      <c r="I62" s="31">
        <f>TOTWRKACT!I62/$C62</f>
        <v>0.16586306653809066</v>
      </c>
      <c r="J62" s="31">
        <f>TOTWRKACT!J62/$C62</f>
        <v>0.13982642237222759</v>
      </c>
      <c r="K62" s="31">
        <f>TOTWRKACT!K62/$C62</f>
        <v>0.30520732883317259</v>
      </c>
      <c r="L62" s="31">
        <f>TOTWRKACT!L62/$C62</f>
        <v>0</v>
      </c>
      <c r="M62" s="31">
        <f>TOTWRKACT!M62/$C62</f>
        <v>6.7502410800385727E-3</v>
      </c>
      <c r="N62" s="31">
        <f>TOTWRKACT!N62/$C62</f>
        <v>4.0019286403085823E-2</v>
      </c>
      <c r="O62" s="84">
        <f>TOTWRKACT!O62/$C62</f>
        <v>0</v>
      </c>
      <c r="P62" s="31">
        <v>5.7741816844428098E-2</v>
      </c>
    </row>
    <row r="63" spans="1:18" ht="12.75" customHeight="1" x14ac:dyDescent="0.15">
      <c r="A63" s="60" t="s">
        <v>61</v>
      </c>
      <c r="B63" s="57">
        <f>TOTWRKACT!B63</f>
        <v>15377</v>
      </c>
      <c r="C63" s="92">
        <f>TOTWRKACT!C63</f>
        <v>10809</v>
      </c>
      <c r="D63" s="52">
        <f>TOTWRKACT!D63/$C63</f>
        <v>0.14589693773707096</v>
      </c>
      <c r="E63" s="31">
        <f>TOTWRKACT!E63/$C63</f>
        <v>1.8503099269127579E-4</v>
      </c>
      <c r="F63" s="31">
        <f>TOTWRKACT!F63/$C63</f>
        <v>9.2515496345637894E-5</v>
      </c>
      <c r="G63" s="31">
        <f>TOTWRKACT!G63/$C63</f>
        <v>0.25626792487741695</v>
      </c>
      <c r="H63" s="31">
        <f>TOTWRKACT!H63/$C63</f>
        <v>0</v>
      </c>
      <c r="I63" s="31">
        <f>TOTWRKACT!I63/$C63</f>
        <v>0.25025441761495049</v>
      </c>
      <c r="J63" s="31">
        <f>TOTWRKACT!J63/$C63</f>
        <v>0</v>
      </c>
      <c r="K63" s="31">
        <f>TOTWRKACT!K63/$C63</f>
        <v>1.8780645758164492E-2</v>
      </c>
      <c r="L63" s="31">
        <f>TOTWRKACT!L63/$C63</f>
        <v>1.1379406050513461E-2</v>
      </c>
      <c r="M63" s="31">
        <f>TOTWRKACT!M63/$C63</f>
        <v>5.4676658340271994E-2</v>
      </c>
      <c r="N63" s="31">
        <f>TOTWRKACT!N63/$C63</f>
        <v>6.0320103617355909E-2</v>
      </c>
      <c r="O63" s="84">
        <f>TOTWRKACT!O63/$C63</f>
        <v>0</v>
      </c>
      <c r="P63" s="31">
        <v>0.44306835637480801</v>
      </c>
    </row>
    <row r="64" spans="1:18" ht="12.75" customHeight="1" x14ac:dyDescent="0.15">
      <c r="A64" s="61" t="s">
        <v>62</v>
      </c>
      <c r="B64" s="79">
        <f>TOTWRKACT!B64</f>
        <v>147</v>
      </c>
      <c r="C64" s="95">
        <f>TOTWRKACT!C64</f>
        <v>120</v>
      </c>
      <c r="D64" s="53">
        <f>TOTWRKACT!D64/$C64</f>
        <v>0.13333333333333333</v>
      </c>
      <c r="E64" s="32">
        <f>TOTWRKACT!E64/$C64</f>
        <v>0</v>
      </c>
      <c r="F64" s="32">
        <f>TOTWRKACT!F64/$C64</f>
        <v>0</v>
      </c>
      <c r="G64" s="32">
        <f>TOTWRKACT!G64/$C64</f>
        <v>0.73333333333333328</v>
      </c>
      <c r="H64" s="32">
        <f>TOTWRKACT!H64/$C64</f>
        <v>0</v>
      </c>
      <c r="I64" s="32">
        <f>TOTWRKACT!I64/$C64</f>
        <v>0.25</v>
      </c>
      <c r="J64" s="32">
        <f>TOTWRKACT!J64/$C64</f>
        <v>0</v>
      </c>
      <c r="K64" s="32">
        <f>TOTWRKACT!K64/$C64</f>
        <v>8.3333333333333329E-2</v>
      </c>
      <c r="L64" s="32">
        <f>TOTWRKACT!L64/$C64</f>
        <v>0</v>
      </c>
      <c r="M64" s="32">
        <f>TOTWRKACT!M64/$C64</f>
        <v>1.6666666666666666E-2</v>
      </c>
      <c r="N64" s="32">
        <f>TOTWRKACT!N64/$C64</f>
        <v>1.6666666666666666E-2</v>
      </c>
      <c r="O64" s="87">
        <f>TOTWRKACT!O64/$C64</f>
        <v>0</v>
      </c>
      <c r="P64" s="97">
        <v>0</v>
      </c>
    </row>
    <row r="65" spans="1:16" ht="12.75" customHeight="1" x14ac:dyDescent="0.15">
      <c r="A65" s="329" t="s">
        <v>133</v>
      </c>
      <c r="B65" s="329"/>
      <c r="C65" s="329"/>
      <c r="D65" s="329"/>
      <c r="E65" s="329"/>
      <c r="F65" s="329"/>
      <c r="G65" s="329"/>
      <c r="H65" s="329"/>
      <c r="I65" s="329"/>
      <c r="J65" s="329"/>
      <c r="K65" s="329"/>
      <c r="L65" s="329"/>
      <c r="M65" s="329"/>
      <c r="N65" s="329"/>
      <c r="O65" s="329"/>
      <c r="P65" s="329"/>
    </row>
    <row r="66" spans="1:16" ht="12.75" customHeight="1" x14ac:dyDescent="0.15">
      <c r="A66" s="98"/>
    </row>
  </sheetData>
  <mergeCells count="3">
    <mergeCell ref="A1:P1"/>
    <mergeCell ref="A2:P2"/>
    <mergeCell ref="A65:P65"/>
  </mergeCells>
  <phoneticPr fontId="0" type="noConversion"/>
  <printOptions horizontalCentered="1" verticalCentered="1"/>
  <pageMargins left="0.25" right="0.25" top="0.25" bottom="0.25" header="0.5" footer="0.5"/>
  <pageSetup scale="66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P66"/>
  <sheetViews>
    <sheetView topLeftCell="A25" workbookViewId="0">
      <selection activeCell="A65" sqref="A65:P65"/>
    </sheetView>
  </sheetViews>
  <sheetFormatPr baseColWidth="10" defaultColWidth="9.1640625" defaultRowHeight="13" x14ac:dyDescent="0.15"/>
  <cols>
    <col min="1" max="1" width="15.6640625" style="2" customWidth="1"/>
    <col min="2" max="2" width="10.5" style="2" customWidth="1"/>
    <col min="3" max="3" width="13.5" style="2" bestFit="1" customWidth="1"/>
    <col min="4" max="4" width="13.1640625" style="2" bestFit="1" customWidth="1"/>
    <col min="5" max="6" width="12.33203125" style="2" bestFit="1" customWidth="1"/>
    <col min="7" max="7" width="11.33203125" style="2" bestFit="1" customWidth="1"/>
    <col min="8" max="8" width="10.5" style="2" bestFit="1" customWidth="1"/>
    <col min="9" max="9" width="7.5" style="2" bestFit="1" customWidth="1"/>
    <col min="10" max="10" width="11.33203125" style="2" bestFit="1" customWidth="1"/>
    <col min="11" max="11" width="10.6640625" style="2" bestFit="1" customWidth="1"/>
    <col min="12" max="12" width="9.6640625" style="2" bestFit="1" customWidth="1"/>
    <col min="13" max="13" width="12.33203125" style="2" bestFit="1" customWidth="1"/>
    <col min="14" max="14" width="11.5" style="2" bestFit="1" customWidth="1"/>
    <col min="15" max="15" width="10.5" style="2" bestFit="1" customWidth="1"/>
    <col min="16" max="16" width="9.6640625" style="2" bestFit="1" customWidth="1"/>
    <col min="17" max="16384" width="9.1640625" style="2"/>
  </cols>
  <sheetData>
    <row r="1" spans="1:16" ht="53.25" customHeight="1" x14ac:dyDescent="0.15">
      <c r="A1" s="289" t="s">
        <v>182</v>
      </c>
      <c r="B1" s="289"/>
      <c r="C1" s="289"/>
      <c r="D1" s="289"/>
      <c r="E1" s="289"/>
      <c r="F1" s="289"/>
      <c r="G1" s="289"/>
      <c r="H1" s="289"/>
      <c r="I1" s="289"/>
      <c r="J1" s="289"/>
      <c r="K1" s="289"/>
      <c r="L1" s="289"/>
      <c r="M1" s="289"/>
      <c r="N1" s="289"/>
      <c r="O1" s="289"/>
      <c r="P1" s="289"/>
    </row>
    <row r="2" spans="1:16" ht="12.75" customHeight="1" x14ac:dyDescent="0.15">
      <c r="A2" s="290" t="str">
        <f>FINAL2!$A$2</f>
        <v>ACF/OFA: 12/15/2015</v>
      </c>
      <c r="B2" s="290"/>
      <c r="C2" s="290"/>
      <c r="D2" s="290"/>
      <c r="E2" s="290"/>
      <c r="F2" s="290"/>
      <c r="G2" s="290"/>
      <c r="H2" s="290"/>
      <c r="I2" s="290"/>
      <c r="J2" s="290"/>
      <c r="K2" s="290"/>
      <c r="L2" s="290"/>
      <c r="M2" s="290"/>
      <c r="N2" s="290"/>
      <c r="O2" s="290"/>
      <c r="P2" s="290"/>
    </row>
    <row r="3" spans="1:16" s="4" customFormat="1" ht="39.75" customHeight="1" x14ac:dyDescent="0.15">
      <c r="A3" s="102" t="s">
        <v>0</v>
      </c>
      <c r="B3" s="26" t="s">
        <v>171</v>
      </c>
      <c r="C3" s="26" t="s">
        <v>172</v>
      </c>
      <c r="D3" s="26" t="s">
        <v>155</v>
      </c>
      <c r="E3" s="26" t="s">
        <v>167</v>
      </c>
      <c r="F3" s="26" t="s">
        <v>153</v>
      </c>
      <c r="G3" s="26" t="s">
        <v>156</v>
      </c>
      <c r="H3" s="26" t="s">
        <v>157</v>
      </c>
      <c r="I3" s="26" t="s">
        <v>158</v>
      </c>
      <c r="J3" s="26" t="s">
        <v>159</v>
      </c>
      <c r="K3" s="26" t="s">
        <v>160</v>
      </c>
      <c r="L3" s="26" t="s">
        <v>161</v>
      </c>
      <c r="M3" s="26" t="s">
        <v>162</v>
      </c>
      <c r="N3" s="26" t="s">
        <v>168</v>
      </c>
      <c r="O3" s="26" t="s">
        <v>164</v>
      </c>
      <c r="P3" s="102" t="s">
        <v>98</v>
      </c>
    </row>
    <row r="4" spans="1:16" ht="12.75" customHeight="1" x14ac:dyDescent="0.15">
      <c r="A4" s="45" t="s">
        <v>3</v>
      </c>
      <c r="B4" s="57">
        <f>SUM(B6:B64)</f>
        <v>1149778</v>
      </c>
      <c r="C4" s="31">
        <f>TOTWRKACT!C4/$B4</f>
        <v>0.43278528550728923</v>
      </c>
      <c r="D4" s="31">
        <f>TOTWRKACT!D4/$B4</f>
        <v>0.24883412276108954</v>
      </c>
      <c r="E4" s="31">
        <f>TOTWRKACT!E4/$B4</f>
        <v>4.9974864713014161E-3</v>
      </c>
      <c r="F4" s="31">
        <f>TOTWRKACT!F4/$B4</f>
        <v>3.8111705042190754E-3</v>
      </c>
      <c r="G4" s="31">
        <f>TOTWRKACT!G4/$B4</f>
        <v>3.6686212468841808E-2</v>
      </c>
      <c r="H4" s="31">
        <f>TOTWRKACT!H4/$B4</f>
        <v>8.7321204615151799E-4</v>
      </c>
      <c r="I4" s="31">
        <f>TOTWRKACT!I4/$B4</f>
        <v>8.812657747843497E-2</v>
      </c>
      <c r="J4" s="31">
        <f>TOTWRKACT!J4/$B4</f>
        <v>2.8152391157249487E-2</v>
      </c>
      <c r="K4" s="31">
        <f>TOTWRKACT!K4/$B4</f>
        <v>4.2921329160933677E-2</v>
      </c>
      <c r="L4" s="31">
        <f>TOTWRKACT!L4/$B4</f>
        <v>2.0836196204832586E-2</v>
      </c>
      <c r="M4" s="31">
        <f>TOTWRKACT!M4/$B4</f>
        <v>6.6143203296636392E-3</v>
      </c>
      <c r="N4" s="31">
        <f>TOTWRKACT!N4/$B4</f>
        <v>6.6117111303225489E-3</v>
      </c>
      <c r="O4" s="31">
        <f>TOTWRKACT!O4/$B4</f>
        <v>2.6178966722271605E-4</v>
      </c>
      <c r="P4" s="31">
        <f>TOTWRKACT!P4/$B4</f>
        <v>3.8417851098212004E-2</v>
      </c>
    </row>
    <row r="5" spans="1:16" ht="4.5" customHeight="1" x14ac:dyDescent="0.15">
      <c r="A5" s="62"/>
      <c r="B5" s="76"/>
      <c r="C5" s="65"/>
      <c r="D5" s="65"/>
      <c r="E5" s="65"/>
      <c r="F5" s="65"/>
      <c r="G5" s="65"/>
      <c r="H5" s="65"/>
      <c r="I5" s="65"/>
      <c r="J5" s="65"/>
      <c r="K5" s="65"/>
      <c r="L5" s="65"/>
      <c r="M5" s="65"/>
      <c r="N5" s="65"/>
      <c r="O5" s="65"/>
      <c r="P5" s="65"/>
    </row>
    <row r="6" spans="1:16" ht="12.75" customHeight="1" x14ac:dyDescent="0.15">
      <c r="A6" s="60" t="s">
        <v>10</v>
      </c>
      <c r="B6" s="57">
        <f>TOTWRKACT!B6</f>
        <v>12502</v>
      </c>
      <c r="C6" s="31">
        <f>TOTWRKACT!C6/$B6</f>
        <v>0.4643257078867381</v>
      </c>
      <c r="D6" s="31">
        <f>TOTWRKACT!D6/$B6</f>
        <v>0.35514317709166532</v>
      </c>
      <c r="E6" s="31">
        <f>TOTWRKACT!E6/$B6</f>
        <v>1.5197568389057751E-3</v>
      </c>
      <c r="F6" s="31">
        <f>TOTWRKACT!F6/$B6</f>
        <v>6.7189249720044789E-3</v>
      </c>
      <c r="G6" s="31">
        <f>TOTWRKACT!G6/$B6</f>
        <v>6.4629659254519273E-2</v>
      </c>
      <c r="H6" s="31">
        <f>TOTWRKACT!H6/$B6</f>
        <v>0</v>
      </c>
      <c r="I6" s="31">
        <f>TOTWRKACT!I6/$B6</f>
        <v>1.6957286834106543E-2</v>
      </c>
      <c r="J6" s="31">
        <f>TOTWRKACT!J6/$B6</f>
        <v>0</v>
      </c>
      <c r="K6" s="31">
        <f>TOTWRKACT!K6/$B6</f>
        <v>2.6875699888017916E-2</v>
      </c>
      <c r="L6" s="31">
        <f>TOTWRKACT!L6/$B6</f>
        <v>3.5834266517357223E-2</v>
      </c>
      <c r="M6" s="31">
        <f>TOTWRKACT!M6/$B6</f>
        <v>7.9987202047672367E-5</v>
      </c>
      <c r="N6" s="31">
        <f>TOTWRKACT!N6/$B6</f>
        <v>7.0388737801951691E-3</v>
      </c>
      <c r="O6" s="31">
        <f>TOTWRKACT!O6/$B6</f>
        <v>0</v>
      </c>
      <c r="P6" s="31">
        <f>TOTWRKACT!P6/$B6</f>
        <v>1.7597184450487923E-2</v>
      </c>
    </row>
    <row r="7" spans="1:16" ht="12.75" customHeight="1" x14ac:dyDescent="0.15">
      <c r="A7" s="60" t="s">
        <v>11</v>
      </c>
      <c r="B7" s="57">
        <f>TOTWRKACT!B7</f>
        <v>3041</v>
      </c>
      <c r="C7" s="31">
        <f>TOTWRKACT!C7/$B7</f>
        <v>0.43275238408418282</v>
      </c>
      <c r="D7" s="31">
        <f>TOTWRKACT!D7/$B7</f>
        <v>0.30417625780993096</v>
      </c>
      <c r="E7" s="31">
        <f>TOTWRKACT!E7/$B7</f>
        <v>0</v>
      </c>
      <c r="F7" s="31">
        <f>TOTWRKACT!F7/$B7</f>
        <v>6.5767839526471557E-4</v>
      </c>
      <c r="G7" s="31">
        <f>TOTWRKACT!G7/$B7</f>
        <v>2.3018743834265043E-3</v>
      </c>
      <c r="H7" s="31">
        <f>TOTWRKACT!H7/$B7</f>
        <v>9.8651759289707336E-4</v>
      </c>
      <c r="I7" s="31">
        <f>TOTWRKACT!I7/$B7</f>
        <v>0.12495889510029595</v>
      </c>
      <c r="J7" s="31">
        <f>TOTWRKACT!J7/$B7</f>
        <v>2.6635975008220979E-2</v>
      </c>
      <c r="K7" s="31">
        <f>TOTWRKACT!K7/$B7</f>
        <v>2.5320618217691548E-2</v>
      </c>
      <c r="L7" s="31">
        <f>TOTWRKACT!L7/$B7</f>
        <v>2.9595527786912199E-3</v>
      </c>
      <c r="M7" s="31">
        <f>TOTWRKACT!M7/$B7</f>
        <v>1.4468924695823742E-2</v>
      </c>
      <c r="N7" s="31">
        <f>TOTWRKACT!N7/$B7</f>
        <v>2.9595527786912199E-3</v>
      </c>
      <c r="O7" s="31">
        <f>TOTWRKACT!O7/$B7</f>
        <v>0</v>
      </c>
      <c r="P7" s="31">
        <f>TOTWRKACT!P7/$B7</f>
        <v>0</v>
      </c>
    </row>
    <row r="8" spans="1:16" ht="12.75" customHeight="1" x14ac:dyDescent="0.15">
      <c r="A8" s="60" t="s">
        <v>12</v>
      </c>
      <c r="B8" s="57">
        <f>TOTWRKACT!B8</f>
        <v>10593</v>
      </c>
      <c r="C8" s="31">
        <f>TOTWRKACT!C8/$B8</f>
        <v>0.29623336165392239</v>
      </c>
      <c r="D8" s="31">
        <f>TOTWRKACT!D8/$B8</f>
        <v>0.16256018125177005</v>
      </c>
      <c r="E8" s="31">
        <f>TOTWRKACT!E8/$B8</f>
        <v>1.8880392712168414E-4</v>
      </c>
      <c r="F8" s="31">
        <f>TOTWRKACT!F8/$B8</f>
        <v>1.6992353440951572E-3</v>
      </c>
      <c r="G8" s="31">
        <f>TOTWRKACT!G8/$B8</f>
        <v>3.6250354007363352E-2</v>
      </c>
      <c r="H8" s="31">
        <f>TOTWRKACT!H8/$B8</f>
        <v>8.4961767204757861E-4</v>
      </c>
      <c r="I8" s="31">
        <f>TOTWRKACT!I8/$B8</f>
        <v>8.2412914188615127E-2</v>
      </c>
      <c r="J8" s="31">
        <f>TOTWRKACT!J8/$B8</f>
        <v>1.9352402529972623E-2</v>
      </c>
      <c r="K8" s="31">
        <f>TOTWRKACT!K8/$B8</f>
        <v>4.0026432549797035E-2</v>
      </c>
      <c r="L8" s="31">
        <f>TOTWRKACT!L8/$B8</f>
        <v>5.0033040687246294E-3</v>
      </c>
      <c r="M8" s="31">
        <f>TOTWRKACT!M8/$B8</f>
        <v>8.8737845747191534E-3</v>
      </c>
      <c r="N8" s="31">
        <f>TOTWRKACT!N8/$B8</f>
        <v>8.6849806475974706E-3</v>
      </c>
      <c r="O8" s="31">
        <f>TOTWRKACT!O8/$B8</f>
        <v>0</v>
      </c>
      <c r="P8" s="31">
        <f>TOTWRKACT!P8/$B8</f>
        <v>0</v>
      </c>
    </row>
    <row r="9" spans="1:16" ht="12.75" customHeight="1" x14ac:dyDescent="0.15">
      <c r="A9" s="60" t="s">
        <v>13</v>
      </c>
      <c r="B9" s="57">
        <f>TOTWRKACT!B9</f>
        <v>4565</v>
      </c>
      <c r="C9" s="31">
        <f>TOTWRKACT!C9/$B9</f>
        <v>0.46987951807228917</v>
      </c>
      <c r="D9" s="31">
        <f>TOTWRKACT!D9/$B9</f>
        <v>0.28718510405257391</v>
      </c>
      <c r="E9" s="31">
        <f>TOTWRKACT!E9/$B9</f>
        <v>0</v>
      </c>
      <c r="F9" s="31">
        <f>TOTWRKACT!F9/$B9</f>
        <v>1.7524644030668128E-3</v>
      </c>
      <c r="G9" s="31">
        <f>TOTWRKACT!G9/$B9</f>
        <v>6.7907995618838993E-2</v>
      </c>
      <c r="H9" s="31">
        <f>TOTWRKACT!H9/$B9</f>
        <v>1.0952902519167579E-3</v>
      </c>
      <c r="I9" s="31">
        <f>TOTWRKACT!I9/$B9</f>
        <v>6.3088718510405262E-2</v>
      </c>
      <c r="J9" s="31">
        <f>TOTWRKACT!J9/$B9</f>
        <v>8.9813800657174148E-3</v>
      </c>
      <c r="K9" s="31">
        <f>TOTWRKACT!K9/$B9</f>
        <v>6.3745892661555309E-2</v>
      </c>
      <c r="L9" s="31">
        <f>TOTWRKACT!L9/$B9</f>
        <v>0</v>
      </c>
      <c r="M9" s="31">
        <f>TOTWRKACT!M9/$B9</f>
        <v>0</v>
      </c>
      <c r="N9" s="31">
        <f>TOTWRKACT!N9/$B9</f>
        <v>6.5717415115005475E-3</v>
      </c>
      <c r="O9" s="31">
        <f>TOTWRKACT!O9/$B9</f>
        <v>0</v>
      </c>
      <c r="P9" s="31">
        <f>TOTWRKACT!P9/$B9</f>
        <v>1.4457831325301205E-2</v>
      </c>
    </row>
    <row r="10" spans="1:16" ht="12.75" customHeight="1" x14ac:dyDescent="0.15">
      <c r="A10" s="60" t="s">
        <v>14</v>
      </c>
      <c r="B10" s="57">
        <f>TOTWRKACT!B10</f>
        <v>431903</v>
      </c>
      <c r="C10" s="31">
        <f>TOTWRKACT!C10/$B10</f>
        <v>0.36547326598796487</v>
      </c>
      <c r="D10" s="31">
        <f>TOTWRKACT!D10/$B10</f>
        <v>0.18003811040905018</v>
      </c>
      <c r="E10" s="31">
        <f>TOTWRKACT!E10/$B10</f>
        <v>5.4803972188199662E-3</v>
      </c>
      <c r="F10" s="31">
        <f>TOTWRKACT!F10/$B10</f>
        <v>7.3697103284765331E-3</v>
      </c>
      <c r="G10" s="31">
        <f>TOTWRKACT!G10/$B10</f>
        <v>1.0889019062150529E-2</v>
      </c>
      <c r="H10" s="31">
        <f>TOTWRKACT!H10/$B10</f>
        <v>1.7318703505185193E-3</v>
      </c>
      <c r="I10" s="31">
        <f>TOTWRKACT!I10/$B10</f>
        <v>0.13705855249905649</v>
      </c>
      <c r="J10" s="31">
        <f>TOTWRKACT!J10/$B10</f>
        <v>2.9874763546444458E-2</v>
      </c>
      <c r="K10" s="31">
        <f>TOTWRKACT!K10/$B10</f>
        <v>5.0673415095519134E-2</v>
      </c>
      <c r="L10" s="31">
        <f>TOTWRKACT!L10/$B10</f>
        <v>1.5383083701664494E-2</v>
      </c>
      <c r="M10" s="31">
        <f>TOTWRKACT!M10/$B10</f>
        <v>8.9533992586298319E-3</v>
      </c>
      <c r="N10" s="31">
        <f>TOTWRKACT!N10/$B10</f>
        <v>3.0492957909530613E-3</v>
      </c>
      <c r="O10" s="31">
        <f>TOTWRKACT!O10/$B10</f>
        <v>1.7365010199049325E-4</v>
      </c>
      <c r="P10" s="31">
        <f>TOTWRKACT!P10/$B10</f>
        <v>1.6723662489031101E-2</v>
      </c>
    </row>
    <row r="11" spans="1:16" ht="12.75" customHeight="1" x14ac:dyDescent="0.15">
      <c r="A11" s="60" t="s">
        <v>15</v>
      </c>
      <c r="B11" s="57">
        <f>TOTWRKACT!B11</f>
        <v>11782</v>
      </c>
      <c r="C11" s="31">
        <f>TOTWRKACT!C11/$B11</f>
        <v>0.36301137328127653</v>
      </c>
      <c r="D11" s="31">
        <f>TOTWRKACT!D11/$B11</f>
        <v>0.13113223561364792</v>
      </c>
      <c r="E11" s="31">
        <f>TOTWRKACT!E11/$B11</f>
        <v>6.705143439144458E-3</v>
      </c>
      <c r="F11" s="31">
        <f>TOTWRKACT!F11/$B11</f>
        <v>0</v>
      </c>
      <c r="G11" s="31">
        <f>TOTWRKACT!G11/$B11</f>
        <v>5.4489899847224577E-2</v>
      </c>
      <c r="H11" s="31">
        <f>TOTWRKACT!H11/$B11</f>
        <v>6.1958920387031064E-3</v>
      </c>
      <c r="I11" s="31">
        <f>TOTWRKACT!I11/$B11</f>
        <v>6.1364793753182822E-2</v>
      </c>
      <c r="J11" s="31">
        <f>TOTWRKACT!J11/$B11</f>
        <v>3.9042607367170259E-2</v>
      </c>
      <c r="K11" s="31">
        <f>TOTWRKACT!K11/$B11</f>
        <v>6.4250551689017138E-2</v>
      </c>
      <c r="L11" s="31">
        <f>TOTWRKACT!L11/$B11</f>
        <v>6.1958920387031064E-3</v>
      </c>
      <c r="M11" s="31">
        <f>TOTWRKACT!M11/$B11</f>
        <v>6.705143439144458E-3</v>
      </c>
      <c r="N11" s="31">
        <f>TOTWRKACT!N11/$B11</f>
        <v>9.4211509081649977E-3</v>
      </c>
      <c r="O11" s="31">
        <f>TOTWRKACT!O11/$B11</f>
        <v>0</v>
      </c>
      <c r="P11" s="31">
        <f>TOTWRKACT!P11/$B11</f>
        <v>6.2298421320658631E-2</v>
      </c>
    </row>
    <row r="12" spans="1:16" ht="12.75" customHeight="1" x14ac:dyDescent="0.15">
      <c r="A12" s="60" t="s">
        <v>16</v>
      </c>
      <c r="B12" s="57">
        <f>TOTWRKACT!B12</f>
        <v>8811</v>
      </c>
      <c r="C12" s="31">
        <f>TOTWRKACT!C12/$B12</f>
        <v>0.56599704914311655</v>
      </c>
      <c r="D12" s="31">
        <f>TOTWRKACT!D12/$B12</f>
        <v>0.27374872318692545</v>
      </c>
      <c r="E12" s="31">
        <f>TOTWRKACT!E12/$B12</f>
        <v>2.6103733968902507E-3</v>
      </c>
      <c r="F12" s="31">
        <f>TOTWRKACT!F12/$B12</f>
        <v>5.6747247758483709E-4</v>
      </c>
      <c r="G12" s="31">
        <f>TOTWRKACT!G12/$B12</f>
        <v>0</v>
      </c>
      <c r="H12" s="31">
        <f>TOTWRKACT!H12/$B12</f>
        <v>0</v>
      </c>
      <c r="I12" s="31">
        <f>TOTWRKACT!I12/$B12</f>
        <v>0.35898308932016798</v>
      </c>
      <c r="J12" s="31">
        <f>TOTWRKACT!J12/$B12</f>
        <v>5.6747247758483709E-4</v>
      </c>
      <c r="K12" s="31">
        <f>TOTWRKACT!K12/$B12</f>
        <v>4.2106457836794918E-2</v>
      </c>
      <c r="L12" s="31">
        <f>TOTWRKACT!L12/$B12</f>
        <v>1.8159119282714789E-3</v>
      </c>
      <c r="M12" s="31">
        <f>TOTWRKACT!M12/$B12</f>
        <v>1.5094767903756667E-2</v>
      </c>
      <c r="N12" s="31">
        <f>TOTWRKACT!N12/$B12</f>
        <v>2.0429009193054137E-3</v>
      </c>
      <c r="O12" s="31">
        <f>TOTWRKACT!O12/$B12</f>
        <v>0</v>
      </c>
      <c r="P12" s="31">
        <f>TOTWRKACT!P12/$B12</f>
        <v>0</v>
      </c>
    </row>
    <row r="13" spans="1:16" ht="12.75" customHeight="1" x14ac:dyDescent="0.15">
      <c r="A13" s="60" t="s">
        <v>17</v>
      </c>
      <c r="B13" s="57">
        <f>TOTWRKACT!B13</f>
        <v>1899</v>
      </c>
      <c r="C13" s="31">
        <f>TOTWRKACT!C13/$B13</f>
        <v>0.40179041600842547</v>
      </c>
      <c r="D13" s="31">
        <f>TOTWRKACT!D13/$B13</f>
        <v>0.2743549236440232</v>
      </c>
      <c r="E13" s="31">
        <f>TOTWRKACT!E13/$B13</f>
        <v>5.2659294365455498E-4</v>
      </c>
      <c r="F13" s="31">
        <f>TOTWRKACT!F13/$B13</f>
        <v>0</v>
      </c>
      <c r="G13" s="31">
        <f>TOTWRKACT!G13/$B13</f>
        <v>9.057398630858346E-2</v>
      </c>
      <c r="H13" s="31">
        <f>TOTWRKACT!H13/$B13</f>
        <v>0</v>
      </c>
      <c r="I13" s="31">
        <f>TOTWRKACT!I13/$B13</f>
        <v>5.897840968931016E-2</v>
      </c>
      <c r="J13" s="31">
        <f>TOTWRKACT!J13/$B13</f>
        <v>0</v>
      </c>
      <c r="K13" s="31">
        <f>TOTWRKACT!K13/$B13</f>
        <v>4.9499736703528176E-2</v>
      </c>
      <c r="L13" s="31">
        <f>TOTWRKACT!L13/$B13</f>
        <v>5.2659294365455498E-4</v>
      </c>
      <c r="M13" s="31">
        <f>TOTWRKACT!M13/$B13</f>
        <v>0</v>
      </c>
      <c r="N13" s="31">
        <f>TOTWRKACT!N13/$B13</f>
        <v>5.2659294365455505E-3</v>
      </c>
      <c r="O13" s="31">
        <f>TOTWRKACT!O13/$B13</f>
        <v>0</v>
      </c>
      <c r="P13" s="31">
        <f>TOTWRKACT!P13/$B13</f>
        <v>0</v>
      </c>
    </row>
    <row r="14" spans="1:16" ht="12.75" customHeight="1" x14ac:dyDescent="0.15">
      <c r="A14" s="60" t="s">
        <v>84</v>
      </c>
      <c r="B14" s="57">
        <f>TOTWRKACT!B14</f>
        <v>4358</v>
      </c>
      <c r="C14" s="31">
        <f>TOTWRKACT!C14/$B14</f>
        <v>0.36048646167966958</v>
      </c>
      <c r="D14" s="31">
        <f>TOTWRKACT!D14/$B14</f>
        <v>0.20422212023864159</v>
      </c>
      <c r="E14" s="31">
        <f>TOTWRKACT!E14/$B14</f>
        <v>2.2946305644791189E-4</v>
      </c>
      <c r="F14" s="31">
        <f>TOTWRKACT!F14/$B14</f>
        <v>2.2946305644791189E-4</v>
      </c>
      <c r="G14" s="31">
        <f>TOTWRKACT!G14/$B14</f>
        <v>2.4552547039926573E-2</v>
      </c>
      <c r="H14" s="31">
        <f>TOTWRKACT!H14/$B14</f>
        <v>1.8357044515832951E-3</v>
      </c>
      <c r="I14" s="31">
        <f>TOTWRKACT!I14/$B14</f>
        <v>0.11886186324001835</v>
      </c>
      <c r="J14" s="31">
        <f>TOTWRKACT!J14/$B14</f>
        <v>7.572280862781092E-3</v>
      </c>
      <c r="K14" s="31">
        <f>TOTWRKACT!K14/$B14</f>
        <v>4.1762276273519965E-2</v>
      </c>
      <c r="L14" s="31">
        <f>TOTWRKACT!L14/$B14</f>
        <v>2.0651675080312071E-3</v>
      </c>
      <c r="M14" s="31">
        <f>TOTWRKACT!M14/$B14</f>
        <v>6.8838916934373562E-4</v>
      </c>
      <c r="N14" s="31">
        <f>TOTWRKACT!N14/$B14</f>
        <v>7.1133547498852681E-3</v>
      </c>
      <c r="O14" s="31">
        <f>TOTWRKACT!O14/$B14</f>
        <v>0</v>
      </c>
      <c r="P14" s="31">
        <f>TOTWRKACT!P14/$B14</f>
        <v>0</v>
      </c>
    </row>
    <row r="15" spans="1:16" ht="12.75" customHeight="1" x14ac:dyDescent="0.15">
      <c r="A15" s="60" t="s">
        <v>18</v>
      </c>
      <c r="B15" s="57">
        <f>TOTWRKACT!B15</f>
        <v>14646</v>
      </c>
      <c r="C15" s="31">
        <f>TOTWRKACT!C15/$B15</f>
        <v>0.51563566844189535</v>
      </c>
      <c r="D15" s="31">
        <f>TOTWRKACT!D15/$B15</f>
        <v>0.13996995766762255</v>
      </c>
      <c r="E15" s="31">
        <f>TOTWRKACT!E15/$B15</f>
        <v>8.8761436569711864E-4</v>
      </c>
      <c r="F15" s="31">
        <f>TOTWRKACT!F15/$B15</f>
        <v>3.4139014065273795E-4</v>
      </c>
      <c r="G15" s="31">
        <f>TOTWRKACT!G15/$B15</f>
        <v>7.2784377987163737E-2</v>
      </c>
      <c r="H15" s="31">
        <f>TOTWRKACT!H15/$B15</f>
        <v>7.5105830943602344E-4</v>
      </c>
      <c r="I15" s="31">
        <f>TOTWRKACT!I15/$B15</f>
        <v>5.2710637716782742E-2</v>
      </c>
      <c r="J15" s="31">
        <f>TOTWRKACT!J15/$B15</f>
        <v>0.14283763484910555</v>
      </c>
      <c r="K15" s="31">
        <f>TOTWRKACT!K15/$B15</f>
        <v>0.10869862078383176</v>
      </c>
      <c r="L15" s="31">
        <f>TOTWRKACT!L15/$B15</f>
        <v>8.0909463334698895E-2</v>
      </c>
      <c r="M15" s="31">
        <f>TOTWRKACT!M15/$B15</f>
        <v>5.189130137921617E-3</v>
      </c>
      <c r="N15" s="31">
        <f>TOTWRKACT!N15/$B15</f>
        <v>1.5226000273112113E-2</v>
      </c>
      <c r="O15" s="31">
        <f>TOTWRKACT!O15/$B15</f>
        <v>0</v>
      </c>
      <c r="P15" s="31">
        <f>TOTWRKACT!P15/$B15</f>
        <v>9.4360234876416774E-2</v>
      </c>
    </row>
    <row r="16" spans="1:16" ht="4.5" customHeight="1" x14ac:dyDescent="0.15">
      <c r="A16" s="62"/>
      <c r="B16" s="76" t="s">
        <v>2</v>
      </c>
      <c r="C16" s="65" t="s">
        <v>2</v>
      </c>
      <c r="D16" s="65"/>
      <c r="E16" s="65"/>
      <c r="F16" s="65"/>
      <c r="G16" s="65"/>
      <c r="H16" s="65"/>
      <c r="I16" s="65"/>
      <c r="J16" s="65"/>
      <c r="K16" s="65"/>
      <c r="L16" s="65"/>
      <c r="M16" s="65"/>
      <c r="N16" s="65"/>
      <c r="O16" s="65"/>
      <c r="P16" s="65"/>
    </row>
    <row r="17" spans="1:16" ht="12.75" customHeight="1" x14ac:dyDescent="0.15">
      <c r="A17" s="60" t="s">
        <v>19</v>
      </c>
      <c r="B17" s="57">
        <f>TOTWRKACT!B17</f>
        <v>4387</v>
      </c>
      <c r="C17" s="31">
        <f>TOTWRKACT!C17/$B17</f>
        <v>0.57191702758149077</v>
      </c>
      <c r="D17" s="31">
        <f>TOTWRKACT!D17/$B17</f>
        <v>0.11511283337132437</v>
      </c>
      <c r="E17" s="31">
        <f>TOTWRKACT!E17/$B17</f>
        <v>0</v>
      </c>
      <c r="F17" s="31">
        <f>TOTWRKACT!F17/$B17</f>
        <v>0</v>
      </c>
      <c r="G17" s="31">
        <f>TOTWRKACT!G17/$B17</f>
        <v>0.31707317073170732</v>
      </c>
      <c r="H17" s="31">
        <f>TOTWRKACT!H17/$B17</f>
        <v>9.1178481878276729E-4</v>
      </c>
      <c r="I17" s="31">
        <f>TOTWRKACT!I17/$B17</f>
        <v>5.6074766355140186E-2</v>
      </c>
      <c r="J17" s="31">
        <f>TOTWRKACT!J17/$B17</f>
        <v>6.8383861408707544E-3</v>
      </c>
      <c r="K17" s="31">
        <f>TOTWRKACT!K17/$B17</f>
        <v>6.6560291771142005E-2</v>
      </c>
      <c r="L17" s="31">
        <f>TOTWRKACT!L17/$B17</f>
        <v>0.16617278322315934</v>
      </c>
      <c r="M17" s="31">
        <f>TOTWRKACT!M17/$B17</f>
        <v>0</v>
      </c>
      <c r="N17" s="31">
        <f>TOTWRKACT!N17/$B17</f>
        <v>3.8294962388876225E-2</v>
      </c>
      <c r="O17" s="31">
        <f>TOTWRKACT!O17/$B17</f>
        <v>4.4449509915659907E-2</v>
      </c>
      <c r="P17" s="31">
        <f>TOTWRKACT!P17/$B17</f>
        <v>1.4360610895828584E-2</v>
      </c>
    </row>
    <row r="18" spans="1:16" ht="12.75" customHeight="1" x14ac:dyDescent="0.15">
      <c r="A18" s="60" t="s">
        <v>20</v>
      </c>
      <c r="B18" s="57">
        <f>TOTWRKACT!B18</f>
        <v>780</v>
      </c>
      <c r="C18" s="31">
        <f>TOTWRKACT!C18/$B18</f>
        <v>0.85641025641025637</v>
      </c>
      <c r="D18" s="31">
        <f>TOTWRKACT!D18/$B18</f>
        <v>0.15897435897435896</v>
      </c>
      <c r="E18" s="31">
        <f>TOTWRKACT!E18/$B18</f>
        <v>1.2820512820512821E-3</v>
      </c>
      <c r="F18" s="31">
        <f>TOTWRKACT!F18/$B18</f>
        <v>0</v>
      </c>
      <c r="G18" s="31">
        <f>TOTWRKACT!G18/$B18</f>
        <v>0.48717948717948717</v>
      </c>
      <c r="H18" s="31">
        <f>TOTWRKACT!H18/$B18</f>
        <v>1.2820512820512821E-3</v>
      </c>
      <c r="I18" s="31">
        <f>TOTWRKACT!I18/$B18</f>
        <v>0.16666666666666666</v>
      </c>
      <c r="J18" s="31">
        <f>TOTWRKACT!J18/$B18</f>
        <v>3.8461538461538464E-3</v>
      </c>
      <c r="K18" s="31">
        <f>TOTWRKACT!K18/$B18</f>
        <v>3.2051282051282048E-2</v>
      </c>
      <c r="L18" s="31">
        <f>TOTWRKACT!L18/$B18</f>
        <v>0</v>
      </c>
      <c r="M18" s="31">
        <f>TOTWRKACT!M18/$B18</f>
        <v>0</v>
      </c>
      <c r="N18" s="31">
        <f>TOTWRKACT!N18/$B18</f>
        <v>5.1282051282051282E-3</v>
      </c>
      <c r="O18" s="31">
        <f>TOTWRKACT!O18/$B18</f>
        <v>0</v>
      </c>
      <c r="P18" s="31">
        <f>TOTWRKACT!P18/$B18</f>
        <v>0</v>
      </c>
    </row>
    <row r="19" spans="1:16" ht="12.75" customHeight="1" x14ac:dyDescent="0.15">
      <c r="A19" s="60" t="s">
        <v>21</v>
      </c>
      <c r="B19" s="57">
        <f>TOTWRKACT!B19</f>
        <v>8925</v>
      </c>
      <c r="C19" s="31">
        <f>TOTWRKACT!C19/$B19</f>
        <v>0.50543417366946775</v>
      </c>
      <c r="D19" s="31">
        <f>TOTWRKACT!D19/$B19</f>
        <v>0.38610644257703081</v>
      </c>
      <c r="E19" s="31">
        <f>TOTWRKACT!E19/$B19</f>
        <v>1.0756302521008404E-2</v>
      </c>
      <c r="F19" s="31">
        <f>TOTWRKACT!F19/$B19</f>
        <v>5.0420168067226894E-3</v>
      </c>
      <c r="G19" s="31">
        <f>TOTWRKACT!G19/$B19</f>
        <v>6.4425770308123242E-2</v>
      </c>
      <c r="H19" s="31">
        <f>TOTWRKACT!H19/$B19</f>
        <v>1.1204481792717087E-4</v>
      </c>
      <c r="I19" s="31">
        <f>TOTWRKACT!I19/$B19</f>
        <v>4.7394957983193278E-2</v>
      </c>
      <c r="J19" s="31">
        <f>TOTWRKACT!J19/$B19</f>
        <v>1.8711484593837535E-2</v>
      </c>
      <c r="K19" s="31">
        <f>TOTWRKACT!K19/$B19</f>
        <v>2.0840336134453782E-2</v>
      </c>
      <c r="L19" s="31">
        <f>TOTWRKACT!L19/$B19</f>
        <v>4.7058823529411761E-3</v>
      </c>
      <c r="M19" s="31">
        <f>TOTWRKACT!M19/$B19</f>
        <v>1.9047619047619048E-3</v>
      </c>
      <c r="N19" s="31">
        <f>TOTWRKACT!N19/$B19</f>
        <v>6.7226890756302523E-4</v>
      </c>
      <c r="O19" s="31">
        <f>TOTWRKACT!O19/$B19</f>
        <v>0</v>
      </c>
      <c r="P19" s="31">
        <f>TOTWRKACT!P19/$B19</f>
        <v>2.7338935574229693E-2</v>
      </c>
    </row>
    <row r="20" spans="1:16" ht="12.75" customHeight="1" x14ac:dyDescent="0.15">
      <c r="A20" s="60" t="s">
        <v>22</v>
      </c>
      <c r="B20" s="57">
        <f>TOTWRKACT!B20</f>
        <v>173</v>
      </c>
      <c r="C20" s="31">
        <f>TOTWRKACT!C20/$B20</f>
        <v>0.94219653179190754</v>
      </c>
      <c r="D20" s="31">
        <f>TOTWRKACT!D20/$B20</f>
        <v>0.27167630057803466</v>
      </c>
      <c r="E20" s="31">
        <f>TOTWRKACT!E20/$B20</f>
        <v>0</v>
      </c>
      <c r="F20" s="31">
        <f>TOTWRKACT!F20/$B20</f>
        <v>0</v>
      </c>
      <c r="G20" s="31">
        <f>TOTWRKACT!G20/$B20</f>
        <v>0.12716763005780346</v>
      </c>
      <c r="H20" s="31">
        <f>TOTWRKACT!H20/$B20</f>
        <v>0</v>
      </c>
      <c r="I20" s="31">
        <f>TOTWRKACT!I20/$B20</f>
        <v>0.19653179190751446</v>
      </c>
      <c r="J20" s="31">
        <f>TOTWRKACT!J20/$B20</f>
        <v>5.7803468208092483E-3</v>
      </c>
      <c r="K20" s="31">
        <f>TOTWRKACT!K20/$B20</f>
        <v>0.10982658959537572</v>
      </c>
      <c r="L20" s="31">
        <f>TOTWRKACT!L20/$B20</f>
        <v>5.7803468208092483E-3</v>
      </c>
      <c r="M20" s="31">
        <f>TOTWRKACT!M20/$B20</f>
        <v>0</v>
      </c>
      <c r="N20" s="31">
        <f>TOTWRKACT!N20/$B20</f>
        <v>2.8901734104046242E-2</v>
      </c>
      <c r="O20" s="31">
        <f>TOTWRKACT!O20/$B20</f>
        <v>0</v>
      </c>
      <c r="P20" s="31">
        <f>TOTWRKACT!P20/$B20</f>
        <v>0.83815028901734101</v>
      </c>
    </row>
    <row r="21" spans="1:16" ht="12.75" customHeight="1" x14ac:dyDescent="0.15">
      <c r="A21" s="60" t="s">
        <v>23</v>
      </c>
      <c r="B21" s="57">
        <f>TOTWRKACT!B21</f>
        <v>8194</v>
      </c>
      <c r="C21" s="31">
        <f>TOTWRKACT!C21/$B21</f>
        <v>0.90395411276543813</v>
      </c>
      <c r="D21" s="31">
        <f>TOTWRKACT!D21/$B21</f>
        <v>0.47156455943373199</v>
      </c>
      <c r="E21" s="31">
        <f>TOTWRKACT!E21/$B21</f>
        <v>0</v>
      </c>
      <c r="F21" s="31">
        <f>TOTWRKACT!F21/$B21</f>
        <v>0</v>
      </c>
      <c r="G21" s="31">
        <f>TOTWRKACT!G21/$B21</f>
        <v>0.19465462533561143</v>
      </c>
      <c r="H21" s="31">
        <f>TOTWRKACT!H21/$B21</f>
        <v>0</v>
      </c>
      <c r="I21" s="31">
        <f>TOTWRKACT!I21/$B21</f>
        <v>8.5428362216255799E-2</v>
      </c>
      <c r="J21" s="31">
        <f>TOTWRKACT!J21/$B21</f>
        <v>7.3956553575787162E-2</v>
      </c>
      <c r="K21" s="31">
        <f>TOTWRKACT!K21/$B21</f>
        <v>0.11361972174762021</v>
      </c>
      <c r="L21" s="31">
        <f>TOTWRKACT!L21/$B21</f>
        <v>1.22040517451794E-2</v>
      </c>
      <c r="M21" s="31">
        <f>TOTWRKACT!M21/$B21</f>
        <v>6.3461069074932878E-3</v>
      </c>
      <c r="N21" s="31">
        <f>TOTWRKACT!N21/$B21</f>
        <v>1.647546985599219E-2</v>
      </c>
      <c r="O21" s="31">
        <f>TOTWRKACT!O21/$B21</f>
        <v>0</v>
      </c>
      <c r="P21" s="31">
        <f>TOTWRKACT!P21/$B21</f>
        <v>1.9526482792287039E-3</v>
      </c>
    </row>
    <row r="22" spans="1:16" ht="12.75" customHeight="1" x14ac:dyDescent="0.15">
      <c r="A22" s="60" t="s">
        <v>24</v>
      </c>
      <c r="B22" s="57">
        <f>TOTWRKACT!B22</f>
        <v>4582</v>
      </c>
      <c r="C22" s="31">
        <f>TOTWRKACT!C22/$B22</f>
        <v>0.43103448275862066</v>
      </c>
      <c r="D22" s="31">
        <f>TOTWRKACT!D22/$B22</f>
        <v>0.32867743343518113</v>
      </c>
      <c r="E22" s="31">
        <f>TOTWRKACT!E22/$B22</f>
        <v>1.7459624618070711E-3</v>
      </c>
      <c r="F22" s="31">
        <f>TOTWRKACT!F22/$B22</f>
        <v>0</v>
      </c>
      <c r="G22" s="31">
        <f>TOTWRKACT!G22/$B22</f>
        <v>4.5176778699257965E-2</v>
      </c>
      <c r="H22" s="31">
        <f>TOTWRKACT!H22/$B22</f>
        <v>0</v>
      </c>
      <c r="I22" s="31">
        <f>TOTWRKACT!I22/$B22</f>
        <v>7.2239196857267568E-2</v>
      </c>
      <c r="J22" s="31">
        <f>TOTWRKACT!J22/$B22</f>
        <v>0</v>
      </c>
      <c r="K22" s="31">
        <f>TOTWRKACT!K22/$B22</f>
        <v>1.3312963771278918E-2</v>
      </c>
      <c r="L22" s="31">
        <f>TOTWRKACT!L22/$B22</f>
        <v>8.511567001309471E-3</v>
      </c>
      <c r="M22" s="31">
        <f>TOTWRKACT!M22/$B22</f>
        <v>3.0554343081623746E-3</v>
      </c>
      <c r="N22" s="31">
        <f>TOTWRKACT!N22/$B22</f>
        <v>1.680488869489306E-2</v>
      </c>
      <c r="O22" s="31">
        <f>TOTWRKACT!O22/$B22</f>
        <v>0</v>
      </c>
      <c r="P22" s="31">
        <f>TOTWRKACT!P22/$B22</f>
        <v>0</v>
      </c>
    </row>
    <row r="23" spans="1:16" ht="12.75" customHeight="1" x14ac:dyDescent="0.15">
      <c r="A23" s="60" t="s">
        <v>25</v>
      </c>
      <c r="B23" s="57">
        <f>TOTWRKACT!B23</f>
        <v>13765</v>
      </c>
      <c r="C23" s="31">
        <f>TOTWRKACT!C23/$B23</f>
        <v>0.55154377043225578</v>
      </c>
      <c r="D23" s="31">
        <f>TOTWRKACT!D23/$B23</f>
        <v>0.30279694878314567</v>
      </c>
      <c r="E23" s="31">
        <f>TOTWRKACT!E23/$B23</f>
        <v>5.0853614239011985E-4</v>
      </c>
      <c r="F23" s="31">
        <f>TOTWRKACT!F23/$B23</f>
        <v>2.2520886305848167E-3</v>
      </c>
      <c r="G23" s="31">
        <f>TOTWRKACT!G23/$B23</f>
        <v>1.3803123864874682E-3</v>
      </c>
      <c r="H23" s="31">
        <f>TOTWRKACT!H23/$B23</f>
        <v>0</v>
      </c>
      <c r="I23" s="31">
        <f>TOTWRKACT!I23/$B23</f>
        <v>1.656374863784962E-2</v>
      </c>
      <c r="J23" s="31">
        <f>TOTWRKACT!J23/$B23</f>
        <v>1.1914275335997095E-2</v>
      </c>
      <c r="K23" s="31">
        <f>TOTWRKACT!K23/$B23</f>
        <v>3.9738467126770795E-2</v>
      </c>
      <c r="L23" s="31">
        <f>TOTWRKACT!L23/$B23</f>
        <v>1.6418452597166726E-2</v>
      </c>
      <c r="M23" s="31">
        <f>TOTWRKACT!M23/$B23</f>
        <v>1.4093715946240464E-2</v>
      </c>
      <c r="N23" s="31">
        <f>TOTWRKACT!N23/$B23</f>
        <v>5.8844896476571013E-3</v>
      </c>
      <c r="O23" s="31">
        <f>TOTWRKACT!O23/$B23</f>
        <v>0</v>
      </c>
      <c r="P23" s="31">
        <f>TOTWRKACT!P23/$B23</f>
        <v>0.22055938975662914</v>
      </c>
    </row>
    <row r="24" spans="1:16" ht="12.75" customHeight="1" x14ac:dyDescent="0.15">
      <c r="A24" s="60" t="s">
        <v>26</v>
      </c>
      <c r="B24" s="57">
        <f>TOTWRKACT!B24</f>
        <v>6027</v>
      </c>
      <c r="C24" s="31">
        <f>TOTWRKACT!C24/$B24</f>
        <v>0.38410486145677786</v>
      </c>
      <c r="D24" s="31">
        <f>TOTWRKACT!D24/$B24</f>
        <v>0.28455284552845528</v>
      </c>
      <c r="E24" s="31">
        <f>TOTWRKACT!E24/$B24</f>
        <v>0</v>
      </c>
      <c r="F24" s="31">
        <f>TOTWRKACT!F24/$B24</f>
        <v>4.9776007964161273E-4</v>
      </c>
      <c r="G24" s="31">
        <f>TOTWRKACT!G24/$B24</f>
        <v>1.3107682097229135E-2</v>
      </c>
      <c r="H24" s="31">
        <f>TOTWRKACT!H24/$B24</f>
        <v>0</v>
      </c>
      <c r="I24" s="31">
        <f>TOTWRKACT!I24/$B24</f>
        <v>5.9233449477351915E-2</v>
      </c>
      <c r="J24" s="31">
        <f>TOTWRKACT!J24/$B24</f>
        <v>2.654720424755268E-3</v>
      </c>
      <c r="K24" s="31">
        <f>TOTWRKACT!K24/$B24</f>
        <v>2.7874564459930314E-2</v>
      </c>
      <c r="L24" s="31">
        <f>TOTWRKACT!L24/$B24</f>
        <v>2.654720424755268E-3</v>
      </c>
      <c r="M24" s="31">
        <f>TOTWRKACT!M24/$B24</f>
        <v>4.1480006636801063E-3</v>
      </c>
      <c r="N24" s="31">
        <f>TOTWRKACT!N24/$B24</f>
        <v>1.410320225651236E-2</v>
      </c>
      <c r="O24" s="31">
        <f>TOTWRKACT!O24/$B24</f>
        <v>0</v>
      </c>
      <c r="P24" s="31">
        <f>TOTWRKACT!P24/$B24</f>
        <v>6.9686411149825784E-3</v>
      </c>
    </row>
    <row r="25" spans="1:16" ht="12.75" customHeight="1" x14ac:dyDescent="0.15">
      <c r="A25" s="60" t="s">
        <v>27</v>
      </c>
      <c r="B25" s="57">
        <f>TOTWRKACT!B25</f>
        <v>12556</v>
      </c>
      <c r="C25" s="31">
        <f>TOTWRKACT!C25/$B25</f>
        <v>0.54937878305192733</v>
      </c>
      <c r="D25" s="31">
        <f>TOTWRKACT!D25/$B25</f>
        <v>0.2832112137623447</v>
      </c>
      <c r="E25" s="31">
        <f>TOTWRKACT!E25/$B25</f>
        <v>5.41573749601784E-3</v>
      </c>
      <c r="F25" s="31">
        <f>TOTWRKACT!F25/$B25</f>
        <v>0</v>
      </c>
      <c r="G25" s="31">
        <f>TOTWRKACT!G25/$B25</f>
        <v>7.3431028990124242E-2</v>
      </c>
      <c r="H25" s="31">
        <f>TOTWRKACT!H25/$B25</f>
        <v>0</v>
      </c>
      <c r="I25" s="31">
        <f>TOTWRKACT!I25/$B25</f>
        <v>8.4421790379101622E-3</v>
      </c>
      <c r="J25" s="31">
        <f>TOTWRKACT!J25/$B25</f>
        <v>0.16143676330041415</v>
      </c>
      <c r="K25" s="31">
        <f>TOTWRKACT!K25/$B25</f>
        <v>6.4272061165976432E-2</v>
      </c>
      <c r="L25" s="31">
        <f>TOTWRKACT!L25/$B25</f>
        <v>6.0688117234788147E-2</v>
      </c>
      <c r="M25" s="31">
        <f>TOTWRKACT!M25/$B25</f>
        <v>1.9432940426887545E-2</v>
      </c>
      <c r="N25" s="31">
        <f>TOTWRKACT!N25/$B25</f>
        <v>1.7601146862057979E-2</v>
      </c>
      <c r="O25" s="31">
        <f>TOTWRKACT!O25/$B25</f>
        <v>0</v>
      </c>
      <c r="P25" s="31">
        <f>TOTWRKACT!P25/$B25</f>
        <v>7.2475310608474033E-3</v>
      </c>
    </row>
    <row r="26" spans="1:16" ht="12.75" customHeight="1" x14ac:dyDescent="0.15">
      <c r="A26" s="60" t="s">
        <v>28</v>
      </c>
      <c r="B26" s="57">
        <f>TOTWRKACT!B26</f>
        <v>2294</v>
      </c>
      <c r="C26" s="31">
        <f>TOTWRKACT!C26/$B26</f>
        <v>0.36660854402789889</v>
      </c>
      <c r="D26" s="31">
        <f>TOTWRKACT!D26/$B26</f>
        <v>0.16259808195292066</v>
      </c>
      <c r="E26" s="31">
        <f>TOTWRKACT!E26/$B26</f>
        <v>8.7183958151700091E-4</v>
      </c>
      <c r="F26" s="31">
        <f>TOTWRKACT!F26/$B26</f>
        <v>1.7436791630340018E-3</v>
      </c>
      <c r="G26" s="31">
        <f>TOTWRKACT!G26/$B26</f>
        <v>5.8413251961639059E-2</v>
      </c>
      <c r="H26" s="31">
        <f>TOTWRKACT!H26/$B26</f>
        <v>4.3591979075850045E-4</v>
      </c>
      <c r="I26" s="31">
        <f>TOTWRKACT!I26/$B26</f>
        <v>2.8770706190061029E-2</v>
      </c>
      <c r="J26" s="31">
        <f>TOTWRKACT!J26/$B26</f>
        <v>3.2693984306887532E-2</v>
      </c>
      <c r="K26" s="31">
        <f>TOTWRKACT!K26/$B26</f>
        <v>0.11290322580645161</v>
      </c>
      <c r="L26" s="31">
        <f>TOTWRKACT!L26/$B26</f>
        <v>4.3591979075850045E-4</v>
      </c>
      <c r="M26" s="31">
        <f>TOTWRKACT!M26/$B26</f>
        <v>1.3077593722755014E-3</v>
      </c>
      <c r="N26" s="31">
        <f>TOTWRKACT!N26/$B26</f>
        <v>2.0052310374891021E-2</v>
      </c>
      <c r="O26" s="31">
        <f>TOTWRKACT!O26/$B26</f>
        <v>0</v>
      </c>
      <c r="P26" s="31">
        <f>TOTWRKACT!P26/$B26</f>
        <v>0</v>
      </c>
    </row>
    <row r="27" spans="1:16" ht="4.5" customHeight="1" x14ac:dyDescent="0.15">
      <c r="A27" s="62"/>
      <c r="B27" s="76" t="s">
        <v>2</v>
      </c>
      <c r="C27" s="65" t="s">
        <v>2</v>
      </c>
      <c r="D27" s="65"/>
      <c r="E27" s="65"/>
      <c r="F27" s="65"/>
      <c r="G27" s="65"/>
      <c r="H27" s="65"/>
      <c r="I27" s="65"/>
      <c r="J27" s="65"/>
      <c r="K27" s="65"/>
      <c r="L27" s="65"/>
      <c r="M27" s="65"/>
      <c r="N27" s="65"/>
      <c r="O27" s="65"/>
      <c r="P27" s="65"/>
    </row>
    <row r="28" spans="1:16" ht="12.75" customHeight="1" x14ac:dyDescent="0.15">
      <c r="A28" s="60" t="s">
        <v>29</v>
      </c>
      <c r="B28" s="57">
        <f>TOTWRKACT!B28</f>
        <v>26515</v>
      </c>
      <c r="C28" s="31">
        <f>TOTWRKACT!C28/$B28</f>
        <v>0.83745049971714125</v>
      </c>
      <c r="D28" s="31">
        <f>TOTWRKACT!D28/$B28</f>
        <v>0.78321704695455407</v>
      </c>
      <c r="E28" s="31">
        <f>TOTWRKACT!E28/$B28</f>
        <v>0</v>
      </c>
      <c r="F28" s="31">
        <f>TOTWRKACT!F28/$B28</f>
        <v>0</v>
      </c>
      <c r="G28" s="31">
        <f>TOTWRKACT!G28/$B28</f>
        <v>6.7886102206298317E-4</v>
      </c>
      <c r="H28" s="31">
        <f>TOTWRKACT!H28/$B28</f>
        <v>0</v>
      </c>
      <c r="I28" s="31">
        <f>TOTWRKACT!I28/$B28</f>
        <v>9.5794833113332072E-3</v>
      </c>
      <c r="J28" s="31">
        <f>TOTWRKACT!J28/$B28</f>
        <v>9.3154818027531578E-3</v>
      </c>
      <c r="K28" s="31">
        <f>TOTWRKACT!K28/$B28</f>
        <v>8.4103337733358475E-3</v>
      </c>
      <c r="L28" s="31">
        <f>TOTWRKACT!L28/$B28</f>
        <v>6.4114652083726198E-4</v>
      </c>
      <c r="M28" s="31">
        <f>TOTWRKACT!M28/$B28</f>
        <v>1.0522345841976239E-2</v>
      </c>
      <c r="N28" s="31">
        <f>TOTWRKACT!N28/$B28</f>
        <v>1.16914953799736E-3</v>
      </c>
      <c r="O28" s="31">
        <f>TOTWRKACT!O28/$B28</f>
        <v>0</v>
      </c>
      <c r="P28" s="31">
        <f>TOTWRKACT!P28/$B28</f>
        <v>3.0322458985479916E-2</v>
      </c>
    </row>
    <row r="29" spans="1:16" ht="12.75" customHeight="1" x14ac:dyDescent="0.15">
      <c r="A29" s="60" t="s">
        <v>30</v>
      </c>
      <c r="B29" s="57">
        <f>TOTWRKACT!B29</f>
        <v>12157</v>
      </c>
      <c r="C29" s="31">
        <f>TOTWRKACT!C29/$B29</f>
        <v>0.51517644155630504</v>
      </c>
      <c r="D29" s="31">
        <f>TOTWRKACT!D29/$B29</f>
        <v>0.17496092786049189</v>
      </c>
      <c r="E29" s="31">
        <f>TOTWRKACT!E29/$B29</f>
        <v>8.2257135806531212E-4</v>
      </c>
      <c r="F29" s="31">
        <f>TOTWRKACT!F29/$B29</f>
        <v>3.2902854322612485E-3</v>
      </c>
      <c r="G29" s="31">
        <f>TOTWRKACT!G29/$B29</f>
        <v>0.26495023443283705</v>
      </c>
      <c r="H29" s="31">
        <f>TOTWRKACT!H29/$B29</f>
        <v>6.5805708645224974E-4</v>
      </c>
      <c r="I29" s="31">
        <f>TOTWRKACT!I29/$B29</f>
        <v>7.7650736201365464E-2</v>
      </c>
      <c r="J29" s="31">
        <f>TOTWRKACT!J29/$B29</f>
        <v>2.7391626223574893E-2</v>
      </c>
      <c r="K29" s="31">
        <f>TOTWRKACT!K29/$B29</f>
        <v>6.8273422719420912E-2</v>
      </c>
      <c r="L29" s="31">
        <f>TOTWRKACT!L29/$B29</f>
        <v>0.12626470346302543</v>
      </c>
      <c r="M29" s="31">
        <f>TOTWRKACT!M29/$B29</f>
        <v>5.757999506457185E-4</v>
      </c>
      <c r="N29" s="31">
        <f>TOTWRKACT!N29/$B29</f>
        <v>1.5793370074853992E-2</v>
      </c>
      <c r="O29" s="31">
        <f>TOTWRKACT!O29/$B29</f>
        <v>0</v>
      </c>
      <c r="P29" s="31">
        <f>TOTWRKACT!P29/$B29</f>
        <v>0</v>
      </c>
    </row>
    <row r="30" spans="1:16" ht="12.75" customHeight="1" x14ac:dyDescent="0.15">
      <c r="A30" s="60" t="s">
        <v>31</v>
      </c>
      <c r="B30" s="57">
        <f>TOTWRKACT!B30</f>
        <v>49804</v>
      </c>
      <c r="C30" s="31">
        <f>TOTWRKACT!C30/$B30</f>
        <v>0.49913661553288891</v>
      </c>
      <c r="D30" s="31">
        <f>TOTWRKACT!D30/$B30</f>
        <v>0.45020480282708214</v>
      </c>
      <c r="E30" s="31">
        <f>TOTWRKACT!E30/$B30</f>
        <v>0</v>
      </c>
      <c r="F30" s="31">
        <f>TOTWRKACT!F30/$B30</f>
        <v>0</v>
      </c>
      <c r="G30" s="31">
        <f>TOTWRKACT!G30/$B30</f>
        <v>8.0314834149867483E-5</v>
      </c>
      <c r="H30" s="31">
        <f>TOTWRKACT!H30/$B30</f>
        <v>0</v>
      </c>
      <c r="I30" s="31">
        <f>TOTWRKACT!I30/$B30</f>
        <v>1.4215725644526543E-2</v>
      </c>
      <c r="J30" s="31">
        <f>TOTWRKACT!J30/$B30</f>
        <v>3.3732230342944343E-3</v>
      </c>
      <c r="K30" s="31">
        <f>TOTWRKACT!K30/$B30</f>
        <v>1.8010601558107783E-2</v>
      </c>
      <c r="L30" s="31">
        <f>TOTWRKACT!L30/$B30</f>
        <v>1.9677134366717533E-3</v>
      </c>
      <c r="M30" s="31">
        <f>TOTWRKACT!M30/$B30</f>
        <v>2.7708617781704282E-3</v>
      </c>
      <c r="N30" s="31">
        <f>TOTWRKACT!N30/$B30</f>
        <v>8.0917195405991495E-3</v>
      </c>
      <c r="O30" s="31">
        <f>TOTWRKACT!O30/$B30</f>
        <v>0</v>
      </c>
      <c r="P30" s="31">
        <f>TOTWRKACT!P30/$B30</f>
        <v>5.2003855112039196E-3</v>
      </c>
    </row>
    <row r="31" spans="1:16" ht="12.75" customHeight="1" x14ac:dyDescent="0.15">
      <c r="A31" s="60" t="s">
        <v>32</v>
      </c>
      <c r="B31" s="57">
        <f>TOTWRKACT!B31</f>
        <v>19394</v>
      </c>
      <c r="C31" s="31">
        <f>TOTWRKACT!C31/$B31</f>
        <v>0.64947922037743633</v>
      </c>
      <c r="D31" s="31">
        <f>TOTWRKACT!D31/$B31</f>
        <v>0.35815200577498196</v>
      </c>
      <c r="E31" s="31">
        <f>TOTWRKACT!E31/$B31</f>
        <v>0</v>
      </c>
      <c r="F31" s="31">
        <f>TOTWRKACT!F31/$B31</f>
        <v>5.0531092090337218E-3</v>
      </c>
      <c r="G31" s="31">
        <f>TOTWRKACT!G31/$B31</f>
        <v>3.078271630401155E-2</v>
      </c>
      <c r="H31" s="31">
        <f>TOTWRKACT!H31/$B31</f>
        <v>0</v>
      </c>
      <c r="I31" s="31">
        <f>TOTWRKACT!I31/$B31</f>
        <v>0.1991337527070228</v>
      </c>
      <c r="J31" s="31">
        <f>TOTWRKACT!J31/$B31</f>
        <v>9.32247086727854E-2</v>
      </c>
      <c r="K31" s="31">
        <f>TOTWRKACT!K31/$B31</f>
        <v>6.3370114468392288E-2</v>
      </c>
      <c r="L31" s="31">
        <f>TOTWRKACT!L31/$B31</f>
        <v>3.2999896875322266E-3</v>
      </c>
      <c r="M31" s="31">
        <f>TOTWRKACT!M31/$B31</f>
        <v>1.4953078271630401E-3</v>
      </c>
      <c r="N31" s="31">
        <f>TOTWRKACT!N31/$B31</f>
        <v>7.3218521192121274E-3</v>
      </c>
      <c r="O31" s="31">
        <f>TOTWRKACT!O31/$B31</f>
        <v>5.6718572754460139E-4</v>
      </c>
      <c r="P31" s="31">
        <f>TOTWRKACT!P31/$B31</f>
        <v>0.18294317830256782</v>
      </c>
    </row>
    <row r="32" spans="1:16" ht="12.75" customHeight="1" x14ac:dyDescent="0.15">
      <c r="A32" s="60" t="s">
        <v>33</v>
      </c>
      <c r="B32" s="57">
        <f>TOTWRKACT!B32</f>
        <v>12718</v>
      </c>
      <c r="C32" s="31">
        <f>TOTWRKACT!C32/$B32</f>
        <v>0.59860040886931909</v>
      </c>
      <c r="D32" s="31">
        <f>TOTWRKACT!D32/$B32</f>
        <v>0.39864758609844314</v>
      </c>
      <c r="E32" s="31">
        <f>TOTWRKACT!E32/$B32</f>
        <v>1.6512030193426639E-3</v>
      </c>
      <c r="F32" s="31">
        <f>TOTWRKACT!F32/$B32</f>
        <v>3.5382921843057085E-3</v>
      </c>
      <c r="G32" s="31">
        <f>TOTWRKACT!G32/$B32</f>
        <v>1.7376946060701368E-2</v>
      </c>
      <c r="H32" s="31">
        <f>TOTWRKACT!H32/$B32</f>
        <v>4.7177229124076113E-4</v>
      </c>
      <c r="I32" s="31">
        <f>TOTWRKACT!I32/$B32</f>
        <v>4.3638936939770404E-2</v>
      </c>
      <c r="J32" s="31">
        <f>TOTWRKACT!J32/$B32</f>
        <v>3.5382921843057085E-3</v>
      </c>
      <c r="K32" s="31">
        <f>TOTWRKACT!K32/$B32</f>
        <v>3.4282119830161974E-2</v>
      </c>
      <c r="L32" s="31">
        <f>TOTWRKACT!L32/$B32</f>
        <v>1.9735807516905172E-2</v>
      </c>
      <c r="M32" s="31">
        <f>TOTWRKACT!M32/$B32</f>
        <v>0</v>
      </c>
      <c r="N32" s="31">
        <f>TOTWRKACT!N32/$B32</f>
        <v>2.7913193898411699E-2</v>
      </c>
      <c r="O32" s="31">
        <f>TOTWRKACT!O32/$B32</f>
        <v>7.8628715206793522E-5</v>
      </c>
      <c r="P32" s="31">
        <f>TOTWRKACT!P32/$B32</f>
        <v>0.21780154112281805</v>
      </c>
    </row>
    <row r="33" spans="1:16" ht="12.75" customHeight="1" x14ac:dyDescent="0.15">
      <c r="A33" s="60" t="s">
        <v>34</v>
      </c>
      <c r="B33" s="57">
        <f>TOTWRKACT!B33</f>
        <v>5800</v>
      </c>
      <c r="C33" s="31">
        <f>TOTWRKACT!C33/$B33</f>
        <v>0.55189655172413798</v>
      </c>
      <c r="D33" s="31">
        <f>TOTWRKACT!D33/$B33</f>
        <v>0.16913793103448277</v>
      </c>
      <c r="E33" s="31">
        <f>TOTWRKACT!E33/$B33</f>
        <v>0</v>
      </c>
      <c r="F33" s="31">
        <f>TOTWRKACT!F33/$B33</f>
        <v>0</v>
      </c>
      <c r="G33" s="31">
        <f>TOTWRKACT!G33/$B33</f>
        <v>0.11379310344827587</v>
      </c>
      <c r="H33" s="31">
        <f>TOTWRKACT!H33/$B33</f>
        <v>5.1724137931034484E-4</v>
      </c>
      <c r="I33" s="31">
        <f>TOTWRKACT!I33/$B33</f>
        <v>3.5172413793103451E-2</v>
      </c>
      <c r="J33" s="31">
        <f>TOTWRKACT!J33/$B33</f>
        <v>0.16827586206896553</v>
      </c>
      <c r="K33" s="31">
        <f>TOTWRKACT!K33/$B33</f>
        <v>0.11706896551724139</v>
      </c>
      <c r="L33" s="31">
        <f>TOTWRKACT!L33/$B33</f>
        <v>1.7241379310344827E-3</v>
      </c>
      <c r="M33" s="31">
        <f>TOTWRKACT!M33/$B33</f>
        <v>2.3620689655172413E-2</v>
      </c>
      <c r="N33" s="31">
        <f>TOTWRKACT!N33/$B33</f>
        <v>1.2413793103448275E-2</v>
      </c>
      <c r="O33" s="31">
        <f>TOTWRKACT!O33/$B33</f>
        <v>0</v>
      </c>
      <c r="P33" s="31">
        <f>TOTWRKACT!P33/$B33</f>
        <v>0</v>
      </c>
    </row>
    <row r="34" spans="1:16" ht="12.75" customHeight="1" x14ac:dyDescent="0.15">
      <c r="A34" s="60" t="s">
        <v>35</v>
      </c>
      <c r="B34" s="57">
        <f>TOTWRKACT!B34</f>
        <v>27720</v>
      </c>
      <c r="C34" s="31">
        <f>TOTWRKACT!C34/$B34</f>
        <v>0.22961760461760461</v>
      </c>
      <c r="D34" s="31">
        <f>TOTWRKACT!D34/$B34</f>
        <v>0.15331890331890333</v>
      </c>
      <c r="E34" s="31">
        <f>TOTWRKACT!E34/$B34</f>
        <v>1.984126984126984E-3</v>
      </c>
      <c r="F34" s="31">
        <f>TOTWRKACT!F34/$B34</f>
        <v>2.8138528138528141E-3</v>
      </c>
      <c r="G34" s="31">
        <f>TOTWRKACT!G34/$B34</f>
        <v>1.4538239538239538E-2</v>
      </c>
      <c r="H34" s="31">
        <f>TOTWRKACT!H34/$B34</f>
        <v>7.215007215007215E-5</v>
      </c>
      <c r="I34" s="31">
        <f>TOTWRKACT!I34/$B34</f>
        <v>1.8073593073593075E-2</v>
      </c>
      <c r="J34" s="31">
        <f>TOTWRKACT!J34/$B34</f>
        <v>2.2438672438672438E-2</v>
      </c>
      <c r="K34" s="31">
        <f>TOTWRKACT!K34/$B34</f>
        <v>2.7633477633477635E-2</v>
      </c>
      <c r="L34" s="31">
        <f>TOTWRKACT!L34/$B34</f>
        <v>6.4574314574314578E-3</v>
      </c>
      <c r="M34" s="31">
        <f>TOTWRKACT!M34/$B34</f>
        <v>7.5757575757575758E-4</v>
      </c>
      <c r="N34" s="31">
        <f>TOTWRKACT!N34/$B34</f>
        <v>4.7619047619047623E-3</v>
      </c>
      <c r="O34" s="31">
        <f>TOTWRKACT!O34/$B34</f>
        <v>0</v>
      </c>
      <c r="P34" s="31">
        <f>TOTWRKACT!P34/$B34</f>
        <v>1.5764790764790766E-2</v>
      </c>
    </row>
    <row r="35" spans="1:16" ht="12.75" customHeight="1" x14ac:dyDescent="0.15">
      <c r="A35" s="60" t="s">
        <v>36</v>
      </c>
      <c r="B35" s="57">
        <f>TOTWRKACT!B35</f>
        <v>2151</v>
      </c>
      <c r="C35" s="31">
        <f>TOTWRKACT!C35/$B35</f>
        <v>0.43700604370060436</v>
      </c>
      <c r="D35" s="31">
        <f>TOTWRKACT!D35/$B35</f>
        <v>0.16132031613203163</v>
      </c>
      <c r="E35" s="31">
        <f>TOTWRKACT!E35/$B35</f>
        <v>0</v>
      </c>
      <c r="F35" s="31">
        <f>TOTWRKACT!F35/$B35</f>
        <v>0</v>
      </c>
      <c r="G35" s="31">
        <f>TOTWRKACT!G35/$B35</f>
        <v>0.21199442119944212</v>
      </c>
      <c r="H35" s="31">
        <f>TOTWRKACT!H35/$B35</f>
        <v>0</v>
      </c>
      <c r="I35" s="31">
        <f>TOTWRKACT!I35/$B35</f>
        <v>0.1097164109716411</v>
      </c>
      <c r="J35" s="31">
        <f>TOTWRKACT!J35/$B35</f>
        <v>3.5332403533240353E-2</v>
      </c>
      <c r="K35" s="31">
        <f>TOTWRKACT!K35/$B35</f>
        <v>5.5788005578800558E-2</v>
      </c>
      <c r="L35" s="31">
        <f>TOTWRKACT!L35/$B35</f>
        <v>0</v>
      </c>
      <c r="M35" s="31">
        <f>TOTWRKACT!M35/$B35</f>
        <v>2.3245002324500234E-3</v>
      </c>
      <c r="N35" s="31">
        <f>TOTWRKACT!N35/$B35</f>
        <v>7.9033007903300794E-3</v>
      </c>
      <c r="O35" s="31">
        <f>TOTWRKACT!O35/$B35</f>
        <v>0</v>
      </c>
      <c r="P35" s="31">
        <f>TOTWRKACT!P35/$B35</f>
        <v>8.97257089725709E-2</v>
      </c>
    </row>
    <row r="36" spans="1:16" ht="12.75" customHeight="1" x14ac:dyDescent="0.15">
      <c r="A36" s="60" t="s">
        <v>37</v>
      </c>
      <c r="B36" s="57">
        <f>TOTWRKACT!B36</f>
        <v>3121</v>
      </c>
      <c r="C36" s="31">
        <f>TOTWRKACT!C36/$B36</f>
        <v>0.67061839154117275</v>
      </c>
      <c r="D36" s="31">
        <f>TOTWRKACT!D36/$B36</f>
        <v>0.41653316244793337</v>
      </c>
      <c r="E36" s="31">
        <f>TOTWRKACT!E36/$B36</f>
        <v>0</v>
      </c>
      <c r="F36" s="31">
        <f>TOTWRKACT!F36/$B36</f>
        <v>0</v>
      </c>
      <c r="G36" s="31">
        <f>TOTWRKACT!G36/$B36</f>
        <v>7.9141300865107331E-2</v>
      </c>
      <c r="H36" s="31">
        <f>TOTWRKACT!H36/$B36</f>
        <v>3.2041012495994873E-3</v>
      </c>
      <c r="I36" s="31">
        <f>TOTWRKACT!I36/$B36</f>
        <v>3.0759371996155079E-2</v>
      </c>
      <c r="J36" s="31">
        <f>TOTWRKACT!J36/$B36</f>
        <v>6.9528997116308874E-2</v>
      </c>
      <c r="K36" s="31">
        <f>TOTWRKACT!K36/$B36</f>
        <v>7.6898429990387693E-2</v>
      </c>
      <c r="L36" s="31">
        <f>TOTWRKACT!L36/$B36</f>
        <v>2.4991989746876001E-2</v>
      </c>
      <c r="M36" s="31">
        <f>TOTWRKACT!M36/$B36</f>
        <v>1.0253123998718359E-2</v>
      </c>
      <c r="N36" s="31">
        <f>TOTWRKACT!N36/$B36</f>
        <v>8.0102531239987177E-3</v>
      </c>
      <c r="O36" s="31">
        <f>TOTWRKACT!O36/$B36</f>
        <v>0</v>
      </c>
      <c r="P36" s="31">
        <f>TOTWRKACT!P36/$B36</f>
        <v>0.11983338673502082</v>
      </c>
    </row>
    <row r="37" spans="1:16" ht="12.75" customHeight="1" x14ac:dyDescent="0.15">
      <c r="A37" s="60" t="s">
        <v>38</v>
      </c>
      <c r="B37" s="57">
        <f>TOTWRKACT!B37</f>
        <v>6840</v>
      </c>
      <c r="C37" s="31">
        <f>TOTWRKACT!C37/$B37</f>
        <v>0.47763157894736841</v>
      </c>
      <c r="D37" s="31">
        <f>TOTWRKACT!D37/$B37</f>
        <v>0.36827485380116959</v>
      </c>
      <c r="E37" s="31">
        <f>TOTWRKACT!E37/$B37</f>
        <v>5.8479532163742691E-4</v>
      </c>
      <c r="F37" s="31">
        <f>TOTWRKACT!F37/$B37</f>
        <v>1.0233918128654971E-3</v>
      </c>
      <c r="G37" s="31">
        <f>TOTWRKACT!G37/$B37</f>
        <v>2.2660818713450291E-2</v>
      </c>
      <c r="H37" s="31">
        <f>TOTWRKACT!H37/$B37</f>
        <v>0</v>
      </c>
      <c r="I37" s="31">
        <f>TOTWRKACT!I37/$B37</f>
        <v>2.9093567251461987E-2</v>
      </c>
      <c r="J37" s="31">
        <f>TOTWRKACT!J37/$B37</f>
        <v>4.3567251461988303E-2</v>
      </c>
      <c r="K37" s="31">
        <f>TOTWRKACT!K37/$B37</f>
        <v>3.5087719298245612E-2</v>
      </c>
      <c r="L37" s="31">
        <f>TOTWRKACT!L37/$B37</f>
        <v>8.4795321637426892E-3</v>
      </c>
      <c r="M37" s="31">
        <f>TOTWRKACT!M37/$B37</f>
        <v>7.7485380116959065E-3</v>
      </c>
      <c r="N37" s="31">
        <f>TOTWRKACT!N37/$B37</f>
        <v>2.1929824561403508E-3</v>
      </c>
      <c r="O37" s="31">
        <f>TOTWRKACT!O37/$B37</f>
        <v>0</v>
      </c>
      <c r="P37" s="31">
        <f>TOTWRKACT!P37/$B37</f>
        <v>0</v>
      </c>
    </row>
    <row r="38" spans="1:16" ht="4.5" customHeight="1" x14ac:dyDescent="0.15">
      <c r="A38" s="62"/>
      <c r="B38" s="76" t="s">
        <v>2</v>
      </c>
      <c r="C38" s="65" t="s">
        <v>2</v>
      </c>
      <c r="D38" s="65"/>
      <c r="E38" s="65"/>
      <c r="F38" s="65"/>
      <c r="G38" s="65"/>
      <c r="H38" s="65"/>
      <c r="I38" s="65"/>
      <c r="J38" s="65"/>
      <c r="K38" s="65"/>
      <c r="L38" s="65"/>
      <c r="M38" s="65"/>
      <c r="N38" s="65"/>
      <c r="O38" s="65"/>
      <c r="P38" s="65"/>
    </row>
    <row r="39" spans="1:16" ht="12.75" customHeight="1" x14ac:dyDescent="0.15">
      <c r="A39" s="60" t="s">
        <v>39</v>
      </c>
      <c r="B39" s="57">
        <f>TOTWRKACT!B39</f>
        <v>5009</v>
      </c>
      <c r="C39" s="31">
        <f>TOTWRKACT!C39/$B39</f>
        <v>0.69175484128568576</v>
      </c>
      <c r="D39" s="31">
        <f>TOTWRKACT!D39/$B39</f>
        <v>0.58235176681972445</v>
      </c>
      <c r="E39" s="31">
        <f>TOTWRKACT!E39/$B39</f>
        <v>0</v>
      </c>
      <c r="F39" s="31">
        <f>TOTWRKACT!F39/$B39</f>
        <v>0</v>
      </c>
      <c r="G39" s="31">
        <f>TOTWRKACT!G39/$B39</f>
        <v>1.7768017568376922E-2</v>
      </c>
      <c r="H39" s="31">
        <f>TOTWRKACT!H39/$B39</f>
        <v>9.9820323417847872E-4</v>
      </c>
      <c r="I39" s="31">
        <f>TOTWRKACT!I39/$B39</f>
        <v>6.7877819924136551E-2</v>
      </c>
      <c r="J39" s="31">
        <f>TOTWRKACT!J39/$B39</f>
        <v>6.2687163106408469E-2</v>
      </c>
      <c r="K39" s="31">
        <f>TOTWRKACT!K39/$B39</f>
        <v>2.9746456378518665E-2</v>
      </c>
      <c r="L39" s="31">
        <f>TOTWRKACT!L39/$B39</f>
        <v>2.2958674386105011E-2</v>
      </c>
      <c r="M39" s="31">
        <f>TOTWRKACT!M39/$B39</f>
        <v>0</v>
      </c>
      <c r="N39" s="31">
        <f>TOTWRKACT!N39/$B39</f>
        <v>5.3902974645637855E-3</v>
      </c>
      <c r="O39" s="31">
        <f>TOTWRKACT!O39/$B39</f>
        <v>0</v>
      </c>
      <c r="P39" s="31">
        <f>TOTWRKACT!P39/$B39</f>
        <v>0</v>
      </c>
    </row>
    <row r="40" spans="1:16" ht="12.75" customHeight="1" x14ac:dyDescent="0.15">
      <c r="A40" s="60" t="s">
        <v>40</v>
      </c>
      <c r="B40" s="57">
        <f>TOTWRKACT!B40</f>
        <v>23160</v>
      </c>
      <c r="C40" s="31">
        <f>TOTWRKACT!C40/$B40</f>
        <v>0.32076856649395508</v>
      </c>
      <c r="D40" s="31">
        <f>TOTWRKACT!D40/$B40</f>
        <v>0.11947322970639032</v>
      </c>
      <c r="E40" s="31">
        <f>TOTWRKACT!E40/$B40</f>
        <v>4.3177892918825559E-5</v>
      </c>
      <c r="F40" s="31">
        <f>TOTWRKACT!F40/$B40</f>
        <v>6.0449050086355783E-4</v>
      </c>
      <c r="G40" s="31">
        <f>TOTWRKACT!G40/$B40</f>
        <v>0.10138169257340242</v>
      </c>
      <c r="H40" s="31">
        <f>TOTWRKACT!H40/$B40</f>
        <v>1.2953367875647668E-4</v>
      </c>
      <c r="I40" s="31">
        <f>TOTWRKACT!I40/$B40</f>
        <v>1.1830742659758205E-2</v>
      </c>
      <c r="J40" s="31">
        <f>TOTWRKACT!J40/$B40</f>
        <v>2.2452504317789293E-3</v>
      </c>
      <c r="K40" s="31">
        <f>TOTWRKACT!K40/$B40</f>
        <v>4.8143350604490501E-2</v>
      </c>
      <c r="L40" s="31">
        <f>TOTWRKACT!L40/$B40</f>
        <v>2.9360967184801381E-2</v>
      </c>
      <c r="M40" s="31">
        <f>TOTWRKACT!M40/$B40</f>
        <v>1.0103626943005182E-2</v>
      </c>
      <c r="N40" s="31">
        <f>TOTWRKACT!N40/$B40</f>
        <v>2.7202072538860104E-3</v>
      </c>
      <c r="O40" s="31">
        <f>TOTWRKACT!O40/$B40</f>
        <v>0</v>
      </c>
      <c r="P40" s="31">
        <f>TOTWRKACT!P40/$B40</f>
        <v>4.3609671848013815E-2</v>
      </c>
    </row>
    <row r="41" spans="1:16" ht="12.75" customHeight="1" x14ac:dyDescent="0.15">
      <c r="A41" s="60" t="s">
        <v>41</v>
      </c>
      <c r="B41" s="57">
        <f>TOTWRKACT!B41</f>
        <v>10044</v>
      </c>
      <c r="C41" s="31">
        <f>TOTWRKACT!C41/$B41</f>
        <v>0.4606730386300279</v>
      </c>
      <c r="D41" s="31">
        <f>TOTWRKACT!D41/$B41</f>
        <v>0.22411389884508165</v>
      </c>
      <c r="E41" s="31">
        <f>TOTWRKACT!E41/$B41</f>
        <v>0</v>
      </c>
      <c r="F41" s="31">
        <f>TOTWRKACT!F41/$B41</f>
        <v>8.960573476702509E-4</v>
      </c>
      <c r="G41" s="31">
        <f>TOTWRKACT!G41/$B41</f>
        <v>8.4428514536041416E-2</v>
      </c>
      <c r="H41" s="31">
        <f>TOTWRKACT!H41/$B41</f>
        <v>1.9912385503783353E-4</v>
      </c>
      <c r="I41" s="31">
        <f>TOTWRKACT!I41/$B41</f>
        <v>8.3333333333333329E-2</v>
      </c>
      <c r="J41" s="31">
        <f>TOTWRKACT!J41/$B41</f>
        <v>4.7092791716447632E-2</v>
      </c>
      <c r="K41" s="31">
        <f>TOTWRKACT!K41/$B41</f>
        <v>6.6806053365193144E-2</v>
      </c>
      <c r="L41" s="31">
        <f>TOTWRKACT!L41/$B41</f>
        <v>1.8518518518518517E-2</v>
      </c>
      <c r="M41" s="31">
        <f>TOTWRKACT!M41/$B41</f>
        <v>1.4735165272799682E-2</v>
      </c>
      <c r="N41" s="31">
        <f>TOTWRKACT!N41/$B41</f>
        <v>1.0653126244524094E-2</v>
      </c>
      <c r="O41" s="31">
        <f>TOTWRKACT!O41/$B41</f>
        <v>6.9693349263241734E-4</v>
      </c>
      <c r="P41" s="31">
        <f>TOTWRKACT!P41/$B41</f>
        <v>1.3341298287534846E-2</v>
      </c>
    </row>
    <row r="42" spans="1:16" ht="12.75" customHeight="1" x14ac:dyDescent="0.15">
      <c r="A42" s="60" t="s">
        <v>42</v>
      </c>
      <c r="B42" s="57">
        <f>TOTWRKACT!B42</f>
        <v>107139</v>
      </c>
      <c r="C42" s="31">
        <f>TOTWRKACT!C42/$B42</f>
        <v>0.43933581608937922</v>
      </c>
      <c r="D42" s="31">
        <f>TOTWRKACT!D42/$B42</f>
        <v>0.33202661962497315</v>
      </c>
      <c r="E42" s="31">
        <f>TOTWRKACT!E42/$B42</f>
        <v>7.5509385004526829E-3</v>
      </c>
      <c r="F42" s="31">
        <f>TOTWRKACT!F42/$B42</f>
        <v>5.0401814465320756E-4</v>
      </c>
      <c r="G42" s="31">
        <f>TOTWRKACT!G42/$B42</f>
        <v>5.679537796694014E-2</v>
      </c>
      <c r="H42" s="31">
        <f>TOTWRKACT!H42/$B42</f>
        <v>0</v>
      </c>
      <c r="I42" s="31">
        <f>TOTWRKACT!I42/$B42</f>
        <v>4.7872390072709284E-2</v>
      </c>
      <c r="J42" s="31">
        <f>TOTWRKACT!J42/$B42</f>
        <v>2.5200907232660378E-4</v>
      </c>
      <c r="K42" s="31">
        <f>TOTWRKACT!K42/$B42</f>
        <v>2.2634148162667189E-2</v>
      </c>
      <c r="L42" s="31">
        <f>TOTWRKACT!L42/$B42</f>
        <v>1.8639337682823248E-2</v>
      </c>
      <c r="M42" s="31">
        <f>TOTWRKACT!M42/$B42</f>
        <v>6.1602217679836476E-3</v>
      </c>
      <c r="N42" s="31">
        <f>TOTWRKACT!N42/$B42</f>
        <v>9.5203427323383642E-4</v>
      </c>
      <c r="O42" s="31">
        <f>TOTWRKACT!O42/$B42</f>
        <v>0</v>
      </c>
      <c r="P42" s="31">
        <f>TOTWRKACT!P42/$B42</f>
        <v>0</v>
      </c>
    </row>
    <row r="43" spans="1:16" ht="12.75" customHeight="1" x14ac:dyDescent="0.15">
      <c r="A43" s="60" t="s">
        <v>43</v>
      </c>
      <c r="B43" s="57">
        <f>TOTWRKACT!B43</f>
        <v>5556</v>
      </c>
      <c r="C43" s="31">
        <f>TOTWRKACT!C43/$B43</f>
        <v>0.56695464362850967</v>
      </c>
      <c r="D43" s="31">
        <f>TOTWRKACT!D43/$B43</f>
        <v>0.14002879769618432</v>
      </c>
      <c r="E43" s="31">
        <f>TOTWRKACT!E43/$B43</f>
        <v>2.6997840172786176E-3</v>
      </c>
      <c r="F43" s="31">
        <f>TOTWRKACT!F43/$B43</f>
        <v>0</v>
      </c>
      <c r="G43" s="31">
        <f>TOTWRKACT!G43/$B43</f>
        <v>0.1263498920086393</v>
      </c>
      <c r="H43" s="31">
        <f>TOTWRKACT!H43/$B43</f>
        <v>0</v>
      </c>
      <c r="I43" s="31">
        <f>TOTWRKACT!I43/$B43</f>
        <v>0.14380849532037437</v>
      </c>
      <c r="J43" s="31">
        <f>TOTWRKACT!J43/$B43</f>
        <v>1.6018718502519798E-2</v>
      </c>
      <c r="K43" s="31">
        <f>TOTWRKACT!K43/$B43</f>
        <v>7.1814254859611237E-2</v>
      </c>
      <c r="L43" s="31">
        <f>TOTWRKACT!L43/$B43</f>
        <v>4.6796256299496044E-3</v>
      </c>
      <c r="M43" s="31">
        <f>TOTWRKACT!M43/$B43</f>
        <v>0</v>
      </c>
      <c r="N43" s="31">
        <f>TOTWRKACT!N43/$B43</f>
        <v>1.2239020878329733E-2</v>
      </c>
      <c r="O43" s="31">
        <f>TOTWRKACT!O43/$B43</f>
        <v>0</v>
      </c>
      <c r="P43" s="31">
        <f>TOTWRKACT!P43/$B43</f>
        <v>0.30273578113750899</v>
      </c>
    </row>
    <row r="44" spans="1:16" ht="12.75" customHeight="1" x14ac:dyDescent="0.15">
      <c r="A44" s="60" t="s">
        <v>44</v>
      </c>
      <c r="B44" s="57">
        <f>TOTWRKACT!B44</f>
        <v>927</v>
      </c>
      <c r="C44" s="31">
        <f>TOTWRKACT!C44/$B44</f>
        <v>0.54692556634304212</v>
      </c>
      <c r="D44" s="31">
        <f>TOTWRKACT!D44/$B44</f>
        <v>0.30528586839266453</v>
      </c>
      <c r="E44" s="31">
        <f>TOTWRKACT!E44/$B44</f>
        <v>0</v>
      </c>
      <c r="F44" s="31">
        <f>TOTWRKACT!F44/$B44</f>
        <v>3.2362459546925568E-3</v>
      </c>
      <c r="G44" s="31">
        <f>TOTWRKACT!G44/$B44</f>
        <v>0.22114347357065803</v>
      </c>
      <c r="H44" s="31">
        <f>TOTWRKACT!H44/$B44</f>
        <v>0</v>
      </c>
      <c r="I44" s="31">
        <f>TOTWRKACT!I44/$B44</f>
        <v>5.3937432578209279E-2</v>
      </c>
      <c r="J44" s="31">
        <f>TOTWRKACT!J44/$B44</f>
        <v>0</v>
      </c>
      <c r="K44" s="31">
        <f>TOTWRKACT!K44/$B44</f>
        <v>5.7173678532901832E-2</v>
      </c>
      <c r="L44" s="31">
        <f>TOTWRKACT!L44/$B44</f>
        <v>5.3937432578209281E-3</v>
      </c>
      <c r="M44" s="31">
        <f>TOTWRKACT!M44/$B44</f>
        <v>1.7259978425026967E-2</v>
      </c>
      <c r="N44" s="31">
        <f>TOTWRKACT!N44/$B44</f>
        <v>6.4724919093851136E-3</v>
      </c>
      <c r="O44" s="31">
        <f>TOTWRKACT!O44/$B44</f>
        <v>0</v>
      </c>
      <c r="P44" s="31">
        <f>TOTWRKACT!P44/$B44</f>
        <v>1.0787486515641856E-2</v>
      </c>
    </row>
    <row r="45" spans="1:16" ht="12.75" customHeight="1" x14ac:dyDescent="0.15">
      <c r="A45" s="60" t="s">
        <v>45</v>
      </c>
      <c r="B45" s="57">
        <f>TOTWRKACT!B45</f>
        <v>25444</v>
      </c>
      <c r="C45" s="31">
        <f>TOTWRKACT!C45/$B45</f>
        <v>0.56873919195095113</v>
      </c>
      <c r="D45" s="31">
        <f>TOTWRKACT!D45/$B45</f>
        <v>0.21899072472881623</v>
      </c>
      <c r="E45" s="31">
        <f>TOTWRKACT!E45/$B45</f>
        <v>1.1790598962427291E-4</v>
      </c>
      <c r="F45" s="31">
        <f>TOTWRKACT!F45/$B45</f>
        <v>3.8122936645181575E-3</v>
      </c>
      <c r="G45" s="31">
        <f>TOTWRKACT!G45/$B45</f>
        <v>0.23168526961169628</v>
      </c>
      <c r="H45" s="31">
        <f>TOTWRKACT!H45/$B45</f>
        <v>0</v>
      </c>
      <c r="I45" s="31">
        <f>TOTWRKACT!I45/$B45</f>
        <v>1.9415186291463608E-2</v>
      </c>
      <c r="J45" s="31">
        <f>TOTWRKACT!J45/$B45</f>
        <v>2.1223078132369125E-2</v>
      </c>
      <c r="K45" s="31">
        <f>TOTWRKACT!K45/$B45</f>
        <v>7.09794057538123E-2</v>
      </c>
      <c r="L45" s="31">
        <f>TOTWRKACT!L45/$B45</f>
        <v>4.3743122150605253E-2</v>
      </c>
      <c r="M45" s="31">
        <f>TOTWRKACT!M45/$B45</f>
        <v>9.4324791699418331E-4</v>
      </c>
      <c r="N45" s="31">
        <f>TOTWRKACT!N45/$B45</f>
        <v>1.4581040716868417E-2</v>
      </c>
      <c r="O45" s="31">
        <f>TOTWRKACT!O45/$B45</f>
        <v>0</v>
      </c>
      <c r="P45" s="31">
        <f>TOTWRKACT!P45/$B45</f>
        <v>0.10006288319446628</v>
      </c>
    </row>
    <row r="46" spans="1:16" ht="12.75" customHeight="1" x14ac:dyDescent="0.15">
      <c r="A46" s="60" t="s">
        <v>46</v>
      </c>
      <c r="B46" s="57">
        <f>TOTWRKACT!B46</f>
        <v>2783</v>
      </c>
      <c r="C46" s="31">
        <f>TOTWRKACT!C46/$B46</f>
        <v>0.52030183255479701</v>
      </c>
      <c r="D46" s="31">
        <f>TOTWRKACT!D46/$B46</f>
        <v>7.7614085519223858E-2</v>
      </c>
      <c r="E46" s="31">
        <f>TOTWRKACT!E46/$B46</f>
        <v>0</v>
      </c>
      <c r="F46" s="31">
        <f>TOTWRKACT!F46/$B46</f>
        <v>7.1864893999281352E-4</v>
      </c>
      <c r="G46" s="31">
        <f>TOTWRKACT!G46/$B46</f>
        <v>8.7315846209126843E-2</v>
      </c>
      <c r="H46" s="31">
        <f>TOTWRKACT!H46/$B46</f>
        <v>3.5932446999640676E-4</v>
      </c>
      <c r="I46" s="31">
        <f>TOTWRKACT!I46/$B46</f>
        <v>0.12720086237872799</v>
      </c>
      <c r="J46" s="31">
        <f>TOTWRKACT!J46/$B46</f>
        <v>4.6352856629536469E-2</v>
      </c>
      <c r="K46" s="31">
        <f>TOTWRKACT!K46/$B46</f>
        <v>0.17714696370822852</v>
      </c>
      <c r="L46" s="31">
        <f>TOTWRKACT!L46/$B46</f>
        <v>0</v>
      </c>
      <c r="M46" s="31">
        <f>TOTWRKACT!M46/$B46</f>
        <v>8.1566654689184337E-2</v>
      </c>
      <c r="N46" s="31">
        <f>TOTWRKACT!N46/$B46</f>
        <v>1.5810276679841896E-2</v>
      </c>
      <c r="O46" s="31">
        <f>TOTWRKACT!O46/$B46</f>
        <v>0</v>
      </c>
      <c r="P46" s="31">
        <f>TOTWRKACT!P46/$B46</f>
        <v>0</v>
      </c>
    </row>
    <row r="47" spans="1:16" ht="12.75" customHeight="1" x14ac:dyDescent="0.15">
      <c r="A47" s="60" t="s">
        <v>47</v>
      </c>
      <c r="B47" s="57">
        <f>TOTWRKACT!B47</f>
        <v>38194</v>
      </c>
      <c r="C47" s="31">
        <f>TOTWRKACT!C47/$B47</f>
        <v>0.59066869141750011</v>
      </c>
      <c r="D47" s="31">
        <f>TOTWRKACT!D47/$B47</f>
        <v>0.43836728281929099</v>
      </c>
      <c r="E47" s="31">
        <f>TOTWRKACT!E47/$B47</f>
        <v>3.168036864428968E-3</v>
      </c>
      <c r="F47" s="31">
        <f>TOTWRKACT!F47/$B47</f>
        <v>3.7440435670524166E-3</v>
      </c>
      <c r="G47" s="31">
        <f>TOTWRKACT!G47/$B47</f>
        <v>3.118290831020579E-2</v>
      </c>
      <c r="H47" s="31">
        <f>TOTWRKACT!H47/$B47</f>
        <v>0</v>
      </c>
      <c r="I47" s="31">
        <f>TOTWRKACT!I47/$B47</f>
        <v>3.6340786510970308E-2</v>
      </c>
      <c r="J47" s="31">
        <f>TOTWRKACT!J47/$B47</f>
        <v>0</v>
      </c>
      <c r="K47" s="31">
        <f>TOTWRKACT!K47/$B47</f>
        <v>8.3782793108865266E-4</v>
      </c>
      <c r="L47" s="31">
        <f>TOTWRKACT!L47/$B47</f>
        <v>0</v>
      </c>
      <c r="M47" s="31">
        <f>TOTWRKACT!M47/$B47</f>
        <v>2.6182122846520396E-5</v>
      </c>
      <c r="N47" s="31">
        <f>TOTWRKACT!N47/$B47</f>
        <v>4.7651463580667122E-3</v>
      </c>
      <c r="O47" s="31">
        <f>TOTWRKACT!O47/$B47</f>
        <v>0</v>
      </c>
      <c r="P47" s="31">
        <f>TOTWRKACT!P47/$B47</f>
        <v>9.517201654710164E-2</v>
      </c>
    </row>
    <row r="48" spans="1:16" ht="12.75" customHeight="1" x14ac:dyDescent="0.15">
      <c r="A48" s="60" t="s">
        <v>48</v>
      </c>
      <c r="B48" s="57">
        <f>TOTWRKACT!B48</f>
        <v>50311</v>
      </c>
      <c r="C48" s="31">
        <f>TOTWRKACT!C48/$B48</f>
        <v>0.36610284033312795</v>
      </c>
      <c r="D48" s="31">
        <f>TOTWRKACT!D48/$B48</f>
        <v>0.21754685853988193</v>
      </c>
      <c r="E48" s="31">
        <f>TOTWRKACT!E48/$B48</f>
        <v>5.9629106954741505E-5</v>
      </c>
      <c r="F48" s="31">
        <f>TOTWRKACT!F48/$B48</f>
        <v>3.8560155830732841E-3</v>
      </c>
      <c r="G48" s="31">
        <f>TOTWRKACT!G48/$B48</f>
        <v>0</v>
      </c>
      <c r="H48" s="31">
        <f>TOTWRKACT!H48/$B48</f>
        <v>7.9505475939655341E-5</v>
      </c>
      <c r="I48" s="31">
        <f>TOTWRKACT!I48/$B48</f>
        <v>5.6647651607004433E-2</v>
      </c>
      <c r="J48" s="31">
        <f>TOTWRKACT!J48/$B48</f>
        <v>5.8058873804933311E-2</v>
      </c>
      <c r="K48" s="31">
        <f>TOTWRKACT!K48/$B48</f>
        <v>4.420504462244837E-2</v>
      </c>
      <c r="L48" s="31">
        <f>TOTWRKACT!L48/$B48</f>
        <v>2.4129911947685396E-2</v>
      </c>
      <c r="M48" s="31">
        <f>TOTWRKACT!M48/$B48</f>
        <v>2.9814553477370756E-4</v>
      </c>
      <c r="N48" s="31">
        <f>TOTWRKACT!N48/$B48</f>
        <v>9.3021406849396748E-3</v>
      </c>
      <c r="O48" s="31">
        <f>TOTWRKACT!O48/$B48</f>
        <v>1.9876368984913835E-5</v>
      </c>
      <c r="P48" s="31">
        <f>TOTWRKACT!P48/$B48</f>
        <v>1.8723539583788834E-2</v>
      </c>
    </row>
    <row r="49" spans="1:16" ht="4.5" customHeight="1" x14ac:dyDescent="0.15">
      <c r="A49" s="62"/>
      <c r="B49" s="76" t="s">
        <v>2</v>
      </c>
      <c r="C49" s="65" t="s">
        <v>2</v>
      </c>
      <c r="D49" s="65"/>
      <c r="E49" s="65"/>
      <c r="F49" s="65"/>
      <c r="G49" s="65"/>
      <c r="H49" s="65"/>
      <c r="I49" s="65"/>
      <c r="J49" s="65"/>
      <c r="K49" s="65"/>
      <c r="L49" s="65"/>
      <c r="M49" s="65"/>
      <c r="N49" s="65"/>
      <c r="O49" s="65"/>
      <c r="P49" s="65"/>
    </row>
    <row r="50" spans="1:16" ht="12.75" customHeight="1" x14ac:dyDescent="0.15">
      <c r="A50" s="60" t="s">
        <v>49</v>
      </c>
      <c r="B50" s="57">
        <f>TOTWRKACT!B50</f>
        <v>12324</v>
      </c>
      <c r="C50" s="31">
        <f>TOTWRKACT!C50/$B50</f>
        <v>0.24367088607594936</v>
      </c>
      <c r="D50" s="31">
        <f>TOTWRKACT!D50/$B50</f>
        <v>1.03862382343395E-2</v>
      </c>
      <c r="E50" s="31">
        <f>TOTWRKACT!E50/$B50</f>
        <v>6.41025641025641E-3</v>
      </c>
      <c r="F50" s="31">
        <f>TOTWRKACT!F50/$B50</f>
        <v>2.5154170723790978E-3</v>
      </c>
      <c r="G50" s="31">
        <f>TOTWRKACT!G50/$B50</f>
        <v>7.6760791950665375E-2</v>
      </c>
      <c r="H50" s="31">
        <f>TOTWRKACT!H50/$B50</f>
        <v>2.0285621551444336E-3</v>
      </c>
      <c r="I50" s="31">
        <f>TOTWRKACT!I50/$B50</f>
        <v>3.1970139565076272E-2</v>
      </c>
      <c r="J50" s="31">
        <f>TOTWRKACT!J50/$B50</f>
        <v>5.1525478740668616E-2</v>
      </c>
      <c r="K50" s="31">
        <f>TOTWRKACT!K50/$B50</f>
        <v>5.9315157416423236E-2</v>
      </c>
      <c r="L50" s="31">
        <f>TOTWRKACT!L50/$B50</f>
        <v>1.6390782213567025E-2</v>
      </c>
      <c r="M50" s="31">
        <f>TOTWRKACT!M50/$B50</f>
        <v>8.9256734826355085E-4</v>
      </c>
      <c r="N50" s="31">
        <f>TOTWRKACT!N50/$B50</f>
        <v>6.41025641025641E-3</v>
      </c>
      <c r="O50" s="31">
        <f>TOTWRKACT!O50/$B50</f>
        <v>4.057124310288867E-4</v>
      </c>
      <c r="P50" s="31">
        <f>TOTWRKACT!P50/$B50</f>
        <v>4.057124310288867E-4</v>
      </c>
    </row>
    <row r="51" spans="1:16" ht="12.75" customHeight="1" x14ac:dyDescent="0.15">
      <c r="A51" s="60" t="s">
        <v>50</v>
      </c>
      <c r="B51" s="57">
        <f>TOTWRKACT!B51</f>
        <v>4720</v>
      </c>
      <c r="C51" s="31">
        <f>TOTWRKACT!C51/$B51</f>
        <v>0.34724576271186441</v>
      </c>
      <c r="D51" s="31">
        <f>TOTWRKACT!D51/$B51</f>
        <v>0.14682203389830509</v>
      </c>
      <c r="E51" s="31">
        <f>TOTWRKACT!E51/$B51</f>
        <v>0</v>
      </c>
      <c r="F51" s="31">
        <f>TOTWRKACT!F51/$B51</f>
        <v>0</v>
      </c>
      <c r="G51" s="31">
        <f>TOTWRKACT!G51/$B51</f>
        <v>1.4406779661016949E-2</v>
      </c>
      <c r="H51" s="31">
        <f>TOTWRKACT!H51/$B51</f>
        <v>0</v>
      </c>
      <c r="I51" s="31">
        <f>TOTWRKACT!I51/$B51</f>
        <v>2.2033898305084745E-2</v>
      </c>
      <c r="J51" s="31">
        <f>TOTWRKACT!J51/$B51</f>
        <v>0</v>
      </c>
      <c r="K51" s="31">
        <f>TOTWRKACT!K51/$B51</f>
        <v>3.9406779661016952E-2</v>
      </c>
      <c r="L51" s="31">
        <f>TOTWRKACT!L51/$B51</f>
        <v>0</v>
      </c>
      <c r="M51" s="31">
        <f>TOTWRKACT!M51/$B51</f>
        <v>1.0593220338983051E-3</v>
      </c>
      <c r="N51" s="31">
        <f>TOTWRKACT!N51/$B51</f>
        <v>8.4745762711864404E-4</v>
      </c>
      <c r="O51" s="31">
        <f>TOTWRKACT!O51/$B51</f>
        <v>0</v>
      </c>
      <c r="P51" s="31">
        <f>TOTWRKACT!P51/$B51</f>
        <v>0.15572033898305085</v>
      </c>
    </row>
    <row r="52" spans="1:16" ht="12.75" customHeight="1" x14ac:dyDescent="0.15">
      <c r="A52" s="60" t="s">
        <v>51</v>
      </c>
      <c r="B52" s="57">
        <f>TOTWRKACT!B52</f>
        <v>5536</v>
      </c>
      <c r="C52" s="31">
        <f>TOTWRKACT!C52/$B52</f>
        <v>0.42648121387283239</v>
      </c>
      <c r="D52" s="31">
        <f>TOTWRKACT!D52/$B52</f>
        <v>0.2537933526011561</v>
      </c>
      <c r="E52" s="31">
        <f>TOTWRKACT!E52/$B52</f>
        <v>0</v>
      </c>
      <c r="F52" s="31">
        <f>TOTWRKACT!F52/$B52</f>
        <v>0</v>
      </c>
      <c r="G52" s="31">
        <f>TOTWRKACT!G52/$B52</f>
        <v>5.5816473988439308E-2</v>
      </c>
      <c r="H52" s="31">
        <f>TOTWRKACT!H52/$B52</f>
        <v>3.2514450867052024E-3</v>
      </c>
      <c r="I52" s="31">
        <f>TOTWRKACT!I52/$B52</f>
        <v>7.6950867052023128E-2</v>
      </c>
      <c r="J52" s="31">
        <f>TOTWRKACT!J52/$B52</f>
        <v>1.9869942196531792E-2</v>
      </c>
      <c r="K52" s="31">
        <f>TOTWRKACT!K52/$B52</f>
        <v>3.3778901734104048E-2</v>
      </c>
      <c r="L52" s="31">
        <f>TOTWRKACT!L52/$B52</f>
        <v>0</v>
      </c>
      <c r="M52" s="31">
        <f>TOTWRKACT!M52/$B52</f>
        <v>1.083815028901734E-3</v>
      </c>
      <c r="N52" s="31">
        <f>TOTWRKACT!N52/$B52</f>
        <v>1.7702312138728325E-2</v>
      </c>
      <c r="O52" s="31">
        <f>TOTWRKACT!O52/$B52</f>
        <v>0</v>
      </c>
      <c r="P52" s="31">
        <f>TOTWRKACT!P52/$B52</f>
        <v>7.9479768786127163E-3</v>
      </c>
    </row>
    <row r="53" spans="1:16" ht="12.75" customHeight="1" x14ac:dyDescent="0.15">
      <c r="A53" s="60" t="s">
        <v>52</v>
      </c>
      <c r="B53" s="57">
        <f>TOTWRKACT!B53</f>
        <v>898</v>
      </c>
      <c r="C53" s="31">
        <f>TOTWRKACT!C53/$B53</f>
        <v>0.63140311804008908</v>
      </c>
      <c r="D53" s="31">
        <f>TOTWRKACT!D53/$B53</f>
        <v>0.1492204899777283</v>
      </c>
      <c r="E53" s="31">
        <f>TOTWRKACT!E53/$B53</f>
        <v>0</v>
      </c>
      <c r="F53" s="31">
        <f>TOTWRKACT!F53/$B53</f>
        <v>2.7839643652561249E-2</v>
      </c>
      <c r="G53" s="31">
        <f>TOTWRKACT!G53/$B53</f>
        <v>0</v>
      </c>
      <c r="H53" s="31">
        <f>TOTWRKACT!H53/$B53</f>
        <v>3.3407572383073497E-3</v>
      </c>
      <c r="I53" s="31">
        <f>TOTWRKACT!I53/$B53</f>
        <v>4.2316258351893093E-2</v>
      </c>
      <c r="J53" s="31">
        <f>TOTWRKACT!J53/$B53</f>
        <v>0.39420935412026725</v>
      </c>
      <c r="K53" s="31">
        <f>TOTWRKACT!K53/$B53</f>
        <v>4.4543429844097995E-2</v>
      </c>
      <c r="L53" s="31">
        <f>TOTWRKACT!L53/$B53</f>
        <v>1.1135857461024498E-3</v>
      </c>
      <c r="M53" s="31">
        <f>TOTWRKACT!M53/$B53</f>
        <v>6.5701559020044542E-2</v>
      </c>
      <c r="N53" s="31">
        <f>TOTWRKACT!N53/$B53</f>
        <v>1.1135857461024499E-2</v>
      </c>
      <c r="O53" s="31">
        <f>TOTWRKACT!O53/$B53</f>
        <v>5.5679287305122494E-3</v>
      </c>
      <c r="P53" s="31">
        <f>TOTWRKACT!P53/$B53</f>
        <v>0</v>
      </c>
    </row>
    <row r="54" spans="1:16" ht="12.75" customHeight="1" x14ac:dyDescent="0.15">
      <c r="A54" s="60" t="s">
        <v>53</v>
      </c>
      <c r="B54" s="57">
        <f>TOTWRKACT!B54</f>
        <v>33555</v>
      </c>
      <c r="C54" s="31">
        <f>TOTWRKACT!C54/$B54</f>
        <v>0.41078825808374309</v>
      </c>
      <c r="D54" s="31">
        <f>TOTWRKACT!D54/$B54</f>
        <v>0.29259424824914321</v>
      </c>
      <c r="E54" s="31">
        <f>TOTWRKACT!E54/$B54</f>
        <v>0</v>
      </c>
      <c r="F54" s="31">
        <f>TOTWRKACT!F54/$B54</f>
        <v>2.9801817910892563E-5</v>
      </c>
      <c r="G54" s="31">
        <f>TOTWRKACT!G54/$B54</f>
        <v>9.2087617344658017E-3</v>
      </c>
      <c r="H54" s="31">
        <f>TOTWRKACT!H54/$B54</f>
        <v>0</v>
      </c>
      <c r="I54" s="31">
        <f>TOTWRKACT!I54/$B54</f>
        <v>3.8563552376694982E-2</v>
      </c>
      <c r="J54" s="31">
        <f>TOTWRKACT!J54/$B54</f>
        <v>4.7474295932051852E-2</v>
      </c>
      <c r="K54" s="31">
        <f>TOTWRKACT!K54/$B54</f>
        <v>3.6030397854269113E-2</v>
      </c>
      <c r="L54" s="31">
        <f>TOTWRKACT!L54/$B54</f>
        <v>0.1058262554015795</v>
      </c>
      <c r="M54" s="31">
        <f>TOTWRKACT!M54/$B54</f>
        <v>5.9603635821785127E-5</v>
      </c>
      <c r="N54" s="31">
        <f>TOTWRKACT!N54/$B54</f>
        <v>2.5331545224258679E-3</v>
      </c>
      <c r="O54" s="31">
        <f>TOTWRKACT!O54/$B54</f>
        <v>0</v>
      </c>
      <c r="P54" s="31">
        <f>TOTWRKACT!P54/$B54</f>
        <v>4.1871554164804051E-2</v>
      </c>
    </row>
    <row r="55" spans="1:16" ht="12.75" customHeight="1" x14ac:dyDescent="0.15">
      <c r="A55" s="60" t="s">
        <v>54</v>
      </c>
      <c r="B55" s="57">
        <f>TOTWRKACT!B55</f>
        <v>12882</v>
      </c>
      <c r="C55" s="31">
        <f>TOTWRKACT!C55/$B55</f>
        <v>0.29079335506908865</v>
      </c>
      <c r="D55" s="31">
        <f>TOTWRKACT!D55/$B55</f>
        <v>0.21487346685297315</v>
      </c>
      <c r="E55" s="31">
        <f>TOTWRKACT!E55/$B55</f>
        <v>2.6315789473684209E-2</v>
      </c>
      <c r="F55" s="31">
        <f>TOTWRKACT!F55/$B55</f>
        <v>5.0458003415618695E-3</v>
      </c>
      <c r="G55" s="31">
        <f>TOTWRKACT!G55/$B55</f>
        <v>2.9498525073746312E-3</v>
      </c>
      <c r="H55" s="31">
        <f>TOTWRKACT!H55/$B55</f>
        <v>1.4749262536873156E-3</v>
      </c>
      <c r="I55" s="31">
        <f>TOTWRKACT!I55/$B55</f>
        <v>5.5038037571805622E-2</v>
      </c>
      <c r="J55" s="31">
        <f>TOTWRKACT!J55/$B55</f>
        <v>0</v>
      </c>
      <c r="K55" s="31">
        <f>TOTWRKACT!K55/$B55</f>
        <v>2.9498525073746312E-3</v>
      </c>
      <c r="L55" s="31">
        <f>TOTWRKACT!L55/$B55</f>
        <v>0</v>
      </c>
      <c r="M55" s="31">
        <f>TOTWRKACT!M55/$B55</f>
        <v>0</v>
      </c>
      <c r="N55" s="31">
        <f>TOTWRKACT!N55/$B55</f>
        <v>9.0824406148113639E-3</v>
      </c>
      <c r="O55" s="31">
        <f>TOTWRKACT!O55/$B55</f>
        <v>0</v>
      </c>
      <c r="P55" s="31">
        <f>TOTWRKACT!P55/$B55</f>
        <v>0</v>
      </c>
    </row>
    <row r="56" spans="1:16" ht="12.75" customHeight="1" x14ac:dyDescent="0.15">
      <c r="A56" s="60" t="s">
        <v>55</v>
      </c>
      <c r="B56" s="57">
        <f>TOTWRKACT!B56</f>
        <v>1920</v>
      </c>
      <c r="C56" s="31">
        <f>TOTWRKACT!C56/$B56</f>
        <v>0.48072916666666665</v>
      </c>
      <c r="D56" s="31">
        <f>TOTWRKACT!D56/$B56</f>
        <v>0.32135416666666666</v>
      </c>
      <c r="E56" s="31">
        <f>TOTWRKACT!E56/$B56</f>
        <v>0</v>
      </c>
      <c r="F56" s="31">
        <f>TOTWRKACT!F56/$B56</f>
        <v>0</v>
      </c>
      <c r="G56" s="31">
        <f>TOTWRKACT!G56/$B56</f>
        <v>3.90625E-2</v>
      </c>
      <c r="H56" s="31">
        <f>TOTWRKACT!H56/$B56</f>
        <v>1.0416666666666667E-3</v>
      </c>
      <c r="I56" s="31">
        <f>TOTWRKACT!I56/$B56</f>
        <v>6.0416666666666667E-2</v>
      </c>
      <c r="J56" s="31">
        <f>TOTWRKACT!J56/$B56</f>
        <v>0</v>
      </c>
      <c r="K56" s="31">
        <f>TOTWRKACT!K56/$B56</f>
        <v>2.0833333333333332E-2</v>
      </c>
      <c r="L56" s="31">
        <f>TOTWRKACT!L56/$B56</f>
        <v>2.9166666666666667E-2</v>
      </c>
      <c r="M56" s="31">
        <f>TOTWRKACT!M56/$B56</f>
        <v>0</v>
      </c>
      <c r="N56" s="31">
        <f>TOTWRKACT!N56/$B56</f>
        <v>1.6145833333333335E-2</v>
      </c>
      <c r="O56" s="31">
        <f>TOTWRKACT!O56/$B56</f>
        <v>0</v>
      </c>
      <c r="P56" s="31">
        <f>TOTWRKACT!P56/$B56</f>
        <v>0.10208333333333333</v>
      </c>
    </row>
    <row r="57" spans="1:16" ht="12.75" customHeight="1" x14ac:dyDescent="0.15">
      <c r="A57" s="60" t="s">
        <v>56</v>
      </c>
      <c r="B57" s="57">
        <f>TOTWRKACT!B57</f>
        <v>2800</v>
      </c>
      <c r="C57" s="31">
        <f>TOTWRKACT!C57/$B57</f>
        <v>0.42607142857142855</v>
      </c>
      <c r="D57" s="31">
        <f>TOTWRKACT!D57/$B57</f>
        <v>0.33964285714285714</v>
      </c>
      <c r="E57" s="31">
        <f>TOTWRKACT!E57/$B57</f>
        <v>0</v>
      </c>
      <c r="F57" s="31">
        <f>TOTWRKACT!F57/$B57</f>
        <v>0</v>
      </c>
      <c r="G57" s="31">
        <f>TOTWRKACT!G57/$B57</f>
        <v>2.0714285714285713E-2</v>
      </c>
      <c r="H57" s="31">
        <f>TOTWRKACT!H57/$B57</f>
        <v>3.5714285714285714E-4</v>
      </c>
      <c r="I57" s="31">
        <f>TOTWRKACT!I57/$B57</f>
        <v>2.5000000000000001E-2</v>
      </c>
      <c r="J57" s="31">
        <f>TOTWRKACT!J57/$B57</f>
        <v>3.6071428571428574E-2</v>
      </c>
      <c r="K57" s="31">
        <f>TOTWRKACT!K57/$B57</f>
        <v>8.9285714285714281E-3</v>
      </c>
      <c r="L57" s="31">
        <f>TOTWRKACT!L57/$B57</f>
        <v>2.142857142857143E-3</v>
      </c>
      <c r="M57" s="31">
        <f>TOTWRKACT!M57/$B57</f>
        <v>2.8571428571428571E-3</v>
      </c>
      <c r="N57" s="31">
        <f>TOTWRKACT!N57/$B57</f>
        <v>1.3928571428571429E-2</v>
      </c>
      <c r="O57" s="31">
        <f>TOTWRKACT!O57/$B57</f>
        <v>0</v>
      </c>
      <c r="P57" s="31">
        <f>TOTWRKACT!P57/$B57</f>
        <v>0</v>
      </c>
    </row>
    <row r="58" spans="1:16" ht="12.75" customHeight="1" x14ac:dyDescent="0.15">
      <c r="A58" s="60" t="s">
        <v>57</v>
      </c>
      <c r="B58" s="57">
        <f>TOTWRKACT!B58</f>
        <v>379</v>
      </c>
      <c r="C58" s="31">
        <f>TOTWRKACT!C58/$B58</f>
        <v>0.22691292875989447</v>
      </c>
      <c r="D58" s="31">
        <f>TOTWRKACT!D58/$B58</f>
        <v>5.2770448548812663E-3</v>
      </c>
      <c r="E58" s="31">
        <f>TOTWRKACT!E58/$B58</f>
        <v>0</v>
      </c>
      <c r="F58" s="31">
        <f>TOTWRKACT!F58/$B58</f>
        <v>0</v>
      </c>
      <c r="G58" s="31">
        <f>TOTWRKACT!G58/$B58</f>
        <v>0.17941952506596306</v>
      </c>
      <c r="H58" s="31">
        <f>TOTWRKACT!H58/$B58</f>
        <v>3.9577836411609502E-2</v>
      </c>
      <c r="I58" s="31">
        <f>TOTWRKACT!I58/$B58</f>
        <v>2.6385224274406332E-3</v>
      </c>
      <c r="J58" s="31">
        <f>TOTWRKACT!J58/$B58</f>
        <v>0</v>
      </c>
      <c r="K58" s="31">
        <f>TOTWRKACT!K58/$B58</f>
        <v>2.3746701846965697E-2</v>
      </c>
      <c r="L58" s="31">
        <f>TOTWRKACT!L58/$B58</f>
        <v>3.430079155672823E-2</v>
      </c>
      <c r="M58" s="31">
        <f>TOTWRKACT!M58/$B58</f>
        <v>2.6385224274406332E-3</v>
      </c>
      <c r="N58" s="31">
        <f>TOTWRKACT!N58/$B58</f>
        <v>2.6385224274406332E-3</v>
      </c>
      <c r="O58" s="31">
        <f>TOTWRKACT!O58/$B58</f>
        <v>0</v>
      </c>
      <c r="P58" s="31">
        <f>TOTWRKACT!P58/$B58</f>
        <v>6.0686015831134567E-2</v>
      </c>
    </row>
    <row r="59" spans="1:16" ht="12.75" customHeight="1" x14ac:dyDescent="0.15">
      <c r="A59" s="60" t="s">
        <v>58</v>
      </c>
      <c r="B59" s="57">
        <f>TOTWRKACT!B59</f>
        <v>19457</v>
      </c>
      <c r="C59" s="31">
        <f>TOTWRKACT!C59/$B59</f>
        <v>0.43398262835997325</v>
      </c>
      <c r="D59" s="31">
        <f>TOTWRKACT!D59/$B59</f>
        <v>0.33633139744050983</v>
      </c>
      <c r="E59" s="31">
        <f>TOTWRKACT!E59/$B59</f>
        <v>0</v>
      </c>
      <c r="F59" s="31">
        <f>TOTWRKACT!F59/$B59</f>
        <v>0</v>
      </c>
      <c r="G59" s="31">
        <f>TOTWRKACT!G59/$B59</f>
        <v>1.5418615408336331E-3</v>
      </c>
      <c r="H59" s="31">
        <f>TOTWRKACT!H59/$B59</f>
        <v>2.0558153877781775E-4</v>
      </c>
      <c r="I59" s="31">
        <f>TOTWRKACT!I59/$B59</f>
        <v>4.8106080074009357E-2</v>
      </c>
      <c r="J59" s="31">
        <f>TOTWRKACT!J59/$B59</f>
        <v>5.1035617001593259E-2</v>
      </c>
      <c r="K59" s="31">
        <f>TOTWRKACT!K59/$B59</f>
        <v>3.6901886210618288E-2</v>
      </c>
      <c r="L59" s="31">
        <f>TOTWRKACT!L59/$B59</f>
        <v>9.0969830909184354E-3</v>
      </c>
      <c r="M59" s="31">
        <f>TOTWRKACT!M59/$B59</f>
        <v>8.2232615511127101E-4</v>
      </c>
      <c r="N59" s="31">
        <f>TOTWRKACT!N59/$B59</f>
        <v>5.6534923163899884E-3</v>
      </c>
      <c r="O59" s="31">
        <f>TOTWRKACT!O59/$B59</f>
        <v>0</v>
      </c>
      <c r="P59" s="31">
        <f>TOTWRKACT!P59/$B59</f>
        <v>0</v>
      </c>
    </row>
    <row r="60" spans="1:16" ht="4.5" customHeight="1" x14ac:dyDescent="0.15">
      <c r="A60" s="62"/>
      <c r="B60" s="76" t="s">
        <v>2</v>
      </c>
      <c r="C60" s="65" t="s">
        <v>2</v>
      </c>
      <c r="D60" s="65"/>
      <c r="E60" s="65"/>
      <c r="F60" s="65"/>
      <c r="G60" s="65"/>
      <c r="H60" s="65"/>
      <c r="I60" s="65"/>
      <c r="J60" s="65"/>
      <c r="K60" s="65"/>
      <c r="L60" s="65"/>
      <c r="M60" s="65"/>
      <c r="N60" s="65"/>
      <c r="O60" s="65"/>
      <c r="P60" s="65"/>
    </row>
    <row r="61" spans="1:16" ht="12.75" customHeight="1" x14ac:dyDescent="0.15">
      <c r="A61" s="60" t="s">
        <v>59</v>
      </c>
      <c r="B61" s="57">
        <f>TOTWRKACT!B61</f>
        <v>35020</v>
      </c>
      <c r="C61" s="31">
        <f>TOTWRKACT!C61/$B61</f>
        <v>0.34346087949743004</v>
      </c>
      <c r="D61" s="31">
        <f>TOTWRKACT!D61/$B61</f>
        <v>8.9320388349514557E-2</v>
      </c>
      <c r="E61" s="31">
        <f>TOTWRKACT!E61/$B61</f>
        <v>4.5174186179326101E-2</v>
      </c>
      <c r="F61" s="31">
        <f>TOTWRKACT!F61/$B61</f>
        <v>1.6561964591661907E-3</v>
      </c>
      <c r="G61" s="31">
        <f>TOTWRKACT!G61/$B61</f>
        <v>5.8252427184466021E-3</v>
      </c>
      <c r="H61" s="31">
        <f>TOTWRKACT!H61/$B61</f>
        <v>1.9988577955454027E-4</v>
      </c>
      <c r="I61" s="31">
        <f>TOTWRKACT!I61/$B61</f>
        <v>0.14925756710451171</v>
      </c>
      <c r="J61" s="31">
        <f>TOTWRKACT!J61/$B61</f>
        <v>1.3992004568817819E-3</v>
      </c>
      <c r="K61" s="31">
        <f>TOTWRKACT!K61/$B61</f>
        <v>2.8241005139920047E-2</v>
      </c>
      <c r="L61" s="31">
        <f>TOTWRKACT!L61/$B61</f>
        <v>5.2769845802398629E-2</v>
      </c>
      <c r="M61" s="31">
        <f>TOTWRKACT!M61/$B61</f>
        <v>5.1399200456881777E-4</v>
      </c>
      <c r="N61" s="31">
        <f>TOTWRKACT!N61/$B61</f>
        <v>2.0331239291833239E-2</v>
      </c>
      <c r="O61" s="31">
        <f>TOTWRKACT!O61/$B61</f>
        <v>2.8555111364934324E-5</v>
      </c>
      <c r="P61" s="31">
        <f>TOTWRKACT!P61/$B61</f>
        <v>0.12664191890348372</v>
      </c>
    </row>
    <row r="62" spans="1:16" ht="12.75" customHeight="1" x14ac:dyDescent="0.15">
      <c r="A62" s="60" t="s">
        <v>60</v>
      </c>
      <c r="B62" s="57">
        <f>TOTWRKACT!B62</f>
        <v>4193</v>
      </c>
      <c r="C62" s="31">
        <f>TOTWRKACT!C62/$B62</f>
        <v>0.4946339136656332</v>
      </c>
      <c r="D62" s="31">
        <f>TOTWRKACT!D62/$B62</f>
        <v>0.15979012640114476</v>
      </c>
      <c r="E62" s="31">
        <f>TOTWRKACT!E62/$B62</f>
        <v>3.5773908895778677E-3</v>
      </c>
      <c r="F62" s="31">
        <f>TOTWRKACT!F62/$B62</f>
        <v>6.6777963272120202E-3</v>
      </c>
      <c r="G62" s="31">
        <f>TOTWRKACT!G62/$B62</f>
        <v>2.551872167898879E-2</v>
      </c>
      <c r="H62" s="31">
        <f>TOTWRKACT!H62/$B62</f>
        <v>4.7698545194371572E-4</v>
      </c>
      <c r="I62" s="31">
        <f>TOTWRKACT!I62/$B62</f>
        <v>8.2041497734319097E-2</v>
      </c>
      <c r="J62" s="31">
        <f>TOTWRKACT!J62/$B62</f>
        <v>6.9162890531838772E-2</v>
      </c>
      <c r="K62" s="31">
        <f>TOTWRKACT!K62/$B62</f>
        <v>0.15096589554018602</v>
      </c>
      <c r="L62" s="31">
        <f>TOTWRKACT!L62/$B62</f>
        <v>0</v>
      </c>
      <c r="M62" s="31">
        <f>TOTWRKACT!M62/$B62</f>
        <v>3.3388981636060101E-3</v>
      </c>
      <c r="N62" s="31">
        <f>TOTWRKACT!N62/$B62</f>
        <v>1.9794896255664201E-2</v>
      </c>
      <c r="O62" s="31">
        <f>TOTWRKACT!O62/$B62</f>
        <v>0</v>
      </c>
      <c r="P62" s="31">
        <f>TOTWRKACT!P62/$B62</f>
        <v>2.5041736227045076E-2</v>
      </c>
    </row>
    <row r="63" spans="1:16" ht="12.75" customHeight="1" x14ac:dyDescent="0.15">
      <c r="A63" s="60" t="s">
        <v>61</v>
      </c>
      <c r="B63" s="57">
        <f>TOTWRKACT!B63</f>
        <v>15377</v>
      </c>
      <c r="C63" s="31">
        <f>TOTWRKACT!C63/$B63</f>
        <v>0.70293295181114657</v>
      </c>
      <c r="D63" s="31">
        <f>TOTWRKACT!D63/$B63</f>
        <v>0.10255576510372634</v>
      </c>
      <c r="E63" s="31">
        <f>TOTWRKACT!E63/$B63</f>
        <v>1.3006438186902516E-4</v>
      </c>
      <c r="F63" s="31">
        <f>TOTWRKACT!F63/$B63</f>
        <v>6.5032190934512582E-5</v>
      </c>
      <c r="G63" s="31">
        <f>TOTWRKACT!G63/$B63</f>
        <v>0.18013916888859985</v>
      </c>
      <c r="H63" s="31">
        <f>TOTWRKACT!H63/$B63</f>
        <v>0</v>
      </c>
      <c r="I63" s="31">
        <f>TOTWRKACT!I63/$B63</f>
        <v>0.17591207647785653</v>
      </c>
      <c r="J63" s="31">
        <f>TOTWRKACT!J63/$B63</f>
        <v>0</v>
      </c>
      <c r="K63" s="31">
        <f>TOTWRKACT!K63/$B63</f>
        <v>1.3201534759706054E-2</v>
      </c>
      <c r="L63" s="31">
        <f>TOTWRKACT!L63/$B63</f>
        <v>7.9989594849450476E-3</v>
      </c>
      <c r="M63" s="31">
        <f>TOTWRKACT!M63/$B63</f>
        <v>3.8434024842296938E-2</v>
      </c>
      <c r="N63" s="31">
        <f>TOTWRKACT!N63/$B63</f>
        <v>4.2400988489302203E-2</v>
      </c>
      <c r="O63" s="31">
        <f>TOTWRKACT!O63/$B63</f>
        <v>0</v>
      </c>
      <c r="P63" s="31">
        <f>TOTWRKACT!P63/$B63</f>
        <v>0.36535084867009171</v>
      </c>
    </row>
    <row r="64" spans="1:16" ht="12.75" customHeight="1" x14ac:dyDescent="0.15">
      <c r="A64" s="61" t="s">
        <v>62</v>
      </c>
      <c r="B64" s="79">
        <f>TOTWRKACT!B64</f>
        <v>147</v>
      </c>
      <c r="C64" s="32">
        <f>TOTWRKACT!C64/$B64</f>
        <v>0.81632653061224492</v>
      </c>
      <c r="D64" s="32">
        <f>TOTWRKACT!D64/$B64</f>
        <v>0.10884353741496598</v>
      </c>
      <c r="E64" s="32">
        <f>TOTWRKACT!E64/$B64</f>
        <v>0</v>
      </c>
      <c r="F64" s="32">
        <f>TOTWRKACT!F64/$B64</f>
        <v>0</v>
      </c>
      <c r="G64" s="32">
        <f>TOTWRKACT!G64/$B64</f>
        <v>0.59863945578231292</v>
      </c>
      <c r="H64" s="32">
        <f>TOTWRKACT!H64/$B64</f>
        <v>0</v>
      </c>
      <c r="I64" s="32">
        <f>TOTWRKACT!I64/$B64</f>
        <v>0.20408163265306123</v>
      </c>
      <c r="J64" s="32">
        <f>TOTWRKACT!J64/$B64</f>
        <v>0</v>
      </c>
      <c r="K64" s="32">
        <f>TOTWRKACT!K64/$B64</f>
        <v>6.8027210884353748E-2</v>
      </c>
      <c r="L64" s="32">
        <f>TOTWRKACT!L64/$B64</f>
        <v>0</v>
      </c>
      <c r="M64" s="32">
        <f>TOTWRKACT!M64/$B64</f>
        <v>1.3605442176870748E-2</v>
      </c>
      <c r="N64" s="32">
        <f>TOTWRKACT!N64/$B64</f>
        <v>1.3605442176870748E-2</v>
      </c>
      <c r="O64" s="32">
        <f>TOTWRKACT!O64/$B64</f>
        <v>0</v>
      </c>
      <c r="P64" s="32">
        <f>TOTWRKACT!P64/$B64</f>
        <v>0</v>
      </c>
    </row>
    <row r="65" spans="1:16" ht="12.75" customHeight="1" x14ac:dyDescent="0.15">
      <c r="A65" s="331" t="s">
        <v>133</v>
      </c>
      <c r="B65" s="331"/>
      <c r="C65" s="331"/>
      <c r="D65" s="331"/>
      <c r="E65" s="331"/>
      <c r="F65" s="331"/>
      <c r="G65" s="331"/>
      <c r="H65" s="331"/>
      <c r="I65" s="331"/>
      <c r="J65" s="331"/>
      <c r="K65" s="331"/>
      <c r="L65" s="331"/>
      <c r="M65" s="331"/>
      <c r="N65" s="331"/>
      <c r="O65" s="331"/>
      <c r="P65" s="331"/>
    </row>
    <row r="66" spans="1:16" ht="15" customHeight="1" x14ac:dyDescent="0.15">
      <c r="A66" s="98"/>
    </row>
  </sheetData>
  <mergeCells count="3">
    <mergeCell ref="A2:P2"/>
    <mergeCell ref="A1:P1"/>
    <mergeCell ref="A65:P65"/>
  </mergeCells>
  <phoneticPr fontId="0" type="noConversion"/>
  <printOptions horizontalCentered="1" verticalCentered="1"/>
  <pageMargins left="0.25" right="0.25" top="0.25" bottom="0.25" header="0.5" footer="0.5"/>
  <pageSetup scale="68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O64"/>
  <sheetViews>
    <sheetView workbookViewId="0">
      <selection activeCell="A2" sqref="A2:O2"/>
    </sheetView>
  </sheetViews>
  <sheetFormatPr baseColWidth="10" defaultColWidth="9.1640625" defaultRowHeight="13" x14ac:dyDescent="0.15"/>
  <cols>
    <col min="1" max="1" width="14.83203125" style="2" customWidth="1"/>
    <col min="2" max="2" width="13.1640625" style="2" bestFit="1" customWidth="1"/>
    <col min="3" max="4" width="12.33203125" style="2" bestFit="1" customWidth="1"/>
    <col min="5" max="5" width="11.33203125" style="2" bestFit="1" customWidth="1"/>
    <col min="6" max="6" width="10.83203125" style="2" bestFit="1" customWidth="1"/>
    <col min="7" max="7" width="10.33203125" style="2" bestFit="1" customWidth="1"/>
    <col min="8" max="8" width="11.33203125" style="2" bestFit="1" customWidth="1"/>
    <col min="9" max="9" width="10.6640625" style="2" bestFit="1" customWidth="1"/>
    <col min="10" max="10" width="9.6640625" style="2" bestFit="1" customWidth="1"/>
    <col min="11" max="11" width="12.33203125" style="2" bestFit="1" customWidth="1"/>
    <col min="12" max="12" width="11.5" style="2" bestFit="1" customWidth="1"/>
    <col min="13" max="13" width="10.5" style="2" customWidth="1"/>
    <col min="14" max="14" width="8.6640625" style="2" bestFit="1" customWidth="1"/>
    <col min="15" max="15" width="11.6640625" style="2" customWidth="1"/>
    <col min="16" max="16384" width="9.1640625" style="2"/>
  </cols>
  <sheetData>
    <row r="1" spans="1:15" ht="42.75" customHeight="1" x14ac:dyDescent="0.15">
      <c r="A1" s="289" t="s">
        <v>195</v>
      </c>
      <c r="B1" s="289"/>
      <c r="C1" s="289"/>
      <c r="D1" s="289"/>
      <c r="E1" s="289"/>
      <c r="F1" s="289"/>
      <c r="G1" s="289"/>
      <c r="H1" s="289"/>
      <c r="I1" s="289"/>
      <c r="J1" s="289"/>
      <c r="K1" s="289"/>
      <c r="L1" s="289"/>
      <c r="M1" s="289"/>
      <c r="N1" s="289"/>
      <c r="O1" s="289"/>
    </row>
    <row r="2" spans="1:15" ht="12.75" customHeight="1" x14ac:dyDescent="0.15">
      <c r="A2" s="290" t="str">
        <f>FINAL2!$A$2</f>
        <v>ACF/OFA: 12/15/2015</v>
      </c>
      <c r="B2" s="290"/>
      <c r="C2" s="290"/>
      <c r="D2" s="290"/>
      <c r="E2" s="290"/>
      <c r="F2" s="290"/>
      <c r="G2" s="290"/>
      <c r="H2" s="290"/>
      <c r="I2" s="290"/>
      <c r="J2" s="290"/>
      <c r="K2" s="290"/>
      <c r="L2" s="290"/>
      <c r="M2" s="290"/>
      <c r="N2" s="290"/>
      <c r="O2" s="290"/>
    </row>
    <row r="3" spans="1:15" s="3" customFormat="1" ht="45" customHeight="1" x14ac:dyDescent="0.15">
      <c r="A3" s="102" t="s">
        <v>0</v>
      </c>
      <c r="B3" s="26" t="s">
        <v>155</v>
      </c>
      <c r="C3" s="26" t="s">
        <v>167</v>
      </c>
      <c r="D3" s="165" t="s">
        <v>153</v>
      </c>
      <c r="E3" s="26" t="s">
        <v>156</v>
      </c>
      <c r="F3" s="26" t="s">
        <v>157</v>
      </c>
      <c r="G3" s="26" t="s">
        <v>158</v>
      </c>
      <c r="H3" s="26" t="s">
        <v>159</v>
      </c>
      <c r="I3" s="26" t="s">
        <v>160</v>
      </c>
      <c r="J3" s="26" t="s">
        <v>161</v>
      </c>
      <c r="K3" s="26" t="s">
        <v>162</v>
      </c>
      <c r="L3" s="26" t="s">
        <v>168</v>
      </c>
      <c r="M3" s="26" t="s">
        <v>164</v>
      </c>
      <c r="N3" s="26" t="s">
        <v>98</v>
      </c>
      <c r="O3" s="169" t="s">
        <v>134</v>
      </c>
    </row>
    <row r="4" spans="1:15" ht="12.75" customHeight="1" x14ac:dyDescent="0.15">
      <c r="A4" s="45" t="s">
        <v>3</v>
      </c>
      <c r="B4" s="57">
        <f t="shared" ref="B4:O4" si="0">SUM(B6:B64)</f>
        <v>7459993</v>
      </c>
      <c r="C4" s="57">
        <f t="shared" si="0"/>
        <v>123129</v>
      </c>
      <c r="D4" s="57">
        <f t="shared" si="0"/>
        <v>78974</v>
      </c>
      <c r="E4" s="57">
        <f t="shared" si="0"/>
        <v>711458</v>
      </c>
      <c r="F4" s="57">
        <f t="shared" si="0"/>
        <v>16272</v>
      </c>
      <c r="G4" s="57">
        <f t="shared" si="0"/>
        <v>1504353</v>
      </c>
      <c r="H4" s="57">
        <f t="shared" si="0"/>
        <v>502091</v>
      </c>
      <c r="I4" s="57">
        <f t="shared" si="0"/>
        <v>1169395</v>
      </c>
      <c r="J4" s="57">
        <f t="shared" si="0"/>
        <v>264610</v>
      </c>
      <c r="K4" s="57">
        <f t="shared" si="0"/>
        <v>89177</v>
      </c>
      <c r="L4" s="57">
        <f t="shared" si="0"/>
        <v>138335</v>
      </c>
      <c r="M4" s="57">
        <f t="shared" si="0"/>
        <v>6845</v>
      </c>
      <c r="N4" s="57">
        <f t="shared" si="0"/>
        <v>441900</v>
      </c>
      <c r="O4" s="99">
        <f t="shared" si="0"/>
        <v>12506521</v>
      </c>
    </row>
    <row r="5" spans="1:15" ht="4.5" customHeight="1" x14ac:dyDescent="0.15">
      <c r="A5" s="62"/>
      <c r="B5" s="76"/>
      <c r="C5" s="76"/>
      <c r="D5" s="76"/>
      <c r="E5" s="76"/>
      <c r="F5" s="76"/>
      <c r="G5" s="76"/>
      <c r="H5" s="76"/>
      <c r="I5" s="76"/>
      <c r="J5" s="76"/>
      <c r="K5" s="76"/>
      <c r="L5" s="76"/>
      <c r="M5" s="76"/>
      <c r="N5" s="76"/>
      <c r="O5" s="64"/>
    </row>
    <row r="6" spans="1:15" ht="12.75" customHeight="1" x14ac:dyDescent="0.15">
      <c r="A6" s="60" t="s">
        <v>10</v>
      </c>
      <c r="B6" s="57">
        <v>140474</v>
      </c>
      <c r="C6" s="57">
        <v>498</v>
      </c>
      <c r="D6" s="57">
        <v>2227</v>
      </c>
      <c r="E6" s="57">
        <v>13079</v>
      </c>
      <c r="F6" s="57">
        <v>5</v>
      </c>
      <c r="G6" s="57">
        <v>3734</v>
      </c>
      <c r="H6" s="77">
        <v>0</v>
      </c>
      <c r="I6" s="57">
        <v>7477</v>
      </c>
      <c r="J6" s="57">
        <v>4585</v>
      </c>
      <c r="K6" s="57">
        <v>8</v>
      </c>
      <c r="L6" s="57">
        <v>1655</v>
      </c>
      <c r="M6" s="77">
        <v>0</v>
      </c>
      <c r="N6" s="57">
        <v>1802</v>
      </c>
      <c r="O6" s="99">
        <v>175542</v>
      </c>
    </row>
    <row r="7" spans="1:15" ht="12.75" customHeight="1" x14ac:dyDescent="0.15">
      <c r="A7" s="60" t="s">
        <v>11</v>
      </c>
      <c r="B7" s="57">
        <v>27282</v>
      </c>
      <c r="C7" s="77">
        <v>0</v>
      </c>
      <c r="D7" s="57">
        <v>77</v>
      </c>
      <c r="E7" s="57">
        <v>148</v>
      </c>
      <c r="F7" s="57">
        <v>88</v>
      </c>
      <c r="G7" s="57">
        <v>4728</v>
      </c>
      <c r="H7" s="57">
        <v>1792</v>
      </c>
      <c r="I7" s="57">
        <v>1732</v>
      </c>
      <c r="J7" s="57">
        <v>67</v>
      </c>
      <c r="K7" s="57">
        <v>228</v>
      </c>
      <c r="L7" s="57">
        <v>117</v>
      </c>
      <c r="M7" s="77">
        <v>0</v>
      </c>
      <c r="N7" s="77">
        <v>0</v>
      </c>
      <c r="O7" s="99">
        <v>36258</v>
      </c>
    </row>
    <row r="8" spans="1:15" ht="12.75" customHeight="1" x14ac:dyDescent="0.15">
      <c r="A8" s="60" t="s">
        <v>12</v>
      </c>
      <c r="B8" s="57">
        <v>42542</v>
      </c>
      <c r="C8" s="77">
        <v>2</v>
      </c>
      <c r="D8" s="77">
        <v>170</v>
      </c>
      <c r="E8" s="57">
        <v>6376</v>
      </c>
      <c r="F8" s="57">
        <v>189</v>
      </c>
      <c r="G8" s="57">
        <v>11873</v>
      </c>
      <c r="H8" s="57">
        <v>2691</v>
      </c>
      <c r="I8" s="57">
        <v>7838</v>
      </c>
      <c r="J8" s="57">
        <v>747</v>
      </c>
      <c r="K8" s="57">
        <v>721</v>
      </c>
      <c r="L8" s="57">
        <v>1043</v>
      </c>
      <c r="M8" s="77">
        <v>0</v>
      </c>
      <c r="N8" s="57">
        <v>2</v>
      </c>
      <c r="O8" s="99">
        <v>74192</v>
      </c>
    </row>
    <row r="9" spans="1:15" ht="12.75" customHeight="1" x14ac:dyDescent="0.15">
      <c r="A9" s="60" t="s">
        <v>13</v>
      </c>
      <c r="B9" s="57">
        <v>37357</v>
      </c>
      <c r="C9" s="77">
        <v>0</v>
      </c>
      <c r="D9" s="77">
        <v>147</v>
      </c>
      <c r="E9" s="57">
        <v>4242</v>
      </c>
      <c r="F9" s="57">
        <v>149</v>
      </c>
      <c r="G9" s="57">
        <v>3211</v>
      </c>
      <c r="H9" s="57">
        <v>725</v>
      </c>
      <c r="I9" s="57">
        <v>4677</v>
      </c>
      <c r="J9" s="57">
        <v>7</v>
      </c>
      <c r="K9" s="77">
        <v>0</v>
      </c>
      <c r="L9" s="57">
        <v>555</v>
      </c>
      <c r="M9" s="77">
        <v>0</v>
      </c>
      <c r="N9" s="57">
        <v>939</v>
      </c>
      <c r="O9" s="99">
        <v>52009</v>
      </c>
    </row>
    <row r="10" spans="1:15" ht="12.75" customHeight="1" x14ac:dyDescent="0.15">
      <c r="A10" s="60" t="s">
        <v>14</v>
      </c>
      <c r="B10" s="57">
        <v>1594296</v>
      </c>
      <c r="C10" s="57">
        <v>40374</v>
      </c>
      <c r="D10" s="57">
        <v>54655</v>
      </c>
      <c r="E10" s="57">
        <v>99450</v>
      </c>
      <c r="F10" s="57">
        <v>10509</v>
      </c>
      <c r="G10" s="57">
        <v>943120</v>
      </c>
      <c r="H10" s="57">
        <v>194971</v>
      </c>
      <c r="I10" s="57">
        <v>466390</v>
      </c>
      <c r="J10" s="57">
        <v>95727</v>
      </c>
      <c r="K10" s="57">
        <v>49229</v>
      </c>
      <c r="L10" s="57">
        <v>30536</v>
      </c>
      <c r="M10" s="77">
        <v>1810</v>
      </c>
      <c r="N10" s="57">
        <v>81893</v>
      </c>
      <c r="O10" s="99">
        <v>3662960</v>
      </c>
    </row>
    <row r="11" spans="1:15" ht="12.75" customHeight="1" x14ac:dyDescent="0.15">
      <c r="A11" s="60" t="s">
        <v>15</v>
      </c>
      <c r="B11" s="57">
        <v>37398</v>
      </c>
      <c r="C11" s="57">
        <v>1835</v>
      </c>
      <c r="D11" s="77">
        <v>0</v>
      </c>
      <c r="E11" s="57">
        <v>10144</v>
      </c>
      <c r="F11" s="57">
        <v>1450</v>
      </c>
      <c r="G11" s="57">
        <v>7226</v>
      </c>
      <c r="H11" s="57">
        <v>6948</v>
      </c>
      <c r="I11" s="57">
        <v>17979</v>
      </c>
      <c r="J11" s="57">
        <v>867</v>
      </c>
      <c r="K11" s="57">
        <v>591</v>
      </c>
      <c r="L11" s="57">
        <v>1367</v>
      </c>
      <c r="M11" s="77">
        <v>0</v>
      </c>
      <c r="N11" s="57">
        <v>3268</v>
      </c>
      <c r="O11" s="99">
        <v>89073</v>
      </c>
    </row>
    <row r="12" spans="1:15" ht="12.75" customHeight="1" x14ac:dyDescent="0.15">
      <c r="A12" s="60" t="s">
        <v>16</v>
      </c>
      <c r="B12" s="57">
        <v>55038</v>
      </c>
      <c r="C12" s="57">
        <v>447</v>
      </c>
      <c r="D12" s="77">
        <v>92</v>
      </c>
      <c r="E12" s="77">
        <v>0</v>
      </c>
      <c r="F12" s="77">
        <v>0</v>
      </c>
      <c r="G12" s="57">
        <v>73461</v>
      </c>
      <c r="H12" s="57">
        <v>81</v>
      </c>
      <c r="I12" s="57">
        <v>7183</v>
      </c>
      <c r="J12" s="77">
        <v>411</v>
      </c>
      <c r="K12" s="57">
        <v>1175</v>
      </c>
      <c r="L12" s="57">
        <v>260</v>
      </c>
      <c r="M12" s="77">
        <v>0</v>
      </c>
      <c r="N12" s="77">
        <v>0</v>
      </c>
      <c r="O12" s="99">
        <v>138149</v>
      </c>
    </row>
    <row r="13" spans="1:15" ht="12.75" customHeight="1" x14ac:dyDescent="0.15">
      <c r="A13" s="60" t="s">
        <v>17</v>
      </c>
      <c r="B13" s="57">
        <v>12834</v>
      </c>
      <c r="C13" s="57">
        <v>23</v>
      </c>
      <c r="D13" s="77">
        <v>0</v>
      </c>
      <c r="E13" s="57">
        <v>2061</v>
      </c>
      <c r="F13" s="77">
        <v>0</v>
      </c>
      <c r="G13" s="57">
        <v>1186</v>
      </c>
      <c r="H13" s="77">
        <v>0</v>
      </c>
      <c r="I13" s="57">
        <v>2441</v>
      </c>
      <c r="J13" s="57">
        <v>20</v>
      </c>
      <c r="K13" s="57">
        <v>5</v>
      </c>
      <c r="L13" s="57">
        <v>184</v>
      </c>
      <c r="M13" s="77">
        <v>0</v>
      </c>
      <c r="N13" s="77">
        <v>0</v>
      </c>
      <c r="O13" s="99">
        <v>18754</v>
      </c>
    </row>
    <row r="14" spans="1:15" ht="12.75" customHeight="1" x14ac:dyDescent="0.15">
      <c r="A14" s="60" t="s">
        <v>84</v>
      </c>
      <c r="B14" s="57">
        <v>22554</v>
      </c>
      <c r="C14" s="57">
        <v>7</v>
      </c>
      <c r="D14" s="57">
        <v>19</v>
      </c>
      <c r="E14" s="57">
        <v>2302</v>
      </c>
      <c r="F14" s="57">
        <v>173</v>
      </c>
      <c r="G14" s="57">
        <v>9958</v>
      </c>
      <c r="H14" s="57">
        <v>601</v>
      </c>
      <c r="I14" s="57">
        <v>3931</v>
      </c>
      <c r="J14" s="57">
        <v>147</v>
      </c>
      <c r="K14" s="57">
        <v>28</v>
      </c>
      <c r="L14" s="57">
        <v>441</v>
      </c>
      <c r="M14" s="77">
        <v>0</v>
      </c>
      <c r="N14" s="77">
        <v>0</v>
      </c>
      <c r="O14" s="99">
        <v>40159</v>
      </c>
    </row>
    <row r="15" spans="1:15" ht="12.75" customHeight="1" x14ac:dyDescent="0.15">
      <c r="A15" s="60" t="s">
        <v>18</v>
      </c>
      <c r="B15" s="57">
        <v>47420</v>
      </c>
      <c r="C15" s="57">
        <v>216</v>
      </c>
      <c r="D15" s="57">
        <v>134</v>
      </c>
      <c r="E15" s="57">
        <v>19776</v>
      </c>
      <c r="F15" s="57">
        <v>190</v>
      </c>
      <c r="G15" s="57">
        <v>16190</v>
      </c>
      <c r="H15" s="57">
        <v>34321</v>
      </c>
      <c r="I15" s="57">
        <v>50978</v>
      </c>
      <c r="J15" s="57">
        <v>10894</v>
      </c>
      <c r="K15" s="57">
        <v>853</v>
      </c>
      <c r="L15" s="57">
        <v>2924</v>
      </c>
      <c r="M15" s="77">
        <v>0</v>
      </c>
      <c r="N15" s="57">
        <v>15248</v>
      </c>
      <c r="O15" s="99">
        <v>199143</v>
      </c>
    </row>
    <row r="16" spans="1:15" ht="4.5" customHeight="1" x14ac:dyDescent="0.15">
      <c r="A16" s="62"/>
      <c r="B16" s="76"/>
      <c r="C16" s="76"/>
      <c r="D16" s="76"/>
      <c r="E16" s="76"/>
      <c r="F16" s="76"/>
      <c r="G16" s="76"/>
      <c r="H16" s="76"/>
      <c r="I16" s="76"/>
      <c r="J16" s="76"/>
      <c r="K16" s="76"/>
      <c r="L16" s="76"/>
      <c r="M16" s="76"/>
      <c r="N16" s="76"/>
      <c r="O16" s="100"/>
    </row>
    <row r="17" spans="1:15" ht="12.75" customHeight="1" x14ac:dyDescent="0.15">
      <c r="A17" s="60" t="s">
        <v>19</v>
      </c>
      <c r="B17" s="57">
        <v>13023</v>
      </c>
      <c r="C17" s="77">
        <v>0</v>
      </c>
      <c r="D17" s="57">
        <v>1</v>
      </c>
      <c r="E17" s="57">
        <v>30018</v>
      </c>
      <c r="F17" s="57">
        <v>125</v>
      </c>
      <c r="G17" s="57">
        <v>4009</v>
      </c>
      <c r="H17" s="57">
        <v>679</v>
      </c>
      <c r="I17" s="57">
        <v>7873</v>
      </c>
      <c r="J17" s="57">
        <v>8856</v>
      </c>
      <c r="K17" s="77">
        <v>0</v>
      </c>
      <c r="L17" s="57">
        <v>4756</v>
      </c>
      <c r="M17" s="57">
        <v>4600</v>
      </c>
      <c r="N17" s="57">
        <v>521</v>
      </c>
      <c r="O17" s="99">
        <v>74460</v>
      </c>
    </row>
    <row r="18" spans="1:15" ht="12.75" customHeight="1" x14ac:dyDescent="0.15">
      <c r="A18" s="60" t="s">
        <v>20</v>
      </c>
      <c r="B18" s="57">
        <v>3524</v>
      </c>
      <c r="C18" s="57">
        <v>49</v>
      </c>
      <c r="D18" s="77">
        <v>4</v>
      </c>
      <c r="E18" s="57">
        <v>9832</v>
      </c>
      <c r="F18" s="57">
        <v>18</v>
      </c>
      <c r="G18" s="57">
        <v>270</v>
      </c>
      <c r="H18" s="57">
        <v>25</v>
      </c>
      <c r="I18" s="57">
        <v>638</v>
      </c>
      <c r="J18" s="77">
        <v>0</v>
      </c>
      <c r="K18" s="77">
        <v>0</v>
      </c>
      <c r="L18" s="57">
        <v>172</v>
      </c>
      <c r="M18" s="77">
        <v>4</v>
      </c>
      <c r="N18" s="77">
        <v>0</v>
      </c>
      <c r="O18" s="99">
        <v>14535</v>
      </c>
    </row>
    <row r="19" spans="1:15" ht="12.75" customHeight="1" x14ac:dyDescent="0.15">
      <c r="A19" s="60" t="s">
        <v>21</v>
      </c>
      <c r="B19" s="57">
        <v>94487</v>
      </c>
      <c r="C19" s="57">
        <v>2806</v>
      </c>
      <c r="D19" s="57">
        <v>1026</v>
      </c>
      <c r="E19" s="57">
        <v>10471</v>
      </c>
      <c r="F19" s="57">
        <v>7</v>
      </c>
      <c r="G19" s="57">
        <v>3683</v>
      </c>
      <c r="H19" s="57">
        <v>3767</v>
      </c>
      <c r="I19" s="57">
        <v>3217</v>
      </c>
      <c r="J19" s="57">
        <v>445</v>
      </c>
      <c r="K19" s="57">
        <v>216</v>
      </c>
      <c r="L19" s="57">
        <v>77</v>
      </c>
      <c r="M19" s="77">
        <v>0</v>
      </c>
      <c r="N19" s="57">
        <v>1843</v>
      </c>
      <c r="O19" s="99">
        <v>122044</v>
      </c>
    </row>
    <row r="20" spans="1:15" ht="12.75" customHeight="1" x14ac:dyDescent="0.15">
      <c r="A20" s="60" t="s">
        <v>22</v>
      </c>
      <c r="B20" s="57">
        <v>868</v>
      </c>
      <c r="C20" s="77">
        <v>0</v>
      </c>
      <c r="D20" s="77">
        <v>0</v>
      </c>
      <c r="E20" s="57">
        <v>231</v>
      </c>
      <c r="F20" s="77">
        <v>0</v>
      </c>
      <c r="G20" s="57">
        <v>505</v>
      </c>
      <c r="H20" s="57">
        <v>8</v>
      </c>
      <c r="I20" s="57">
        <v>543</v>
      </c>
      <c r="J20" s="77">
        <v>6</v>
      </c>
      <c r="K20" s="77">
        <v>0</v>
      </c>
      <c r="L20" s="57">
        <v>53</v>
      </c>
      <c r="M20" s="77">
        <v>0</v>
      </c>
      <c r="N20" s="57">
        <v>2940</v>
      </c>
      <c r="O20" s="99">
        <v>5154</v>
      </c>
    </row>
    <row r="21" spans="1:15" ht="12.75" customHeight="1" x14ac:dyDescent="0.15">
      <c r="A21" s="60" t="s">
        <v>23</v>
      </c>
      <c r="B21" s="57">
        <v>92813</v>
      </c>
      <c r="C21" s="77">
        <v>0</v>
      </c>
      <c r="D21" s="77">
        <v>0</v>
      </c>
      <c r="E21" s="57">
        <v>27494</v>
      </c>
      <c r="F21" s="77">
        <v>0</v>
      </c>
      <c r="G21" s="57">
        <v>13003</v>
      </c>
      <c r="H21" s="57">
        <v>11847</v>
      </c>
      <c r="I21" s="57">
        <v>29867</v>
      </c>
      <c r="J21" s="57">
        <v>675</v>
      </c>
      <c r="K21" s="57">
        <v>903</v>
      </c>
      <c r="L21" s="57">
        <v>4043</v>
      </c>
      <c r="M21" s="77">
        <v>0</v>
      </c>
      <c r="N21" s="57">
        <v>174</v>
      </c>
      <c r="O21" s="99">
        <v>180819</v>
      </c>
    </row>
    <row r="22" spans="1:15" ht="12.75" customHeight="1" x14ac:dyDescent="0.15">
      <c r="A22" s="60" t="s">
        <v>24</v>
      </c>
      <c r="B22" s="57">
        <v>38685</v>
      </c>
      <c r="C22" s="57">
        <v>148</v>
      </c>
      <c r="D22" s="77">
        <v>0</v>
      </c>
      <c r="E22" s="57">
        <v>2020</v>
      </c>
      <c r="F22" s="77">
        <v>0</v>
      </c>
      <c r="G22" s="57">
        <v>2784</v>
      </c>
      <c r="H22" s="57">
        <v>2</v>
      </c>
      <c r="I22" s="57">
        <v>925</v>
      </c>
      <c r="J22" s="57">
        <v>208</v>
      </c>
      <c r="K22" s="57">
        <v>197</v>
      </c>
      <c r="L22" s="57">
        <v>1929</v>
      </c>
      <c r="M22" s="77">
        <v>0</v>
      </c>
      <c r="N22" s="77">
        <v>0</v>
      </c>
      <c r="O22" s="99">
        <v>46898</v>
      </c>
    </row>
    <row r="23" spans="1:15" ht="12.75" customHeight="1" x14ac:dyDescent="0.15">
      <c r="A23" s="60" t="s">
        <v>25</v>
      </c>
      <c r="B23" s="57">
        <v>118791</v>
      </c>
      <c r="C23" s="57">
        <v>204</v>
      </c>
      <c r="D23" s="57">
        <v>706</v>
      </c>
      <c r="E23" s="57">
        <v>239</v>
      </c>
      <c r="F23" s="57">
        <v>5</v>
      </c>
      <c r="G23" s="57">
        <v>4759</v>
      </c>
      <c r="H23" s="57">
        <v>2126</v>
      </c>
      <c r="I23" s="57">
        <v>16212</v>
      </c>
      <c r="J23" s="57">
        <v>4422</v>
      </c>
      <c r="K23" s="57">
        <v>1673</v>
      </c>
      <c r="L23" s="57">
        <v>1078</v>
      </c>
      <c r="M23" s="77">
        <v>0</v>
      </c>
      <c r="N23" s="57">
        <v>23342</v>
      </c>
      <c r="O23" s="99">
        <v>173557</v>
      </c>
    </row>
    <row r="24" spans="1:15" ht="12.75" customHeight="1" x14ac:dyDescent="0.15">
      <c r="A24" s="60" t="s">
        <v>26</v>
      </c>
      <c r="B24" s="57">
        <v>46457</v>
      </c>
      <c r="C24" s="77">
        <v>0</v>
      </c>
      <c r="D24" s="77">
        <v>69</v>
      </c>
      <c r="E24" s="57">
        <v>1168</v>
      </c>
      <c r="F24" s="77">
        <v>0</v>
      </c>
      <c r="G24" s="57">
        <v>3603</v>
      </c>
      <c r="H24" s="57">
        <v>206</v>
      </c>
      <c r="I24" s="57">
        <v>3665</v>
      </c>
      <c r="J24" s="57">
        <v>201</v>
      </c>
      <c r="K24" s="57">
        <v>365</v>
      </c>
      <c r="L24" s="57">
        <v>839</v>
      </c>
      <c r="M24" s="77">
        <v>0</v>
      </c>
      <c r="N24" s="57">
        <v>303</v>
      </c>
      <c r="O24" s="99">
        <v>56876</v>
      </c>
    </row>
    <row r="25" spans="1:15" ht="12.75" customHeight="1" x14ac:dyDescent="0.15">
      <c r="A25" s="60" t="s">
        <v>27</v>
      </c>
      <c r="B25" s="57">
        <v>74716</v>
      </c>
      <c r="C25" s="57">
        <v>1782</v>
      </c>
      <c r="D25" s="77">
        <v>0</v>
      </c>
      <c r="E25" s="57">
        <v>16296</v>
      </c>
      <c r="F25" s="77">
        <v>0</v>
      </c>
      <c r="G25" s="57">
        <v>2230</v>
      </c>
      <c r="H25" s="57">
        <v>39014</v>
      </c>
      <c r="I25" s="57">
        <v>19833</v>
      </c>
      <c r="J25" s="57">
        <v>5029</v>
      </c>
      <c r="K25" s="57">
        <v>2380</v>
      </c>
      <c r="L25" s="57">
        <v>6635</v>
      </c>
      <c r="M25" s="77">
        <v>0</v>
      </c>
      <c r="N25" s="57">
        <v>742</v>
      </c>
      <c r="O25" s="99">
        <v>168657</v>
      </c>
    </row>
    <row r="26" spans="1:15" ht="12.75" customHeight="1" x14ac:dyDescent="0.15">
      <c r="A26" s="60" t="s">
        <v>28</v>
      </c>
      <c r="B26" s="57">
        <v>9356</v>
      </c>
      <c r="C26" s="57">
        <v>32</v>
      </c>
      <c r="D26" s="57">
        <v>78</v>
      </c>
      <c r="E26" s="57">
        <v>1811</v>
      </c>
      <c r="F26" s="57">
        <v>15</v>
      </c>
      <c r="G26" s="57">
        <v>528</v>
      </c>
      <c r="H26" s="57">
        <v>1169</v>
      </c>
      <c r="I26" s="57">
        <v>5896</v>
      </c>
      <c r="J26" s="57">
        <v>20</v>
      </c>
      <c r="K26" s="57">
        <v>45</v>
      </c>
      <c r="L26" s="57">
        <v>550</v>
      </c>
      <c r="M26" s="77">
        <v>0</v>
      </c>
      <c r="N26" s="77">
        <v>0</v>
      </c>
      <c r="O26" s="99">
        <v>19502</v>
      </c>
    </row>
    <row r="27" spans="1:15" ht="4.5" customHeight="1" x14ac:dyDescent="0.15">
      <c r="A27" s="62"/>
      <c r="B27" s="76"/>
      <c r="C27" s="76"/>
      <c r="D27" s="76"/>
      <c r="E27" s="76"/>
      <c r="F27" s="76"/>
      <c r="G27" s="76"/>
      <c r="H27" s="76"/>
      <c r="I27" s="76"/>
      <c r="J27" s="76"/>
      <c r="K27" s="76"/>
      <c r="L27" s="76"/>
      <c r="M27" s="76"/>
      <c r="N27" s="76"/>
      <c r="O27" s="100"/>
    </row>
    <row r="28" spans="1:15" ht="12.75" customHeight="1" x14ac:dyDescent="0.15">
      <c r="A28" s="60" t="s">
        <v>29</v>
      </c>
      <c r="B28" s="57">
        <v>826166</v>
      </c>
      <c r="C28" s="77">
        <v>0</v>
      </c>
      <c r="D28" s="77">
        <v>0</v>
      </c>
      <c r="E28" s="57">
        <v>280</v>
      </c>
      <c r="F28" s="77">
        <v>0</v>
      </c>
      <c r="G28" s="57">
        <v>4804</v>
      </c>
      <c r="H28" s="57">
        <v>3557</v>
      </c>
      <c r="I28" s="57">
        <v>7114</v>
      </c>
      <c r="J28" s="57">
        <v>381</v>
      </c>
      <c r="K28" s="57">
        <v>4166</v>
      </c>
      <c r="L28" s="57">
        <v>995</v>
      </c>
      <c r="M28" s="77">
        <v>0</v>
      </c>
      <c r="N28" s="57">
        <v>13854</v>
      </c>
      <c r="O28" s="99">
        <v>861316</v>
      </c>
    </row>
    <row r="29" spans="1:15" ht="12.75" customHeight="1" x14ac:dyDescent="0.15">
      <c r="A29" s="60" t="s">
        <v>30</v>
      </c>
      <c r="B29" s="57">
        <v>46076</v>
      </c>
      <c r="C29" s="57">
        <v>119</v>
      </c>
      <c r="D29" s="57">
        <v>897</v>
      </c>
      <c r="E29" s="57">
        <v>61396</v>
      </c>
      <c r="F29" s="77">
        <v>146</v>
      </c>
      <c r="G29" s="57">
        <v>10166</v>
      </c>
      <c r="H29" s="57">
        <v>6346</v>
      </c>
      <c r="I29" s="57">
        <v>22336</v>
      </c>
      <c r="J29" s="57">
        <v>14853</v>
      </c>
      <c r="K29" s="57">
        <v>70</v>
      </c>
      <c r="L29" s="57">
        <v>3950</v>
      </c>
      <c r="M29" s="77">
        <v>0</v>
      </c>
      <c r="N29" s="77">
        <v>0</v>
      </c>
      <c r="O29" s="99">
        <v>166356</v>
      </c>
    </row>
    <row r="30" spans="1:15" ht="12.75" customHeight="1" x14ac:dyDescent="0.15">
      <c r="A30" s="60" t="s">
        <v>31</v>
      </c>
      <c r="B30" s="57">
        <v>692805</v>
      </c>
      <c r="C30" s="77">
        <v>0</v>
      </c>
      <c r="D30" s="77">
        <v>0</v>
      </c>
      <c r="E30" s="77">
        <v>7</v>
      </c>
      <c r="F30" s="77">
        <v>0</v>
      </c>
      <c r="G30" s="57">
        <v>16970</v>
      </c>
      <c r="H30" s="57">
        <v>3377</v>
      </c>
      <c r="I30" s="57">
        <v>32896</v>
      </c>
      <c r="J30" s="57">
        <v>2598</v>
      </c>
      <c r="K30" s="57">
        <v>3814</v>
      </c>
      <c r="L30" s="57">
        <v>12183</v>
      </c>
      <c r="M30" s="77">
        <v>0</v>
      </c>
      <c r="N30" s="77">
        <v>8097</v>
      </c>
      <c r="O30" s="99">
        <v>772748</v>
      </c>
    </row>
    <row r="31" spans="1:15" ht="12.75" customHeight="1" x14ac:dyDescent="0.15">
      <c r="A31" s="60" t="s">
        <v>32</v>
      </c>
      <c r="B31" s="57">
        <v>166602</v>
      </c>
      <c r="C31" s="77">
        <v>0</v>
      </c>
      <c r="D31" s="57">
        <v>2743</v>
      </c>
      <c r="E31" s="57">
        <v>7607</v>
      </c>
      <c r="F31" s="77">
        <v>0</v>
      </c>
      <c r="G31" s="57">
        <v>43205</v>
      </c>
      <c r="H31" s="57">
        <v>22125</v>
      </c>
      <c r="I31" s="57">
        <v>23272</v>
      </c>
      <c r="J31" s="57">
        <v>418</v>
      </c>
      <c r="K31" s="57">
        <v>221</v>
      </c>
      <c r="L31" s="57">
        <v>1528</v>
      </c>
      <c r="M31" s="77">
        <v>115</v>
      </c>
      <c r="N31" s="57">
        <v>35881</v>
      </c>
      <c r="O31" s="99">
        <v>303717</v>
      </c>
    </row>
    <row r="32" spans="1:15" ht="12.75" customHeight="1" x14ac:dyDescent="0.15">
      <c r="A32" s="60" t="s">
        <v>33</v>
      </c>
      <c r="B32" s="57">
        <v>124361</v>
      </c>
      <c r="C32" s="57">
        <v>364</v>
      </c>
      <c r="D32" s="57">
        <v>857</v>
      </c>
      <c r="E32" s="57">
        <v>3403</v>
      </c>
      <c r="F32" s="57">
        <v>162</v>
      </c>
      <c r="G32" s="57">
        <v>7922</v>
      </c>
      <c r="H32" s="57">
        <v>689</v>
      </c>
      <c r="I32" s="57">
        <v>8859</v>
      </c>
      <c r="J32" s="57">
        <v>3052</v>
      </c>
      <c r="K32" s="77">
        <v>0</v>
      </c>
      <c r="L32" s="57">
        <v>4602</v>
      </c>
      <c r="M32" s="57">
        <v>26</v>
      </c>
      <c r="N32" s="57">
        <v>22934</v>
      </c>
      <c r="O32" s="99">
        <v>177231</v>
      </c>
    </row>
    <row r="33" spans="1:15" ht="12.75" customHeight="1" x14ac:dyDescent="0.15">
      <c r="A33" s="60" t="s">
        <v>34</v>
      </c>
      <c r="B33" s="57">
        <v>27718</v>
      </c>
      <c r="C33" s="77">
        <v>0</v>
      </c>
      <c r="D33" s="77">
        <v>0</v>
      </c>
      <c r="E33" s="57">
        <v>14470</v>
      </c>
      <c r="F33" s="77">
        <v>65</v>
      </c>
      <c r="G33" s="57">
        <v>2922</v>
      </c>
      <c r="H33" s="57">
        <v>21026</v>
      </c>
      <c r="I33" s="57">
        <v>17252</v>
      </c>
      <c r="J33" s="77">
        <v>158</v>
      </c>
      <c r="K33" s="57">
        <v>1475</v>
      </c>
      <c r="L33" s="57">
        <v>2091</v>
      </c>
      <c r="M33" s="77">
        <v>0</v>
      </c>
      <c r="N33" s="77">
        <v>0</v>
      </c>
      <c r="O33" s="99">
        <v>87177</v>
      </c>
    </row>
    <row r="34" spans="1:15" ht="12.75" customHeight="1" x14ac:dyDescent="0.15">
      <c r="A34" s="60" t="s">
        <v>35</v>
      </c>
      <c r="B34" s="57">
        <v>117087</v>
      </c>
      <c r="C34" s="57">
        <v>1150</v>
      </c>
      <c r="D34" s="57">
        <v>1416</v>
      </c>
      <c r="E34" s="57">
        <v>5437</v>
      </c>
      <c r="F34" s="57">
        <v>45</v>
      </c>
      <c r="G34" s="57">
        <v>8567</v>
      </c>
      <c r="H34" s="57">
        <v>10287</v>
      </c>
      <c r="I34" s="57">
        <v>19587</v>
      </c>
      <c r="J34" s="57">
        <v>2819</v>
      </c>
      <c r="K34" s="57">
        <v>178</v>
      </c>
      <c r="L34" s="57">
        <v>2808</v>
      </c>
      <c r="M34" s="77">
        <v>0</v>
      </c>
      <c r="N34" s="57">
        <v>548</v>
      </c>
      <c r="O34" s="99">
        <v>169930</v>
      </c>
    </row>
    <row r="35" spans="1:15" ht="12.75" customHeight="1" x14ac:dyDescent="0.15">
      <c r="A35" s="60" t="s">
        <v>36</v>
      </c>
      <c r="B35" s="57">
        <v>7312</v>
      </c>
      <c r="C35" s="77">
        <v>0</v>
      </c>
      <c r="D35" s="77">
        <v>0</v>
      </c>
      <c r="E35" s="57">
        <v>8616</v>
      </c>
      <c r="F35" s="77">
        <v>1</v>
      </c>
      <c r="G35" s="57">
        <v>1853</v>
      </c>
      <c r="H35" s="57">
        <v>956</v>
      </c>
      <c r="I35" s="57">
        <v>2940</v>
      </c>
      <c r="J35" s="57">
        <v>1</v>
      </c>
      <c r="K35" s="57">
        <v>36</v>
      </c>
      <c r="L35" s="57">
        <v>192</v>
      </c>
      <c r="M35" s="77">
        <v>0</v>
      </c>
      <c r="N35" s="57">
        <v>2414</v>
      </c>
      <c r="O35" s="99">
        <v>24322</v>
      </c>
    </row>
    <row r="36" spans="1:15" ht="12.75" customHeight="1" x14ac:dyDescent="0.15">
      <c r="A36" s="60" t="s">
        <v>37</v>
      </c>
      <c r="B36" s="57">
        <v>33230</v>
      </c>
      <c r="C36" s="77">
        <v>0</v>
      </c>
      <c r="D36" s="77">
        <v>0</v>
      </c>
      <c r="E36" s="57">
        <v>3746</v>
      </c>
      <c r="F36" s="57">
        <v>270</v>
      </c>
      <c r="G36" s="57">
        <v>837</v>
      </c>
      <c r="H36" s="57">
        <v>2411</v>
      </c>
      <c r="I36" s="57">
        <v>5709</v>
      </c>
      <c r="J36" s="57">
        <v>826</v>
      </c>
      <c r="K36" s="57">
        <v>430</v>
      </c>
      <c r="L36" s="57">
        <v>456</v>
      </c>
      <c r="M36" s="77">
        <v>0</v>
      </c>
      <c r="N36" s="57">
        <v>3597</v>
      </c>
      <c r="O36" s="99">
        <v>51512</v>
      </c>
    </row>
    <row r="37" spans="1:15" ht="12.75" customHeight="1" x14ac:dyDescent="0.15">
      <c r="A37" s="60" t="s">
        <v>38</v>
      </c>
      <c r="B37" s="57">
        <v>70722</v>
      </c>
      <c r="C37" s="77">
        <v>34</v>
      </c>
      <c r="D37" s="57">
        <v>128</v>
      </c>
      <c r="E37" s="57">
        <v>1846</v>
      </c>
      <c r="F37" s="77">
        <v>0</v>
      </c>
      <c r="G37" s="57">
        <v>1946</v>
      </c>
      <c r="H37" s="57">
        <v>3943</v>
      </c>
      <c r="I37" s="57">
        <v>5437</v>
      </c>
      <c r="J37" s="57">
        <v>796</v>
      </c>
      <c r="K37" s="57">
        <v>486</v>
      </c>
      <c r="L37" s="57">
        <v>108</v>
      </c>
      <c r="M37" s="77">
        <v>0</v>
      </c>
      <c r="N37" s="77">
        <v>0</v>
      </c>
      <c r="O37" s="99">
        <v>85447</v>
      </c>
    </row>
    <row r="38" spans="1:15" ht="4.5" customHeight="1" x14ac:dyDescent="0.15">
      <c r="A38" s="62"/>
      <c r="B38" s="76"/>
      <c r="C38" s="76"/>
      <c r="D38" s="76"/>
      <c r="E38" s="76"/>
      <c r="F38" s="76"/>
      <c r="G38" s="76"/>
      <c r="H38" s="76"/>
      <c r="I38" s="76"/>
      <c r="J38" s="76"/>
      <c r="K38" s="76"/>
      <c r="L38" s="76"/>
      <c r="M38" s="76"/>
      <c r="N38" s="76"/>
      <c r="O38" s="100"/>
    </row>
    <row r="39" spans="1:15" ht="12.75" customHeight="1" x14ac:dyDescent="0.15">
      <c r="A39" s="60" t="s">
        <v>39</v>
      </c>
      <c r="B39" s="57">
        <v>81260</v>
      </c>
      <c r="C39" s="77">
        <v>0</v>
      </c>
      <c r="D39" s="77">
        <v>0</v>
      </c>
      <c r="E39" s="57">
        <v>1392</v>
      </c>
      <c r="F39" s="57">
        <v>136</v>
      </c>
      <c r="G39" s="57">
        <v>3995</v>
      </c>
      <c r="H39" s="57">
        <v>3949</v>
      </c>
      <c r="I39" s="57">
        <v>3152</v>
      </c>
      <c r="J39" s="57">
        <v>998</v>
      </c>
      <c r="K39" s="77">
        <v>0</v>
      </c>
      <c r="L39" s="57">
        <v>217</v>
      </c>
      <c r="M39" s="77">
        <v>0</v>
      </c>
      <c r="N39" s="77">
        <v>0</v>
      </c>
      <c r="O39" s="99">
        <v>95097</v>
      </c>
    </row>
    <row r="40" spans="1:15" ht="12.75" customHeight="1" x14ac:dyDescent="0.15">
      <c r="A40" s="60" t="s">
        <v>40</v>
      </c>
      <c r="B40" s="57">
        <v>69750</v>
      </c>
      <c r="C40" s="77">
        <v>38</v>
      </c>
      <c r="D40" s="77">
        <v>495</v>
      </c>
      <c r="E40" s="57">
        <v>40822</v>
      </c>
      <c r="F40" s="57">
        <v>67</v>
      </c>
      <c r="G40" s="57">
        <v>6818</v>
      </c>
      <c r="H40" s="57">
        <v>923</v>
      </c>
      <c r="I40" s="57">
        <v>54168</v>
      </c>
      <c r="J40" s="57">
        <v>12822</v>
      </c>
      <c r="K40" s="57">
        <v>3269</v>
      </c>
      <c r="L40" s="57">
        <v>3844</v>
      </c>
      <c r="M40" s="77">
        <v>0</v>
      </c>
      <c r="N40" s="57">
        <v>20477</v>
      </c>
      <c r="O40" s="99">
        <v>213493</v>
      </c>
    </row>
    <row r="41" spans="1:15" ht="12.75" customHeight="1" x14ac:dyDescent="0.15">
      <c r="A41" s="60" t="s">
        <v>41</v>
      </c>
      <c r="B41" s="57">
        <v>62421</v>
      </c>
      <c r="C41" s="77">
        <v>0</v>
      </c>
      <c r="D41" s="77">
        <v>9</v>
      </c>
      <c r="E41" s="57">
        <v>14534</v>
      </c>
      <c r="F41" s="57">
        <v>51</v>
      </c>
      <c r="G41" s="57">
        <v>13635</v>
      </c>
      <c r="H41" s="57">
        <v>7127</v>
      </c>
      <c r="I41" s="57">
        <v>18168</v>
      </c>
      <c r="J41" s="57">
        <v>1880</v>
      </c>
      <c r="K41" s="57">
        <v>1368</v>
      </c>
      <c r="L41" s="57">
        <v>2392</v>
      </c>
      <c r="M41" s="57">
        <v>36</v>
      </c>
      <c r="N41" s="57">
        <v>819</v>
      </c>
      <c r="O41" s="99">
        <v>122440</v>
      </c>
    </row>
    <row r="42" spans="1:15" ht="12.75" customHeight="1" x14ac:dyDescent="0.15">
      <c r="A42" s="60" t="s">
        <v>42</v>
      </c>
      <c r="B42" s="57">
        <v>977187</v>
      </c>
      <c r="C42" s="57">
        <v>27581</v>
      </c>
      <c r="D42" s="57">
        <v>748</v>
      </c>
      <c r="E42" s="57">
        <v>78135</v>
      </c>
      <c r="F42" s="77">
        <v>0</v>
      </c>
      <c r="G42" s="57">
        <v>43675</v>
      </c>
      <c r="H42" s="57">
        <v>674</v>
      </c>
      <c r="I42" s="57">
        <v>59154</v>
      </c>
      <c r="J42" s="57">
        <v>17825</v>
      </c>
      <c r="K42" s="57">
        <v>4968</v>
      </c>
      <c r="L42" s="57">
        <v>1400</v>
      </c>
      <c r="M42" s="77">
        <v>0</v>
      </c>
      <c r="N42" s="77">
        <v>0</v>
      </c>
      <c r="O42" s="99">
        <v>1211347</v>
      </c>
    </row>
    <row r="43" spans="1:15" ht="12.75" customHeight="1" x14ac:dyDescent="0.15">
      <c r="A43" s="60" t="s">
        <v>43</v>
      </c>
      <c r="B43" s="57">
        <v>18271</v>
      </c>
      <c r="C43" s="57">
        <v>353</v>
      </c>
      <c r="D43" s="77">
        <v>0</v>
      </c>
      <c r="E43" s="57">
        <v>10809</v>
      </c>
      <c r="F43" s="77">
        <v>0</v>
      </c>
      <c r="G43" s="57">
        <v>11465</v>
      </c>
      <c r="H43" s="57">
        <v>1612</v>
      </c>
      <c r="I43" s="57">
        <v>8533</v>
      </c>
      <c r="J43" s="57">
        <v>345</v>
      </c>
      <c r="K43" s="77">
        <v>0</v>
      </c>
      <c r="L43" s="57">
        <v>785</v>
      </c>
      <c r="M43" s="77">
        <v>0</v>
      </c>
      <c r="N43" s="57">
        <v>17499</v>
      </c>
      <c r="O43" s="99">
        <v>69671</v>
      </c>
    </row>
    <row r="44" spans="1:15" ht="12.75" customHeight="1" x14ac:dyDescent="0.15">
      <c r="A44" s="60" t="s">
        <v>44</v>
      </c>
      <c r="B44" s="57">
        <v>6756</v>
      </c>
      <c r="C44" s="77">
        <v>1</v>
      </c>
      <c r="D44" s="57">
        <v>59</v>
      </c>
      <c r="E44" s="57">
        <v>4017</v>
      </c>
      <c r="F44" s="77">
        <v>0</v>
      </c>
      <c r="G44" s="57">
        <v>371</v>
      </c>
      <c r="H44" s="57">
        <v>2</v>
      </c>
      <c r="I44" s="57">
        <v>1159</v>
      </c>
      <c r="J44" s="57">
        <v>16</v>
      </c>
      <c r="K44" s="57">
        <v>131</v>
      </c>
      <c r="L44" s="57">
        <v>103</v>
      </c>
      <c r="M44" s="57">
        <v>2</v>
      </c>
      <c r="N44" s="57">
        <v>166</v>
      </c>
      <c r="O44" s="99">
        <v>12784</v>
      </c>
    </row>
    <row r="45" spans="1:15" ht="12.75" customHeight="1" x14ac:dyDescent="0.15">
      <c r="A45" s="60" t="s">
        <v>45</v>
      </c>
      <c r="B45" s="57">
        <v>143745</v>
      </c>
      <c r="C45" s="57">
        <v>82</v>
      </c>
      <c r="D45" s="57">
        <v>1952</v>
      </c>
      <c r="E45" s="57">
        <v>104737</v>
      </c>
      <c r="F45" s="77">
        <v>0</v>
      </c>
      <c r="G45" s="57">
        <v>7507</v>
      </c>
      <c r="H45" s="57">
        <v>8899</v>
      </c>
      <c r="I45" s="57">
        <v>42933</v>
      </c>
      <c r="J45" s="57">
        <v>8683</v>
      </c>
      <c r="K45" s="57">
        <v>384</v>
      </c>
      <c r="L45" s="57">
        <v>3399</v>
      </c>
      <c r="M45" s="77">
        <v>0</v>
      </c>
      <c r="N45" s="57">
        <v>18512</v>
      </c>
      <c r="O45" s="99">
        <v>340833</v>
      </c>
    </row>
    <row r="46" spans="1:15" ht="12.75" customHeight="1" x14ac:dyDescent="0.15">
      <c r="A46" s="60" t="s">
        <v>46</v>
      </c>
      <c r="B46" s="57">
        <v>5632</v>
      </c>
      <c r="C46" s="77">
        <v>0</v>
      </c>
      <c r="D46" s="77">
        <v>24</v>
      </c>
      <c r="E46" s="57">
        <v>4368</v>
      </c>
      <c r="F46" s="57">
        <v>11</v>
      </c>
      <c r="G46" s="57">
        <v>4869</v>
      </c>
      <c r="H46" s="57">
        <v>2182</v>
      </c>
      <c r="I46" s="57">
        <v>11187</v>
      </c>
      <c r="J46" s="77">
        <v>0</v>
      </c>
      <c r="K46" s="57">
        <v>3851</v>
      </c>
      <c r="L46" s="57">
        <v>828</v>
      </c>
      <c r="M46" s="77">
        <v>0</v>
      </c>
      <c r="N46" s="77">
        <v>0</v>
      </c>
      <c r="O46" s="99">
        <v>32952</v>
      </c>
    </row>
    <row r="47" spans="1:15" ht="12.75" customHeight="1" x14ac:dyDescent="0.15">
      <c r="A47" s="60" t="s">
        <v>47</v>
      </c>
      <c r="B47" s="57">
        <v>477431</v>
      </c>
      <c r="C47" s="77">
        <v>3101</v>
      </c>
      <c r="D47" s="77">
        <v>3720</v>
      </c>
      <c r="E47" s="57">
        <v>12819</v>
      </c>
      <c r="F47" s="77">
        <v>4</v>
      </c>
      <c r="G47" s="57">
        <v>12272</v>
      </c>
      <c r="H47" s="77">
        <v>2</v>
      </c>
      <c r="I47" s="57">
        <v>633</v>
      </c>
      <c r="J47" s="77">
        <v>0</v>
      </c>
      <c r="K47" s="77">
        <v>6</v>
      </c>
      <c r="L47" s="57">
        <v>1889</v>
      </c>
      <c r="M47" s="77">
        <v>0</v>
      </c>
      <c r="N47" s="57">
        <v>8027</v>
      </c>
      <c r="O47" s="99">
        <v>519904</v>
      </c>
    </row>
    <row r="48" spans="1:15" ht="12.75" customHeight="1" x14ac:dyDescent="0.15">
      <c r="A48" s="60" t="s">
        <v>48</v>
      </c>
      <c r="B48" s="57">
        <v>265364</v>
      </c>
      <c r="C48" s="57">
        <v>8</v>
      </c>
      <c r="D48" s="57">
        <v>2011</v>
      </c>
      <c r="E48" s="77">
        <v>0</v>
      </c>
      <c r="F48" s="77">
        <v>8</v>
      </c>
      <c r="G48" s="57">
        <v>34984</v>
      </c>
      <c r="H48" s="57">
        <v>34668</v>
      </c>
      <c r="I48" s="57">
        <v>49507</v>
      </c>
      <c r="J48" s="57">
        <v>9752</v>
      </c>
      <c r="K48" s="57">
        <v>177</v>
      </c>
      <c r="L48" s="57">
        <v>9246</v>
      </c>
      <c r="M48" s="77">
        <v>31</v>
      </c>
      <c r="N48" s="57">
        <v>2025</v>
      </c>
      <c r="O48" s="99">
        <v>407782</v>
      </c>
    </row>
    <row r="49" spans="1:15" ht="4.5" customHeight="1" x14ac:dyDescent="0.15">
      <c r="A49" s="62"/>
      <c r="B49" s="76"/>
      <c r="C49" s="76"/>
      <c r="D49" s="76"/>
      <c r="E49" s="76"/>
      <c r="F49" s="76"/>
      <c r="G49" s="76"/>
      <c r="H49" s="76"/>
      <c r="I49" s="76"/>
      <c r="J49" s="76"/>
      <c r="K49" s="76"/>
      <c r="L49" s="76"/>
      <c r="M49" s="76"/>
      <c r="N49" s="76"/>
      <c r="O49" s="100"/>
    </row>
    <row r="50" spans="1:15" ht="12.75" customHeight="1" x14ac:dyDescent="0.15">
      <c r="A50" s="60" t="s">
        <v>49</v>
      </c>
      <c r="B50" s="57">
        <v>2866</v>
      </c>
      <c r="C50" s="57">
        <v>1929</v>
      </c>
      <c r="D50" s="57">
        <v>667</v>
      </c>
      <c r="E50" s="57">
        <v>19225</v>
      </c>
      <c r="F50" s="57">
        <v>555</v>
      </c>
      <c r="G50" s="57">
        <v>9098</v>
      </c>
      <c r="H50" s="57">
        <v>12867</v>
      </c>
      <c r="I50" s="57">
        <v>15880</v>
      </c>
      <c r="J50" s="57">
        <v>2462</v>
      </c>
      <c r="K50" s="57">
        <v>172</v>
      </c>
      <c r="L50" s="57">
        <v>1400</v>
      </c>
      <c r="M50" s="57">
        <v>101</v>
      </c>
      <c r="N50" s="77">
        <v>49</v>
      </c>
      <c r="O50" s="99">
        <v>67269</v>
      </c>
    </row>
    <row r="51" spans="1:15" ht="12.75" customHeight="1" x14ac:dyDescent="0.15">
      <c r="A51" s="60" t="s">
        <v>50</v>
      </c>
      <c r="B51" s="57">
        <v>13023</v>
      </c>
      <c r="C51" s="77">
        <v>0</v>
      </c>
      <c r="D51" s="77">
        <v>0</v>
      </c>
      <c r="E51" s="57">
        <v>985</v>
      </c>
      <c r="F51" s="77">
        <v>0</v>
      </c>
      <c r="G51" s="57">
        <v>1633</v>
      </c>
      <c r="H51" s="77">
        <v>0</v>
      </c>
      <c r="I51" s="57">
        <v>2861</v>
      </c>
      <c r="J51" s="77">
        <v>0</v>
      </c>
      <c r="K51" s="57">
        <v>64</v>
      </c>
      <c r="L51" s="57">
        <v>68</v>
      </c>
      <c r="M51" s="77">
        <v>0</v>
      </c>
      <c r="N51" s="57">
        <v>8526</v>
      </c>
      <c r="O51" s="99">
        <v>27159</v>
      </c>
    </row>
    <row r="52" spans="1:15" ht="12.75" customHeight="1" x14ac:dyDescent="0.15">
      <c r="A52" s="60" t="s">
        <v>51</v>
      </c>
      <c r="B52" s="57">
        <v>34578</v>
      </c>
      <c r="C52" s="77">
        <v>0</v>
      </c>
      <c r="D52" s="77">
        <v>0</v>
      </c>
      <c r="E52" s="57">
        <v>5894</v>
      </c>
      <c r="F52" s="57">
        <v>545</v>
      </c>
      <c r="G52" s="57">
        <v>4606</v>
      </c>
      <c r="H52" s="57">
        <v>1731</v>
      </c>
      <c r="I52" s="57">
        <v>2931</v>
      </c>
      <c r="J52" s="77">
        <v>0</v>
      </c>
      <c r="K52" s="77">
        <v>16</v>
      </c>
      <c r="L52" s="57">
        <v>1753</v>
      </c>
      <c r="M52" s="77">
        <v>0</v>
      </c>
      <c r="N52" s="57">
        <v>237</v>
      </c>
      <c r="O52" s="99">
        <v>52289</v>
      </c>
    </row>
    <row r="53" spans="1:15" ht="12.75" customHeight="1" x14ac:dyDescent="0.15">
      <c r="A53" s="60" t="s">
        <v>52</v>
      </c>
      <c r="B53" s="57">
        <v>3094</v>
      </c>
      <c r="C53" s="77">
        <v>0</v>
      </c>
      <c r="D53" s="57">
        <v>720</v>
      </c>
      <c r="E53" s="77">
        <v>0</v>
      </c>
      <c r="F53" s="57">
        <v>73</v>
      </c>
      <c r="G53" s="57">
        <v>361</v>
      </c>
      <c r="H53" s="57">
        <v>6250</v>
      </c>
      <c r="I53" s="57">
        <v>741</v>
      </c>
      <c r="J53" s="57">
        <v>3</v>
      </c>
      <c r="K53" s="57">
        <v>488</v>
      </c>
      <c r="L53" s="57">
        <v>250</v>
      </c>
      <c r="M53" s="57">
        <v>86</v>
      </c>
      <c r="N53" s="77">
        <v>0</v>
      </c>
      <c r="O53" s="99">
        <v>12066</v>
      </c>
    </row>
    <row r="54" spans="1:15" ht="12.75" customHeight="1" x14ac:dyDescent="0.15">
      <c r="A54" s="60" t="s">
        <v>53</v>
      </c>
      <c r="B54" s="57">
        <v>267847</v>
      </c>
      <c r="C54" s="77">
        <v>0</v>
      </c>
      <c r="D54" s="57">
        <v>13</v>
      </c>
      <c r="E54" s="57">
        <v>3564</v>
      </c>
      <c r="F54" s="77">
        <v>0</v>
      </c>
      <c r="G54" s="57">
        <v>15859</v>
      </c>
      <c r="H54" s="57">
        <v>15526</v>
      </c>
      <c r="I54" s="57">
        <v>27830</v>
      </c>
      <c r="J54" s="57">
        <v>18762</v>
      </c>
      <c r="K54" s="77">
        <v>23</v>
      </c>
      <c r="L54" s="57">
        <v>2522</v>
      </c>
      <c r="M54" s="77">
        <v>0</v>
      </c>
      <c r="N54" s="57">
        <v>12082</v>
      </c>
      <c r="O54" s="99">
        <v>364030</v>
      </c>
    </row>
    <row r="55" spans="1:15" ht="12.75" customHeight="1" x14ac:dyDescent="0.15">
      <c r="A55" s="60" t="s">
        <v>54</v>
      </c>
      <c r="B55" s="57">
        <v>70775</v>
      </c>
      <c r="C55" s="57">
        <v>8762</v>
      </c>
      <c r="D55" s="57">
        <v>1304</v>
      </c>
      <c r="E55" s="57">
        <v>418</v>
      </c>
      <c r="F55" s="77">
        <v>658</v>
      </c>
      <c r="G55" s="57">
        <v>8449</v>
      </c>
      <c r="H55" s="77">
        <v>0</v>
      </c>
      <c r="I55" s="57">
        <v>263</v>
      </c>
      <c r="J55" s="77">
        <v>0</v>
      </c>
      <c r="K55" s="77">
        <v>0</v>
      </c>
      <c r="L55" s="57">
        <v>1879</v>
      </c>
      <c r="M55" s="77">
        <v>0</v>
      </c>
      <c r="N55" s="77">
        <v>0</v>
      </c>
      <c r="O55" s="99">
        <v>92508</v>
      </c>
    </row>
    <row r="56" spans="1:15" ht="12.75" customHeight="1" x14ac:dyDescent="0.15">
      <c r="A56" s="60" t="s">
        <v>55</v>
      </c>
      <c r="B56" s="57">
        <v>16842</v>
      </c>
      <c r="C56" s="77">
        <v>0</v>
      </c>
      <c r="D56" s="57">
        <v>13</v>
      </c>
      <c r="E56" s="57">
        <v>868</v>
      </c>
      <c r="F56" s="57">
        <v>40</v>
      </c>
      <c r="G56" s="57">
        <v>1494</v>
      </c>
      <c r="H56" s="77">
        <v>0</v>
      </c>
      <c r="I56" s="57">
        <v>814</v>
      </c>
      <c r="J56" s="57">
        <v>679</v>
      </c>
      <c r="K56" s="77">
        <v>0</v>
      </c>
      <c r="L56" s="57">
        <v>249</v>
      </c>
      <c r="M56" s="77">
        <v>0</v>
      </c>
      <c r="N56" s="57">
        <v>1456</v>
      </c>
      <c r="O56" s="99">
        <v>22454</v>
      </c>
    </row>
    <row r="57" spans="1:15" ht="12.75" customHeight="1" x14ac:dyDescent="0.15">
      <c r="A57" s="60" t="s">
        <v>56</v>
      </c>
      <c r="B57" s="57">
        <v>25844</v>
      </c>
      <c r="C57" s="77">
        <v>0</v>
      </c>
      <c r="D57" s="77">
        <v>0</v>
      </c>
      <c r="E57" s="57">
        <v>867</v>
      </c>
      <c r="F57" s="57">
        <v>24</v>
      </c>
      <c r="G57" s="57">
        <v>538</v>
      </c>
      <c r="H57" s="57">
        <v>1320</v>
      </c>
      <c r="I57" s="57">
        <v>559</v>
      </c>
      <c r="J57" s="57">
        <v>43</v>
      </c>
      <c r="K57" s="57">
        <v>30</v>
      </c>
      <c r="L57" s="57">
        <v>467</v>
      </c>
      <c r="M57" s="77">
        <v>0</v>
      </c>
      <c r="N57" s="77">
        <v>0</v>
      </c>
      <c r="O57" s="99">
        <v>29692</v>
      </c>
    </row>
    <row r="58" spans="1:15" ht="12.75" customHeight="1" x14ac:dyDescent="0.15">
      <c r="A58" s="60" t="s">
        <v>57</v>
      </c>
      <c r="B58" s="57">
        <v>39</v>
      </c>
      <c r="C58" s="57">
        <v>3</v>
      </c>
      <c r="D58" s="77">
        <v>0</v>
      </c>
      <c r="E58" s="57">
        <v>1170</v>
      </c>
      <c r="F58" s="57">
        <v>231</v>
      </c>
      <c r="G58" s="57">
        <v>4</v>
      </c>
      <c r="H58" s="57">
        <v>1</v>
      </c>
      <c r="I58" s="57">
        <v>160</v>
      </c>
      <c r="J58" s="57">
        <v>123</v>
      </c>
      <c r="K58" s="57">
        <v>12</v>
      </c>
      <c r="L58" s="57">
        <v>13</v>
      </c>
      <c r="M58" s="77">
        <v>0</v>
      </c>
      <c r="N58" s="57">
        <v>178</v>
      </c>
      <c r="O58" s="99">
        <v>1934</v>
      </c>
    </row>
    <row r="59" spans="1:15" ht="12.75" customHeight="1" x14ac:dyDescent="0.15">
      <c r="A59" s="60" t="s">
        <v>58</v>
      </c>
      <c r="B59" s="57">
        <v>194024</v>
      </c>
      <c r="C59" s="57">
        <v>2</v>
      </c>
      <c r="D59" s="77">
        <v>0</v>
      </c>
      <c r="E59" s="57">
        <v>469</v>
      </c>
      <c r="F59" s="57">
        <v>68</v>
      </c>
      <c r="G59" s="57">
        <v>16934</v>
      </c>
      <c r="H59" s="57">
        <v>22470</v>
      </c>
      <c r="I59" s="57">
        <v>17039</v>
      </c>
      <c r="J59" s="57">
        <v>3999</v>
      </c>
      <c r="K59" s="57">
        <v>187</v>
      </c>
      <c r="L59" s="57">
        <v>1459</v>
      </c>
      <c r="M59" s="77">
        <v>0</v>
      </c>
      <c r="N59" s="77">
        <v>0</v>
      </c>
      <c r="O59" s="99">
        <v>256650</v>
      </c>
    </row>
    <row r="60" spans="1:15" ht="4.5" customHeight="1" x14ac:dyDescent="0.15">
      <c r="A60" s="62"/>
      <c r="B60" s="76"/>
      <c r="C60" s="76"/>
      <c r="D60" s="76"/>
      <c r="E60" s="76"/>
      <c r="F60" s="76"/>
      <c r="G60" s="76"/>
      <c r="H60" s="76"/>
      <c r="I60" s="76"/>
      <c r="J60" s="76"/>
      <c r="K60" s="76"/>
      <c r="L60" s="76"/>
      <c r="M60" s="76"/>
      <c r="N60" s="76"/>
      <c r="O60" s="100"/>
    </row>
    <row r="61" spans="1:15" ht="12.75" customHeight="1" x14ac:dyDescent="0.15">
      <c r="A61" s="60" t="s">
        <v>59</v>
      </c>
      <c r="B61" s="57">
        <v>57542</v>
      </c>
      <c r="C61" s="57">
        <v>30636</v>
      </c>
      <c r="D61" s="57">
        <v>1093</v>
      </c>
      <c r="E61" s="57">
        <v>2686</v>
      </c>
      <c r="F61" s="57">
        <v>133</v>
      </c>
      <c r="G61" s="57">
        <v>51417</v>
      </c>
      <c r="H61" s="57">
        <v>661</v>
      </c>
      <c r="I61" s="57">
        <v>26110</v>
      </c>
      <c r="J61" s="57">
        <v>26005</v>
      </c>
      <c r="K61" s="57">
        <v>260</v>
      </c>
      <c r="L61" s="57">
        <v>7796</v>
      </c>
      <c r="M61" s="77">
        <v>34</v>
      </c>
      <c r="N61" s="57">
        <v>43213</v>
      </c>
      <c r="O61" s="99">
        <v>247586</v>
      </c>
    </row>
    <row r="62" spans="1:15" ht="12.75" customHeight="1" x14ac:dyDescent="0.15">
      <c r="A62" s="60" t="s">
        <v>60</v>
      </c>
      <c r="B62" s="57">
        <v>17655</v>
      </c>
      <c r="C62" s="57">
        <v>522</v>
      </c>
      <c r="D62" s="57">
        <v>696</v>
      </c>
      <c r="E62" s="57">
        <v>1596</v>
      </c>
      <c r="F62" s="77">
        <v>56</v>
      </c>
      <c r="G62" s="57">
        <v>4008</v>
      </c>
      <c r="H62" s="57">
        <v>5537</v>
      </c>
      <c r="I62" s="57">
        <v>16693</v>
      </c>
      <c r="J62" s="77">
        <v>0</v>
      </c>
      <c r="K62" s="57">
        <v>203</v>
      </c>
      <c r="L62" s="57">
        <v>1564</v>
      </c>
      <c r="M62" s="77">
        <v>0</v>
      </c>
      <c r="N62" s="57">
        <v>1647</v>
      </c>
      <c r="O62" s="99">
        <v>50177</v>
      </c>
    </row>
    <row r="63" spans="1:15" ht="12.75" customHeight="1" x14ac:dyDescent="0.15">
      <c r="A63" s="60" t="s">
        <v>61</v>
      </c>
      <c r="B63" s="57">
        <v>25697</v>
      </c>
      <c r="C63" s="77">
        <v>21</v>
      </c>
      <c r="D63" s="57">
        <v>4</v>
      </c>
      <c r="E63" s="57">
        <v>35300</v>
      </c>
      <c r="F63" s="77">
        <v>0</v>
      </c>
      <c r="G63" s="57">
        <v>40505</v>
      </c>
      <c r="H63" s="77">
        <v>0</v>
      </c>
      <c r="I63" s="57">
        <v>3915</v>
      </c>
      <c r="J63" s="57">
        <v>977</v>
      </c>
      <c r="K63" s="57">
        <v>4031</v>
      </c>
      <c r="L63" s="57">
        <v>6641</v>
      </c>
      <c r="M63" s="77">
        <v>0</v>
      </c>
      <c r="N63" s="57">
        <v>86645</v>
      </c>
      <c r="O63" s="99">
        <v>203735</v>
      </c>
    </row>
    <row r="64" spans="1:15" ht="12.75" customHeight="1" x14ac:dyDescent="0.15">
      <c r="A64" s="61" t="s">
        <v>62</v>
      </c>
      <c r="B64" s="79">
        <v>356</v>
      </c>
      <c r="C64" s="80">
        <v>0</v>
      </c>
      <c r="D64" s="80">
        <v>0</v>
      </c>
      <c r="E64" s="79">
        <v>2817</v>
      </c>
      <c r="F64" s="80">
        <v>0</v>
      </c>
      <c r="G64" s="79">
        <v>603</v>
      </c>
      <c r="H64" s="80">
        <v>0</v>
      </c>
      <c r="I64" s="79">
        <v>308</v>
      </c>
      <c r="J64" s="80">
        <v>0</v>
      </c>
      <c r="K64" s="79">
        <v>44</v>
      </c>
      <c r="L64" s="79">
        <v>44</v>
      </c>
      <c r="M64" s="80">
        <v>0</v>
      </c>
      <c r="N64" s="80">
        <v>0</v>
      </c>
      <c r="O64" s="101">
        <v>4172</v>
      </c>
    </row>
  </sheetData>
  <mergeCells count="2">
    <mergeCell ref="A2:O2"/>
    <mergeCell ref="A1:O1"/>
  </mergeCells>
  <phoneticPr fontId="0" type="noConversion"/>
  <hyperlinks>
    <hyperlink ref="B6" r:id="rId1" location="THRS1VFY!B1" display="A:\THRS1VFY.W02 - THRS1VFY!B1" xr:uid="{00000000-0004-0000-0D00-000000000000}"/>
  </hyperlinks>
  <printOptions horizontalCentered="1" verticalCentered="1"/>
  <pageMargins left="0.25" right="0.25" top="0.25" bottom="0.25" header="0.5" footer="0.5"/>
  <pageSetup scale="71" orientation="landscape" r:id="rId2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1:R68"/>
  <sheetViews>
    <sheetView topLeftCell="A28" workbookViewId="0">
      <selection activeCell="A67" sqref="A67:Q67"/>
    </sheetView>
  </sheetViews>
  <sheetFormatPr baseColWidth="10" defaultColWidth="9.1640625" defaultRowHeight="13" x14ac:dyDescent="0.15"/>
  <cols>
    <col min="1" max="1" width="17.6640625" style="2" customWidth="1"/>
    <col min="2" max="2" width="10.33203125" style="2" customWidth="1"/>
    <col min="3" max="3" width="16.5" style="2" customWidth="1"/>
    <col min="4" max="4" width="13.1640625" style="2" bestFit="1" customWidth="1"/>
    <col min="5" max="6" width="12.33203125" style="2" bestFit="1" customWidth="1"/>
    <col min="7" max="7" width="11.33203125" style="2" bestFit="1" customWidth="1"/>
    <col min="8" max="8" width="10.5" style="2" bestFit="1" customWidth="1"/>
    <col min="9" max="9" width="7.5" style="2" bestFit="1" customWidth="1"/>
    <col min="10" max="10" width="11.33203125" style="2" bestFit="1" customWidth="1"/>
    <col min="11" max="11" width="11.1640625" style="2" customWidth="1"/>
    <col min="12" max="12" width="9.6640625" style="2" bestFit="1" customWidth="1"/>
    <col min="13" max="13" width="12.1640625" style="2" customWidth="1"/>
    <col min="14" max="14" width="12.83203125" style="2" customWidth="1"/>
    <col min="15" max="15" width="10.5" style="2" bestFit="1" customWidth="1"/>
    <col min="16" max="16" width="6" style="2" bestFit="1" customWidth="1"/>
    <col min="17" max="17" width="11" style="2" customWidth="1"/>
    <col min="18" max="16384" width="9.1640625" style="2"/>
  </cols>
  <sheetData>
    <row r="1" spans="1:18" ht="54.75" customHeight="1" x14ac:dyDescent="0.15">
      <c r="A1" s="289" t="s">
        <v>187</v>
      </c>
      <c r="B1" s="289"/>
      <c r="C1" s="289"/>
      <c r="D1" s="289"/>
      <c r="E1" s="289"/>
      <c r="F1" s="289"/>
      <c r="G1" s="289"/>
      <c r="H1" s="289"/>
      <c r="I1" s="289"/>
      <c r="J1" s="289"/>
      <c r="K1" s="289"/>
      <c r="L1" s="289"/>
      <c r="M1" s="289"/>
      <c r="N1" s="289"/>
      <c r="O1" s="289"/>
      <c r="P1" s="289"/>
      <c r="Q1" s="289"/>
    </row>
    <row r="2" spans="1:18" ht="10.5" customHeight="1" x14ac:dyDescent="0.15">
      <c r="A2" s="335" t="str">
        <f>FINAL2!$A$2</f>
        <v>ACF/OFA: 12/15/2015</v>
      </c>
      <c r="B2" s="335"/>
      <c r="C2" s="335"/>
      <c r="D2" s="335"/>
      <c r="E2" s="335"/>
      <c r="F2" s="335"/>
      <c r="G2" s="335"/>
      <c r="H2" s="335"/>
      <c r="I2" s="335"/>
      <c r="J2" s="335"/>
      <c r="K2" s="335"/>
      <c r="L2" s="335"/>
      <c r="M2" s="335"/>
      <c r="N2" s="335"/>
      <c r="O2" s="335"/>
      <c r="P2" s="335"/>
      <c r="Q2" s="335"/>
    </row>
    <row r="3" spans="1:18" s="3" customFormat="1" ht="12.75" customHeight="1" x14ac:dyDescent="0.15">
      <c r="A3" s="270" t="s">
        <v>0</v>
      </c>
      <c r="B3" s="321" t="s">
        <v>174</v>
      </c>
      <c r="C3" s="332" t="s">
        <v>175</v>
      </c>
      <c r="D3" s="296" t="s">
        <v>155</v>
      </c>
      <c r="E3" s="332" t="s">
        <v>167</v>
      </c>
      <c r="F3" s="296" t="s">
        <v>153</v>
      </c>
      <c r="G3" s="296" t="s">
        <v>156</v>
      </c>
      <c r="H3" s="296" t="s">
        <v>176</v>
      </c>
      <c r="I3" s="296" t="s">
        <v>158</v>
      </c>
      <c r="J3" s="296" t="s">
        <v>159</v>
      </c>
      <c r="K3" s="296" t="s">
        <v>160</v>
      </c>
      <c r="L3" s="296" t="s">
        <v>161</v>
      </c>
      <c r="M3" s="296" t="s">
        <v>162</v>
      </c>
      <c r="N3" s="296" t="s">
        <v>168</v>
      </c>
      <c r="O3" s="296" t="s">
        <v>164</v>
      </c>
      <c r="P3" s="270" t="s">
        <v>98</v>
      </c>
      <c r="Q3" s="296" t="s">
        <v>177</v>
      </c>
      <c r="R3" s="8"/>
    </row>
    <row r="4" spans="1:18" s="3" customFormat="1" ht="12.75" customHeight="1" x14ac:dyDescent="0.15">
      <c r="A4" s="307"/>
      <c r="B4" s="322"/>
      <c r="C4" s="333"/>
      <c r="D4" s="310"/>
      <c r="E4" s="333"/>
      <c r="F4" s="307"/>
      <c r="G4" s="310"/>
      <c r="H4" s="310"/>
      <c r="I4" s="310"/>
      <c r="J4" s="310"/>
      <c r="K4" s="310"/>
      <c r="L4" s="310"/>
      <c r="M4" s="307"/>
      <c r="N4" s="310"/>
      <c r="O4" s="310"/>
      <c r="P4" s="307"/>
      <c r="Q4" s="310"/>
      <c r="R4" s="96"/>
    </row>
    <row r="5" spans="1:18" s="3" customFormat="1" ht="15.75" customHeight="1" x14ac:dyDescent="0.15">
      <c r="A5" s="308"/>
      <c r="B5" s="323"/>
      <c r="C5" s="334"/>
      <c r="D5" s="312"/>
      <c r="E5" s="334"/>
      <c r="F5" s="308"/>
      <c r="G5" s="312"/>
      <c r="H5" s="312"/>
      <c r="I5" s="312"/>
      <c r="J5" s="312"/>
      <c r="K5" s="312"/>
      <c r="L5" s="312"/>
      <c r="M5" s="308"/>
      <c r="N5" s="312"/>
      <c r="O5" s="312"/>
      <c r="P5" s="308"/>
      <c r="Q5" s="312"/>
      <c r="R5" s="96"/>
    </row>
    <row r="6" spans="1:18" ht="12.75" customHeight="1" x14ac:dyDescent="0.15">
      <c r="A6" s="45" t="s">
        <v>3</v>
      </c>
      <c r="B6" s="57">
        <f>SUM(B8:B66)</f>
        <v>1149778</v>
      </c>
      <c r="C6" s="57">
        <f>SUM(C8:C66)</f>
        <v>497571</v>
      </c>
      <c r="D6" s="104">
        <v>26.1</v>
      </c>
      <c r="E6" s="104">
        <v>21.4</v>
      </c>
      <c r="F6" s="104">
        <v>18</v>
      </c>
      <c r="G6" s="104">
        <v>16.899999999999999</v>
      </c>
      <c r="H6" s="104">
        <v>16.2</v>
      </c>
      <c r="I6" s="104">
        <v>14.8</v>
      </c>
      <c r="J6" s="104">
        <v>15.5</v>
      </c>
      <c r="K6" s="104">
        <v>23.7</v>
      </c>
      <c r="L6" s="104">
        <v>11</v>
      </c>
      <c r="M6" s="104">
        <v>11.7</v>
      </c>
      <c r="N6" s="104">
        <v>18.2</v>
      </c>
      <c r="O6" s="104">
        <v>22.6</v>
      </c>
      <c r="P6" s="104">
        <v>10</v>
      </c>
      <c r="Q6" s="104">
        <v>25.1</v>
      </c>
      <c r="R6" s="5"/>
    </row>
    <row r="7" spans="1:18" ht="4.5" customHeight="1" x14ac:dyDescent="0.15">
      <c r="A7" s="62"/>
      <c r="B7" s="105"/>
      <c r="C7" s="105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7"/>
      <c r="Q7" s="107"/>
      <c r="R7" s="5"/>
    </row>
    <row r="8" spans="1:18" ht="12.75" customHeight="1" x14ac:dyDescent="0.15">
      <c r="A8" s="60" t="s">
        <v>10</v>
      </c>
      <c r="B8" s="57">
        <v>12502</v>
      </c>
      <c r="C8" s="57">
        <v>5805</v>
      </c>
      <c r="D8" s="108">
        <v>31.6</v>
      </c>
      <c r="E8" s="108">
        <v>26.8</v>
      </c>
      <c r="F8" s="108">
        <v>26.6</v>
      </c>
      <c r="G8" s="108">
        <v>16.2</v>
      </c>
      <c r="H8" s="108">
        <v>15</v>
      </c>
      <c r="I8" s="108">
        <v>17.7</v>
      </c>
      <c r="J8" s="108">
        <v>0</v>
      </c>
      <c r="K8" s="108">
        <v>22.3</v>
      </c>
      <c r="L8" s="108">
        <v>10.199999999999999</v>
      </c>
      <c r="M8" s="108">
        <v>6.1</v>
      </c>
      <c r="N8" s="108">
        <v>18.899999999999999</v>
      </c>
      <c r="O8" s="108">
        <v>0</v>
      </c>
      <c r="P8" s="108">
        <v>8.1999999999999993</v>
      </c>
      <c r="Q8" s="108">
        <v>30.2</v>
      </c>
      <c r="R8" s="5"/>
    </row>
    <row r="9" spans="1:18" ht="12.75" customHeight="1" x14ac:dyDescent="0.15">
      <c r="A9" s="60" t="s">
        <v>11</v>
      </c>
      <c r="B9" s="57">
        <v>3041</v>
      </c>
      <c r="C9" s="57">
        <v>1316</v>
      </c>
      <c r="D9" s="108">
        <v>29.5</v>
      </c>
      <c r="E9" s="108">
        <v>0</v>
      </c>
      <c r="F9" s="108">
        <v>31.8</v>
      </c>
      <c r="G9" s="108">
        <v>20.399999999999999</v>
      </c>
      <c r="H9" s="108">
        <v>27.7</v>
      </c>
      <c r="I9" s="108">
        <v>12.4</v>
      </c>
      <c r="J9" s="108">
        <v>22.2</v>
      </c>
      <c r="K9" s="108">
        <v>22.5</v>
      </c>
      <c r="L9" s="108">
        <v>7.2</v>
      </c>
      <c r="M9" s="108">
        <v>5.2</v>
      </c>
      <c r="N9" s="108">
        <v>13</v>
      </c>
      <c r="O9" s="108">
        <v>0</v>
      </c>
      <c r="P9" s="108">
        <v>0</v>
      </c>
      <c r="Q9" s="108">
        <v>27.6</v>
      </c>
      <c r="R9" s="5"/>
    </row>
    <row r="10" spans="1:18" ht="12.75" customHeight="1" x14ac:dyDescent="0.15">
      <c r="A10" s="60" t="s">
        <v>12</v>
      </c>
      <c r="B10" s="57">
        <v>10593</v>
      </c>
      <c r="C10" s="57">
        <v>3138</v>
      </c>
      <c r="D10" s="108">
        <v>24.7</v>
      </c>
      <c r="E10" s="108">
        <v>1</v>
      </c>
      <c r="F10" s="108">
        <v>9.1999999999999993</v>
      </c>
      <c r="G10" s="108">
        <v>16.600000000000001</v>
      </c>
      <c r="H10" s="108">
        <v>21.4</v>
      </c>
      <c r="I10" s="108">
        <v>13.6</v>
      </c>
      <c r="J10" s="108">
        <v>13.1</v>
      </c>
      <c r="K10" s="108">
        <v>18.5</v>
      </c>
      <c r="L10" s="108">
        <v>14.1</v>
      </c>
      <c r="M10" s="108">
        <v>7.6</v>
      </c>
      <c r="N10" s="108">
        <v>11.3</v>
      </c>
      <c r="O10" s="108">
        <v>0</v>
      </c>
      <c r="P10" s="108">
        <v>3.8</v>
      </c>
      <c r="Q10" s="108">
        <v>23.6</v>
      </c>
      <c r="R10" s="5"/>
    </row>
    <row r="11" spans="1:18" ht="12.75" customHeight="1" x14ac:dyDescent="0.15">
      <c r="A11" s="60" t="s">
        <v>13</v>
      </c>
      <c r="B11" s="57">
        <v>4565</v>
      </c>
      <c r="C11" s="57">
        <v>2145</v>
      </c>
      <c r="D11" s="108">
        <v>28.5</v>
      </c>
      <c r="E11" s="108">
        <v>0</v>
      </c>
      <c r="F11" s="108">
        <v>18.899999999999999</v>
      </c>
      <c r="G11" s="108">
        <v>13.7</v>
      </c>
      <c r="H11" s="108">
        <v>32.5</v>
      </c>
      <c r="I11" s="108">
        <v>11.2</v>
      </c>
      <c r="J11" s="108">
        <v>17.8</v>
      </c>
      <c r="K11" s="108">
        <v>16.100000000000001</v>
      </c>
      <c r="L11" s="108">
        <v>15</v>
      </c>
      <c r="M11" s="108">
        <v>0</v>
      </c>
      <c r="N11" s="108">
        <v>18.7</v>
      </c>
      <c r="O11" s="108">
        <v>0</v>
      </c>
      <c r="P11" s="108">
        <v>14.1</v>
      </c>
      <c r="Q11" s="108">
        <v>24.2</v>
      </c>
      <c r="R11" s="5"/>
    </row>
    <row r="12" spans="1:18" ht="12.75" customHeight="1" x14ac:dyDescent="0.15">
      <c r="A12" s="60" t="s">
        <v>14</v>
      </c>
      <c r="B12" s="57">
        <v>431903</v>
      </c>
      <c r="C12" s="57">
        <v>157849</v>
      </c>
      <c r="D12" s="108">
        <v>20.5</v>
      </c>
      <c r="E12" s="108">
        <v>17.100000000000001</v>
      </c>
      <c r="F12" s="108">
        <v>17.2</v>
      </c>
      <c r="G12" s="108">
        <v>21.1</v>
      </c>
      <c r="H12" s="108">
        <v>14.1</v>
      </c>
      <c r="I12" s="108">
        <v>15.9</v>
      </c>
      <c r="J12" s="108">
        <v>15.1</v>
      </c>
      <c r="K12" s="108">
        <v>21.3</v>
      </c>
      <c r="L12" s="108">
        <v>14.4</v>
      </c>
      <c r="M12" s="108">
        <v>12.7</v>
      </c>
      <c r="N12" s="108">
        <v>23.2</v>
      </c>
      <c r="O12" s="108">
        <v>24</v>
      </c>
      <c r="P12" s="108">
        <v>11.3</v>
      </c>
      <c r="Q12" s="108">
        <v>23.2</v>
      </c>
      <c r="R12" s="5"/>
    </row>
    <row r="13" spans="1:18" ht="12.75" customHeight="1" x14ac:dyDescent="0.15">
      <c r="A13" s="60" t="s">
        <v>15</v>
      </c>
      <c r="B13" s="57">
        <v>11782</v>
      </c>
      <c r="C13" s="57">
        <v>4277</v>
      </c>
      <c r="D13" s="108">
        <v>24.2</v>
      </c>
      <c r="E13" s="108">
        <v>23.1</v>
      </c>
      <c r="F13" s="108">
        <v>0</v>
      </c>
      <c r="G13" s="108">
        <v>15.8</v>
      </c>
      <c r="H13" s="108">
        <v>19.8</v>
      </c>
      <c r="I13" s="108">
        <v>10</v>
      </c>
      <c r="J13" s="108">
        <v>15.1</v>
      </c>
      <c r="K13" s="108">
        <v>23.8</v>
      </c>
      <c r="L13" s="108">
        <v>11.8</v>
      </c>
      <c r="M13" s="108">
        <v>7.5</v>
      </c>
      <c r="N13" s="108">
        <v>12.3</v>
      </c>
      <c r="O13" s="108">
        <v>0</v>
      </c>
      <c r="P13" s="108">
        <v>4.5</v>
      </c>
      <c r="Q13" s="108">
        <v>20.8</v>
      </c>
      <c r="R13" s="5"/>
    </row>
    <row r="14" spans="1:18" ht="12.75" customHeight="1" x14ac:dyDescent="0.15">
      <c r="A14" s="60" t="s">
        <v>16</v>
      </c>
      <c r="B14" s="57">
        <v>8811</v>
      </c>
      <c r="C14" s="57">
        <v>4987</v>
      </c>
      <c r="D14" s="108">
        <v>22.8</v>
      </c>
      <c r="E14" s="108">
        <v>19.399999999999999</v>
      </c>
      <c r="F14" s="108">
        <v>17</v>
      </c>
      <c r="G14" s="108">
        <v>0</v>
      </c>
      <c r="H14" s="108">
        <v>0</v>
      </c>
      <c r="I14" s="108">
        <v>23.2</v>
      </c>
      <c r="J14" s="108">
        <v>15</v>
      </c>
      <c r="K14" s="108">
        <v>19.3</v>
      </c>
      <c r="L14" s="108">
        <v>25.3</v>
      </c>
      <c r="M14" s="108">
        <v>8.9</v>
      </c>
      <c r="N14" s="108">
        <v>14.7</v>
      </c>
      <c r="O14" s="108">
        <v>0</v>
      </c>
      <c r="P14" s="108">
        <v>0</v>
      </c>
      <c r="Q14" s="108">
        <v>27.7</v>
      </c>
      <c r="R14" s="5"/>
    </row>
    <row r="15" spans="1:18" ht="12.75" customHeight="1" x14ac:dyDescent="0.15">
      <c r="A15" s="60" t="s">
        <v>17</v>
      </c>
      <c r="B15" s="57">
        <v>1899</v>
      </c>
      <c r="C15" s="57">
        <v>763</v>
      </c>
      <c r="D15" s="108">
        <v>24.6</v>
      </c>
      <c r="E15" s="108">
        <v>27.6</v>
      </c>
      <c r="F15" s="108">
        <v>0</v>
      </c>
      <c r="G15" s="108">
        <v>12</v>
      </c>
      <c r="H15" s="108">
        <v>0</v>
      </c>
      <c r="I15" s="108">
        <v>10.6</v>
      </c>
      <c r="J15" s="108">
        <v>0</v>
      </c>
      <c r="K15" s="108">
        <v>25.9</v>
      </c>
      <c r="L15" s="108">
        <v>16.7</v>
      </c>
      <c r="M15" s="108">
        <v>13</v>
      </c>
      <c r="N15" s="108">
        <v>17.600000000000001</v>
      </c>
      <c r="O15" s="108">
        <v>0</v>
      </c>
      <c r="P15" s="108">
        <v>0</v>
      </c>
      <c r="Q15" s="108">
        <v>24.6</v>
      </c>
      <c r="R15" s="5"/>
    </row>
    <row r="16" spans="1:18" ht="12.75" customHeight="1" x14ac:dyDescent="0.15">
      <c r="A16" s="60" t="s">
        <v>84</v>
      </c>
      <c r="B16" s="57">
        <v>4358</v>
      </c>
      <c r="C16" s="57">
        <v>1535</v>
      </c>
      <c r="D16" s="108">
        <v>25.2</v>
      </c>
      <c r="E16" s="108">
        <v>11.3</v>
      </c>
      <c r="F16" s="108">
        <v>15.2</v>
      </c>
      <c r="G16" s="108">
        <v>21.5</v>
      </c>
      <c r="H16" s="108">
        <v>21.3</v>
      </c>
      <c r="I16" s="108">
        <v>19.100000000000001</v>
      </c>
      <c r="J16" s="108">
        <v>18.100000000000001</v>
      </c>
      <c r="K16" s="108">
        <v>21.4</v>
      </c>
      <c r="L16" s="108">
        <v>16.100000000000001</v>
      </c>
      <c r="M16" s="108">
        <v>9.9</v>
      </c>
      <c r="N16" s="108">
        <v>14.2</v>
      </c>
      <c r="O16" s="108">
        <v>0</v>
      </c>
      <c r="P16" s="108">
        <v>0</v>
      </c>
      <c r="Q16" s="108">
        <v>25.4</v>
      </c>
      <c r="R16" s="5"/>
    </row>
    <row r="17" spans="1:18" ht="12.75" customHeight="1" x14ac:dyDescent="0.15">
      <c r="A17" s="60" t="s">
        <v>18</v>
      </c>
      <c r="B17" s="57">
        <v>14646</v>
      </c>
      <c r="C17" s="57">
        <v>7552</v>
      </c>
      <c r="D17" s="108">
        <v>23.1</v>
      </c>
      <c r="E17" s="108">
        <v>16.5</v>
      </c>
      <c r="F17" s="108">
        <v>27.3</v>
      </c>
      <c r="G17" s="108">
        <v>18.5</v>
      </c>
      <c r="H17" s="108">
        <v>18</v>
      </c>
      <c r="I17" s="108">
        <v>21</v>
      </c>
      <c r="J17" s="108">
        <v>16.399999999999999</v>
      </c>
      <c r="K17" s="108">
        <v>32</v>
      </c>
      <c r="L17" s="108">
        <v>9.1999999999999993</v>
      </c>
      <c r="M17" s="108">
        <v>11.3</v>
      </c>
      <c r="N17" s="108">
        <v>13.1</v>
      </c>
      <c r="O17" s="108">
        <v>0</v>
      </c>
      <c r="P17" s="108">
        <v>11</v>
      </c>
      <c r="Q17" s="108">
        <v>26.4</v>
      </c>
      <c r="R17" s="5"/>
    </row>
    <row r="18" spans="1:18" ht="4.5" customHeight="1" x14ac:dyDescent="0.15">
      <c r="A18" s="62"/>
      <c r="B18" s="76"/>
      <c r="C18" s="76"/>
      <c r="D18" s="107"/>
      <c r="E18" s="107"/>
      <c r="F18" s="107"/>
      <c r="G18" s="107"/>
      <c r="H18" s="107"/>
      <c r="I18" s="107"/>
      <c r="J18" s="107"/>
      <c r="K18" s="107"/>
      <c r="L18" s="107"/>
      <c r="M18" s="107"/>
      <c r="N18" s="107"/>
      <c r="O18" s="107"/>
      <c r="P18" s="107"/>
      <c r="Q18" s="107"/>
      <c r="R18" s="5"/>
    </row>
    <row r="19" spans="1:18" ht="12.75" customHeight="1" x14ac:dyDescent="0.15">
      <c r="A19" s="60" t="s">
        <v>19</v>
      </c>
      <c r="B19" s="57">
        <v>4387</v>
      </c>
      <c r="C19" s="57">
        <v>2509</v>
      </c>
      <c r="D19" s="108">
        <v>25.8</v>
      </c>
      <c r="E19" s="108">
        <v>0</v>
      </c>
      <c r="F19" s="108">
        <v>10</v>
      </c>
      <c r="G19" s="108">
        <v>21.6</v>
      </c>
      <c r="H19" s="108">
        <v>30.6</v>
      </c>
      <c r="I19" s="108">
        <v>16.3</v>
      </c>
      <c r="J19" s="108">
        <v>22.4</v>
      </c>
      <c r="K19" s="108">
        <v>26.9</v>
      </c>
      <c r="L19" s="108">
        <v>12.1</v>
      </c>
      <c r="M19" s="108">
        <v>0</v>
      </c>
      <c r="N19" s="108">
        <v>28.3</v>
      </c>
      <c r="O19" s="108">
        <v>23.6</v>
      </c>
      <c r="P19" s="108">
        <v>8.1999999999999993</v>
      </c>
      <c r="Q19" s="108">
        <v>29.7</v>
      </c>
      <c r="R19" s="5"/>
    </row>
    <row r="20" spans="1:18" ht="12.75" customHeight="1" x14ac:dyDescent="0.15">
      <c r="A20" s="60" t="s">
        <v>20</v>
      </c>
      <c r="B20" s="57">
        <v>780</v>
      </c>
      <c r="C20" s="57">
        <v>668</v>
      </c>
      <c r="D20" s="108">
        <v>28.5</v>
      </c>
      <c r="E20" s="108">
        <v>34.4</v>
      </c>
      <c r="F20" s="108">
        <v>15</v>
      </c>
      <c r="G20" s="108">
        <v>25.9</v>
      </c>
      <c r="H20" s="108">
        <v>21.8</v>
      </c>
      <c r="I20" s="108">
        <v>2.1</v>
      </c>
      <c r="J20" s="108">
        <v>9.9</v>
      </c>
      <c r="K20" s="108">
        <v>25.2</v>
      </c>
      <c r="L20" s="108">
        <v>0</v>
      </c>
      <c r="M20" s="108">
        <v>0</v>
      </c>
      <c r="N20" s="108">
        <v>42.2</v>
      </c>
      <c r="O20" s="108">
        <v>22</v>
      </c>
      <c r="P20" s="108">
        <v>0</v>
      </c>
      <c r="Q20" s="108">
        <v>21.8</v>
      </c>
      <c r="R20" s="5"/>
    </row>
    <row r="21" spans="1:18" ht="12.75" customHeight="1" x14ac:dyDescent="0.15">
      <c r="A21" s="60" t="s">
        <v>21</v>
      </c>
      <c r="B21" s="57">
        <v>8925</v>
      </c>
      <c r="C21" s="57">
        <v>4511</v>
      </c>
      <c r="D21" s="108">
        <v>27.4</v>
      </c>
      <c r="E21" s="108">
        <v>29.3</v>
      </c>
      <c r="F21" s="108">
        <v>22.6</v>
      </c>
      <c r="G21" s="108">
        <v>18.2</v>
      </c>
      <c r="H21" s="108">
        <v>14.2</v>
      </c>
      <c r="I21" s="108">
        <v>8.6999999999999993</v>
      </c>
      <c r="J21" s="108">
        <v>22.5</v>
      </c>
      <c r="K21" s="108">
        <v>17.3</v>
      </c>
      <c r="L21" s="108">
        <v>10.7</v>
      </c>
      <c r="M21" s="108">
        <v>13</v>
      </c>
      <c r="N21" s="108">
        <v>12.2</v>
      </c>
      <c r="O21" s="108">
        <v>0</v>
      </c>
      <c r="P21" s="108">
        <v>7.6</v>
      </c>
      <c r="Q21" s="108">
        <v>27.1</v>
      </c>
      <c r="R21" s="5"/>
    </row>
    <row r="22" spans="1:18" ht="12.75" customHeight="1" x14ac:dyDescent="0.15">
      <c r="A22" s="60" t="s">
        <v>22</v>
      </c>
      <c r="B22" s="57">
        <v>173</v>
      </c>
      <c r="C22" s="57">
        <v>163</v>
      </c>
      <c r="D22" s="108">
        <v>18.399999999999999</v>
      </c>
      <c r="E22" s="108">
        <v>0</v>
      </c>
      <c r="F22" s="108">
        <v>0</v>
      </c>
      <c r="G22" s="108">
        <v>10.4</v>
      </c>
      <c r="H22" s="108">
        <v>0</v>
      </c>
      <c r="I22" s="108">
        <v>14.8</v>
      </c>
      <c r="J22" s="108">
        <v>9.5</v>
      </c>
      <c r="K22" s="108">
        <v>28</v>
      </c>
      <c r="L22" s="108">
        <v>5.2</v>
      </c>
      <c r="M22" s="108">
        <v>0</v>
      </c>
      <c r="N22" s="108">
        <v>10.199999999999999</v>
      </c>
      <c r="O22" s="108">
        <v>0</v>
      </c>
      <c r="P22" s="108">
        <v>20.3</v>
      </c>
      <c r="Q22" s="108">
        <v>31.7</v>
      </c>
      <c r="R22" s="5"/>
    </row>
    <row r="23" spans="1:18" ht="12.75" customHeight="1" x14ac:dyDescent="0.15">
      <c r="A23" s="60" t="s">
        <v>23</v>
      </c>
      <c r="B23" s="57">
        <v>8194</v>
      </c>
      <c r="C23" s="57">
        <v>7407</v>
      </c>
      <c r="D23" s="108">
        <v>24</v>
      </c>
      <c r="E23" s="108">
        <v>0</v>
      </c>
      <c r="F23" s="108">
        <v>0</v>
      </c>
      <c r="G23" s="108">
        <v>17.2</v>
      </c>
      <c r="H23" s="108">
        <v>0</v>
      </c>
      <c r="I23" s="108">
        <v>18.600000000000001</v>
      </c>
      <c r="J23" s="108">
        <v>19.600000000000001</v>
      </c>
      <c r="K23" s="108">
        <v>32.1</v>
      </c>
      <c r="L23" s="108">
        <v>6.7</v>
      </c>
      <c r="M23" s="108">
        <v>17.5</v>
      </c>
      <c r="N23" s="108">
        <v>30</v>
      </c>
      <c r="O23" s="108">
        <v>0</v>
      </c>
      <c r="P23" s="108">
        <v>11</v>
      </c>
      <c r="Q23" s="108">
        <v>24.4</v>
      </c>
      <c r="R23" s="5"/>
    </row>
    <row r="24" spans="1:18" ht="12.75" customHeight="1" x14ac:dyDescent="0.15">
      <c r="A24" s="60" t="s">
        <v>24</v>
      </c>
      <c r="B24" s="57">
        <v>4582</v>
      </c>
      <c r="C24" s="57">
        <v>1975</v>
      </c>
      <c r="D24" s="108">
        <v>25.7</v>
      </c>
      <c r="E24" s="108">
        <v>19.600000000000001</v>
      </c>
      <c r="F24" s="108">
        <v>0</v>
      </c>
      <c r="G24" s="108">
        <v>9.8000000000000007</v>
      </c>
      <c r="H24" s="108">
        <v>0</v>
      </c>
      <c r="I24" s="108">
        <v>8.4</v>
      </c>
      <c r="J24" s="108">
        <v>9</v>
      </c>
      <c r="K24" s="108">
        <v>15.1</v>
      </c>
      <c r="L24" s="108">
        <v>5.3</v>
      </c>
      <c r="M24" s="108">
        <v>13.7</v>
      </c>
      <c r="N24" s="108">
        <v>25</v>
      </c>
      <c r="O24" s="108">
        <v>0</v>
      </c>
      <c r="P24" s="108">
        <v>0</v>
      </c>
      <c r="Q24" s="108">
        <v>23.7</v>
      </c>
      <c r="R24" s="5"/>
    </row>
    <row r="25" spans="1:18" ht="12.75" customHeight="1" x14ac:dyDescent="0.15">
      <c r="A25" s="60" t="s">
        <v>25</v>
      </c>
      <c r="B25" s="57">
        <v>13765</v>
      </c>
      <c r="C25" s="57">
        <v>7592</v>
      </c>
      <c r="D25" s="108">
        <v>28.5</v>
      </c>
      <c r="E25" s="108">
        <v>28.9</v>
      </c>
      <c r="F25" s="108">
        <v>22.5</v>
      </c>
      <c r="G25" s="108">
        <v>12.4</v>
      </c>
      <c r="H25" s="108">
        <v>11.4</v>
      </c>
      <c r="I25" s="108">
        <v>20.9</v>
      </c>
      <c r="J25" s="108">
        <v>12.9</v>
      </c>
      <c r="K25" s="108">
        <v>29.6</v>
      </c>
      <c r="L25" s="108">
        <v>19.600000000000001</v>
      </c>
      <c r="M25" s="108">
        <v>8.6</v>
      </c>
      <c r="N25" s="108">
        <v>13.4</v>
      </c>
      <c r="O25" s="108">
        <v>0</v>
      </c>
      <c r="P25" s="108">
        <v>7.7</v>
      </c>
      <c r="Q25" s="108">
        <v>22.9</v>
      </c>
      <c r="R25" s="5"/>
    </row>
    <row r="26" spans="1:18" ht="12.75" customHeight="1" x14ac:dyDescent="0.15">
      <c r="A26" s="60" t="s">
        <v>26</v>
      </c>
      <c r="B26" s="57">
        <v>6027</v>
      </c>
      <c r="C26" s="57">
        <v>2315</v>
      </c>
      <c r="D26" s="108">
        <v>27.1</v>
      </c>
      <c r="E26" s="108">
        <v>0</v>
      </c>
      <c r="F26" s="108">
        <v>20.100000000000001</v>
      </c>
      <c r="G26" s="108">
        <v>14.8</v>
      </c>
      <c r="H26" s="108">
        <v>0</v>
      </c>
      <c r="I26" s="108">
        <v>10.1</v>
      </c>
      <c r="J26" s="108">
        <v>12.5</v>
      </c>
      <c r="K26" s="108">
        <v>21.9</v>
      </c>
      <c r="L26" s="108">
        <v>12.8</v>
      </c>
      <c r="M26" s="108">
        <v>14.9</v>
      </c>
      <c r="N26" s="108">
        <v>9.9</v>
      </c>
      <c r="O26" s="108">
        <v>0</v>
      </c>
      <c r="P26" s="108">
        <v>7.2</v>
      </c>
      <c r="Q26" s="108">
        <v>24.6</v>
      </c>
      <c r="R26" s="5"/>
    </row>
    <row r="27" spans="1:18" ht="12.75" customHeight="1" x14ac:dyDescent="0.15">
      <c r="A27" s="60" t="s">
        <v>27</v>
      </c>
      <c r="B27" s="57">
        <v>12556</v>
      </c>
      <c r="C27" s="57">
        <v>6898</v>
      </c>
      <c r="D27" s="108">
        <v>21</v>
      </c>
      <c r="E27" s="108">
        <v>26.3</v>
      </c>
      <c r="F27" s="108">
        <v>0</v>
      </c>
      <c r="G27" s="108">
        <v>17.7</v>
      </c>
      <c r="H27" s="108">
        <v>0</v>
      </c>
      <c r="I27" s="108">
        <v>21.1</v>
      </c>
      <c r="J27" s="108">
        <v>19.3</v>
      </c>
      <c r="K27" s="108">
        <v>24.6</v>
      </c>
      <c r="L27" s="108">
        <v>6.6</v>
      </c>
      <c r="M27" s="108">
        <v>9.8000000000000007</v>
      </c>
      <c r="N27" s="108">
        <v>30</v>
      </c>
      <c r="O27" s="108">
        <v>0</v>
      </c>
      <c r="P27" s="108">
        <v>8.1</v>
      </c>
      <c r="Q27" s="108">
        <v>24.5</v>
      </c>
      <c r="R27" s="5"/>
    </row>
    <row r="28" spans="1:18" ht="12.75" customHeight="1" x14ac:dyDescent="0.15">
      <c r="A28" s="60" t="s">
        <v>28</v>
      </c>
      <c r="B28" s="57">
        <v>2294</v>
      </c>
      <c r="C28" s="57">
        <v>841</v>
      </c>
      <c r="D28" s="108">
        <v>25.1</v>
      </c>
      <c r="E28" s="108">
        <v>18.2</v>
      </c>
      <c r="F28" s="108">
        <v>19.5</v>
      </c>
      <c r="G28" s="108">
        <v>13.5</v>
      </c>
      <c r="H28" s="108">
        <v>16.2</v>
      </c>
      <c r="I28" s="108">
        <v>8</v>
      </c>
      <c r="J28" s="108">
        <v>15.6</v>
      </c>
      <c r="K28" s="108">
        <v>22.8</v>
      </c>
      <c r="L28" s="108">
        <v>22.2</v>
      </c>
      <c r="M28" s="108">
        <v>15.9</v>
      </c>
      <c r="N28" s="108">
        <v>12.1</v>
      </c>
      <c r="O28" s="108">
        <v>0</v>
      </c>
      <c r="P28" s="108">
        <v>0</v>
      </c>
      <c r="Q28" s="108">
        <v>23.2</v>
      </c>
      <c r="R28" s="5"/>
    </row>
    <row r="29" spans="1:18" ht="4.5" customHeight="1" x14ac:dyDescent="0.15">
      <c r="A29" s="62"/>
      <c r="B29" s="76"/>
      <c r="C29" s="76"/>
      <c r="D29" s="107"/>
      <c r="E29" s="107"/>
      <c r="F29" s="107"/>
      <c r="G29" s="107"/>
      <c r="H29" s="107"/>
      <c r="I29" s="107"/>
      <c r="J29" s="107"/>
      <c r="K29" s="107"/>
      <c r="L29" s="107"/>
      <c r="M29" s="107"/>
      <c r="N29" s="107"/>
      <c r="O29" s="107"/>
      <c r="P29" s="107"/>
      <c r="Q29" s="107"/>
      <c r="R29" s="5"/>
    </row>
    <row r="30" spans="1:18" ht="12.75" customHeight="1" x14ac:dyDescent="0.15">
      <c r="A30" s="60" t="s">
        <v>29</v>
      </c>
      <c r="B30" s="57">
        <v>26515</v>
      </c>
      <c r="C30" s="57">
        <v>22205</v>
      </c>
      <c r="D30" s="108">
        <v>39.799999999999997</v>
      </c>
      <c r="E30" s="108">
        <v>0</v>
      </c>
      <c r="F30" s="108">
        <v>0</v>
      </c>
      <c r="G30" s="108">
        <v>15.3</v>
      </c>
      <c r="H30" s="108">
        <v>0</v>
      </c>
      <c r="I30" s="108">
        <v>18.899999999999999</v>
      </c>
      <c r="J30" s="108">
        <v>14.4</v>
      </c>
      <c r="K30" s="108">
        <v>31.8</v>
      </c>
      <c r="L30" s="108">
        <v>21.9</v>
      </c>
      <c r="M30" s="108">
        <v>15</v>
      </c>
      <c r="N30" s="108">
        <v>32.1</v>
      </c>
      <c r="O30" s="108">
        <v>0</v>
      </c>
      <c r="P30" s="108">
        <v>17.2</v>
      </c>
      <c r="Q30" s="108">
        <v>38.799999999999997</v>
      </c>
      <c r="R30" s="5"/>
    </row>
    <row r="31" spans="1:18" ht="12.75" customHeight="1" x14ac:dyDescent="0.15">
      <c r="A31" s="60" t="s">
        <v>30</v>
      </c>
      <c r="B31" s="57">
        <v>12157</v>
      </c>
      <c r="C31" s="57">
        <v>6263</v>
      </c>
      <c r="D31" s="108">
        <v>21.7</v>
      </c>
      <c r="E31" s="108">
        <v>11.6</v>
      </c>
      <c r="F31" s="108">
        <v>22.5</v>
      </c>
      <c r="G31" s="108">
        <v>19.100000000000001</v>
      </c>
      <c r="H31" s="108">
        <v>19</v>
      </c>
      <c r="I31" s="108">
        <v>10.8</v>
      </c>
      <c r="J31" s="108">
        <v>19</v>
      </c>
      <c r="K31" s="108">
        <v>26.9</v>
      </c>
      <c r="L31" s="108">
        <v>9.6999999999999993</v>
      </c>
      <c r="M31" s="108">
        <v>10</v>
      </c>
      <c r="N31" s="108">
        <v>20.6</v>
      </c>
      <c r="O31" s="108">
        <v>0</v>
      </c>
      <c r="P31" s="108">
        <v>0</v>
      </c>
      <c r="Q31" s="108">
        <v>26.6</v>
      </c>
      <c r="R31" s="5"/>
    </row>
    <row r="32" spans="1:18" ht="12.75" customHeight="1" x14ac:dyDescent="0.15">
      <c r="A32" s="60" t="s">
        <v>31</v>
      </c>
      <c r="B32" s="57">
        <v>49804</v>
      </c>
      <c r="C32" s="57">
        <v>24859</v>
      </c>
      <c r="D32" s="108">
        <v>30.9</v>
      </c>
      <c r="E32" s="108">
        <v>0</v>
      </c>
      <c r="F32" s="108">
        <v>0</v>
      </c>
      <c r="G32" s="108">
        <v>2</v>
      </c>
      <c r="H32" s="108">
        <v>0</v>
      </c>
      <c r="I32" s="108">
        <v>24</v>
      </c>
      <c r="J32" s="108">
        <v>20.100000000000001</v>
      </c>
      <c r="K32" s="108">
        <v>36.700000000000003</v>
      </c>
      <c r="L32" s="108">
        <v>26.5</v>
      </c>
      <c r="M32" s="108">
        <v>27.7</v>
      </c>
      <c r="N32" s="108">
        <v>30.2</v>
      </c>
      <c r="O32" s="108">
        <v>0</v>
      </c>
      <c r="P32" s="108">
        <v>31.2</v>
      </c>
      <c r="Q32" s="108">
        <v>31.1</v>
      </c>
      <c r="R32" s="5"/>
    </row>
    <row r="33" spans="1:18" ht="12.75" customHeight="1" x14ac:dyDescent="0.15">
      <c r="A33" s="60" t="s">
        <v>32</v>
      </c>
      <c r="B33" s="57">
        <v>19394</v>
      </c>
      <c r="C33" s="57">
        <v>12596</v>
      </c>
      <c r="D33" s="108">
        <v>24</v>
      </c>
      <c r="E33" s="108">
        <v>0</v>
      </c>
      <c r="F33" s="108">
        <v>28</v>
      </c>
      <c r="G33" s="108">
        <v>12.7</v>
      </c>
      <c r="H33" s="108">
        <v>0</v>
      </c>
      <c r="I33" s="108">
        <v>11.2</v>
      </c>
      <c r="J33" s="108">
        <v>12.2</v>
      </c>
      <c r="K33" s="108">
        <v>18.899999999999999</v>
      </c>
      <c r="L33" s="108">
        <v>6.5</v>
      </c>
      <c r="M33" s="108">
        <v>7.6</v>
      </c>
      <c r="N33" s="108">
        <v>10.8</v>
      </c>
      <c r="O33" s="108">
        <v>10</v>
      </c>
      <c r="P33" s="108">
        <v>10.1</v>
      </c>
      <c r="Q33" s="108">
        <v>24.1</v>
      </c>
      <c r="R33" s="5"/>
    </row>
    <row r="34" spans="1:18" ht="12.75" customHeight="1" x14ac:dyDescent="0.15">
      <c r="A34" s="60" t="s">
        <v>33</v>
      </c>
      <c r="B34" s="57">
        <v>12718</v>
      </c>
      <c r="C34" s="57">
        <v>7613</v>
      </c>
      <c r="D34" s="108">
        <v>24.5</v>
      </c>
      <c r="E34" s="108">
        <v>17.5</v>
      </c>
      <c r="F34" s="108">
        <v>19.3</v>
      </c>
      <c r="G34" s="108">
        <v>15.4</v>
      </c>
      <c r="H34" s="108">
        <v>26.9</v>
      </c>
      <c r="I34" s="108">
        <v>14.3</v>
      </c>
      <c r="J34" s="108">
        <v>15.4</v>
      </c>
      <c r="K34" s="108">
        <v>20.3</v>
      </c>
      <c r="L34" s="108">
        <v>12.2</v>
      </c>
      <c r="M34" s="108">
        <v>0</v>
      </c>
      <c r="N34" s="108">
        <v>13</v>
      </c>
      <c r="O34" s="108">
        <v>23.6</v>
      </c>
      <c r="P34" s="108">
        <v>8.3000000000000007</v>
      </c>
      <c r="Q34" s="108">
        <v>23.3</v>
      </c>
      <c r="R34" s="5"/>
    </row>
    <row r="35" spans="1:18" ht="12.75" customHeight="1" x14ac:dyDescent="0.15">
      <c r="A35" s="60" t="s">
        <v>34</v>
      </c>
      <c r="B35" s="57">
        <v>5800</v>
      </c>
      <c r="C35" s="57">
        <v>3201</v>
      </c>
      <c r="D35" s="108">
        <v>28.2</v>
      </c>
      <c r="E35" s="108">
        <v>0</v>
      </c>
      <c r="F35" s="108">
        <v>0</v>
      </c>
      <c r="G35" s="108">
        <v>21.9</v>
      </c>
      <c r="H35" s="108">
        <v>19</v>
      </c>
      <c r="I35" s="108">
        <v>14.3</v>
      </c>
      <c r="J35" s="108">
        <v>21.5</v>
      </c>
      <c r="K35" s="108">
        <v>25.4</v>
      </c>
      <c r="L35" s="108">
        <v>15.4</v>
      </c>
      <c r="M35" s="108">
        <v>10.8</v>
      </c>
      <c r="N35" s="108">
        <v>29</v>
      </c>
      <c r="O35" s="108">
        <v>0</v>
      </c>
      <c r="P35" s="108">
        <v>0</v>
      </c>
      <c r="Q35" s="108">
        <v>27.2</v>
      </c>
      <c r="R35" s="5"/>
    </row>
    <row r="36" spans="1:18" ht="12.75" customHeight="1" x14ac:dyDescent="0.15">
      <c r="A36" s="60" t="s">
        <v>35</v>
      </c>
      <c r="B36" s="57">
        <v>27720</v>
      </c>
      <c r="C36" s="57">
        <v>6365</v>
      </c>
      <c r="D36" s="108">
        <v>27.5</v>
      </c>
      <c r="E36" s="108">
        <v>20.8</v>
      </c>
      <c r="F36" s="108">
        <v>18.100000000000001</v>
      </c>
      <c r="G36" s="108">
        <v>13.5</v>
      </c>
      <c r="H36" s="108">
        <v>19.3</v>
      </c>
      <c r="I36" s="108">
        <v>17.100000000000001</v>
      </c>
      <c r="J36" s="108">
        <v>16.5</v>
      </c>
      <c r="K36" s="108">
        <v>25.6</v>
      </c>
      <c r="L36" s="108">
        <v>15.7</v>
      </c>
      <c r="M36" s="108">
        <v>8.4</v>
      </c>
      <c r="N36" s="108">
        <v>21.3</v>
      </c>
      <c r="O36" s="108">
        <v>0</v>
      </c>
      <c r="P36" s="108">
        <v>1.3</v>
      </c>
      <c r="Q36" s="108">
        <v>26.7</v>
      </c>
      <c r="R36" s="5"/>
    </row>
    <row r="37" spans="1:18" ht="12.75" customHeight="1" x14ac:dyDescent="0.15">
      <c r="A37" s="60" t="s">
        <v>36</v>
      </c>
      <c r="B37" s="57">
        <v>2151</v>
      </c>
      <c r="C37" s="57">
        <v>940</v>
      </c>
      <c r="D37" s="108">
        <v>21.1</v>
      </c>
      <c r="E37" s="108">
        <v>0</v>
      </c>
      <c r="F37" s="108">
        <v>0</v>
      </c>
      <c r="G37" s="108">
        <v>18.899999999999999</v>
      </c>
      <c r="H37" s="108">
        <v>16</v>
      </c>
      <c r="I37" s="108">
        <v>7.9</v>
      </c>
      <c r="J37" s="108">
        <v>12.6</v>
      </c>
      <c r="K37" s="108">
        <v>24.5</v>
      </c>
      <c r="L37" s="108">
        <v>3.7</v>
      </c>
      <c r="M37" s="108">
        <v>7.9</v>
      </c>
      <c r="N37" s="108">
        <v>11.2</v>
      </c>
      <c r="O37" s="108">
        <v>0</v>
      </c>
      <c r="P37" s="108">
        <v>12.5</v>
      </c>
      <c r="Q37" s="108">
        <v>25.9</v>
      </c>
      <c r="R37" s="5"/>
    </row>
    <row r="38" spans="1:18" ht="12.75" customHeight="1" x14ac:dyDescent="0.15">
      <c r="A38" s="60" t="s">
        <v>37</v>
      </c>
      <c r="B38" s="57">
        <v>3121</v>
      </c>
      <c r="C38" s="57">
        <v>2093</v>
      </c>
      <c r="D38" s="108">
        <v>25.6</v>
      </c>
      <c r="E38" s="108">
        <v>0</v>
      </c>
      <c r="F38" s="108">
        <v>0</v>
      </c>
      <c r="G38" s="108">
        <v>15.1</v>
      </c>
      <c r="H38" s="108">
        <v>27.9</v>
      </c>
      <c r="I38" s="108">
        <v>8.6999999999999993</v>
      </c>
      <c r="J38" s="108">
        <v>11.1</v>
      </c>
      <c r="K38" s="108">
        <v>23.8</v>
      </c>
      <c r="L38" s="108">
        <v>10.6</v>
      </c>
      <c r="M38" s="108">
        <v>13.5</v>
      </c>
      <c r="N38" s="108">
        <v>18.2</v>
      </c>
      <c r="O38" s="108">
        <v>0</v>
      </c>
      <c r="P38" s="108">
        <v>9.6</v>
      </c>
      <c r="Q38" s="108">
        <v>24.6</v>
      </c>
      <c r="R38" s="5"/>
    </row>
    <row r="39" spans="1:18" ht="12.75" customHeight="1" x14ac:dyDescent="0.15">
      <c r="A39" s="60" t="s">
        <v>38</v>
      </c>
      <c r="B39" s="57">
        <v>6840</v>
      </c>
      <c r="C39" s="57">
        <v>3267</v>
      </c>
      <c r="D39" s="108">
        <v>28.1</v>
      </c>
      <c r="E39" s="108">
        <v>8</v>
      </c>
      <c r="F39" s="108">
        <v>18.899999999999999</v>
      </c>
      <c r="G39" s="108">
        <v>11.9</v>
      </c>
      <c r="H39" s="108">
        <v>0</v>
      </c>
      <c r="I39" s="108">
        <v>9.8000000000000007</v>
      </c>
      <c r="J39" s="108">
        <v>13.2</v>
      </c>
      <c r="K39" s="108">
        <v>22.6</v>
      </c>
      <c r="L39" s="108">
        <v>13.8</v>
      </c>
      <c r="M39" s="108">
        <v>9.1999999999999993</v>
      </c>
      <c r="N39" s="108">
        <v>7</v>
      </c>
      <c r="O39" s="108">
        <v>0</v>
      </c>
      <c r="P39" s="108">
        <v>0</v>
      </c>
      <c r="Q39" s="108">
        <v>26.2</v>
      </c>
      <c r="R39" s="5"/>
    </row>
    <row r="40" spans="1:18" ht="4.5" customHeight="1" x14ac:dyDescent="0.15">
      <c r="A40" s="62"/>
      <c r="B40" s="76"/>
      <c r="C40" s="76"/>
      <c r="D40" s="107"/>
      <c r="E40" s="107"/>
      <c r="F40" s="107"/>
      <c r="G40" s="107"/>
      <c r="H40" s="107"/>
      <c r="I40" s="107"/>
      <c r="J40" s="107"/>
      <c r="K40" s="107"/>
      <c r="L40" s="107"/>
      <c r="M40" s="107"/>
      <c r="N40" s="107"/>
      <c r="O40" s="107"/>
      <c r="P40" s="107"/>
      <c r="Q40" s="107"/>
      <c r="R40" s="5"/>
    </row>
    <row r="41" spans="1:18" ht="12.75" customHeight="1" x14ac:dyDescent="0.15">
      <c r="A41" s="60" t="s">
        <v>39</v>
      </c>
      <c r="B41" s="57">
        <v>5009</v>
      </c>
      <c r="C41" s="57">
        <v>3465</v>
      </c>
      <c r="D41" s="108">
        <v>27.9</v>
      </c>
      <c r="E41" s="108">
        <v>0</v>
      </c>
      <c r="F41" s="108">
        <v>0</v>
      </c>
      <c r="G41" s="108">
        <v>15.6</v>
      </c>
      <c r="H41" s="108">
        <v>25.1</v>
      </c>
      <c r="I41" s="108">
        <v>11.7</v>
      </c>
      <c r="J41" s="108">
        <v>12.6</v>
      </c>
      <c r="K41" s="108">
        <v>21.2</v>
      </c>
      <c r="L41" s="108">
        <v>8.6999999999999993</v>
      </c>
      <c r="M41" s="108">
        <v>0</v>
      </c>
      <c r="N41" s="108">
        <v>7.9</v>
      </c>
      <c r="O41" s="108">
        <v>0</v>
      </c>
      <c r="P41" s="108">
        <v>0</v>
      </c>
      <c r="Q41" s="108">
        <v>27.4</v>
      </c>
      <c r="R41" s="5"/>
    </row>
    <row r="42" spans="1:18" ht="12.75" customHeight="1" x14ac:dyDescent="0.15">
      <c r="A42" s="60" t="s">
        <v>40</v>
      </c>
      <c r="B42" s="57">
        <v>23160</v>
      </c>
      <c r="C42" s="57">
        <v>7429</v>
      </c>
      <c r="D42" s="108">
        <v>25.2</v>
      </c>
      <c r="E42" s="108">
        <v>30.3</v>
      </c>
      <c r="F42" s="108">
        <v>36</v>
      </c>
      <c r="G42" s="108">
        <v>17.399999999999999</v>
      </c>
      <c r="H42" s="108">
        <v>26.8</v>
      </c>
      <c r="I42" s="108">
        <v>24.9</v>
      </c>
      <c r="J42" s="108">
        <v>17.899999999999999</v>
      </c>
      <c r="K42" s="108">
        <v>48.6</v>
      </c>
      <c r="L42" s="108">
        <v>18.899999999999999</v>
      </c>
      <c r="M42" s="108">
        <v>14</v>
      </c>
      <c r="N42" s="108">
        <v>61.1</v>
      </c>
      <c r="O42" s="108">
        <v>0</v>
      </c>
      <c r="P42" s="108">
        <v>20.3</v>
      </c>
      <c r="Q42" s="108">
        <v>28.7</v>
      </c>
      <c r="R42" s="5"/>
    </row>
    <row r="43" spans="1:18" ht="12.75" customHeight="1" x14ac:dyDescent="0.15">
      <c r="A43" s="60" t="s">
        <v>41</v>
      </c>
      <c r="B43" s="57">
        <v>10044</v>
      </c>
      <c r="C43" s="57">
        <v>4627</v>
      </c>
      <c r="D43" s="108">
        <v>27.7</v>
      </c>
      <c r="E43" s="108">
        <v>0</v>
      </c>
      <c r="F43" s="108">
        <v>1</v>
      </c>
      <c r="G43" s="108">
        <v>17.100000000000001</v>
      </c>
      <c r="H43" s="108">
        <v>25.9</v>
      </c>
      <c r="I43" s="108">
        <v>16.3</v>
      </c>
      <c r="J43" s="108">
        <v>15.1</v>
      </c>
      <c r="K43" s="108">
        <v>27.1</v>
      </c>
      <c r="L43" s="108">
        <v>10.1</v>
      </c>
      <c r="M43" s="108">
        <v>9.3000000000000007</v>
      </c>
      <c r="N43" s="108">
        <v>22.4</v>
      </c>
      <c r="O43" s="108">
        <v>5</v>
      </c>
      <c r="P43" s="108">
        <v>6.1</v>
      </c>
      <c r="Q43" s="108">
        <v>26.5</v>
      </c>
      <c r="R43" s="5"/>
    </row>
    <row r="44" spans="1:18" ht="12.75" customHeight="1" x14ac:dyDescent="0.15">
      <c r="A44" s="60" t="s">
        <v>42</v>
      </c>
      <c r="B44" s="57">
        <v>107139</v>
      </c>
      <c r="C44" s="57">
        <v>47070</v>
      </c>
      <c r="D44" s="108">
        <v>27.5</v>
      </c>
      <c r="E44" s="108">
        <v>34.1</v>
      </c>
      <c r="F44" s="108">
        <v>13.8</v>
      </c>
      <c r="G44" s="108">
        <v>12.8</v>
      </c>
      <c r="H44" s="108">
        <v>0</v>
      </c>
      <c r="I44" s="108">
        <v>8.5</v>
      </c>
      <c r="J44" s="108">
        <v>24.6</v>
      </c>
      <c r="K44" s="108">
        <v>24.4</v>
      </c>
      <c r="L44" s="108">
        <v>8.9</v>
      </c>
      <c r="M44" s="108">
        <v>7.5</v>
      </c>
      <c r="N44" s="108">
        <v>13.7</v>
      </c>
      <c r="O44" s="108">
        <v>0</v>
      </c>
      <c r="P44" s="108">
        <v>0</v>
      </c>
      <c r="Q44" s="108">
        <v>25.7</v>
      </c>
      <c r="R44" s="5"/>
    </row>
    <row r="45" spans="1:18" ht="12.75" customHeight="1" x14ac:dyDescent="0.15">
      <c r="A45" s="60" t="s">
        <v>43</v>
      </c>
      <c r="B45" s="57">
        <v>5556</v>
      </c>
      <c r="C45" s="57">
        <v>3150</v>
      </c>
      <c r="D45" s="108">
        <v>23.5</v>
      </c>
      <c r="E45" s="108">
        <v>23.4</v>
      </c>
      <c r="F45" s="108">
        <v>0</v>
      </c>
      <c r="G45" s="108">
        <v>15.4</v>
      </c>
      <c r="H45" s="108">
        <v>0</v>
      </c>
      <c r="I45" s="108">
        <v>14.4</v>
      </c>
      <c r="J45" s="108">
        <v>18.2</v>
      </c>
      <c r="K45" s="108">
        <v>21.4</v>
      </c>
      <c r="L45" s="108">
        <v>13.5</v>
      </c>
      <c r="M45" s="108">
        <v>0</v>
      </c>
      <c r="N45" s="108">
        <v>11.6</v>
      </c>
      <c r="O45" s="108">
        <v>0</v>
      </c>
      <c r="P45" s="108">
        <v>10.4</v>
      </c>
      <c r="Q45" s="108">
        <v>22.1</v>
      </c>
      <c r="R45" s="5"/>
    </row>
    <row r="46" spans="1:18" ht="12.75" customHeight="1" x14ac:dyDescent="0.15">
      <c r="A46" s="60" t="s">
        <v>44</v>
      </c>
      <c r="B46" s="57">
        <v>927</v>
      </c>
      <c r="C46" s="57">
        <v>507</v>
      </c>
      <c r="D46" s="108">
        <v>23.9</v>
      </c>
      <c r="E46" s="108">
        <v>11</v>
      </c>
      <c r="F46" s="108">
        <v>23</v>
      </c>
      <c r="G46" s="108">
        <v>19.600000000000001</v>
      </c>
      <c r="H46" s="108">
        <v>0</v>
      </c>
      <c r="I46" s="108">
        <v>7.4</v>
      </c>
      <c r="J46" s="108">
        <v>5.5</v>
      </c>
      <c r="K46" s="108">
        <v>22.1</v>
      </c>
      <c r="L46" s="108">
        <v>3.5</v>
      </c>
      <c r="M46" s="108">
        <v>8.4</v>
      </c>
      <c r="N46" s="108">
        <v>17.7</v>
      </c>
      <c r="O46" s="108">
        <v>6.7</v>
      </c>
      <c r="P46" s="108">
        <v>16.2</v>
      </c>
      <c r="Q46" s="108">
        <v>25.2</v>
      </c>
      <c r="R46" s="5"/>
    </row>
    <row r="47" spans="1:18" ht="12.75" customHeight="1" x14ac:dyDescent="0.15">
      <c r="A47" s="60" t="s">
        <v>45</v>
      </c>
      <c r="B47" s="57">
        <v>25444</v>
      </c>
      <c r="C47" s="57">
        <v>14471</v>
      </c>
      <c r="D47" s="108">
        <v>25.8</v>
      </c>
      <c r="E47" s="108">
        <v>25</v>
      </c>
      <c r="F47" s="108">
        <v>20.100000000000001</v>
      </c>
      <c r="G47" s="108">
        <v>17.8</v>
      </c>
      <c r="H47" s="108">
        <v>0</v>
      </c>
      <c r="I47" s="108">
        <v>15.2</v>
      </c>
      <c r="J47" s="108">
        <v>16.5</v>
      </c>
      <c r="K47" s="108">
        <v>23.8</v>
      </c>
      <c r="L47" s="108">
        <v>7.8</v>
      </c>
      <c r="M47" s="108">
        <v>15.8</v>
      </c>
      <c r="N47" s="108">
        <v>9.1999999999999993</v>
      </c>
      <c r="O47" s="108">
        <v>0</v>
      </c>
      <c r="P47" s="108">
        <v>7.3</v>
      </c>
      <c r="Q47" s="108">
        <v>23.6</v>
      </c>
      <c r="R47" s="5"/>
    </row>
    <row r="48" spans="1:18" ht="12.75" customHeight="1" x14ac:dyDescent="0.15">
      <c r="A48" s="60" t="s">
        <v>46</v>
      </c>
      <c r="B48" s="57">
        <v>2783</v>
      </c>
      <c r="C48" s="57">
        <v>1448</v>
      </c>
      <c r="D48" s="108">
        <v>26</v>
      </c>
      <c r="E48" s="108">
        <v>0</v>
      </c>
      <c r="F48" s="108">
        <v>10.9</v>
      </c>
      <c r="G48" s="108">
        <v>18</v>
      </c>
      <c r="H48" s="108">
        <v>16.899999999999999</v>
      </c>
      <c r="I48" s="108">
        <v>13.7</v>
      </c>
      <c r="J48" s="108">
        <v>16.899999999999999</v>
      </c>
      <c r="K48" s="108">
        <v>22.7</v>
      </c>
      <c r="L48" s="108">
        <v>0</v>
      </c>
      <c r="M48" s="108">
        <v>17</v>
      </c>
      <c r="N48" s="108">
        <v>18.8</v>
      </c>
      <c r="O48" s="108">
        <v>0</v>
      </c>
      <c r="P48" s="108">
        <v>0</v>
      </c>
      <c r="Q48" s="108">
        <v>22.8</v>
      </c>
      <c r="R48" s="5"/>
    </row>
    <row r="49" spans="1:18" ht="12.75" customHeight="1" x14ac:dyDescent="0.15">
      <c r="A49" s="60" t="s">
        <v>47</v>
      </c>
      <c r="B49" s="57">
        <v>38194</v>
      </c>
      <c r="C49" s="57">
        <v>22560</v>
      </c>
      <c r="D49" s="108">
        <v>28.5</v>
      </c>
      <c r="E49" s="108">
        <v>25.6</v>
      </c>
      <c r="F49" s="108">
        <v>26.1</v>
      </c>
      <c r="G49" s="108">
        <v>10.8</v>
      </c>
      <c r="H49" s="108">
        <v>13</v>
      </c>
      <c r="I49" s="108">
        <v>8.8000000000000007</v>
      </c>
      <c r="J49" s="108">
        <v>6</v>
      </c>
      <c r="K49" s="108">
        <v>19.600000000000001</v>
      </c>
      <c r="L49" s="108">
        <v>0</v>
      </c>
      <c r="M49" s="108">
        <v>4.7</v>
      </c>
      <c r="N49" s="108">
        <v>10.4</v>
      </c>
      <c r="O49" s="108">
        <v>0</v>
      </c>
      <c r="P49" s="108">
        <v>2.2000000000000002</v>
      </c>
      <c r="Q49" s="108">
        <v>23</v>
      </c>
      <c r="R49" s="5"/>
    </row>
    <row r="50" spans="1:18" ht="12.75" customHeight="1" x14ac:dyDescent="0.15">
      <c r="A50" s="60" t="s">
        <v>48</v>
      </c>
      <c r="B50" s="57">
        <v>50311</v>
      </c>
      <c r="C50" s="57">
        <v>18419</v>
      </c>
      <c r="D50" s="108">
        <v>24.2</v>
      </c>
      <c r="E50" s="108">
        <v>3</v>
      </c>
      <c r="F50" s="108">
        <v>10.4</v>
      </c>
      <c r="G50" s="108">
        <v>0</v>
      </c>
      <c r="H50" s="108">
        <v>2</v>
      </c>
      <c r="I50" s="108">
        <v>12.3</v>
      </c>
      <c r="J50" s="108">
        <v>11.9</v>
      </c>
      <c r="K50" s="108">
        <v>22.3</v>
      </c>
      <c r="L50" s="108">
        <v>8</v>
      </c>
      <c r="M50" s="108">
        <v>11.9</v>
      </c>
      <c r="N50" s="108">
        <v>19.8</v>
      </c>
      <c r="O50" s="108">
        <v>22</v>
      </c>
      <c r="P50" s="108">
        <v>2.2000000000000002</v>
      </c>
      <c r="Q50" s="108">
        <v>22.1</v>
      </c>
      <c r="R50" s="5"/>
    </row>
    <row r="51" spans="1:18" ht="4.5" customHeight="1" x14ac:dyDescent="0.15">
      <c r="A51" s="62"/>
      <c r="B51" s="76"/>
      <c r="C51" s="76"/>
      <c r="D51" s="107"/>
      <c r="E51" s="107"/>
      <c r="F51" s="107"/>
      <c r="G51" s="107"/>
      <c r="H51" s="107"/>
      <c r="I51" s="107"/>
      <c r="J51" s="107"/>
      <c r="K51" s="107"/>
      <c r="L51" s="107"/>
      <c r="M51" s="107"/>
      <c r="N51" s="107"/>
      <c r="O51" s="107"/>
      <c r="P51" s="107"/>
      <c r="Q51" s="107"/>
      <c r="R51" s="5"/>
    </row>
    <row r="52" spans="1:18" ht="12.75" customHeight="1" x14ac:dyDescent="0.15">
      <c r="A52" s="60" t="s">
        <v>49</v>
      </c>
      <c r="B52" s="57">
        <v>12324</v>
      </c>
      <c r="C52" s="57">
        <v>3003</v>
      </c>
      <c r="D52" s="104">
        <v>22.5</v>
      </c>
      <c r="E52" s="109">
        <v>24.4</v>
      </c>
      <c r="F52" s="109">
        <v>21.7</v>
      </c>
      <c r="G52" s="109">
        <v>20.3</v>
      </c>
      <c r="H52" s="109">
        <v>21.9</v>
      </c>
      <c r="I52" s="109">
        <v>23.1</v>
      </c>
      <c r="J52" s="109">
        <v>20.3</v>
      </c>
      <c r="K52" s="109">
        <v>21.7</v>
      </c>
      <c r="L52" s="109">
        <v>12.2</v>
      </c>
      <c r="M52" s="109">
        <v>16</v>
      </c>
      <c r="N52" s="109">
        <v>17.7</v>
      </c>
      <c r="O52" s="109">
        <v>20</v>
      </c>
      <c r="P52" s="109">
        <v>10</v>
      </c>
      <c r="Q52" s="109">
        <v>22.4</v>
      </c>
      <c r="R52" s="5"/>
    </row>
    <row r="53" spans="1:18" ht="12.75" customHeight="1" x14ac:dyDescent="0.15">
      <c r="A53" s="60" t="s">
        <v>50</v>
      </c>
      <c r="B53" s="57">
        <v>4720</v>
      </c>
      <c r="C53" s="57">
        <v>1639</v>
      </c>
      <c r="D53" s="104">
        <v>18.8</v>
      </c>
      <c r="E53" s="109">
        <v>0</v>
      </c>
      <c r="F53" s="109">
        <v>0</v>
      </c>
      <c r="G53" s="109">
        <v>14.6</v>
      </c>
      <c r="H53" s="109">
        <v>0</v>
      </c>
      <c r="I53" s="109">
        <v>15.7</v>
      </c>
      <c r="J53" s="109">
        <v>0</v>
      </c>
      <c r="K53" s="109">
        <v>15.4</v>
      </c>
      <c r="L53" s="109">
        <v>0</v>
      </c>
      <c r="M53" s="109">
        <v>14.1</v>
      </c>
      <c r="N53" s="109">
        <v>17.3</v>
      </c>
      <c r="O53" s="109">
        <v>0</v>
      </c>
      <c r="P53" s="109">
        <v>11.6</v>
      </c>
      <c r="Q53" s="109">
        <v>16.600000000000001</v>
      </c>
      <c r="R53" s="5"/>
    </row>
    <row r="54" spans="1:18" ht="12.75" customHeight="1" x14ac:dyDescent="0.15">
      <c r="A54" s="60" t="s">
        <v>51</v>
      </c>
      <c r="B54" s="57">
        <v>5536</v>
      </c>
      <c r="C54" s="57">
        <v>2361</v>
      </c>
      <c r="D54" s="104">
        <v>24.6</v>
      </c>
      <c r="E54" s="109">
        <v>0</v>
      </c>
      <c r="F54" s="109">
        <v>0</v>
      </c>
      <c r="G54" s="109">
        <v>19.100000000000001</v>
      </c>
      <c r="H54" s="109">
        <v>30.5</v>
      </c>
      <c r="I54" s="109">
        <v>10.8</v>
      </c>
      <c r="J54" s="109">
        <v>15.7</v>
      </c>
      <c r="K54" s="109">
        <v>15.6</v>
      </c>
      <c r="L54" s="109">
        <v>0</v>
      </c>
      <c r="M54" s="109">
        <v>2.7</v>
      </c>
      <c r="N54" s="109">
        <v>17.899999999999999</v>
      </c>
      <c r="O54" s="109">
        <v>0</v>
      </c>
      <c r="P54" s="109">
        <v>5.3</v>
      </c>
      <c r="Q54" s="109">
        <v>22.2</v>
      </c>
      <c r="R54" s="5"/>
    </row>
    <row r="55" spans="1:18" ht="12.75" customHeight="1" x14ac:dyDescent="0.15">
      <c r="A55" s="60" t="s">
        <v>52</v>
      </c>
      <c r="B55" s="57">
        <v>898</v>
      </c>
      <c r="C55" s="57">
        <v>567</v>
      </c>
      <c r="D55" s="104">
        <v>23</v>
      </c>
      <c r="E55" s="109">
        <v>0</v>
      </c>
      <c r="F55" s="109">
        <v>28.9</v>
      </c>
      <c r="G55" s="109">
        <v>0</v>
      </c>
      <c r="H55" s="109">
        <v>25.9</v>
      </c>
      <c r="I55" s="109">
        <v>9.4</v>
      </c>
      <c r="J55" s="109">
        <v>17.7</v>
      </c>
      <c r="K55" s="109">
        <v>18.5</v>
      </c>
      <c r="L55" s="109">
        <v>3</v>
      </c>
      <c r="M55" s="109">
        <v>8.3000000000000007</v>
      </c>
      <c r="N55" s="109">
        <v>25.5</v>
      </c>
      <c r="O55" s="109">
        <v>16.3</v>
      </c>
      <c r="P55" s="109">
        <v>0</v>
      </c>
      <c r="Q55" s="109">
        <v>21.3</v>
      </c>
      <c r="R55" s="5"/>
    </row>
    <row r="56" spans="1:18" ht="12.75" customHeight="1" x14ac:dyDescent="0.15">
      <c r="A56" s="60" t="s">
        <v>53</v>
      </c>
      <c r="B56" s="57">
        <v>33555</v>
      </c>
      <c r="C56" s="57">
        <v>13784</v>
      </c>
      <c r="D56" s="104">
        <v>27.3</v>
      </c>
      <c r="E56" s="109">
        <v>1.3</v>
      </c>
      <c r="F56" s="109">
        <v>14.5</v>
      </c>
      <c r="G56" s="109">
        <v>11.5</v>
      </c>
      <c r="H56" s="109">
        <v>1.3</v>
      </c>
      <c r="I56" s="109">
        <v>12.3</v>
      </c>
      <c r="J56" s="109">
        <v>9.6999999999999993</v>
      </c>
      <c r="K56" s="109">
        <v>23</v>
      </c>
      <c r="L56" s="109">
        <v>5.3</v>
      </c>
      <c r="M56" s="109">
        <v>11.2</v>
      </c>
      <c r="N56" s="109">
        <v>29.8</v>
      </c>
      <c r="O56" s="109">
        <v>0</v>
      </c>
      <c r="P56" s="109">
        <v>8.6</v>
      </c>
      <c r="Q56" s="109">
        <v>26.4</v>
      </c>
      <c r="R56" s="5"/>
    </row>
    <row r="57" spans="1:18" ht="12.75" customHeight="1" x14ac:dyDescent="0.15">
      <c r="A57" s="60" t="s">
        <v>54</v>
      </c>
      <c r="B57" s="57">
        <v>12882</v>
      </c>
      <c r="C57" s="57">
        <v>3746</v>
      </c>
      <c r="D57" s="104">
        <v>25.6</v>
      </c>
      <c r="E57" s="109">
        <v>25.9</v>
      </c>
      <c r="F57" s="109">
        <v>20</v>
      </c>
      <c r="G57" s="109">
        <v>11</v>
      </c>
      <c r="H57" s="109">
        <v>35</v>
      </c>
      <c r="I57" s="109">
        <v>11.9</v>
      </c>
      <c r="J57" s="109">
        <v>0</v>
      </c>
      <c r="K57" s="109">
        <v>7</v>
      </c>
      <c r="L57" s="109">
        <v>0</v>
      </c>
      <c r="M57" s="109">
        <v>0</v>
      </c>
      <c r="N57" s="109">
        <v>16</v>
      </c>
      <c r="O57" s="109">
        <v>0</v>
      </c>
      <c r="P57" s="109">
        <v>0</v>
      </c>
      <c r="Q57" s="109">
        <v>24.7</v>
      </c>
      <c r="R57" s="5"/>
    </row>
    <row r="58" spans="1:18" ht="12.75" customHeight="1" x14ac:dyDescent="0.15">
      <c r="A58" s="60" t="s">
        <v>55</v>
      </c>
      <c r="B58" s="57">
        <v>1920</v>
      </c>
      <c r="C58" s="57">
        <v>923</v>
      </c>
      <c r="D58" s="104">
        <v>27.3</v>
      </c>
      <c r="E58" s="109">
        <v>0</v>
      </c>
      <c r="F58" s="109">
        <v>30</v>
      </c>
      <c r="G58" s="109">
        <v>11.6</v>
      </c>
      <c r="H58" s="109">
        <v>25.1</v>
      </c>
      <c r="I58" s="109">
        <v>12.8</v>
      </c>
      <c r="J58" s="109">
        <v>0</v>
      </c>
      <c r="K58" s="109">
        <v>20.2</v>
      </c>
      <c r="L58" s="109">
        <v>12.1</v>
      </c>
      <c r="M58" s="109">
        <v>0</v>
      </c>
      <c r="N58" s="109">
        <v>8</v>
      </c>
      <c r="O58" s="109">
        <v>0</v>
      </c>
      <c r="P58" s="109">
        <v>7.4</v>
      </c>
      <c r="Q58" s="109">
        <v>24.3</v>
      </c>
      <c r="R58" s="5"/>
    </row>
    <row r="59" spans="1:18" ht="12.75" customHeight="1" x14ac:dyDescent="0.15">
      <c r="A59" s="60" t="s">
        <v>56</v>
      </c>
      <c r="B59" s="57">
        <v>2800</v>
      </c>
      <c r="C59" s="57">
        <v>1193</v>
      </c>
      <c r="D59" s="104">
        <v>27.2</v>
      </c>
      <c r="E59" s="109">
        <v>0</v>
      </c>
      <c r="F59" s="109">
        <v>0</v>
      </c>
      <c r="G59" s="109">
        <v>14.8</v>
      </c>
      <c r="H59" s="109">
        <v>19.2</v>
      </c>
      <c r="I59" s="109">
        <v>7.7</v>
      </c>
      <c r="J59" s="109">
        <v>13.1</v>
      </c>
      <c r="K59" s="109">
        <v>22</v>
      </c>
      <c r="L59" s="109">
        <v>6.8</v>
      </c>
      <c r="M59" s="109">
        <v>3.7</v>
      </c>
      <c r="N59" s="109">
        <v>12.1</v>
      </c>
      <c r="O59" s="109">
        <v>0</v>
      </c>
      <c r="P59" s="109">
        <v>0</v>
      </c>
      <c r="Q59" s="109">
        <v>24.9</v>
      </c>
      <c r="R59" s="5"/>
    </row>
    <row r="60" spans="1:18" ht="12.75" customHeight="1" x14ac:dyDescent="0.15">
      <c r="A60" s="60" t="s">
        <v>57</v>
      </c>
      <c r="B60" s="57">
        <v>379</v>
      </c>
      <c r="C60" s="57">
        <v>86</v>
      </c>
      <c r="D60" s="104">
        <v>24.9</v>
      </c>
      <c r="E60" s="109">
        <v>20.5</v>
      </c>
      <c r="F60" s="109">
        <v>0</v>
      </c>
      <c r="G60" s="109">
        <v>17.3</v>
      </c>
      <c r="H60" s="109">
        <v>15.9</v>
      </c>
      <c r="I60" s="109">
        <v>6.6</v>
      </c>
      <c r="J60" s="109">
        <v>8.5</v>
      </c>
      <c r="K60" s="109">
        <v>17.2</v>
      </c>
      <c r="L60" s="109">
        <v>9.1999999999999993</v>
      </c>
      <c r="M60" s="109">
        <v>9.1</v>
      </c>
      <c r="N60" s="109">
        <v>12.5</v>
      </c>
      <c r="O60" s="109">
        <v>0</v>
      </c>
      <c r="P60" s="109">
        <v>7.6</v>
      </c>
      <c r="Q60" s="109">
        <v>22.6</v>
      </c>
      <c r="R60" s="5"/>
    </row>
    <row r="61" spans="1:18" ht="12.75" customHeight="1" x14ac:dyDescent="0.15">
      <c r="A61" s="60" t="s">
        <v>58</v>
      </c>
      <c r="B61" s="57">
        <v>19457</v>
      </c>
      <c r="C61" s="57">
        <v>8444</v>
      </c>
      <c r="D61" s="104">
        <v>29.6</v>
      </c>
      <c r="E61" s="109">
        <v>6.7</v>
      </c>
      <c r="F61" s="109">
        <v>0</v>
      </c>
      <c r="G61" s="109">
        <v>15.8</v>
      </c>
      <c r="H61" s="109">
        <v>17.7</v>
      </c>
      <c r="I61" s="109">
        <v>18.100000000000001</v>
      </c>
      <c r="J61" s="109">
        <v>22.6</v>
      </c>
      <c r="K61" s="109">
        <v>23.7</v>
      </c>
      <c r="L61" s="109">
        <v>22.6</v>
      </c>
      <c r="M61" s="109">
        <v>11.9</v>
      </c>
      <c r="N61" s="109">
        <v>13.3</v>
      </c>
      <c r="O61" s="109">
        <v>0</v>
      </c>
      <c r="P61" s="109">
        <v>0</v>
      </c>
      <c r="Q61" s="109">
        <v>30.4</v>
      </c>
      <c r="R61" s="5"/>
    </row>
    <row r="62" spans="1:18" ht="4.5" customHeight="1" x14ac:dyDescent="0.15">
      <c r="A62" s="62"/>
      <c r="B62" s="76"/>
      <c r="C62" s="76"/>
      <c r="D62" s="107"/>
      <c r="E62" s="110"/>
      <c r="F62" s="110"/>
      <c r="G62" s="110"/>
      <c r="H62" s="110"/>
      <c r="I62" s="110"/>
      <c r="J62" s="110"/>
      <c r="K62" s="110"/>
      <c r="L62" s="110"/>
      <c r="M62" s="110"/>
      <c r="N62" s="110"/>
      <c r="O62" s="110"/>
      <c r="P62" s="110"/>
      <c r="Q62" s="110"/>
      <c r="R62" s="5"/>
    </row>
    <row r="63" spans="1:18" ht="12.75" customHeight="1" x14ac:dyDescent="0.15">
      <c r="A63" s="60" t="s">
        <v>59</v>
      </c>
      <c r="B63" s="57">
        <v>35020</v>
      </c>
      <c r="C63" s="57">
        <v>12028</v>
      </c>
      <c r="D63" s="104">
        <v>18.399999999999999</v>
      </c>
      <c r="E63" s="109">
        <v>19.399999999999999</v>
      </c>
      <c r="F63" s="109">
        <v>19</v>
      </c>
      <c r="G63" s="109">
        <v>13.2</v>
      </c>
      <c r="H63" s="109">
        <v>18.5</v>
      </c>
      <c r="I63" s="109">
        <v>9.8000000000000007</v>
      </c>
      <c r="J63" s="109">
        <v>13.5</v>
      </c>
      <c r="K63" s="109">
        <v>26.4</v>
      </c>
      <c r="L63" s="109">
        <v>14.1</v>
      </c>
      <c r="M63" s="109">
        <v>14.1</v>
      </c>
      <c r="N63" s="109">
        <v>11</v>
      </c>
      <c r="O63" s="109">
        <v>31.7</v>
      </c>
      <c r="P63" s="109">
        <v>9.6999999999999993</v>
      </c>
      <c r="Q63" s="109">
        <v>20.6</v>
      </c>
      <c r="R63" s="5"/>
    </row>
    <row r="64" spans="1:18" ht="12.75" customHeight="1" x14ac:dyDescent="0.15">
      <c r="A64" s="60" t="s">
        <v>60</v>
      </c>
      <c r="B64" s="57">
        <v>4193</v>
      </c>
      <c r="C64" s="57">
        <v>2074</v>
      </c>
      <c r="D64" s="104">
        <v>26.3</v>
      </c>
      <c r="E64" s="109">
        <v>33.9</v>
      </c>
      <c r="F64" s="109">
        <v>24.4</v>
      </c>
      <c r="G64" s="109">
        <v>14.9</v>
      </c>
      <c r="H64" s="109">
        <v>28.9</v>
      </c>
      <c r="I64" s="109">
        <v>11.6</v>
      </c>
      <c r="J64" s="109">
        <v>19.100000000000001</v>
      </c>
      <c r="K64" s="109">
        <v>26.4</v>
      </c>
      <c r="L64" s="109">
        <v>0</v>
      </c>
      <c r="M64" s="109">
        <v>14.1</v>
      </c>
      <c r="N64" s="109">
        <v>19</v>
      </c>
      <c r="O64" s="109">
        <v>0</v>
      </c>
      <c r="P64" s="109">
        <v>15.7</v>
      </c>
      <c r="Q64" s="109">
        <v>24.2</v>
      </c>
      <c r="R64" s="5"/>
    </row>
    <row r="65" spans="1:18" ht="12.75" customHeight="1" x14ac:dyDescent="0.15">
      <c r="A65" s="60" t="s">
        <v>61</v>
      </c>
      <c r="B65" s="57">
        <v>15377</v>
      </c>
      <c r="C65" s="57">
        <v>10809</v>
      </c>
      <c r="D65" s="104">
        <v>16.3</v>
      </c>
      <c r="E65" s="109">
        <v>13.5</v>
      </c>
      <c r="F65" s="109">
        <v>5.3</v>
      </c>
      <c r="G65" s="109">
        <v>12.7</v>
      </c>
      <c r="H65" s="109">
        <v>0</v>
      </c>
      <c r="I65" s="109">
        <v>15</v>
      </c>
      <c r="J65" s="109">
        <v>0</v>
      </c>
      <c r="K65" s="109">
        <v>19.3</v>
      </c>
      <c r="L65" s="109">
        <v>8</v>
      </c>
      <c r="M65" s="109">
        <v>6.8</v>
      </c>
      <c r="N65" s="109">
        <v>10.199999999999999</v>
      </c>
      <c r="O65" s="109">
        <v>0</v>
      </c>
      <c r="P65" s="109">
        <v>15.4</v>
      </c>
      <c r="Q65" s="109">
        <v>18.8</v>
      </c>
      <c r="R65" s="5"/>
    </row>
    <row r="66" spans="1:18" ht="12.75" customHeight="1" x14ac:dyDescent="0.15">
      <c r="A66" s="61" t="s">
        <v>62</v>
      </c>
      <c r="B66" s="79">
        <v>147</v>
      </c>
      <c r="C66" s="79">
        <v>120</v>
      </c>
      <c r="D66" s="111">
        <v>22.2</v>
      </c>
      <c r="E66" s="112">
        <v>0</v>
      </c>
      <c r="F66" s="112">
        <v>0</v>
      </c>
      <c r="G66" s="112">
        <v>32.200000000000003</v>
      </c>
      <c r="H66" s="112">
        <v>0</v>
      </c>
      <c r="I66" s="112">
        <v>20.5</v>
      </c>
      <c r="J66" s="112">
        <v>0</v>
      </c>
      <c r="K66" s="112">
        <v>32.1</v>
      </c>
      <c r="L66" s="112">
        <v>0</v>
      </c>
      <c r="M66" s="112">
        <v>21.9</v>
      </c>
      <c r="N66" s="112">
        <v>21.9</v>
      </c>
      <c r="O66" s="112">
        <v>0</v>
      </c>
      <c r="P66" s="112">
        <v>0</v>
      </c>
      <c r="Q66" s="112">
        <v>34.799999999999997</v>
      </c>
      <c r="R66" s="5"/>
    </row>
    <row r="67" spans="1:18" ht="12.75" customHeight="1" x14ac:dyDescent="0.15">
      <c r="A67" s="329" t="s">
        <v>135</v>
      </c>
      <c r="B67" s="329"/>
      <c r="C67" s="329"/>
      <c r="D67" s="329"/>
      <c r="E67" s="329"/>
      <c r="F67" s="329"/>
      <c r="G67" s="329"/>
      <c r="H67" s="329"/>
      <c r="I67" s="329"/>
      <c r="J67" s="329"/>
      <c r="K67" s="329"/>
      <c r="L67" s="329"/>
      <c r="M67" s="329"/>
      <c r="N67" s="329"/>
      <c r="O67" s="329"/>
      <c r="P67" s="329"/>
      <c r="Q67" s="329"/>
    </row>
    <row r="68" spans="1:18" ht="15" customHeight="1" x14ac:dyDescent="0.15">
      <c r="A68" s="2" t="s">
        <v>2</v>
      </c>
    </row>
  </sheetData>
  <mergeCells count="20">
    <mergeCell ref="A2:Q2"/>
    <mergeCell ref="A1:Q1"/>
    <mergeCell ref="J3:J5"/>
    <mergeCell ref="K3:K5"/>
    <mergeCell ref="L3:L5"/>
    <mergeCell ref="M3:M5"/>
    <mergeCell ref="A67:Q67"/>
    <mergeCell ref="A3:A5"/>
    <mergeCell ref="B3:B5"/>
    <mergeCell ref="C3:C5"/>
    <mergeCell ref="D3:D5"/>
    <mergeCell ref="E3:E5"/>
    <mergeCell ref="F3:F5"/>
    <mergeCell ref="G3:G5"/>
    <mergeCell ref="H3:H5"/>
    <mergeCell ref="I3:I5"/>
    <mergeCell ref="N3:N5"/>
    <mergeCell ref="O3:O5"/>
    <mergeCell ref="P3:P5"/>
    <mergeCell ref="Q3:Q5"/>
  </mergeCells>
  <phoneticPr fontId="0" type="noConversion"/>
  <printOptions horizontalCentered="1"/>
  <pageMargins left="0.25" right="0.25" top="0.25" bottom="0.25" header="0.5" footer="0.5"/>
  <pageSetup scale="68"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fitToPage="1"/>
  </sheetPr>
  <dimension ref="A1:I66"/>
  <sheetViews>
    <sheetView topLeftCell="A4" workbookViewId="0">
      <selection activeCell="A51" sqref="A51"/>
    </sheetView>
  </sheetViews>
  <sheetFormatPr baseColWidth="10" defaultColWidth="9.1640625" defaultRowHeight="13" x14ac:dyDescent="0.15"/>
  <cols>
    <col min="1" max="1" width="15.6640625" style="2" customWidth="1"/>
    <col min="2" max="2" width="13.33203125" style="2" customWidth="1"/>
    <col min="3" max="3" width="12.5" style="2" bestFit="1" customWidth="1"/>
    <col min="4" max="4" width="19.83203125" style="3" customWidth="1"/>
    <col min="5" max="5" width="12.5" style="3" bestFit="1" customWidth="1"/>
    <col min="6" max="6" width="12.5" style="2" bestFit="1" customWidth="1"/>
    <col min="7" max="7" width="13.6640625" style="2" customWidth="1"/>
    <col min="8" max="8" width="13.6640625" style="2" bestFit="1" customWidth="1"/>
    <col min="9" max="9" width="12.5" style="2" bestFit="1" customWidth="1"/>
    <col min="10" max="16384" width="9.1640625" style="2"/>
  </cols>
  <sheetData>
    <row r="1" spans="1:9" ht="57.75" customHeight="1" x14ac:dyDescent="0.15">
      <c r="A1" s="289" t="s">
        <v>194</v>
      </c>
      <c r="B1" s="289"/>
      <c r="C1" s="289"/>
      <c r="D1" s="289"/>
      <c r="E1" s="289"/>
      <c r="F1" s="289"/>
      <c r="G1" s="289"/>
      <c r="H1" s="289"/>
      <c r="I1" s="289"/>
    </row>
    <row r="2" spans="1:9" ht="12.75" customHeight="1" x14ac:dyDescent="0.15">
      <c r="A2" s="290" t="str">
        <f>FINAL2!$A$2</f>
        <v>ACF/OFA: 12/15/2015</v>
      </c>
      <c r="B2" s="290"/>
      <c r="C2" s="290"/>
      <c r="D2" s="290"/>
      <c r="E2" s="290"/>
      <c r="F2" s="290"/>
      <c r="G2" s="290"/>
      <c r="H2" s="290"/>
      <c r="I2" s="290"/>
    </row>
    <row r="3" spans="1:9" s="3" customFormat="1" ht="12.75" customHeight="1" x14ac:dyDescent="0.15">
      <c r="A3" s="270" t="s">
        <v>0</v>
      </c>
      <c r="B3" s="291" t="s">
        <v>118</v>
      </c>
      <c r="C3" s="338"/>
      <c r="D3" s="336" t="s">
        <v>127</v>
      </c>
      <c r="E3" s="336"/>
      <c r="F3" s="336"/>
      <c r="G3" s="336"/>
      <c r="H3" s="336"/>
      <c r="I3" s="337"/>
    </row>
    <row r="4" spans="1:9" s="3" customFormat="1" ht="39" customHeight="1" x14ac:dyDescent="0.15">
      <c r="A4" s="308"/>
      <c r="B4" s="22" t="s">
        <v>125</v>
      </c>
      <c r="C4" s="154" t="s">
        <v>126</v>
      </c>
      <c r="D4" s="103" t="s">
        <v>97</v>
      </c>
      <c r="E4" s="22" t="s">
        <v>122</v>
      </c>
      <c r="F4" s="22" t="s">
        <v>137</v>
      </c>
      <c r="G4" s="22" t="s">
        <v>121</v>
      </c>
      <c r="H4" s="22" t="s">
        <v>123</v>
      </c>
      <c r="I4" s="22" t="s">
        <v>124</v>
      </c>
    </row>
    <row r="5" spans="1:9" ht="12.75" customHeight="1" x14ac:dyDescent="0.15">
      <c r="A5" s="45" t="s">
        <v>3</v>
      </c>
      <c r="B5" s="113">
        <f>SUM(B7:B65)</f>
        <v>930398</v>
      </c>
      <c r="C5" s="152">
        <f>SUM(C7:C65)</f>
        <v>313396</v>
      </c>
      <c r="D5" s="147">
        <f t="shared" ref="D5:I5" si="0">SUM(D7:D65)</f>
        <v>617003</v>
      </c>
      <c r="E5" s="114">
        <f t="shared" si="0"/>
        <v>495195</v>
      </c>
      <c r="F5" s="99">
        <f t="shared" si="0"/>
        <v>49489</v>
      </c>
      <c r="G5" s="99">
        <f t="shared" si="0"/>
        <v>47478</v>
      </c>
      <c r="H5" s="99">
        <f t="shared" si="0"/>
        <v>22561</v>
      </c>
      <c r="I5" s="99">
        <f t="shared" si="0"/>
        <v>2287</v>
      </c>
    </row>
    <row r="6" spans="1:9" ht="4.5" customHeight="1" x14ac:dyDescent="0.15">
      <c r="A6" s="62"/>
      <c r="B6" s="115"/>
      <c r="C6" s="153"/>
      <c r="D6" s="148"/>
      <c r="E6" s="66"/>
      <c r="F6" s="64"/>
      <c r="G6" s="64"/>
      <c r="H6" s="64"/>
      <c r="I6" s="64"/>
    </row>
    <row r="7" spans="1:9" ht="12.75" customHeight="1" x14ac:dyDescent="0.15">
      <c r="A7" s="60" t="s">
        <v>10</v>
      </c>
      <c r="B7" s="57">
        <v>9783</v>
      </c>
      <c r="C7" s="92">
        <v>4765</v>
      </c>
      <c r="D7" s="149">
        <v>5018</v>
      </c>
      <c r="E7" s="116">
        <v>4336</v>
      </c>
      <c r="F7" s="57">
        <v>251</v>
      </c>
      <c r="G7" s="57">
        <v>263</v>
      </c>
      <c r="H7" s="57">
        <v>157</v>
      </c>
      <c r="I7" s="57">
        <v>11</v>
      </c>
    </row>
    <row r="8" spans="1:9" ht="12.75" customHeight="1" x14ac:dyDescent="0.15">
      <c r="A8" s="60" t="s">
        <v>11</v>
      </c>
      <c r="B8" s="57">
        <v>1907</v>
      </c>
      <c r="C8" s="92">
        <v>815</v>
      </c>
      <c r="D8" s="149">
        <v>1092</v>
      </c>
      <c r="E8" s="116">
        <v>846</v>
      </c>
      <c r="F8" s="57">
        <v>122</v>
      </c>
      <c r="G8" s="57">
        <v>80</v>
      </c>
      <c r="H8" s="57">
        <v>44</v>
      </c>
      <c r="I8" s="57">
        <v>1</v>
      </c>
    </row>
    <row r="9" spans="1:9" ht="12.75" customHeight="1" x14ac:dyDescent="0.15">
      <c r="A9" s="60" t="s">
        <v>12</v>
      </c>
      <c r="B9" s="57">
        <v>8402</v>
      </c>
      <c r="C9" s="92">
        <v>1764</v>
      </c>
      <c r="D9" s="149">
        <v>6638</v>
      </c>
      <c r="E9" s="116">
        <v>5570</v>
      </c>
      <c r="F9" s="57">
        <v>485</v>
      </c>
      <c r="G9" s="57">
        <v>403</v>
      </c>
      <c r="H9" s="57">
        <v>169</v>
      </c>
      <c r="I9" s="57">
        <v>11</v>
      </c>
    </row>
    <row r="10" spans="1:9" ht="12.75" customHeight="1" x14ac:dyDescent="0.15">
      <c r="A10" s="60" t="s">
        <v>13</v>
      </c>
      <c r="B10" s="57">
        <v>3257</v>
      </c>
      <c r="C10" s="92">
        <v>1287</v>
      </c>
      <c r="D10" s="149">
        <v>1971</v>
      </c>
      <c r="E10" s="116">
        <v>1474</v>
      </c>
      <c r="F10" s="57">
        <v>202</v>
      </c>
      <c r="G10" s="57">
        <v>232</v>
      </c>
      <c r="H10" s="57">
        <v>63</v>
      </c>
      <c r="I10" s="77">
        <v>0</v>
      </c>
    </row>
    <row r="11" spans="1:9" ht="12.75" customHeight="1" x14ac:dyDescent="0.15">
      <c r="A11" s="60" t="s">
        <v>14</v>
      </c>
      <c r="B11" s="57">
        <v>344763</v>
      </c>
      <c r="C11" s="92">
        <v>87560</v>
      </c>
      <c r="D11" s="149">
        <v>257203</v>
      </c>
      <c r="E11" s="116">
        <v>209058</v>
      </c>
      <c r="F11" s="57">
        <v>20767</v>
      </c>
      <c r="G11" s="57">
        <v>18119</v>
      </c>
      <c r="H11" s="57">
        <v>8063</v>
      </c>
      <c r="I11" s="57">
        <v>1195</v>
      </c>
    </row>
    <row r="12" spans="1:9" ht="12.75" customHeight="1" x14ac:dyDescent="0.15">
      <c r="A12" s="60" t="s">
        <v>15</v>
      </c>
      <c r="B12" s="57">
        <v>9091</v>
      </c>
      <c r="C12" s="92">
        <v>2293</v>
      </c>
      <c r="D12" s="149">
        <v>6797</v>
      </c>
      <c r="E12" s="116">
        <v>5824</v>
      </c>
      <c r="F12" s="57">
        <v>434</v>
      </c>
      <c r="G12" s="57">
        <v>374</v>
      </c>
      <c r="H12" s="57">
        <v>154</v>
      </c>
      <c r="I12" s="57">
        <v>12</v>
      </c>
    </row>
    <row r="13" spans="1:9" ht="12.75" customHeight="1" x14ac:dyDescent="0.15">
      <c r="A13" s="60" t="s">
        <v>16</v>
      </c>
      <c r="B13" s="57">
        <v>7300</v>
      </c>
      <c r="C13" s="92">
        <v>3483</v>
      </c>
      <c r="D13" s="149">
        <v>3817</v>
      </c>
      <c r="E13" s="116">
        <v>2557</v>
      </c>
      <c r="F13" s="57">
        <v>295</v>
      </c>
      <c r="G13" s="57">
        <v>502</v>
      </c>
      <c r="H13" s="57">
        <v>452</v>
      </c>
      <c r="I13" s="77">
        <v>11</v>
      </c>
    </row>
    <row r="14" spans="1:9" ht="12.75" customHeight="1" x14ac:dyDescent="0.15">
      <c r="A14" s="60" t="s">
        <v>17</v>
      </c>
      <c r="B14" s="57">
        <v>1359</v>
      </c>
      <c r="C14" s="92">
        <v>534</v>
      </c>
      <c r="D14" s="149">
        <v>825</v>
      </c>
      <c r="E14" s="116">
        <v>647</v>
      </c>
      <c r="F14" s="57">
        <v>74</v>
      </c>
      <c r="G14" s="57">
        <v>87</v>
      </c>
      <c r="H14" s="57">
        <v>18</v>
      </c>
      <c r="I14" s="77">
        <v>0</v>
      </c>
    </row>
    <row r="15" spans="1:9" ht="12.75" customHeight="1" x14ac:dyDescent="0.15">
      <c r="A15" s="60" t="s">
        <v>84</v>
      </c>
      <c r="B15" s="57">
        <v>3154</v>
      </c>
      <c r="C15" s="92">
        <v>1394</v>
      </c>
      <c r="D15" s="149">
        <v>1760</v>
      </c>
      <c r="E15" s="116">
        <v>1626</v>
      </c>
      <c r="F15" s="57">
        <v>50</v>
      </c>
      <c r="G15" s="57">
        <v>64</v>
      </c>
      <c r="H15" s="57">
        <v>18</v>
      </c>
      <c r="I15" s="57">
        <v>3</v>
      </c>
    </row>
    <row r="16" spans="1:9" ht="12.75" customHeight="1" x14ac:dyDescent="0.15">
      <c r="A16" s="60" t="s">
        <v>18</v>
      </c>
      <c r="B16" s="57">
        <v>10754</v>
      </c>
      <c r="C16" s="92">
        <v>5290</v>
      </c>
      <c r="D16" s="149">
        <v>5464</v>
      </c>
      <c r="E16" s="116">
        <v>4453</v>
      </c>
      <c r="F16" s="57">
        <v>426</v>
      </c>
      <c r="G16" s="57">
        <v>350</v>
      </c>
      <c r="H16" s="57">
        <v>230</v>
      </c>
      <c r="I16" s="57">
        <v>4</v>
      </c>
    </row>
    <row r="17" spans="1:9" ht="4.5" customHeight="1" x14ac:dyDescent="0.15">
      <c r="A17" s="62"/>
      <c r="B17" s="76"/>
      <c r="C17" s="93"/>
      <c r="D17" s="150"/>
      <c r="E17" s="117"/>
      <c r="F17" s="76"/>
      <c r="G17" s="76"/>
      <c r="H17" s="76"/>
      <c r="I17" s="76"/>
    </row>
    <row r="18" spans="1:9" ht="12.75" customHeight="1" x14ac:dyDescent="0.15">
      <c r="A18" s="60" t="s">
        <v>19</v>
      </c>
      <c r="B18" s="57">
        <v>3684</v>
      </c>
      <c r="C18" s="92">
        <v>2282</v>
      </c>
      <c r="D18" s="149">
        <v>1402</v>
      </c>
      <c r="E18" s="116">
        <v>1236</v>
      </c>
      <c r="F18" s="57">
        <v>67</v>
      </c>
      <c r="G18" s="57">
        <v>67</v>
      </c>
      <c r="H18" s="57">
        <v>26</v>
      </c>
      <c r="I18" s="57">
        <v>6</v>
      </c>
    </row>
    <row r="19" spans="1:9" ht="12.75" customHeight="1" x14ac:dyDescent="0.15">
      <c r="A19" s="60" t="s">
        <v>20</v>
      </c>
      <c r="B19" s="57">
        <v>545</v>
      </c>
      <c r="C19" s="92">
        <v>194</v>
      </c>
      <c r="D19" s="149">
        <v>351</v>
      </c>
      <c r="E19" s="116">
        <v>80</v>
      </c>
      <c r="F19" s="57">
        <v>100</v>
      </c>
      <c r="G19" s="57">
        <v>63</v>
      </c>
      <c r="H19" s="57">
        <v>106</v>
      </c>
      <c r="I19" s="77">
        <v>2</v>
      </c>
    </row>
    <row r="20" spans="1:9" ht="12.75" customHeight="1" x14ac:dyDescent="0.15">
      <c r="A20" s="60" t="s">
        <v>21</v>
      </c>
      <c r="B20" s="57">
        <v>6443</v>
      </c>
      <c r="C20" s="92">
        <v>3015</v>
      </c>
      <c r="D20" s="149">
        <v>3428</v>
      </c>
      <c r="E20" s="116">
        <v>2423</v>
      </c>
      <c r="F20" s="57">
        <v>412</v>
      </c>
      <c r="G20" s="57">
        <v>377</v>
      </c>
      <c r="H20" s="57">
        <v>211</v>
      </c>
      <c r="I20" s="57">
        <v>4</v>
      </c>
    </row>
    <row r="21" spans="1:9" ht="12.75" customHeight="1" x14ac:dyDescent="0.15">
      <c r="A21" s="60" t="s">
        <v>22</v>
      </c>
      <c r="B21" s="57">
        <v>139</v>
      </c>
      <c r="C21" s="92">
        <v>73</v>
      </c>
      <c r="D21" s="149">
        <v>66</v>
      </c>
      <c r="E21" s="116">
        <v>49</v>
      </c>
      <c r="F21" s="57">
        <v>11</v>
      </c>
      <c r="G21" s="57">
        <v>5</v>
      </c>
      <c r="H21" s="57">
        <v>1</v>
      </c>
      <c r="I21" s="77">
        <v>0</v>
      </c>
    </row>
    <row r="22" spans="1:9" ht="12.75" customHeight="1" x14ac:dyDescent="0.15">
      <c r="A22" s="60" t="s">
        <v>23</v>
      </c>
      <c r="B22" s="57">
        <v>8072</v>
      </c>
      <c r="C22" s="92">
        <v>5590</v>
      </c>
      <c r="D22" s="149">
        <v>2482</v>
      </c>
      <c r="E22" s="116">
        <v>730</v>
      </c>
      <c r="F22" s="57">
        <v>557</v>
      </c>
      <c r="G22" s="57">
        <v>997</v>
      </c>
      <c r="H22" s="57">
        <v>187</v>
      </c>
      <c r="I22" s="57">
        <v>11</v>
      </c>
    </row>
    <row r="23" spans="1:9" ht="12.75" customHeight="1" x14ac:dyDescent="0.15">
      <c r="A23" s="60" t="s">
        <v>24</v>
      </c>
      <c r="B23" s="57">
        <v>3518</v>
      </c>
      <c r="C23" s="92">
        <v>1159</v>
      </c>
      <c r="D23" s="149">
        <v>2359</v>
      </c>
      <c r="E23" s="116">
        <v>1748</v>
      </c>
      <c r="F23" s="57">
        <v>260</v>
      </c>
      <c r="G23" s="57">
        <v>271</v>
      </c>
      <c r="H23" s="57">
        <v>80</v>
      </c>
      <c r="I23" s="77">
        <v>0</v>
      </c>
    </row>
    <row r="24" spans="1:9" ht="12.75" customHeight="1" x14ac:dyDescent="0.15">
      <c r="A24" s="60" t="s">
        <v>25</v>
      </c>
      <c r="B24" s="57">
        <v>9274</v>
      </c>
      <c r="C24" s="92">
        <v>3381</v>
      </c>
      <c r="D24" s="149">
        <v>5892</v>
      </c>
      <c r="E24" s="116">
        <v>4771</v>
      </c>
      <c r="F24" s="57">
        <v>400</v>
      </c>
      <c r="G24" s="57">
        <v>489</v>
      </c>
      <c r="H24" s="57">
        <v>200</v>
      </c>
      <c r="I24" s="57">
        <v>34</v>
      </c>
    </row>
    <row r="25" spans="1:9" ht="12.75" customHeight="1" x14ac:dyDescent="0.15">
      <c r="A25" s="60" t="s">
        <v>26</v>
      </c>
      <c r="B25" s="57">
        <v>4266</v>
      </c>
      <c r="C25" s="92">
        <v>1377</v>
      </c>
      <c r="D25" s="149">
        <v>2889</v>
      </c>
      <c r="E25" s="116">
        <v>2276</v>
      </c>
      <c r="F25" s="57">
        <v>257</v>
      </c>
      <c r="G25" s="57">
        <v>238</v>
      </c>
      <c r="H25" s="57">
        <v>115</v>
      </c>
      <c r="I25" s="77">
        <v>3</v>
      </c>
    </row>
    <row r="26" spans="1:9" ht="12.75" customHeight="1" x14ac:dyDescent="0.15">
      <c r="A26" s="60" t="s">
        <v>27</v>
      </c>
      <c r="B26" s="57">
        <v>9443</v>
      </c>
      <c r="C26" s="92">
        <v>5162</v>
      </c>
      <c r="D26" s="149">
        <v>4281</v>
      </c>
      <c r="E26" s="116">
        <v>3096</v>
      </c>
      <c r="F26" s="57">
        <v>397</v>
      </c>
      <c r="G26" s="57">
        <v>553</v>
      </c>
      <c r="H26" s="57">
        <v>231</v>
      </c>
      <c r="I26" s="57">
        <v>4</v>
      </c>
    </row>
    <row r="27" spans="1:9" ht="12.75" customHeight="1" x14ac:dyDescent="0.15">
      <c r="A27" s="60" t="s">
        <v>28</v>
      </c>
      <c r="B27" s="57">
        <v>2026</v>
      </c>
      <c r="C27" s="92">
        <v>521</v>
      </c>
      <c r="D27" s="149">
        <v>1505</v>
      </c>
      <c r="E27" s="116">
        <v>1188</v>
      </c>
      <c r="F27" s="57">
        <v>107</v>
      </c>
      <c r="G27" s="57">
        <v>146</v>
      </c>
      <c r="H27" s="57">
        <v>63</v>
      </c>
      <c r="I27" s="57">
        <v>2</v>
      </c>
    </row>
    <row r="28" spans="1:9" ht="4.5" customHeight="1" x14ac:dyDescent="0.15">
      <c r="A28" s="62"/>
      <c r="B28" s="76"/>
      <c r="C28" s="93"/>
      <c r="D28" s="150"/>
      <c r="E28" s="117"/>
      <c r="F28" s="76"/>
      <c r="G28" s="76"/>
      <c r="H28" s="76"/>
      <c r="I28" s="76"/>
    </row>
    <row r="29" spans="1:9" ht="12.75" customHeight="1" x14ac:dyDescent="0.15">
      <c r="A29" s="60" t="s">
        <v>29</v>
      </c>
      <c r="B29" s="57">
        <v>25340</v>
      </c>
      <c r="C29" s="92">
        <v>19405</v>
      </c>
      <c r="D29" s="149">
        <v>5935</v>
      </c>
      <c r="E29" s="116">
        <v>3938</v>
      </c>
      <c r="F29" s="57">
        <v>432</v>
      </c>
      <c r="G29" s="57">
        <v>704</v>
      </c>
      <c r="H29" s="57">
        <v>837</v>
      </c>
      <c r="I29" s="57">
        <v>25</v>
      </c>
    </row>
    <row r="30" spans="1:9" ht="12.75" customHeight="1" x14ac:dyDescent="0.15">
      <c r="A30" s="60" t="s">
        <v>30</v>
      </c>
      <c r="B30" s="57">
        <v>9579</v>
      </c>
      <c r="C30" s="92">
        <v>4840</v>
      </c>
      <c r="D30" s="149">
        <v>4739</v>
      </c>
      <c r="E30" s="116">
        <v>3462</v>
      </c>
      <c r="F30" s="57">
        <v>556</v>
      </c>
      <c r="G30" s="57">
        <v>430</v>
      </c>
      <c r="H30" s="57">
        <v>274</v>
      </c>
      <c r="I30" s="57">
        <v>17</v>
      </c>
    </row>
    <row r="31" spans="1:9" ht="12.75" customHeight="1" x14ac:dyDescent="0.15">
      <c r="A31" s="60" t="s">
        <v>31</v>
      </c>
      <c r="B31" s="57">
        <v>43899</v>
      </c>
      <c r="C31" s="92">
        <v>20928</v>
      </c>
      <c r="D31" s="149">
        <v>22972</v>
      </c>
      <c r="E31" s="116">
        <v>20265</v>
      </c>
      <c r="F31" s="57">
        <v>1174</v>
      </c>
      <c r="G31" s="57">
        <v>1114</v>
      </c>
      <c r="H31" s="57">
        <v>305</v>
      </c>
      <c r="I31" s="57">
        <v>114</v>
      </c>
    </row>
    <row r="32" spans="1:9" ht="12.75" customHeight="1" x14ac:dyDescent="0.15">
      <c r="A32" s="60" t="s">
        <v>32</v>
      </c>
      <c r="B32" s="57">
        <v>15403</v>
      </c>
      <c r="C32" s="92">
        <v>8090</v>
      </c>
      <c r="D32" s="149">
        <v>7313</v>
      </c>
      <c r="E32" s="116">
        <v>4688</v>
      </c>
      <c r="F32" s="57">
        <v>904</v>
      </c>
      <c r="G32" s="57">
        <v>1229</v>
      </c>
      <c r="H32" s="57">
        <v>492</v>
      </c>
      <c r="I32" s="77">
        <v>0</v>
      </c>
    </row>
    <row r="33" spans="1:9" ht="12.75" customHeight="1" x14ac:dyDescent="0.15">
      <c r="A33" s="60" t="s">
        <v>33</v>
      </c>
      <c r="B33" s="57">
        <v>9448</v>
      </c>
      <c r="C33" s="92">
        <v>4261</v>
      </c>
      <c r="D33" s="149">
        <v>5187</v>
      </c>
      <c r="E33" s="116">
        <v>3704</v>
      </c>
      <c r="F33" s="57">
        <v>658</v>
      </c>
      <c r="G33" s="57">
        <v>608</v>
      </c>
      <c r="H33" s="57">
        <v>193</v>
      </c>
      <c r="I33" s="57">
        <v>25</v>
      </c>
    </row>
    <row r="34" spans="1:9" ht="12.75" customHeight="1" x14ac:dyDescent="0.15">
      <c r="A34" s="60" t="s">
        <v>34</v>
      </c>
      <c r="B34" s="57">
        <v>4192</v>
      </c>
      <c r="C34" s="92">
        <v>2654</v>
      </c>
      <c r="D34" s="149">
        <v>1538</v>
      </c>
      <c r="E34" s="116">
        <v>1002</v>
      </c>
      <c r="F34" s="57">
        <v>173</v>
      </c>
      <c r="G34" s="57">
        <v>199</v>
      </c>
      <c r="H34" s="57">
        <v>154</v>
      </c>
      <c r="I34" s="57">
        <v>10</v>
      </c>
    </row>
    <row r="35" spans="1:9" ht="12.75" customHeight="1" x14ac:dyDescent="0.15">
      <c r="A35" s="60" t="s">
        <v>35</v>
      </c>
      <c r="B35" s="57">
        <v>22732</v>
      </c>
      <c r="C35" s="92">
        <v>5097</v>
      </c>
      <c r="D35" s="149">
        <v>17635</v>
      </c>
      <c r="E35" s="116">
        <v>16533</v>
      </c>
      <c r="F35" s="57">
        <v>431</v>
      </c>
      <c r="G35" s="57">
        <v>490</v>
      </c>
      <c r="H35" s="57">
        <v>154</v>
      </c>
      <c r="I35" s="57">
        <v>28</v>
      </c>
    </row>
    <row r="36" spans="1:9" ht="12.75" customHeight="1" x14ac:dyDescent="0.15">
      <c r="A36" s="60" t="s">
        <v>36</v>
      </c>
      <c r="B36" s="57">
        <v>1310</v>
      </c>
      <c r="C36" s="92">
        <v>527</v>
      </c>
      <c r="D36" s="149">
        <v>783</v>
      </c>
      <c r="E36" s="116">
        <v>461</v>
      </c>
      <c r="F36" s="57">
        <v>170</v>
      </c>
      <c r="G36" s="57">
        <v>112</v>
      </c>
      <c r="H36" s="57">
        <v>39</v>
      </c>
      <c r="I36" s="77">
        <v>1</v>
      </c>
    </row>
    <row r="37" spans="1:9" ht="12.75" customHeight="1" x14ac:dyDescent="0.15">
      <c r="A37" s="60" t="s">
        <v>37</v>
      </c>
      <c r="B37" s="57">
        <v>2671</v>
      </c>
      <c r="C37" s="92">
        <v>1369</v>
      </c>
      <c r="D37" s="149">
        <v>1302</v>
      </c>
      <c r="E37" s="116">
        <v>865</v>
      </c>
      <c r="F37" s="57">
        <v>147</v>
      </c>
      <c r="G37" s="57">
        <v>217</v>
      </c>
      <c r="H37" s="57">
        <v>72</v>
      </c>
      <c r="I37" s="77">
        <v>1</v>
      </c>
    </row>
    <row r="38" spans="1:9" ht="12.75" customHeight="1" x14ac:dyDescent="0.15">
      <c r="A38" s="60" t="s">
        <v>38</v>
      </c>
      <c r="B38" s="57">
        <v>5563</v>
      </c>
      <c r="C38" s="92">
        <v>2020</v>
      </c>
      <c r="D38" s="149">
        <v>3544</v>
      </c>
      <c r="E38" s="116">
        <v>2560</v>
      </c>
      <c r="F38" s="57">
        <v>357</v>
      </c>
      <c r="G38" s="57">
        <v>415</v>
      </c>
      <c r="H38" s="57">
        <v>199</v>
      </c>
      <c r="I38" s="57">
        <v>14</v>
      </c>
    </row>
    <row r="39" spans="1:9" ht="4.5" customHeight="1" x14ac:dyDescent="0.15">
      <c r="A39" s="62"/>
      <c r="B39" s="76"/>
      <c r="C39" s="93"/>
      <c r="D39" s="150"/>
      <c r="E39" s="117"/>
      <c r="F39" s="76"/>
      <c r="G39" s="76"/>
      <c r="H39" s="76"/>
      <c r="I39" s="76"/>
    </row>
    <row r="40" spans="1:9" ht="12.75" customHeight="1" x14ac:dyDescent="0.15">
      <c r="A40" s="60" t="s">
        <v>39</v>
      </c>
      <c r="B40" s="57">
        <v>4247</v>
      </c>
      <c r="C40" s="92">
        <v>3240</v>
      </c>
      <c r="D40" s="149">
        <v>1007</v>
      </c>
      <c r="E40" s="116">
        <v>833</v>
      </c>
      <c r="F40" s="57">
        <v>66</v>
      </c>
      <c r="G40" s="57">
        <v>65</v>
      </c>
      <c r="H40" s="57">
        <v>43</v>
      </c>
      <c r="I40" s="77">
        <v>0</v>
      </c>
    </row>
    <row r="41" spans="1:9" ht="12.75" customHeight="1" x14ac:dyDescent="0.15">
      <c r="A41" s="60" t="s">
        <v>40</v>
      </c>
      <c r="B41" s="57">
        <v>19663</v>
      </c>
      <c r="C41" s="92">
        <v>4277</v>
      </c>
      <c r="D41" s="149">
        <v>15386</v>
      </c>
      <c r="E41" s="116">
        <v>13378</v>
      </c>
      <c r="F41" s="57">
        <v>548</v>
      </c>
      <c r="G41" s="57">
        <v>834</v>
      </c>
      <c r="H41" s="57">
        <v>421</v>
      </c>
      <c r="I41" s="57">
        <v>206</v>
      </c>
    </row>
    <row r="42" spans="1:9" ht="12.75" customHeight="1" x14ac:dyDescent="0.15">
      <c r="A42" s="60" t="s">
        <v>41</v>
      </c>
      <c r="B42" s="57">
        <v>7301</v>
      </c>
      <c r="C42" s="92">
        <v>3789</v>
      </c>
      <c r="D42" s="149">
        <v>3512</v>
      </c>
      <c r="E42" s="116">
        <v>3295</v>
      </c>
      <c r="F42" s="57">
        <v>83</v>
      </c>
      <c r="G42" s="57">
        <v>83</v>
      </c>
      <c r="H42" s="57">
        <v>50</v>
      </c>
      <c r="I42" s="77">
        <v>0</v>
      </c>
    </row>
    <row r="43" spans="1:9" ht="12.75" customHeight="1" x14ac:dyDescent="0.15">
      <c r="A43" s="60" t="s">
        <v>42</v>
      </c>
      <c r="B43" s="57">
        <v>91611</v>
      </c>
      <c r="C43" s="92">
        <v>29687</v>
      </c>
      <c r="D43" s="149">
        <v>61924</v>
      </c>
      <c r="E43" s="116">
        <v>46908</v>
      </c>
      <c r="F43" s="57">
        <v>5672</v>
      </c>
      <c r="G43" s="57">
        <v>6371</v>
      </c>
      <c r="H43" s="57">
        <v>2847</v>
      </c>
      <c r="I43" s="57">
        <v>126</v>
      </c>
    </row>
    <row r="44" spans="1:9" ht="12.75" customHeight="1" x14ac:dyDescent="0.15">
      <c r="A44" s="60" t="s">
        <v>43</v>
      </c>
      <c r="B44" s="57">
        <v>4069</v>
      </c>
      <c r="C44" s="92">
        <v>1799</v>
      </c>
      <c r="D44" s="149">
        <v>2269</v>
      </c>
      <c r="E44" s="116">
        <v>1940</v>
      </c>
      <c r="F44" s="57">
        <v>109</v>
      </c>
      <c r="G44" s="57">
        <v>180</v>
      </c>
      <c r="H44" s="57">
        <v>40</v>
      </c>
      <c r="I44" s="77">
        <v>0</v>
      </c>
    </row>
    <row r="45" spans="1:9" ht="12.75" customHeight="1" x14ac:dyDescent="0.15">
      <c r="A45" s="60" t="s">
        <v>44</v>
      </c>
      <c r="B45" s="57">
        <v>516</v>
      </c>
      <c r="C45" s="92">
        <v>382</v>
      </c>
      <c r="D45" s="149">
        <v>134</v>
      </c>
      <c r="E45" s="116">
        <v>66</v>
      </c>
      <c r="F45" s="57">
        <v>24</v>
      </c>
      <c r="G45" s="57">
        <v>29</v>
      </c>
      <c r="H45" s="57">
        <v>15</v>
      </c>
      <c r="I45" s="57">
        <v>1</v>
      </c>
    </row>
    <row r="46" spans="1:9" ht="12.75" customHeight="1" x14ac:dyDescent="0.15">
      <c r="A46" s="60" t="s">
        <v>45</v>
      </c>
      <c r="B46" s="57">
        <v>18962</v>
      </c>
      <c r="C46" s="92">
        <v>9570</v>
      </c>
      <c r="D46" s="149">
        <v>9392</v>
      </c>
      <c r="E46" s="116">
        <v>6887</v>
      </c>
      <c r="F46" s="57">
        <v>1277</v>
      </c>
      <c r="G46" s="57">
        <v>867</v>
      </c>
      <c r="H46" s="57">
        <v>323</v>
      </c>
      <c r="I46" s="77">
        <v>38</v>
      </c>
    </row>
    <row r="47" spans="1:9" ht="12.75" customHeight="1" x14ac:dyDescent="0.15">
      <c r="A47" s="60" t="s">
        <v>46</v>
      </c>
      <c r="B47" s="57">
        <v>2246</v>
      </c>
      <c r="C47" s="92">
        <v>826</v>
      </c>
      <c r="D47" s="149">
        <v>1420</v>
      </c>
      <c r="E47" s="116">
        <v>898</v>
      </c>
      <c r="F47" s="57">
        <v>151</v>
      </c>
      <c r="G47" s="57">
        <v>177</v>
      </c>
      <c r="H47" s="57">
        <v>161</v>
      </c>
      <c r="I47" s="57">
        <v>33</v>
      </c>
    </row>
    <row r="48" spans="1:9" ht="12.75" customHeight="1" x14ac:dyDescent="0.15">
      <c r="A48" s="60" t="s">
        <v>47</v>
      </c>
      <c r="B48" s="57">
        <v>35107</v>
      </c>
      <c r="C48" s="92">
        <v>16324</v>
      </c>
      <c r="D48" s="149">
        <v>18783</v>
      </c>
      <c r="E48" s="116">
        <v>15975</v>
      </c>
      <c r="F48" s="57">
        <v>1360</v>
      </c>
      <c r="G48" s="57">
        <v>1210</v>
      </c>
      <c r="H48" s="57">
        <v>237</v>
      </c>
      <c r="I48" s="57">
        <v>1</v>
      </c>
    </row>
    <row r="49" spans="1:9" ht="12.75" customHeight="1" x14ac:dyDescent="0.15">
      <c r="A49" s="60" t="s">
        <v>48</v>
      </c>
      <c r="B49" s="57">
        <v>40081</v>
      </c>
      <c r="C49" s="92">
        <v>10414</v>
      </c>
      <c r="D49" s="149">
        <v>29667</v>
      </c>
      <c r="E49" s="116">
        <v>23803</v>
      </c>
      <c r="F49" s="57">
        <v>2220</v>
      </c>
      <c r="G49" s="57">
        <v>2599</v>
      </c>
      <c r="H49" s="57">
        <v>1041</v>
      </c>
      <c r="I49" s="57">
        <v>4</v>
      </c>
    </row>
    <row r="50" spans="1:9" ht="4.5" customHeight="1" x14ac:dyDescent="0.15">
      <c r="A50" s="62"/>
      <c r="B50" s="76"/>
      <c r="C50" s="93"/>
      <c r="D50" s="150"/>
      <c r="E50" s="117"/>
      <c r="F50" s="76"/>
      <c r="G50" s="76"/>
      <c r="H50" s="76"/>
      <c r="I50" s="76"/>
    </row>
    <row r="51" spans="1:9" ht="12.75" customHeight="1" x14ac:dyDescent="0.15">
      <c r="A51" s="60" t="s">
        <v>49</v>
      </c>
      <c r="B51" s="57">
        <v>11221</v>
      </c>
      <c r="C51" s="92">
        <v>2460</v>
      </c>
      <c r="D51" s="149">
        <v>8761</v>
      </c>
      <c r="E51" s="116">
        <v>8244</v>
      </c>
      <c r="F51" s="57">
        <v>10</v>
      </c>
      <c r="G51" s="57">
        <v>481</v>
      </c>
      <c r="H51" s="57">
        <v>26</v>
      </c>
      <c r="I51" s="77">
        <v>0</v>
      </c>
    </row>
    <row r="52" spans="1:9" ht="12.75" customHeight="1" x14ac:dyDescent="0.15">
      <c r="A52" s="60" t="s">
        <v>50</v>
      </c>
      <c r="B52" s="57">
        <v>3701</v>
      </c>
      <c r="C52" s="92">
        <v>430</v>
      </c>
      <c r="D52" s="149">
        <v>3271</v>
      </c>
      <c r="E52" s="116">
        <v>2815</v>
      </c>
      <c r="F52" s="57">
        <v>204</v>
      </c>
      <c r="G52" s="57">
        <v>204</v>
      </c>
      <c r="H52" s="57">
        <v>49</v>
      </c>
      <c r="I52" s="77">
        <v>0</v>
      </c>
    </row>
    <row r="53" spans="1:9" ht="12.75" customHeight="1" x14ac:dyDescent="0.15">
      <c r="A53" s="60" t="s">
        <v>51</v>
      </c>
      <c r="B53" s="57">
        <v>4497</v>
      </c>
      <c r="C53" s="92">
        <v>1424</v>
      </c>
      <c r="D53" s="149">
        <v>3073</v>
      </c>
      <c r="E53" s="116">
        <v>2345</v>
      </c>
      <c r="F53" s="57">
        <v>277</v>
      </c>
      <c r="G53" s="57">
        <v>379</v>
      </c>
      <c r="H53" s="57">
        <v>72</v>
      </c>
      <c r="I53" s="77">
        <v>0</v>
      </c>
    </row>
    <row r="54" spans="1:9" ht="12.75" customHeight="1" x14ac:dyDescent="0.15">
      <c r="A54" s="60" t="s">
        <v>52</v>
      </c>
      <c r="B54" s="57">
        <v>674</v>
      </c>
      <c r="C54" s="92">
        <v>388</v>
      </c>
      <c r="D54" s="149">
        <v>287</v>
      </c>
      <c r="E54" s="116">
        <v>143</v>
      </c>
      <c r="F54" s="57">
        <v>75</v>
      </c>
      <c r="G54" s="57">
        <v>53</v>
      </c>
      <c r="H54" s="57">
        <v>15</v>
      </c>
      <c r="I54" s="77">
        <v>1</v>
      </c>
    </row>
    <row r="55" spans="1:9" ht="12.75" customHeight="1" x14ac:dyDescent="0.15">
      <c r="A55" s="60" t="s">
        <v>53</v>
      </c>
      <c r="B55" s="57">
        <v>27680</v>
      </c>
      <c r="C55" s="92">
        <v>7914</v>
      </c>
      <c r="D55" s="149">
        <v>19766</v>
      </c>
      <c r="E55" s="116">
        <v>15420</v>
      </c>
      <c r="F55" s="57">
        <v>1117</v>
      </c>
      <c r="G55" s="57">
        <v>993</v>
      </c>
      <c r="H55" s="57">
        <v>2231</v>
      </c>
      <c r="I55" s="57">
        <v>5</v>
      </c>
    </row>
    <row r="56" spans="1:9" ht="12.75" customHeight="1" x14ac:dyDescent="0.15">
      <c r="A56" s="60" t="s">
        <v>54</v>
      </c>
      <c r="B56" s="57">
        <v>11839</v>
      </c>
      <c r="C56" s="92">
        <v>2394</v>
      </c>
      <c r="D56" s="149">
        <v>9445</v>
      </c>
      <c r="E56" s="116">
        <v>8149</v>
      </c>
      <c r="F56" s="57">
        <v>580</v>
      </c>
      <c r="G56" s="57">
        <v>476</v>
      </c>
      <c r="H56" s="57">
        <v>239</v>
      </c>
      <c r="I56" s="77">
        <v>0</v>
      </c>
    </row>
    <row r="57" spans="1:9" ht="12.75" customHeight="1" x14ac:dyDescent="0.15">
      <c r="A57" s="60" t="s">
        <v>55</v>
      </c>
      <c r="B57" s="57">
        <v>1667</v>
      </c>
      <c r="C57" s="92">
        <v>500</v>
      </c>
      <c r="D57" s="149">
        <v>1167</v>
      </c>
      <c r="E57" s="116">
        <v>889</v>
      </c>
      <c r="F57" s="57">
        <v>122</v>
      </c>
      <c r="G57" s="57">
        <v>92</v>
      </c>
      <c r="H57" s="57">
        <v>60</v>
      </c>
      <c r="I57" s="57">
        <v>4</v>
      </c>
    </row>
    <row r="58" spans="1:9" ht="12.75" customHeight="1" x14ac:dyDescent="0.15">
      <c r="A58" s="60" t="s">
        <v>56</v>
      </c>
      <c r="B58" s="57">
        <v>1976</v>
      </c>
      <c r="C58" s="92">
        <v>737</v>
      </c>
      <c r="D58" s="149">
        <v>1240</v>
      </c>
      <c r="E58" s="116">
        <v>944</v>
      </c>
      <c r="F58" s="57">
        <v>121</v>
      </c>
      <c r="G58" s="57">
        <v>130</v>
      </c>
      <c r="H58" s="57">
        <v>45</v>
      </c>
      <c r="I58" s="77">
        <v>0</v>
      </c>
    </row>
    <row r="59" spans="1:9" ht="12.75" customHeight="1" x14ac:dyDescent="0.15">
      <c r="A59" s="60" t="s">
        <v>57</v>
      </c>
      <c r="B59" s="57">
        <v>380</v>
      </c>
      <c r="C59" s="92">
        <v>61</v>
      </c>
      <c r="D59" s="149">
        <v>319</v>
      </c>
      <c r="E59" s="116">
        <v>293</v>
      </c>
      <c r="F59" s="57">
        <v>9</v>
      </c>
      <c r="G59" s="57">
        <v>13</v>
      </c>
      <c r="H59" s="57">
        <v>4</v>
      </c>
      <c r="I59" s="77">
        <v>0</v>
      </c>
    </row>
    <row r="60" spans="1:9" ht="12.75" customHeight="1" x14ac:dyDescent="0.15">
      <c r="A60" s="60" t="s">
        <v>58</v>
      </c>
      <c r="B60" s="57">
        <v>16790</v>
      </c>
      <c r="C60" s="92">
        <v>7244</v>
      </c>
      <c r="D60" s="149">
        <v>9545</v>
      </c>
      <c r="E60" s="116">
        <v>8393</v>
      </c>
      <c r="F60" s="57">
        <v>410</v>
      </c>
      <c r="G60" s="57">
        <v>476</v>
      </c>
      <c r="H60" s="57">
        <v>199</v>
      </c>
      <c r="I60" s="57">
        <v>68</v>
      </c>
    </row>
    <row r="61" spans="1:9" ht="4.5" customHeight="1" x14ac:dyDescent="0.15">
      <c r="A61" s="62"/>
      <c r="B61" s="76"/>
      <c r="C61" s="93"/>
      <c r="D61" s="150"/>
      <c r="E61" s="117"/>
      <c r="F61" s="76"/>
      <c r="G61" s="76"/>
      <c r="H61" s="76"/>
      <c r="I61" s="76"/>
    </row>
    <row r="62" spans="1:9" ht="12.75" customHeight="1" x14ac:dyDescent="0.15">
      <c r="A62" s="60" t="s">
        <v>59</v>
      </c>
      <c r="B62" s="57">
        <v>24200</v>
      </c>
      <c r="C62" s="92">
        <v>3214</v>
      </c>
      <c r="D62" s="149">
        <v>20986</v>
      </c>
      <c r="E62" s="116">
        <v>14897</v>
      </c>
      <c r="F62" s="57">
        <v>3090</v>
      </c>
      <c r="G62" s="57">
        <v>1830</v>
      </c>
      <c r="H62" s="57">
        <v>935</v>
      </c>
      <c r="I62" s="57">
        <v>233</v>
      </c>
    </row>
    <row r="63" spans="1:9" ht="12.75" customHeight="1" x14ac:dyDescent="0.15">
      <c r="A63" s="60" t="s">
        <v>60</v>
      </c>
      <c r="B63" s="57">
        <v>3290</v>
      </c>
      <c r="C63" s="92">
        <v>1282</v>
      </c>
      <c r="D63" s="149">
        <v>2007</v>
      </c>
      <c r="E63" s="116">
        <v>1419</v>
      </c>
      <c r="F63" s="57">
        <v>254</v>
      </c>
      <c r="G63" s="57">
        <v>226</v>
      </c>
      <c r="H63" s="57">
        <v>95</v>
      </c>
      <c r="I63" s="57">
        <v>12</v>
      </c>
    </row>
    <row r="64" spans="1:9" ht="12.75" customHeight="1" x14ac:dyDescent="0.15">
      <c r="A64" s="60" t="s">
        <v>61</v>
      </c>
      <c r="B64" s="57">
        <v>11244</v>
      </c>
      <c r="C64" s="92">
        <v>3816</v>
      </c>
      <c r="D64" s="149">
        <v>7428</v>
      </c>
      <c r="E64" s="116">
        <v>5785</v>
      </c>
      <c r="F64" s="57">
        <v>1029</v>
      </c>
      <c r="G64" s="57">
        <v>505</v>
      </c>
      <c r="H64" s="57">
        <v>103</v>
      </c>
      <c r="I64" s="57">
        <v>6</v>
      </c>
    </row>
    <row r="65" spans="1:9" ht="12.75" customHeight="1" x14ac:dyDescent="0.15">
      <c r="A65" s="61" t="s">
        <v>62</v>
      </c>
      <c r="B65" s="79">
        <v>119</v>
      </c>
      <c r="C65" s="95">
        <v>94</v>
      </c>
      <c r="D65" s="151">
        <v>26</v>
      </c>
      <c r="E65" s="118">
        <v>10</v>
      </c>
      <c r="F65" s="79">
        <v>5</v>
      </c>
      <c r="G65" s="79">
        <v>7</v>
      </c>
      <c r="H65" s="79">
        <v>3</v>
      </c>
      <c r="I65" s="80">
        <v>0</v>
      </c>
    </row>
    <row r="66" spans="1:9" ht="15" customHeight="1" x14ac:dyDescent="0.15"/>
  </sheetData>
  <mergeCells count="5">
    <mergeCell ref="A1:I1"/>
    <mergeCell ref="A2:I2"/>
    <mergeCell ref="D3:I3"/>
    <mergeCell ref="A3:A4"/>
    <mergeCell ref="B3:C3"/>
  </mergeCells>
  <phoneticPr fontId="0" type="noConversion"/>
  <pageMargins left="0.25" right="0.25" top="0.25" bottom="0.25" header="0.5" footer="0.5"/>
  <pageSetup scale="82" orientation="portrait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A1:J67"/>
  <sheetViews>
    <sheetView topLeftCell="A25" workbookViewId="0">
      <selection activeCell="A66" sqref="A66:I66"/>
    </sheetView>
  </sheetViews>
  <sheetFormatPr baseColWidth="10" defaultColWidth="9.1640625" defaultRowHeight="13" x14ac:dyDescent="0.15"/>
  <cols>
    <col min="1" max="1" width="15.6640625" style="2" customWidth="1"/>
    <col min="2" max="2" width="11.6640625" style="2" bestFit="1" customWidth="1"/>
    <col min="3" max="3" width="12.5" style="2" bestFit="1" customWidth="1"/>
    <col min="4" max="4" width="18.5" style="2" bestFit="1" customWidth="1"/>
    <col min="5" max="5" width="12.5" style="2" bestFit="1" customWidth="1"/>
    <col min="6" max="6" width="13.33203125" style="2" customWidth="1"/>
    <col min="7" max="7" width="14.6640625" style="2" customWidth="1"/>
    <col min="8" max="8" width="12.83203125" style="2" customWidth="1"/>
    <col min="9" max="9" width="12.5" style="2" bestFit="1" customWidth="1"/>
    <col min="10" max="16384" width="9.1640625" style="2"/>
  </cols>
  <sheetData>
    <row r="1" spans="1:10" ht="54" customHeight="1" x14ac:dyDescent="0.15">
      <c r="A1" s="289" t="s">
        <v>193</v>
      </c>
      <c r="B1" s="289"/>
      <c r="C1" s="289"/>
      <c r="D1" s="289"/>
      <c r="E1" s="289"/>
      <c r="F1" s="289"/>
      <c r="G1" s="289"/>
      <c r="H1" s="289"/>
      <c r="I1" s="289"/>
      <c r="J1" s="7"/>
    </row>
    <row r="2" spans="1:10" ht="13.5" customHeight="1" x14ac:dyDescent="0.15">
      <c r="A2" s="335" t="str">
        <f>FINAL2!$A$2</f>
        <v>ACF/OFA: 12/15/2015</v>
      </c>
      <c r="B2" s="335"/>
      <c r="C2" s="335"/>
      <c r="D2" s="335"/>
      <c r="E2" s="335"/>
      <c r="F2" s="335"/>
      <c r="G2" s="335"/>
      <c r="H2" s="335"/>
      <c r="I2" s="335"/>
    </row>
    <row r="3" spans="1:10" s="3" customFormat="1" x14ac:dyDescent="0.15">
      <c r="A3" s="23"/>
      <c r="B3" s="291" t="s">
        <v>99</v>
      </c>
      <c r="C3" s="338"/>
      <c r="D3" s="336" t="s">
        <v>128</v>
      </c>
      <c r="E3" s="336"/>
      <c r="F3" s="336"/>
      <c r="G3" s="336"/>
      <c r="H3" s="336"/>
      <c r="I3" s="337"/>
    </row>
    <row r="4" spans="1:10" s="3" customFormat="1" ht="54" customHeight="1" x14ac:dyDescent="0.15">
      <c r="A4" s="21" t="s">
        <v>0</v>
      </c>
      <c r="B4" s="22" t="s">
        <v>129</v>
      </c>
      <c r="C4" s="154" t="s">
        <v>126</v>
      </c>
      <c r="D4" s="103" t="s">
        <v>136</v>
      </c>
      <c r="E4" s="22" t="s">
        <v>122</v>
      </c>
      <c r="F4" s="22" t="s">
        <v>137</v>
      </c>
      <c r="G4" s="22" t="s">
        <v>121</v>
      </c>
      <c r="H4" s="22" t="s">
        <v>123</v>
      </c>
      <c r="I4" s="22" t="s">
        <v>124</v>
      </c>
      <c r="J4" s="3" t="s">
        <v>6</v>
      </c>
    </row>
    <row r="5" spans="1:10" ht="12.75" customHeight="1" x14ac:dyDescent="0.15">
      <c r="A5" s="45" t="s">
        <v>3</v>
      </c>
      <c r="B5" s="119">
        <f>SUM(B7:B65)</f>
        <v>930398</v>
      </c>
      <c r="C5" s="160">
        <f>not_parti_hrs!C5/$B5</f>
        <v>0.33684079286498897</v>
      </c>
      <c r="D5" s="155">
        <f>not_parti_hrs!D5/$B5</f>
        <v>0.66316028194385623</v>
      </c>
      <c r="E5" s="120">
        <f>not_parti_hrs!E5/$B5</f>
        <v>0.53223996612202518</v>
      </c>
      <c r="F5" s="120">
        <f>not_parti_hrs!F5/$B5</f>
        <v>5.3191214942422488E-2</v>
      </c>
      <c r="G5" s="120">
        <f>not_parti_hrs!G5/$B5</f>
        <v>5.1029774354631026E-2</v>
      </c>
      <c r="H5" s="120">
        <f>not_parti_hrs!H5/$B5</f>
        <v>2.4248762357614698E-2</v>
      </c>
      <c r="I5" s="120">
        <f>not_parti_hrs!I5/$B5</f>
        <v>2.4580878290795982E-3</v>
      </c>
    </row>
    <row r="6" spans="1:10" ht="4.5" customHeight="1" x14ac:dyDescent="0.15">
      <c r="A6" s="62"/>
      <c r="B6" s="121"/>
      <c r="C6" s="161"/>
      <c r="D6" s="156"/>
      <c r="E6" s="74"/>
      <c r="F6" s="74"/>
      <c r="G6" s="74"/>
      <c r="H6" s="74"/>
      <c r="I6" s="74"/>
    </row>
    <row r="7" spans="1:10" ht="12.75" customHeight="1" x14ac:dyDescent="0.15">
      <c r="A7" s="60" t="s">
        <v>10</v>
      </c>
      <c r="B7" s="24">
        <f>not_parti_hrs!B7</f>
        <v>9783</v>
      </c>
      <c r="C7" s="160">
        <f>not_parti_hrs!C7/$B7</f>
        <v>0.48706940611264438</v>
      </c>
      <c r="D7" s="157">
        <f>not_parti_hrs!D7/$B7</f>
        <v>0.51293059388735562</v>
      </c>
      <c r="E7" s="122">
        <f>not_parti_hrs!E7/$B7</f>
        <v>0.44321782684248184</v>
      </c>
      <c r="F7" s="122">
        <f>not_parti_hrs!F7/$B7</f>
        <v>2.5656751507717471E-2</v>
      </c>
      <c r="G7" s="122">
        <f>not_parti_hrs!G7/$B7</f>
        <v>2.6883369109680057E-2</v>
      </c>
      <c r="H7" s="122">
        <f>not_parti_hrs!H7/$B7</f>
        <v>1.6048246959010529E-2</v>
      </c>
      <c r="I7" s="122">
        <f>not_parti_hrs!I7/$B7</f>
        <v>1.1243994684657058E-3</v>
      </c>
    </row>
    <row r="8" spans="1:10" ht="12.75" customHeight="1" x14ac:dyDescent="0.15">
      <c r="A8" s="60" t="s">
        <v>11</v>
      </c>
      <c r="B8" s="24">
        <f>not_parti_hrs!B8</f>
        <v>1907</v>
      </c>
      <c r="C8" s="160">
        <f>not_parti_hrs!C8/$B8</f>
        <v>0.42737283691662298</v>
      </c>
      <c r="D8" s="157">
        <f>not_parti_hrs!D8/$B8</f>
        <v>0.57262716308337702</v>
      </c>
      <c r="E8" s="122">
        <f>not_parti_hrs!E8/$B8</f>
        <v>0.44362873623492394</v>
      </c>
      <c r="F8" s="122">
        <f>not_parti_hrs!F8/$B8</f>
        <v>6.3974829575249081E-2</v>
      </c>
      <c r="G8" s="122">
        <f>not_parti_hrs!G8/$B8</f>
        <v>4.195070791819612E-2</v>
      </c>
      <c r="H8" s="122">
        <f>not_parti_hrs!H8/$B8</f>
        <v>2.3072889355007866E-2</v>
      </c>
      <c r="I8" s="122">
        <f>not_parti_hrs!I8/$B8</f>
        <v>5.243838489774515E-4</v>
      </c>
    </row>
    <row r="9" spans="1:10" ht="12.75" customHeight="1" x14ac:dyDescent="0.15">
      <c r="A9" s="60" t="s">
        <v>12</v>
      </c>
      <c r="B9" s="24">
        <f>not_parti_hrs!B9</f>
        <v>8402</v>
      </c>
      <c r="C9" s="160">
        <f>not_parti_hrs!C9/$B9</f>
        <v>0.20995001190192811</v>
      </c>
      <c r="D9" s="157">
        <f>not_parti_hrs!D9/$B9</f>
        <v>0.79004998809807192</v>
      </c>
      <c r="E9" s="122">
        <f>not_parti_hrs!E9/$B9</f>
        <v>0.66293739585812905</v>
      </c>
      <c r="F9" s="122">
        <f>not_parti_hrs!F9/$B9</f>
        <v>5.7724351344917879E-2</v>
      </c>
      <c r="G9" s="122">
        <f>not_parti_hrs!G9/$B9</f>
        <v>4.796477029278743E-2</v>
      </c>
      <c r="H9" s="122">
        <f>not_parti_hrs!H9/$B9</f>
        <v>2.0114258509878601E-2</v>
      </c>
      <c r="I9" s="122">
        <f>not_parti_hrs!I9/$B9</f>
        <v>1.3092120923589622E-3</v>
      </c>
    </row>
    <row r="10" spans="1:10" ht="12.75" customHeight="1" x14ac:dyDescent="0.15">
      <c r="A10" s="60" t="s">
        <v>13</v>
      </c>
      <c r="B10" s="24">
        <f>not_parti_hrs!B10</f>
        <v>3257</v>
      </c>
      <c r="C10" s="160">
        <f>not_parti_hrs!C10/$B10</f>
        <v>0.39514891003991404</v>
      </c>
      <c r="D10" s="157">
        <f>not_parti_hrs!D10/$B10</f>
        <v>0.60515812097021804</v>
      </c>
      <c r="E10" s="122">
        <f>not_parti_hrs!E10/$B10</f>
        <v>0.4525637089346024</v>
      </c>
      <c r="F10" s="122">
        <f>not_parti_hrs!F10/$B10</f>
        <v>6.2020264046668716E-2</v>
      </c>
      <c r="G10" s="122">
        <f>not_parti_hrs!G10/$B10</f>
        <v>7.1231194350629412E-2</v>
      </c>
      <c r="H10" s="122">
        <f>not_parti_hrs!H10/$B10</f>
        <v>1.9342953638317471E-2</v>
      </c>
      <c r="I10" s="122">
        <f>not_parti_hrs!I10/$B10</f>
        <v>0</v>
      </c>
    </row>
    <row r="11" spans="1:10" ht="12.75" customHeight="1" x14ac:dyDescent="0.15">
      <c r="A11" s="60" t="s">
        <v>14</v>
      </c>
      <c r="B11" s="24">
        <f>not_parti_hrs!B11</f>
        <v>344763</v>
      </c>
      <c r="C11" s="160">
        <f>not_parti_hrs!C11/$B11</f>
        <v>0.25397156887485028</v>
      </c>
      <c r="D11" s="157">
        <f>not_parti_hrs!D11/$B11</f>
        <v>0.74602843112514972</v>
      </c>
      <c r="E11" s="122">
        <f>not_parti_hrs!E11/$B11</f>
        <v>0.60638177530651494</v>
      </c>
      <c r="F11" s="122">
        <f>not_parti_hrs!F11/$B11</f>
        <v>6.0235582124531922E-2</v>
      </c>
      <c r="G11" s="122">
        <f>not_parti_hrs!G11/$B11</f>
        <v>5.2554943540925214E-2</v>
      </c>
      <c r="H11" s="122">
        <f>not_parti_hrs!H11/$B11</f>
        <v>2.3387080400158949E-2</v>
      </c>
      <c r="I11" s="122">
        <f>not_parti_hrs!I11/$B11</f>
        <v>3.4661492097469858E-3</v>
      </c>
    </row>
    <row r="12" spans="1:10" ht="12.75" customHeight="1" x14ac:dyDescent="0.15">
      <c r="A12" s="60" t="s">
        <v>15</v>
      </c>
      <c r="B12" s="24">
        <f>not_parti_hrs!B12</f>
        <v>9091</v>
      </c>
      <c r="C12" s="160">
        <f>not_parti_hrs!C12/$B12</f>
        <v>0.25222747772522275</v>
      </c>
      <c r="D12" s="157">
        <f>not_parti_hrs!D12/$B12</f>
        <v>0.74766252337476624</v>
      </c>
      <c r="E12" s="122">
        <f>not_parti_hrs!E12/$B12</f>
        <v>0.64063359366406336</v>
      </c>
      <c r="F12" s="122">
        <f>not_parti_hrs!F12/$B12</f>
        <v>4.7739522604773953E-2</v>
      </c>
      <c r="G12" s="122">
        <f>not_parti_hrs!G12/$B12</f>
        <v>4.1139588604113958E-2</v>
      </c>
      <c r="H12" s="122">
        <f>not_parti_hrs!H12/$B12</f>
        <v>1.6939830601693982E-2</v>
      </c>
      <c r="I12" s="122">
        <f>not_parti_hrs!I12/$B12</f>
        <v>1.3199868001319986E-3</v>
      </c>
    </row>
    <row r="13" spans="1:10" ht="12.75" customHeight="1" x14ac:dyDescent="0.15">
      <c r="A13" s="60" t="s">
        <v>16</v>
      </c>
      <c r="B13" s="24">
        <f>not_parti_hrs!B13</f>
        <v>7300</v>
      </c>
      <c r="C13" s="160">
        <f>not_parti_hrs!C13/$B13</f>
        <v>0.47712328767123285</v>
      </c>
      <c r="D13" s="157">
        <f>not_parti_hrs!D13/$B13</f>
        <v>0.52287671232876709</v>
      </c>
      <c r="E13" s="122">
        <f>not_parti_hrs!E13/$B13</f>
        <v>0.35027397260273974</v>
      </c>
      <c r="F13" s="122">
        <f>not_parti_hrs!F13/$B13</f>
        <v>4.041095890410959E-2</v>
      </c>
      <c r="G13" s="122">
        <f>not_parti_hrs!G13/$B13</f>
        <v>6.8767123287671234E-2</v>
      </c>
      <c r="H13" s="122">
        <f>not_parti_hrs!H13/$B13</f>
        <v>6.1917808219178083E-2</v>
      </c>
      <c r="I13" s="122">
        <f>not_parti_hrs!I13/$B13</f>
        <v>1.5068493150684932E-3</v>
      </c>
    </row>
    <row r="14" spans="1:10" ht="12.75" customHeight="1" x14ac:dyDescent="0.15">
      <c r="A14" s="60" t="s">
        <v>17</v>
      </c>
      <c r="B14" s="24">
        <f>not_parti_hrs!B14</f>
        <v>1359</v>
      </c>
      <c r="C14" s="160">
        <f>not_parti_hrs!C14/$B14</f>
        <v>0.39293598233995586</v>
      </c>
      <c r="D14" s="157">
        <f>not_parti_hrs!D14/$B14</f>
        <v>0.60706401766004414</v>
      </c>
      <c r="E14" s="122">
        <f>not_parti_hrs!E14/$B14</f>
        <v>0.47608535688005887</v>
      </c>
      <c r="F14" s="122">
        <f>not_parti_hrs!F14/$B14</f>
        <v>5.4451802796173655E-2</v>
      </c>
      <c r="G14" s="122">
        <f>not_parti_hrs!G14/$B14</f>
        <v>6.4017660044150104E-2</v>
      </c>
      <c r="H14" s="122">
        <f>not_parti_hrs!H14/$B14</f>
        <v>1.3245033112582781E-2</v>
      </c>
      <c r="I14" s="122">
        <f>not_parti_hrs!I14/$B14</f>
        <v>0</v>
      </c>
    </row>
    <row r="15" spans="1:10" ht="12.75" customHeight="1" x14ac:dyDescent="0.15">
      <c r="A15" s="60" t="s">
        <v>84</v>
      </c>
      <c r="B15" s="24">
        <f>not_parti_hrs!B15</f>
        <v>3154</v>
      </c>
      <c r="C15" s="160">
        <f>not_parti_hrs!C15/$B15</f>
        <v>0.44197844007609383</v>
      </c>
      <c r="D15" s="157">
        <f>not_parti_hrs!D15/$B15</f>
        <v>0.55802155992390612</v>
      </c>
      <c r="E15" s="122">
        <f>not_parti_hrs!E15/$B15</f>
        <v>0.51553582752060878</v>
      </c>
      <c r="F15" s="122">
        <f>not_parti_hrs!F15/$B15</f>
        <v>1.5852885225110969E-2</v>
      </c>
      <c r="G15" s="122">
        <f>not_parti_hrs!G15/$B15</f>
        <v>2.0291693088142042E-2</v>
      </c>
      <c r="H15" s="122">
        <f>not_parti_hrs!H15/$B15</f>
        <v>5.7070386810399495E-3</v>
      </c>
      <c r="I15" s="122">
        <f>not_parti_hrs!I15/$B15</f>
        <v>9.5117311350665821E-4</v>
      </c>
    </row>
    <row r="16" spans="1:10" ht="12.75" customHeight="1" x14ac:dyDescent="0.15">
      <c r="A16" s="60" t="s">
        <v>18</v>
      </c>
      <c r="B16" s="24">
        <f>not_parti_hrs!B16</f>
        <v>10754</v>
      </c>
      <c r="C16" s="160">
        <f>not_parti_hrs!C16/$B16</f>
        <v>0.49190998698158822</v>
      </c>
      <c r="D16" s="157">
        <f>not_parti_hrs!D16/$B16</f>
        <v>0.50809001301841172</v>
      </c>
      <c r="E16" s="122">
        <f>not_parti_hrs!E16/$B16</f>
        <v>0.41407848242514411</v>
      </c>
      <c r="F16" s="122">
        <f>not_parti_hrs!F16/$B16</f>
        <v>3.9613167193602382E-2</v>
      </c>
      <c r="G16" s="122">
        <f>not_parti_hrs!G16/$B16</f>
        <v>3.2546029384415101E-2</v>
      </c>
      <c r="H16" s="122">
        <f>not_parti_hrs!H16/$B16</f>
        <v>2.1387390738329924E-2</v>
      </c>
      <c r="I16" s="122">
        <f>not_parti_hrs!I16/$B16</f>
        <v>3.719546215361726E-4</v>
      </c>
    </row>
    <row r="17" spans="1:9" ht="4.5" customHeight="1" x14ac:dyDescent="0.15">
      <c r="A17" s="62"/>
      <c r="B17" s="75" t="s">
        <v>2</v>
      </c>
      <c r="C17" s="162" t="s">
        <v>2</v>
      </c>
      <c r="D17" s="158" t="s">
        <v>2</v>
      </c>
      <c r="E17" s="63" t="s">
        <v>2</v>
      </c>
      <c r="F17" s="63" t="s">
        <v>2</v>
      </c>
      <c r="G17" s="63" t="s">
        <v>2</v>
      </c>
      <c r="H17" s="63" t="s">
        <v>2</v>
      </c>
      <c r="I17" s="63" t="s">
        <v>2</v>
      </c>
    </row>
    <row r="18" spans="1:9" ht="12.75" customHeight="1" x14ac:dyDescent="0.15">
      <c r="A18" s="60" t="s">
        <v>19</v>
      </c>
      <c r="B18" s="24">
        <f>not_parti_hrs!B18</f>
        <v>3684</v>
      </c>
      <c r="C18" s="160">
        <f>not_parti_hrs!C18/$B18</f>
        <v>0.61943539630836053</v>
      </c>
      <c r="D18" s="157">
        <f>not_parti_hrs!D18/$B18</f>
        <v>0.38056460369163952</v>
      </c>
      <c r="E18" s="122">
        <f>not_parti_hrs!E18/$B18</f>
        <v>0.33550488599348532</v>
      </c>
      <c r="F18" s="122">
        <f>not_parti_hrs!F18/$B18</f>
        <v>1.8186753528773074E-2</v>
      </c>
      <c r="G18" s="122">
        <f>not_parti_hrs!G18/$B18</f>
        <v>1.8186753528773074E-2</v>
      </c>
      <c r="H18" s="122">
        <f>not_parti_hrs!H18/$B18</f>
        <v>7.0575461454940279E-3</v>
      </c>
      <c r="I18" s="122">
        <f>not_parti_hrs!I18/$B18</f>
        <v>1.6286644951140066E-3</v>
      </c>
    </row>
    <row r="19" spans="1:9" ht="12.75" customHeight="1" x14ac:dyDescent="0.15">
      <c r="A19" s="60" t="s">
        <v>20</v>
      </c>
      <c r="B19" s="24">
        <f>not_parti_hrs!B19</f>
        <v>545</v>
      </c>
      <c r="C19" s="160">
        <f>not_parti_hrs!C19/$B19</f>
        <v>0.3559633027522936</v>
      </c>
      <c r="D19" s="157">
        <f>not_parti_hrs!D19/$B19</f>
        <v>0.6440366972477064</v>
      </c>
      <c r="E19" s="122">
        <f>not_parti_hrs!E19/$B19</f>
        <v>0.14678899082568808</v>
      </c>
      <c r="F19" s="122">
        <f>not_parti_hrs!F19/$B19</f>
        <v>0.1834862385321101</v>
      </c>
      <c r="G19" s="122">
        <f>not_parti_hrs!G19/$B19</f>
        <v>0.11559633027522936</v>
      </c>
      <c r="H19" s="122">
        <f>not_parti_hrs!H19/$B19</f>
        <v>0.19449541284403671</v>
      </c>
      <c r="I19" s="122">
        <f>not_parti_hrs!I19/$B19</f>
        <v>3.669724770642202E-3</v>
      </c>
    </row>
    <row r="20" spans="1:9" ht="12.75" customHeight="1" x14ac:dyDescent="0.15">
      <c r="A20" s="60" t="s">
        <v>21</v>
      </c>
      <c r="B20" s="24">
        <f>not_parti_hrs!B20</f>
        <v>6443</v>
      </c>
      <c r="C20" s="160">
        <f>not_parti_hrs!C20/$B20</f>
        <v>0.46794971286667703</v>
      </c>
      <c r="D20" s="157">
        <f>not_parti_hrs!D20/$B20</f>
        <v>0.53205028713332303</v>
      </c>
      <c r="E20" s="122">
        <f>not_parti_hrs!E20/$B20</f>
        <v>0.37606704951109732</v>
      </c>
      <c r="F20" s="122">
        <f>not_parti_hrs!F20/$B20</f>
        <v>6.3945367065031816E-2</v>
      </c>
      <c r="G20" s="122">
        <f>not_parti_hrs!G20/$B20</f>
        <v>5.8513115008536398E-2</v>
      </c>
      <c r="H20" s="122">
        <f>not_parti_hrs!H20/$B20</f>
        <v>3.2748719540586682E-2</v>
      </c>
      <c r="I20" s="122">
        <f>not_parti_hrs!I20/$B20</f>
        <v>6.2082880645661961E-4</v>
      </c>
    </row>
    <row r="21" spans="1:9" ht="12.75" customHeight="1" x14ac:dyDescent="0.15">
      <c r="A21" s="60" t="s">
        <v>22</v>
      </c>
      <c r="B21" s="24">
        <f>not_parti_hrs!B21</f>
        <v>139</v>
      </c>
      <c r="C21" s="160">
        <f>not_parti_hrs!C21/$B21</f>
        <v>0.52517985611510787</v>
      </c>
      <c r="D21" s="157">
        <f>not_parti_hrs!D21/$B21</f>
        <v>0.47482014388489208</v>
      </c>
      <c r="E21" s="122">
        <f>not_parti_hrs!E21/$B21</f>
        <v>0.35251798561151076</v>
      </c>
      <c r="F21" s="122">
        <f>not_parti_hrs!F21/$B21</f>
        <v>7.9136690647482008E-2</v>
      </c>
      <c r="G21" s="122">
        <f>not_parti_hrs!G21/$B21</f>
        <v>3.5971223021582732E-2</v>
      </c>
      <c r="H21" s="122">
        <f>not_parti_hrs!H21/$B21</f>
        <v>7.1942446043165471E-3</v>
      </c>
      <c r="I21" s="122">
        <f>not_parti_hrs!I21/$B21</f>
        <v>0</v>
      </c>
    </row>
    <row r="22" spans="1:9" ht="12.75" customHeight="1" x14ac:dyDescent="0.15">
      <c r="A22" s="60" t="s">
        <v>23</v>
      </c>
      <c r="B22" s="24">
        <f>not_parti_hrs!B22</f>
        <v>8072</v>
      </c>
      <c r="C22" s="160">
        <f>not_parti_hrs!C22/$B22</f>
        <v>0.69251734390485631</v>
      </c>
      <c r="D22" s="157">
        <f>not_parti_hrs!D22/$B22</f>
        <v>0.30748265609514369</v>
      </c>
      <c r="E22" s="122">
        <f>not_parti_hrs!E22/$B22</f>
        <v>9.0436075322101087E-2</v>
      </c>
      <c r="F22" s="122">
        <f>not_parti_hrs!F22/$B22</f>
        <v>6.9003964321110015E-2</v>
      </c>
      <c r="G22" s="122">
        <f>not_parti_hrs!G22/$B22</f>
        <v>0.12351337958374628</v>
      </c>
      <c r="H22" s="122">
        <f>not_parti_hrs!H22/$B22</f>
        <v>2.3166501486620417E-2</v>
      </c>
      <c r="I22" s="122">
        <f>not_parti_hrs!I22/$B22</f>
        <v>1.3627353815659068E-3</v>
      </c>
    </row>
    <row r="23" spans="1:9" ht="12.75" customHeight="1" x14ac:dyDescent="0.15">
      <c r="A23" s="60" t="s">
        <v>24</v>
      </c>
      <c r="B23" s="24">
        <f>not_parti_hrs!B23</f>
        <v>3518</v>
      </c>
      <c r="C23" s="160">
        <f>not_parti_hrs!C23/$B23</f>
        <v>0.32944855031267767</v>
      </c>
      <c r="D23" s="157">
        <f>not_parti_hrs!D23/$B23</f>
        <v>0.67055144968732239</v>
      </c>
      <c r="E23" s="122">
        <f>not_parti_hrs!E23/$B23</f>
        <v>0.49687322342239909</v>
      </c>
      <c r="F23" s="122">
        <f>not_parti_hrs!F23/$B23</f>
        <v>7.3905628197839676E-2</v>
      </c>
      <c r="G23" s="122">
        <f>not_parti_hrs!G23/$B23</f>
        <v>7.7032404775440586E-2</v>
      </c>
      <c r="H23" s="122">
        <f>not_parti_hrs!H23/$B23</f>
        <v>2.2740193291642979E-2</v>
      </c>
      <c r="I23" s="122">
        <f>not_parti_hrs!I23/$B23</f>
        <v>0</v>
      </c>
    </row>
    <row r="24" spans="1:9" ht="12.75" customHeight="1" x14ac:dyDescent="0.15">
      <c r="A24" s="60" t="s">
        <v>25</v>
      </c>
      <c r="B24" s="24">
        <f>not_parti_hrs!B24</f>
        <v>9274</v>
      </c>
      <c r="C24" s="160">
        <f>not_parti_hrs!C24/$B24</f>
        <v>0.36456760836747898</v>
      </c>
      <c r="D24" s="157">
        <f>not_parti_hrs!D24/$B24</f>
        <v>0.63532456329523401</v>
      </c>
      <c r="E24" s="122">
        <f>not_parti_hrs!E24/$B24</f>
        <v>0.5144489971964632</v>
      </c>
      <c r="F24" s="122">
        <f>not_parti_hrs!F24/$B24</f>
        <v>4.3131334914815612E-2</v>
      </c>
      <c r="G24" s="122">
        <f>not_parti_hrs!G24/$B24</f>
        <v>5.2728056933362084E-2</v>
      </c>
      <c r="H24" s="122">
        <f>not_parti_hrs!H24/$B24</f>
        <v>2.1565667457407806E-2</v>
      </c>
      <c r="I24" s="122">
        <f>not_parti_hrs!I24/$B24</f>
        <v>3.666163467759327E-3</v>
      </c>
    </row>
    <row r="25" spans="1:9" ht="12.75" customHeight="1" x14ac:dyDescent="0.15">
      <c r="A25" s="60" t="s">
        <v>26</v>
      </c>
      <c r="B25" s="24">
        <f>not_parti_hrs!B25</f>
        <v>4266</v>
      </c>
      <c r="C25" s="160">
        <f>not_parti_hrs!C25/$B25</f>
        <v>0.32278481012658228</v>
      </c>
      <c r="D25" s="157">
        <f>not_parti_hrs!D25/$B25</f>
        <v>0.67721518987341767</v>
      </c>
      <c r="E25" s="122">
        <f>not_parti_hrs!E25/$B25</f>
        <v>0.53352086263478671</v>
      </c>
      <c r="F25" s="122">
        <f>not_parti_hrs!F25/$B25</f>
        <v>6.0243788091889357E-2</v>
      </c>
      <c r="G25" s="122">
        <f>not_parti_hrs!G25/$B25</f>
        <v>5.5789967182372245E-2</v>
      </c>
      <c r="H25" s="122">
        <f>not_parti_hrs!H25/$B25</f>
        <v>2.6957337083919362E-2</v>
      </c>
      <c r="I25" s="122">
        <f>not_parti_hrs!I25/$B25</f>
        <v>7.0323488045007034E-4</v>
      </c>
    </row>
    <row r="26" spans="1:9" ht="12.75" customHeight="1" x14ac:dyDescent="0.15">
      <c r="A26" s="60" t="s">
        <v>27</v>
      </c>
      <c r="B26" s="24">
        <f>not_parti_hrs!B26</f>
        <v>9443</v>
      </c>
      <c r="C26" s="160">
        <f>not_parti_hrs!C26/$B26</f>
        <v>0.54664831091814037</v>
      </c>
      <c r="D26" s="157">
        <f>not_parti_hrs!D26/$B26</f>
        <v>0.45335168908185958</v>
      </c>
      <c r="E26" s="122">
        <f>not_parti_hrs!E26/$B26</f>
        <v>0.32786190829185641</v>
      </c>
      <c r="F26" s="122">
        <f>not_parti_hrs!F26/$B26</f>
        <v>4.2041724028380814E-2</v>
      </c>
      <c r="G26" s="122">
        <f>not_parti_hrs!G26/$B26</f>
        <v>5.8561897702001479E-2</v>
      </c>
      <c r="H26" s="122">
        <f>not_parti_hrs!H26/$B26</f>
        <v>2.4462564862861379E-2</v>
      </c>
      <c r="I26" s="122">
        <f>not_parti_hrs!I26/$B26</f>
        <v>4.2359419675950437E-4</v>
      </c>
    </row>
    <row r="27" spans="1:9" ht="12.75" customHeight="1" x14ac:dyDescent="0.15">
      <c r="A27" s="60" t="s">
        <v>28</v>
      </c>
      <c r="B27" s="24">
        <f>not_parti_hrs!B27</f>
        <v>2026</v>
      </c>
      <c r="C27" s="160">
        <f>not_parti_hrs!C27/$B27</f>
        <v>0.25715695952615991</v>
      </c>
      <c r="D27" s="157">
        <f>not_parti_hrs!D27/$B27</f>
        <v>0.74284304047384009</v>
      </c>
      <c r="E27" s="122">
        <f>not_parti_hrs!E27/$B27</f>
        <v>0.58637709772951629</v>
      </c>
      <c r="F27" s="122">
        <f>not_parti_hrs!F27/$B27</f>
        <v>5.2813425468904246E-2</v>
      </c>
      <c r="G27" s="122">
        <f>not_parti_hrs!G27/$B27</f>
        <v>7.2063178677196443E-2</v>
      </c>
      <c r="H27" s="122">
        <f>not_parti_hrs!H27/$B27</f>
        <v>3.1095755182625865E-2</v>
      </c>
      <c r="I27" s="122">
        <f>not_parti_hrs!I27/$B27</f>
        <v>9.871668311944718E-4</v>
      </c>
    </row>
    <row r="28" spans="1:9" ht="4.5" customHeight="1" x14ac:dyDescent="0.15">
      <c r="A28" s="62"/>
      <c r="B28" s="75" t="s">
        <v>2</v>
      </c>
      <c r="C28" s="162" t="s">
        <v>2</v>
      </c>
      <c r="D28" s="158" t="s">
        <v>2</v>
      </c>
      <c r="E28" s="63" t="s">
        <v>2</v>
      </c>
      <c r="F28" s="63" t="s">
        <v>2</v>
      </c>
      <c r="G28" s="63" t="s">
        <v>2</v>
      </c>
      <c r="H28" s="63" t="s">
        <v>2</v>
      </c>
      <c r="I28" s="63" t="s">
        <v>2</v>
      </c>
    </row>
    <row r="29" spans="1:9" ht="12.75" customHeight="1" x14ac:dyDescent="0.15">
      <c r="A29" s="60" t="s">
        <v>29</v>
      </c>
      <c r="B29" s="24">
        <f>not_parti_hrs!B29</f>
        <v>25340</v>
      </c>
      <c r="C29" s="160">
        <f>not_parti_hrs!C29/$B29</f>
        <v>0.76578531965272301</v>
      </c>
      <c r="D29" s="157">
        <f>not_parti_hrs!D29/$B29</f>
        <v>0.23421468034727702</v>
      </c>
      <c r="E29" s="122">
        <f>not_parti_hrs!E29/$B29</f>
        <v>0.15540647198105761</v>
      </c>
      <c r="F29" s="122">
        <f>not_parti_hrs!F29/$B29</f>
        <v>1.7048145224940806E-2</v>
      </c>
      <c r="G29" s="122">
        <f>not_parti_hrs!G29/$B29</f>
        <v>2.7782162588792424E-2</v>
      </c>
      <c r="H29" s="122">
        <f>not_parti_hrs!H29/$B29</f>
        <v>3.3030781373322812E-2</v>
      </c>
      <c r="I29" s="122">
        <f>not_parti_hrs!I29/$B29</f>
        <v>9.8658247829518553E-4</v>
      </c>
    </row>
    <row r="30" spans="1:9" ht="12.75" customHeight="1" x14ac:dyDescent="0.15">
      <c r="A30" s="60" t="s">
        <v>30</v>
      </c>
      <c r="B30" s="24">
        <f>not_parti_hrs!B30</f>
        <v>9579</v>
      </c>
      <c r="C30" s="160">
        <f>not_parti_hrs!C30/$B30</f>
        <v>0.50527194905522499</v>
      </c>
      <c r="D30" s="157">
        <f>not_parti_hrs!D30/$B30</f>
        <v>0.49472805094477501</v>
      </c>
      <c r="E30" s="122">
        <f>not_parti_hrs!E30/$B30</f>
        <v>0.36141559661760098</v>
      </c>
      <c r="F30" s="122">
        <f>not_parti_hrs!F30/$B30</f>
        <v>5.804363712287295E-2</v>
      </c>
      <c r="G30" s="122">
        <f>not_parti_hrs!G30/$B30</f>
        <v>4.4889863242509653E-2</v>
      </c>
      <c r="H30" s="122">
        <f>not_parti_hrs!H30/$B30</f>
        <v>2.8604238438250339E-2</v>
      </c>
      <c r="I30" s="122">
        <f>not_parti_hrs!I30/$B30</f>
        <v>1.7747155235410795E-3</v>
      </c>
    </row>
    <row r="31" spans="1:9" ht="12.75" customHeight="1" x14ac:dyDescent="0.15">
      <c r="A31" s="60" t="s">
        <v>31</v>
      </c>
      <c r="B31" s="24">
        <f>not_parti_hrs!B31</f>
        <v>43899</v>
      </c>
      <c r="C31" s="160">
        <f>not_parti_hrs!C31/$B31</f>
        <v>0.47673067723638352</v>
      </c>
      <c r="D31" s="157">
        <f>not_parti_hrs!D31/$B31</f>
        <v>0.52329210232579326</v>
      </c>
      <c r="E31" s="122">
        <f>not_parti_hrs!E31/$B31</f>
        <v>0.46162782751315518</v>
      </c>
      <c r="F31" s="122">
        <f>not_parti_hrs!F31/$B31</f>
        <v>2.6743205995580766E-2</v>
      </c>
      <c r="G31" s="122">
        <f>not_parti_hrs!G31/$B31</f>
        <v>2.5376432264971868E-2</v>
      </c>
      <c r="H31" s="122">
        <f>not_parti_hrs!H31/$B31</f>
        <v>6.9477664639285633E-3</v>
      </c>
      <c r="I31" s="122">
        <f>not_parti_hrs!I31/$B31</f>
        <v>2.5968700881569056E-3</v>
      </c>
    </row>
    <row r="32" spans="1:9" ht="12.75" customHeight="1" x14ac:dyDescent="0.15">
      <c r="A32" s="60" t="s">
        <v>32</v>
      </c>
      <c r="B32" s="24">
        <f>not_parti_hrs!B32</f>
        <v>15403</v>
      </c>
      <c r="C32" s="160">
        <f>not_parti_hrs!C32/$B32</f>
        <v>0.52522235928065963</v>
      </c>
      <c r="D32" s="157">
        <f>not_parti_hrs!D32/$B32</f>
        <v>0.47477764071934037</v>
      </c>
      <c r="E32" s="122">
        <f>not_parti_hrs!E32/$B32</f>
        <v>0.30435629422839705</v>
      </c>
      <c r="F32" s="122">
        <f>not_parti_hrs!F32/$B32</f>
        <v>5.8689865610595339E-2</v>
      </c>
      <c r="G32" s="122">
        <f>not_parti_hrs!G32/$B32</f>
        <v>7.9789651366616893E-2</v>
      </c>
      <c r="H32" s="122">
        <f>not_parti_hrs!H32/$B32</f>
        <v>3.194182951373109E-2</v>
      </c>
      <c r="I32" s="122">
        <f>not_parti_hrs!I32/$B32</f>
        <v>0</v>
      </c>
    </row>
    <row r="33" spans="1:9" ht="12.75" customHeight="1" x14ac:dyDescent="0.15">
      <c r="A33" s="60" t="s">
        <v>33</v>
      </c>
      <c r="B33" s="24">
        <f>not_parti_hrs!B33</f>
        <v>9448</v>
      </c>
      <c r="C33" s="160">
        <f>not_parti_hrs!C33/$B33</f>
        <v>0.45099491955969517</v>
      </c>
      <c r="D33" s="157">
        <f>not_parti_hrs!D33/$B33</f>
        <v>0.54900508044030483</v>
      </c>
      <c r="E33" s="122">
        <f>not_parti_hrs!E33/$B33</f>
        <v>0.39204064352243861</v>
      </c>
      <c r="F33" s="122">
        <f>not_parti_hrs!F33/$B33</f>
        <v>6.9644369178662152E-2</v>
      </c>
      <c r="G33" s="122">
        <f>not_parti_hrs!G33/$B33</f>
        <v>6.4352243861134625E-2</v>
      </c>
      <c r="H33" s="122">
        <f>not_parti_hrs!H33/$B33</f>
        <v>2.0427603725656225E-2</v>
      </c>
      <c r="I33" s="122">
        <f>not_parti_hrs!I33/$B33</f>
        <v>2.6460626587637595E-3</v>
      </c>
    </row>
    <row r="34" spans="1:9" ht="12.75" customHeight="1" x14ac:dyDescent="0.15">
      <c r="A34" s="60" t="s">
        <v>34</v>
      </c>
      <c r="B34" s="24">
        <f>not_parti_hrs!B34</f>
        <v>4192</v>
      </c>
      <c r="C34" s="160">
        <f>not_parti_hrs!C34/$B34</f>
        <v>0.63311068702290074</v>
      </c>
      <c r="D34" s="157">
        <f>not_parti_hrs!D34/$B34</f>
        <v>0.36688931297709926</v>
      </c>
      <c r="E34" s="122">
        <f>not_parti_hrs!E34/$B34</f>
        <v>0.23902671755725191</v>
      </c>
      <c r="F34" s="122">
        <f>not_parti_hrs!F34/$B34</f>
        <v>4.1269083969465652E-2</v>
      </c>
      <c r="G34" s="122">
        <f>not_parti_hrs!G34/$B34</f>
        <v>4.7471374045801526E-2</v>
      </c>
      <c r="H34" s="122">
        <f>not_parti_hrs!H34/$B34</f>
        <v>3.6736641221374045E-2</v>
      </c>
      <c r="I34" s="122">
        <f>not_parti_hrs!I34/$B34</f>
        <v>2.3854961832061069E-3</v>
      </c>
    </row>
    <row r="35" spans="1:9" ht="12.75" customHeight="1" x14ac:dyDescent="0.15">
      <c r="A35" s="60" t="s">
        <v>35</v>
      </c>
      <c r="B35" s="24">
        <f>not_parti_hrs!B35</f>
        <v>22732</v>
      </c>
      <c r="C35" s="160">
        <f>not_parti_hrs!C35/$B35</f>
        <v>0.22422136195671299</v>
      </c>
      <c r="D35" s="157">
        <f>not_parti_hrs!D35/$B35</f>
        <v>0.77577863804328695</v>
      </c>
      <c r="E35" s="122">
        <f>not_parti_hrs!E35/$B35</f>
        <v>0.7273007214499384</v>
      </c>
      <c r="F35" s="122">
        <f>not_parti_hrs!F35/$B35</f>
        <v>1.8960056308287877E-2</v>
      </c>
      <c r="G35" s="122">
        <f>not_parti_hrs!G35/$B35</f>
        <v>2.1555516452577864E-2</v>
      </c>
      <c r="H35" s="122">
        <f>not_parti_hrs!H35/$B35</f>
        <v>6.7745908850958998E-3</v>
      </c>
      <c r="I35" s="122">
        <f>not_parti_hrs!I35/$B35</f>
        <v>1.2317437972901636E-3</v>
      </c>
    </row>
    <row r="36" spans="1:9" ht="12.75" customHeight="1" x14ac:dyDescent="0.15">
      <c r="A36" s="60" t="s">
        <v>36</v>
      </c>
      <c r="B36" s="24">
        <f>not_parti_hrs!B36</f>
        <v>1310</v>
      </c>
      <c r="C36" s="160">
        <f>not_parti_hrs!C36/$B36</f>
        <v>0.40229007633587788</v>
      </c>
      <c r="D36" s="157">
        <f>not_parti_hrs!D36/$B36</f>
        <v>0.59770992366412212</v>
      </c>
      <c r="E36" s="122">
        <f>not_parti_hrs!E36/$B36</f>
        <v>0.35190839694656489</v>
      </c>
      <c r="F36" s="122">
        <f>not_parti_hrs!F36/$B36</f>
        <v>0.12977099236641221</v>
      </c>
      <c r="G36" s="122">
        <f>not_parti_hrs!G36/$B36</f>
        <v>8.5496183206106871E-2</v>
      </c>
      <c r="H36" s="122">
        <f>not_parti_hrs!H36/$B36</f>
        <v>2.9770992366412213E-2</v>
      </c>
      <c r="I36" s="122">
        <f>not_parti_hrs!I36/$B36</f>
        <v>7.6335877862595419E-4</v>
      </c>
    </row>
    <row r="37" spans="1:9" ht="12.75" customHeight="1" x14ac:dyDescent="0.15">
      <c r="A37" s="60" t="s">
        <v>37</v>
      </c>
      <c r="B37" s="24">
        <f>not_parti_hrs!B37</f>
        <v>2671</v>
      </c>
      <c r="C37" s="160">
        <f>not_parti_hrs!C37/$B37</f>
        <v>0.51254211905653313</v>
      </c>
      <c r="D37" s="157">
        <f>not_parti_hrs!D37/$B37</f>
        <v>0.48745788094346687</v>
      </c>
      <c r="E37" s="122">
        <f>not_parti_hrs!E37/$B37</f>
        <v>0.32384874578809436</v>
      </c>
      <c r="F37" s="122">
        <f>not_parti_hrs!F37/$B37</f>
        <v>5.5035567203294646E-2</v>
      </c>
      <c r="G37" s="122">
        <f>not_parti_hrs!G37/$B37</f>
        <v>8.1242980157244474E-2</v>
      </c>
      <c r="H37" s="122">
        <f>not_parti_hrs!H37/$B37</f>
        <v>2.6956196181205542E-2</v>
      </c>
      <c r="I37" s="122">
        <f>not_parti_hrs!I37/$B37</f>
        <v>3.7439161362785476E-4</v>
      </c>
    </row>
    <row r="38" spans="1:9" ht="12.75" customHeight="1" x14ac:dyDescent="0.15">
      <c r="A38" s="60" t="s">
        <v>38</v>
      </c>
      <c r="B38" s="24">
        <f>not_parti_hrs!B38</f>
        <v>5563</v>
      </c>
      <c r="C38" s="160">
        <f>not_parti_hrs!C38/$B38</f>
        <v>0.36311342800647134</v>
      </c>
      <c r="D38" s="157">
        <f>not_parti_hrs!D38/$B38</f>
        <v>0.63706633111630417</v>
      </c>
      <c r="E38" s="122">
        <f>not_parti_hrs!E38/$B38</f>
        <v>0.460183354305231</v>
      </c>
      <c r="F38" s="122">
        <f>not_parti_hrs!F38/$B38</f>
        <v>6.4174006830846661E-2</v>
      </c>
      <c r="G38" s="122">
        <f>not_parti_hrs!G38/$B38</f>
        <v>7.4600035951824559E-2</v>
      </c>
      <c r="H38" s="122">
        <f>not_parti_hrs!H38/$B38</f>
        <v>3.5772065432320692E-2</v>
      </c>
      <c r="I38" s="122">
        <f>not_parti_hrs!I38/$B38</f>
        <v>2.516627718856732E-3</v>
      </c>
    </row>
    <row r="39" spans="1:9" ht="4.5" customHeight="1" x14ac:dyDescent="0.15">
      <c r="A39" s="62"/>
      <c r="B39" s="75" t="s">
        <v>2</v>
      </c>
      <c r="C39" s="162" t="s">
        <v>2</v>
      </c>
      <c r="D39" s="158" t="s">
        <v>2</v>
      </c>
      <c r="E39" s="63" t="s">
        <v>2</v>
      </c>
      <c r="F39" s="63" t="s">
        <v>2</v>
      </c>
      <c r="G39" s="63" t="s">
        <v>2</v>
      </c>
      <c r="H39" s="63" t="s">
        <v>2</v>
      </c>
      <c r="I39" s="63" t="s">
        <v>2</v>
      </c>
    </row>
    <row r="40" spans="1:9" ht="12.75" customHeight="1" x14ac:dyDescent="0.15">
      <c r="A40" s="60" t="s">
        <v>39</v>
      </c>
      <c r="B40" s="24">
        <f>not_parti_hrs!B40</f>
        <v>4247</v>
      </c>
      <c r="C40" s="160">
        <f>not_parti_hrs!C40/$B40</f>
        <v>0.76289145279020487</v>
      </c>
      <c r="D40" s="157">
        <f>not_parti_hrs!D40/$B40</f>
        <v>0.23710854720979516</v>
      </c>
      <c r="E40" s="122">
        <f>not_parti_hrs!E40/$B40</f>
        <v>0.19613845067106192</v>
      </c>
      <c r="F40" s="122">
        <f>not_parti_hrs!F40/$B40</f>
        <v>1.5540381445726396E-2</v>
      </c>
      <c r="G40" s="122">
        <f>not_parti_hrs!G40/$B40</f>
        <v>1.5304921120791147E-2</v>
      </c>
      <c r="H40" s="122">
        <f>not_parti_hrs!H40/$B40</f>
        <v>1.0124793972215681E-2</v>
      </c>
      <c r="I40" s="122">
        <f>not_parti_hrs!I40/$B40</f>
        <v>0</v>
      </c>
    </row>
    <row r="41" spans="1:9" ht="12.75" customHeight="1" x14ac:dyDescent="0.15">
      <c r="A41" s="60" t="s">
        <v>40</v>
      </c>
      <c r="B41" s="24">
        <f>not_parti_hrs!B41</f>
        <v>19663</v>
      </c>
      <c r="C41" s="160">
        <f>not_parti_hrs!C41/$B41</f>
        <v>0.21751512993948025</v>
      </c>
      <c r="D41" s="157">
        <f>not_parti_hrs!D41/$B41</f>
        <v>0.78248487006051981</v>
      </c>
      <c r="E41" s="122">
        <f>not_parti_hrs!E41/$B41</f>
        <v>0.68036413568631438</v>
      </c>
      <c r="F41" s="122">
        <f>not_parti_hrs!F41/$B41</f>
        <v>2.7869602807303058E-2</v>
      </c>
      <c r="G41" s="122">
        <f>not_parti_hrs!G41/$B41</f>
        <v>4.2414687484107205E-2</v>
      </c>
      <c r="H41" s="122">
        <f>not_parti_hrs!H41/$B41</f>
        <v>2.1410771499771143E-2</v>
      </c>
      <c r="I41" s="122">
        <f>not_parti_hrs!I41/$B41</f>
        <v>1.0476529522453339E-2</v>
      </c>
    </row>
    <row r="42" spans="1:9" ht="12.75" customHeight="1" x14ac:dyDescent="0.15">
      <c r="A42" s="60" t="s">
        <v>41</v>
      </c>
      <c r="B42" s="24">
        <f>not_parti_hrs!B42</f>
        <v>7301</v>
      </c>
      <c r="C42" s="160">
        <f>not_parti_hrs!C42/$B42</f>
        <v>0.51897000410902616</v>
      </c>
      <c r="D42" s="157">
        <f>not_parti_hrs!D42/$B42</f>
        <v>0.48102999589097384</v>
      </c>
      <c r="E42" s="122">
        <f>not_parti_hrs!E42/$B42</f>
        <v>0.45130803999452129</v>
      </c>
      <c r="F42" s="122">
        <f>not_parti_hrs!F42/$B42</f>
        <v>1.1368305711546364E-2</v>
      </c>
      <c r="G42" s="122">
        <f>not_parti_hrs!G42/$B42</f>
        <v>1.1368305711546364E-2</v>
      </c>
      <c r="H42" s="122">
        <f>not_parti_hrs!H42/$B42</f>
        <v>6.8483769346664837E-3</v>
      </c>
      <c r="I42" s="122">
        <f>not_parti_hrs!I42/$B42</f>
        <v>0</v>
      </c>
    </row>
    <row r="43" spans="1:9" ht="12.75" customHeight="1" x14ac:dyDescent="0.15">
      <c r="A43" s="60" t="s">
        <v>42</v>
      </c>
      <c r="B43" s="24">
        <f>not_parti_hrs!B43</f>
        <v>91611</v>
      </c>
      <c r="C43" s="160">
        <f>not_parti_hrs!C43/$B43</f>
        <v>0.3240549715645501</v>
      </c>
      <c r="D43" s="157">
        <f>not_parti_hrs!D43/$B43</f>
        <v>0.6759450284354499</v>
      </c>
      <c r="E43" s="122">
        <f>not_parti_hrs!E43/$B43</f>
        <v>0.51203458100009824</v>
      </c>
      <c r="F43" s="122">
        <f>not_parti_hrs!F43/$B43</f>
        <v>6.191396229710406E-2</v>
      </c>
      <c r="G43" s="122">
        <f>not_parti_hrs!G43/$B43</f>
        <v>6.9544050386962264E-2</v>
      </c>
      <c r="H43" s="122">
        <f>not_parti_hrs!H43/$B43</f>
        <v>3.1077054065559814E-2</v>
      </c>
      <c r="I43" s="122">
        <f>not_parti_hrs!I43/$B43</f>
        <v>1.3753806857255133E-3</v>
      </c>
    </row>
    <row r="44" spans="1:9" ht="12.75" customHeight="1" x14ac:dyDescent="0.15">
      <c r="A44" s="60" t="s">
        <v>43</v>
      </c>
      <c r="B44" s="24">
        <f>not_parti_hrs!B44</f>
        <v>4069</v>
      </c>
      <c r="C44" s="160">
        <f>not_parti_hrs!C44/$B44</f>
        <v>0.44212337183583189</v>
      </c>
      <c r="D44" s="157">
        <f>not_parti_hrs!D44/$B44</f>
        <v>0.55763086753502089</v>
      </c>
      <c r="E44" s="122">
        <f>not_parti_hrs!E44/$B44</f>
        <v>0.47677562054558859</v>
      </c>
      <c r="F44" s="122">
        <f>not_parti_hrs!F44/$B44</f>
        <v>2.6787908577045959E-2</v>
      </c>
      <c r="G44" s="122">
        <f>not_parti_hrs!G44/$B44</f>
        <v>4.4236913246497908E-2</v>
      </c>
      <c r="H44" s="122">
        <f>not_parti_hrs!H44/$B44</f>
        <v>9.8304251658884248E-3</v>
      </c>
      <c r="I44" s="122">
        <f>not_parti_hrs!I44/$B44</f>
        <v>0</v>
      </c>
    </row>
    <row r="45" spans="1:9" ht="12.75" customHeight="1" x14ac:dyDescent="0.15">
      <c r="A45" s="60" t="s">
        <v>44</v>
      </c>
      <c r="B45" s="24">
        <f>not_parti_hrs!B45</f>
        <v>516</v>
      </c>
      <c r="C45" s="160">
        <f>not_parti_hrs!C45/$B45</f>
        <v>0.74031007751937983</v>
      </c>
      <c r="D45" s="157">
        <f>not_parti_hrs!D45/$B45</f>
        <v>0.25968992248062017</v>
      </c>
      <c r="E45" s="122">
        <f>not_parti_hrs!E45/$B45</f>
        <v>0.12790697674418605</v>
      </c>
      <c r="F45" s="122">
        <f>not_parti_hrs!F45/$B45</f>
        <v>4.6511627906976744E-2</v>
      </c>
      <c r="G45" s="122">
        <f>not_parti_hrs!G45/$B45</f>
        <v>5.6201550387596902E-2</v>
      </c>
      <c r="H45" s="122">
        <f>not_parti_hrs!H45/$B45</f>
        <v>2.9069767441860465E-2</v>
      </c>
      <c r="I45" s="122">
        <f>not_parti_hrs!I45/$B45</f>
        <v>1.937984496124031E-3</v>
      </c>
    </row>
    <row r="46" spans="1:9" ht="12.75" customHeight="1" x14ac:dyDescent="0.15">
      <c r="A46" s="60" t="s">
        <v>45</v>
      </c>
      <c r="B46" s="24">
        <f>not_parti_hrs!B46</f>
        <v>18962</v>
      </c>
      <c r="C46" s="160">
        <f>not_parti_hrs!C46/$B46</f>
        <v>0.50469359772175926</v>
      </c>
      <c r="D46" s="157">
        <f>not_parti_hrs!D46/$B46</f>
        <v>0.49530640227824069</v>
      </c>
      <c r="E46" s="122">
        <f>not_parti_hrs!E46/$B46</f>
        <v>0.36320008437928486</v>
      </c>
      <c r="F46" s="122">
        <f>not_parti_hrs!F46/$B46</f>
        <v>6.7345216749288048E-2</v>
      </c>
      <c r="G46" s="122">
        <f>not_parti_hrs!G46/$B46</f>
        <v>4.5723024997363144E-2</v>
      </c>
      <c r="H46" s="122">
        <f>not_parti_hrs!H46/$B46</f>
        <v>1.7034068136272545E-2</v>
      </c>
      <c r="I46" s="122">
        <f>not_parti_hrs!I46/$B46</f>
        <v>2.004008016032064E-3</v>
      </c>
    </row>
    <row r="47" spans="1:9" ht="12.75" customHeight="1" x14ac:dyDescent="0.15">
      <c r="A47" s="60" t="s">
        <v>46</v>
      </c>
      <c r="B47" s="24">
        <f>not_parti_hrs!B47</f>
        <v>2246</v>
      </c>
      <c r="C47" s="160">
        <f>not_parti_hrs!C47/$B47</f>
        <v>0.36776491540516476</v>
      </c>
      <c r="D47" s="157">
        <f>not_parti_hrs!D47/$B47</f>
        <v>0.63223508459483524</v>
      </c>
      <c r="E47" s="122">
        <f>not_parti_hrs!E47/$B47</f>
        <v>0.39982190560997327</v>
      </c>
      <c r="F47" s="122">
        <f>not_parti_hrs!F47/$B47</f>
        <v>6.7230632235084589E-2</v>
      </c>
      <c r="G47" s="122">
        <f>not_parti_hrs!G47/$B47</f>
        <v>7.8806767586821008E-2</v>
      </c>
      <c r="H47" s="122">
        <f>not_parti_hrs!H47/$B47</f>
        <v>7.1682991985752453E-2</v>
      </c>
      <c r="I47" s="122">
        <f>not_parti_hrs!I47/$B47</f>
        <v>1.4692787177203919E-2</v>
      </c>
    </row>
    <row r="48" spans="1:9" ht="12.75" customHeight="1" x14ac:dyDescent="0.15">
      <c r="A48" s="60" t="s">
        <v>47</v>
      </c>
      <c r="B48" s="24">
        <f>not_parti_hrs!B48</f>
        <v>35107</v>
      </c>
      <c r="C48" s="160">
        <f>not_parti_hrs!C48/$B48</f>
        <v>0.46497849431737259</v>
      </c>
      <c r="D48" s="157">
        <f>not_parti_hrs!D48/$B48</f>
        <v>0.53502150568262741</v>
      </c>
      <c r="E48" s="122">
        <f>not_parti_hrs!E48/$B48</f>
        <v>0.45503745691742387</v>
      </c>
      <c r="F48" s="122">
        <f>not_parti_hrs!F48/$B48</f>
        <v>3.8738713077164096E-2</v>
      </c>
      <c r="G48" s="122">
        <f>not_parti_hrs!G48/$B48</f>
        <v>3.4466060899535703E-2</v>
      </c>
      <c r="H48" s="122">
        <f>not_parti_hrs!H48/$B48</f>
        <v>6.750790440652861E-3</v>
      </c>
      <c r="I48" s="122">
        <f>not_parti_hrs!I48/$B48</f>
        <v>2.8484347850855955E-5</v>
      </c>
    </row>
    <row r="49" spans="1:9" ht="12.75" customHeight="1" x14ac:dyDescent="0.15">
      <c r="A49" s="60" t="s">
        <v>48</v>
      </c>
      <c r="B49" s="24">
        <f>not_parti_hrs!B49</f>
        <v>40081</v>
      </c>
      <c r="C49" s="160">
        <f>not_parti_hrs!C49/$B49</f>
        <v>0.25982385669020236</v>
      </c>
      <c r="D49" s="157">
        <f>not_parti_hrs!D49/$B49</f>
        <v>0.74017614330979764</v>
      </c>
      <c r="E49" s="122">
        <f>not_parti_hrs!E49/$B49</f>
        <v>0.59387240837304456</v>
      </c>
      <c r="F49" s="122">
        <f>not_parti_hrs!F49/$B49</f>
        <v>5.5387839624759863E-2</v>
      </c>
      <c r="G49" s="122">
        <f>not_parti_hrs!G49/$B49</f>
        <v>6.4843691524662558E-2</v>
      </c>
      <c r="H49" s="122">
        <f>not_parti_hrs!H49/$B49</f>
        <v>2.5972405878096853E-2</v>
      </c>
      <c r="I49" s="122">
        <f>not_parti_hrs!I49/$B49</f>
        <v>9.9797909233801551E-5</v>
      </c>
    </row>
    <row r="50" spans="1:9" ht="4.5" customHeight="1" x14ac:dyDescent="0.15">
      <c r="A50" s="62"/>
      <c r="B50" s="75" t="s">
        <v>2</v>
      </c>
      <c r="C50" s="162" t="s">
        <v>2</v>
      </c>
      <c r="D50" s="158" t="s">
        <v>2</v>
      </c>
      <c r="E50" s="63" t="s">
        <v>2</v>
      </c>
      <c r="F50" s="63" t="s">
        <v>2</v>
      </c>
      <c r="G50" s="63" t="s">
        <v>2</v>
      </c>
      <c r="H50" s="63" t="s">
        <v>2</v>
      </c>
      <c r="I50" s="63" t="s">
        <v>2</v>
      </c>
    </row>
    <row r="51" spans="1:9" ht="12.75" customHeight="1" x14ac:dyDescent="0.15">
      <c r="A51" s="60" t="s">
        <v>49</v>
      </c>
      <c r="B51" s="24">
        <f>not_parti_hrs!B51</f>
        <v>11221</v>
      </c>
      <c r="C51" s="160">
        <f>not_parti_hrs!C51/$B51</f>
        <v>0.21923179752250246</v>
      </c>
      <c r="D51" s="157">
        <f>not_parti_hrs!D51/$B51</f>
        <v>0.78076820247749756</v>
      </c>
      <c r="E51" s="122">
        <f>not_parti_hrs!E51/$B51</f>
        <v>0.73469387755102045</v>
      </c>
      <c r="F51" s="122">
        <f>not_parti_hrs!F51/$B51</f>
        <v>8.9118616879066035E-4</v>
      </c>
      <c r="G51" s="122">
        <f>not_parti_hrs!G51/$B51</f>
        <v>4.2866054718830766E-2</v>
      </c>
      <c r="H51" s="122">
        <f>not_parti_hrs!H51/$B51</f>
        <v>2.3170840388557169E-3</v>
      </c>
      <c r="I51" s="122">
        <f>not_parti_hrs!I51/$B51</f>
        <v>0</v>
      </c>
    </row>
    <row r="52" spans="1:9" ht="12.75" customHeight="1" x14ac:dyDescent="0.15">
      <c r="A52" s="60" t="s">
        <v>50</v>
      </c>
      <c r="B52" s="24">
        <f>not_parti_hrs!B52</f>
        <v>3701</v>
      </c>
      <c r="C52" s="160">
        <f>not_parti_hrs!C52/$B52</f>
        <v>0.11618481491488787</v>
      </c>
      <c r="D52" s="157">
        <f>not_parti_hrs!D52/$B52</f>
        <v>0.88381518508511214</v>
      </c>
      <c r="E52" s="122">
        <f>not_parti_hrs!E52/$B52</f>
        <v>0.76060524182653333</v>
      </c>
      <c r="F52" s="122">
        <f>not_parti_hrs!F52/$B52</f>
        <v>5.5120237773574707E-2</v>
      </c>
      <c r="G52" s="122">
        <f>not_parti_hrs!G52/$B52</f>
        <v>5.5120237773574707E-2</v>
      </c>
      <c r="H52" s="122">
        <f>not_parti_hrs!H52/$B52</f>
        <v>1.3239664955417455E-2</v>
      </c>
      <c r="I52" s="122">
        <f>not_parti_hrs!I52/$B52</f>
        <v>0</v>
      </c>
    </row>
    <row r="53" spans="1:9" ht="12.75" customHeight="1" x14ac:dyDescent="0.15">
      <c r="A53" s="60" t="s">
        <v>51</v>
      </c>
      <c r="B53" s="24">
        <f>not_parti_hrs!B53</f>
        <v>4497</v>
      </c>
      <c r="C53" s="160">
        <f>not_parti_hrs!C53/$B53</f>
        <v>0.31665554814320657</v>
      </c>
      <c r="D53" s="157">
        <f>not_parti_hrs!D53/$B53</f>
        <v>0.68334445185679338</v>
      </c>
      <c r="E53" s="122">
        <f>not_parti_hrs!E53/$B53</f>
        <v>0.52145875027796307</v>
      </c>
      <c r="F53" s="122">
        <f>not_parti_hrs!F53/$B53</f>
        <v>6.1596619968868137E-2</v>
      </c>
      <c r="G53" s="122">
        <f>not_parti_hrs!G53/$B53</f>
        <v>8.4278407827440519E-2</v>
      </c>
      <c r="H53" s="122">
        <f>not_parti_hrs!H53/$B53</f>
        <v>1.6010673782521682E-2</v>
      </c>
      <c r="I53" s="122">
        <f>not_parti_hrs!I53/$B53</f>
        <v>0</v>
      </c>
    </row>
    <row r="54" spans="1:9" ht="12.75" customHeight="1" x14ac:dyDescent="0.15">
      <c r="A54" s="60" t="s">
        <v>52</v>
      </c>
      <c r="B54" s="24">
        <f>not_parti_hrs!B54</f>
        <v>674</v>
      </c>
      <c r="C54" s="160">
        <f>not_parti_hrs!C54/$B54</f>
        <v>0.57566765578635015</v>
      </c>
      <c r="D54" s="157">
        <f>not_parti_hrs!D54/$B54</f>
        <v>0.4258160237388724</v>
      </c>
      <c r="E54" s="122">
        <f>not_parti_hrs!E54/$B54</f>
        <v>0.21216617210682492</v>
      </c>
      <c r="F54" s="122">
        <f>not_parti_hrs!F54/$B54</f>
        <v>0.11127596439169139</v>
      </c>
      <c r="G54" s="122">
        <f>not_parti_hrs!G54/$B54</f>
        <v>7.8635014836795247E-2</v>
      </c>
      <c r="H54" s="122">
        <f>not_parti_hrs!H54/$B54</f>
        <v>2.2255192878338281E-2</v>
      </c>
      <c r="I54" s="122">
        <f>not_parti_hrs!I54/$B54</f>
        <v>1.483679525222552E-3</v>
      </c>
    </row>
    <row r="55" spans="1:9" ht="12.75" customHeight="1" x14ac:dyDescent="0.15">
      <c r="A55" s="60" t="s">
        <v>53</v>
      </c>
      <c r="B55" s="24">
        <f>not_parti_hrs!B55</f>
        <v>27680</v>
      </c>
      <c r="C55" s="160">
        <f>not_parti_hrs!C55/$B55</f>
        <v>0.28591040462427747</v>
      </c>
      <c r="D55" s="157">
        <f>not_parti_hrs!D55/$B55</f>
        <v>0.71408959537572259</v>
      </c>
      <c r="E55" s="122">
        <f>not_parti_hrs!E55/$B55</f>
        <v>0.55708092485549132</v>
      </c>
      <c r="F55" s="122">
        <f>not_parti_hrs!F55/$B55</f>
        <v>4.0354046242774569E-2</v>
      </c>
      <c r="G55" s="122">
        <f>not_parti_hrs!G55/$B55</f>
        <v>3.5874277456647397E-2</v>
      </c>
      <c r="H55" s="122">
        <f>not_parti_hrs!H55/$B55</f>
        <v>8.0599710982658959E-2</v>
      </c>
      <c r="I55" s="122">
        <f>not_parti_hrs!I55/$B55</f>
        <v>1.8063583815028901E-4</v>
      </c>
    </row>
    <row r="56" spans="1:9" ht="12.75" customHeight="1" x14ac:dyDescent="0.15">
      <c r="A56" s="60" t="s">
        <v>54</v>
      </c>
      <c r="B56" s="24">
        <f>not_parti_hrs!B56</f>
        <v>11839</v>
      </c>
      <c r="C56" s="160">
        <f>not_parti_hrs!C56/$B56</f>
        <v>0.20221302474871189</v>
      </c>
      <c r="D56" s="157">
        <f>not_parti_hrs!D56/$B56</f>
        <v>0.79778697525128817</v>
      </c>
      <c r="E56" s="122">
        <f>not_parti_hrs!E56/$B56</f>
        <v>0.68831827012416591</v>
      </c>
      <c r="F56" s="122">
        <f>not_parti_hrs!F56/$B56</f>
        <v>4.8990624208125687E-2</v>
      </c>
      <c r="G56" s="122">
        <f>not_parti_hrs!G56/$B56</f>
        <v>4.020609848804798E-2</v>
      </c>
      <c r="H56" s="122">
        <f>not_parti_hrs!H56/$B56</f>
        <v>2.0187515837486274E-2</v>
      </c>
      <c r="I56" s="122">
        <f>not_parti_hrs!I56/$B56</f>
        <v>0</v>
      </c>
    </row>
    <row r="57" spans="1:9" ht="12.75" customHeight="1" x14ac:dyDescent="0.15">
      <c r="A57" s="60" t="s">
        <v>55</v>
      </c>
      <c r="B57" s="24">
        <f>not_parti_hrs!B57</f>
        <v>1667</v>
      </c>
      <c r="C57" s="160">
        <f>not_parti_hrs!C57/$B57</f>
        <v>0.29994001199760045</v>
      </c>
      <c r="D57" s="157">
        <f>not_parti_hrs!D57/$B57</f>
        <v>0.70005998800239955</v>
      </c>
      <c r="E57" s="122">
        <f>not_parti_hrs!E57/$B57</f>
        <v>0.53329334133173367</v>
      </c>
      <c r="F57" s="122">
        <f>not_parti_hrs!F57/$B57</f>
        <v>7.3185362927414524E-2</v>
      </c>
      <c r="G57" s="122">
        <f>not_parti_hrs!G57/$B57</f>
        <v>5.5188962207558485E-2</v>
      </c>
      <c r="H57" s="122">
        <f>not_parti_hrs!H57/$B57</f>
        <v>3.5992801439712056E-2</v>
      </c>
      <c r="I57" s="122">
        <f>not_parti_hrs!I57/$B57</f>
        <v>2.3995200959808036E-3</v>
      </c>
    </row>
    <row r="58" spans="1:9" ht="12.75" customHeight="1" x14ac:dyDescent="0.15">
      <c r="A58" s="60" t="s">
        <v>56</v>
      </c>
      <c r="B58" s="24">
        <f>not_parti_hrs!B58</f>
        <v>1976</v>
      </c>
      <c r="C58" s="160">
        <f>not_parti_hrs!C58/$B58</f>
        <v>0.37297570850202427</v>
      </c>
      <c r="D58" s="157">
        <f>not_parti_hrs!D58/$B58</f>
        <v>0.62753036437246967</v>
      </c>
      <c r="E58" s="122">
        <f>not_parti_hrs!E58/$B58</f>
        <v>0.47773279352226722</v>
      </c>
      <c r="F58" s="122">
        <f>not_parti_hrs!F58/$B58</f>
        <v>6.1234817813765184E-2</v>
      </c>
      <c r="G58" s="122">
        <f>not_parti_hrs!G58/$B58</f>
        <v>6.5789473684210523E-2</v>
      </c>
      <c r="H58" s="122">
        <f>not_parti_hrs!H58/$B58</f>
        <v>2.277327935222672E-2</v>
      </c>
      <c r="I58" s="122">
        <f>not_parti_hrs!I58/$B58</f>
        <v>0</v>
      </c>
    </row>
    <row r="59" spans="1:9" ht="12.75" customHeight="1" x14ac:dyDescent="0.15">
      <c r="A59" s="60" t="s">
        <v>57</v>
      </c>
      <c r="B59" s="24">
        <f>not_parti_hrs!B59</f>
        <v>380</v>
      </c>
      <c r="C59" s="160">
        <f>not_parti_hrs!C59/$B59</f>
        <v>0.16052631578947368</v>
      </c>
      <c r="D59" s="157">
        <f>not_parti_hrs!D59/$B59</f>
        <v>0.83947368421052626</v>
      </c>
      <c r="E59" s="122">
        <f>not_parti_hrs!E59/$B59</f>
        <v>0.77105263157894732</v>
      </c>
      <c r="F59" s="122">
        <f>not_parti_hrs!F59/$B59</f>
        <v>2.368421052631579E-2</v>
      </c>
      <c r="G59" s="122">
        <f>not_parti_hrs!G59/$B59</f>
        <v>3.4210526315789476E-2</v>
      </c>
      <c r="H59" s="122">
        <f>not_parti_hrs!H59/$B59</f>
        <v>1.0526315789473684E-2</v>
      </c>
      <c r="I59" s="122">
        <f>not_parti_hrs!I59/$B59</f>
        <v>0</v>
      </c>
    </row>
    <row r="60" spans="1:9" ht="12.75" customHeight="1" x14ac:dyDescent="0.15">
      <c r="A60" s="60" t="s">
        <v>58</v>
      </c>
      <c r="B60" s="24">
        <f>not_parti_hrs!B60</f>
        <v>16790</v>
      </c>
      <c r="C60" s="160">
        <f>not_parti_hrs!C60/$B60</f>
        <v>0.43144729005360333</v>
      </c>
      <c r="D60" s="157">
        <f>not_parti_hrs!D60/$B60</f>
        <v>0.56849315068493156</v>
      </c>
      <c r="E60" s="122">
        <f>not_parti_hrs!E60/$B60</f>
        <v>0.49988088147706966</v>
      </c>
      <c r="F60" s="122">
        <f>not_parti_hrs!F60/$B60</f>
        <v>2.4419297200714712E-2</v>
      </c>
      <c r="G60" s="122">
        <f>not_parti_hrs!G60/$B60</f>
        <v>2.8350208457415128E-2</v>
      </c>
      <c r="H60" s="122">
        <f>not_parti_hrs!H60/$B60</f>
        <v>1.1852293031566409E-2</v>
      </c>
      <c r="I60" s="122">
        <f>not_parti_hrs!I60/$B60</f>
        <v>4.0500297796307325E-3</v>
      </c>
    </row>
    <row r="61" spans="1:9" ht="4.5" customHeight="1" x14ac:dyDescent="0.15">
      <c r="A61" s="62"/>
      <c r="B61" s="75" t="s">
        <v>2</v>
      </c>
      <c r="C61" s="162" t="s">
        <v>2</v>
      </c>
      <c r="D61" s="158" t="s">
        <v>2</v>
      </c>
      <c r="E61" s="63" t="s">
        <v>2</v>
      </c>
      <c r="F61" s="63" t="s">
        <v>2</v>
      </c>
      <c r="G61" s="63" t="s">
        <v>2</v>
      </c>
      <c r="H61" s="63" t="s">
        <v>2</v>
      </c>
      <c r="I61" s="63" t="s">
        <v>2</v>
      </c>
    </row>
    <row r="62" spans="1:9" ht="12.75" customHeight="1" x14ac:dyDescent="0.15">
      <c r="A62" s="60" t="s">
        <v>59</v>
      </c>
      <c r="B62" s="24">
        <f>not_parti_hrs!B62</f>
        <v>24200</v>
      </c>
      <c r="C62" s="160">
        <f>not_parti_hrs!C62/$B62</f>
        <v>0.1328099173553719</v>
      </c>
      <c r="D62" s="157">
        <f>not_parti_hrs!D62/$B62</f>
        <v>0.86719008264462805</v>
      </c>
      <c r="E62" s="122">
        <f>not_parti_hrs!E62/$B62</f>
        <v>0.61557851239669426</v>
      </c>
      <c r="F62" s="122">
        <f>not_parti_hrs!F62/$B62</f>
        <v>0.12768595041322314</v>
      </c>
      <c r="G62" s="122">
        <f>not_parti_hrs!G62/$B62</f>
        <v>7.5619834710743808E-2</v>
      </c>
      <c r="H62" s="122">
        <f>not_parti_hrs!H62/$B62</f>
        <v>3.8636363636363635E-2</v>
      </c>
      <c r="I62" s="122">
        <f>not_parti_hrs!I62/$B62</f>
        <v>9.6280991735537193E-3</v>
      </c>
    </row>
    <row r="63" spans="1:9" ht="12.75" customHeight="1" x14ac:dyDescent="0.15">
      <c r="A63" s="60" t="s">
        <v>60</v>
      </c>
      <c r="B63" s="24">
        <f>not_parti_hrs!B63</f>
        <v>3290</v>
      </c>
      <c r="C63" s="160">
        <f>not_parti_hrs!C63/$B63</f>
        <v>0.38966565349544074</v>
      </c>
      <c r="D63" s="157">
        <f>not_parti_hrs!D63/$B63</f>
        <v>0.61003039513677815</v>
      </c>
      <c r="E63" s="122">
        <f>not_parti_hrs!E63/$B63</f>
        <v>0.43130699088145896</v>
      </c>
      <c r="F63" s="122">
        <f>not_parti_hrs!F63/$B63</f>
        <v>7.7203647416413376E-2</v>
      </c>
      <c r="G63" s="122">
        <f>not_parti_hrs!G63/$B63</f>
        <v>6.8693009118541037E-2</v>
      </c>
      <c r="H63" s="122">
        <f>not_parti_hrs!H63/$B63</f>
        <v>2.8875379939209727E-2</v>
      </c>
      <c r="I63" s="122">
        <f>not_parti_hrs!I63/$B63</f>
        <v>3.64741641337386E-3</v>
      </c>
    </row>
    <row r="64" spans="1:9" ht="12.75" customHeight="1" x14ac:dyDescent="0.15">
      <c r="A64" s="60" t="s">
        <v>61</v>
      </c>
      <c r="B64" s="24">
        <f>not_parti_hrs!B64</f>
        <v>11244</v>
      </c>
      <c r="C64" s="160">
        <f>not_parti_hrs!C64/$B64</f>
        <v>0.33938100320170755</v>
      </c>
      <c r="D64" s="157">
        <f>not_parti_hrs!D64/$B64</f>
        <v>0.66061899679829239</v>
      </c>
      <c r="E64" s="122">
        <f>not_parti_hrs!E64/$B64</f>
        <v>0.51449662041977939</v>
      </c>
      <c r="F64" s="122">
        <f>not_parti_hrs!F64/$B64</f>
        <v>9.1515474919957304E-2</v>
      </c>
      <c r="G64" s="122">
        <f>not_parti_hrs!G64/$B64</f>
        <v>4.4912842404838137E-2</v>
      </c>
      <c r="H64" s="122">
        <f>not_parti_hrs!H64/$B64</f>
        <v>9.1604411241551047E-3</v>
      </c>
      <c r="I64" s="122">
        <f>not_parti_hrs!I64/$B64</f>
        <v>5.3361792956243333E-4</v>
      </c>
    </row>
    <row r="65" spans="1:9" ht="12.75" customHeight="1" x14ac:dyDescent="0.15">
      <c r="A65" s="61" t="s">
        <v>62</v>
      </c>
      <c r="B65" s="25">
        <f>not_parti_hrs!B65</f>
        <v>119</v>
      </c>
      <c r="C65" s="163">
        <f>not_parti_hrs!C65/$B65</f>
        <v>0.78991596638655459</v>
      </c>
      <c r="D65" s="159">
        <f>not_parti_hrs!D65/$B65</f>
        <v>0.21848739495798319</v>
      </c>
      <c r="E65" s="97">
        <f>not_parti_hrs!E65/$B65</f>
        <v>8.4033613445378158E-2</v>
      </c>
      <c r="F65" s="97">
        <f>not_parti_hrs!F65/$B65</f>
        <v>4.2016806722689079E-2</v>
      </c>
      <c r="G65" s="97">
        <f>not_parti_hrs!G65/$B65</f>
        <v>5.8823529411764705E-2</v>
      </c>
      <c r="H65" s="97">
        <f>not_parti_hrs!H65/$B65</f>
        <v>2.5210084033613446E-2</v>
      </c>
      <c r="I65" s="97">
        <f>not_parti_hrs!I65/$B65</f>
        <v>0</v>
      </c>
    </row>
    <row r="66" spans="1:9" ht="15" customHeight="1" x14ac:dyDescent="0.15">
      <c r="A66" s="329" t="s">
        <v>138</v>
      </c>
      <c r="B66" s="329"/>
      <c r="C66" s="329"/>
      <c r="D66" s="329"/>
      <c r="E66" s="329"/>
      <c r="F66" s="329"/>
      <c r="G66" s="329"/>
      <c r="H66" s="329"/>
      <c r="I66" s="329"/>
    </row>
    <row r="67" spans="1:9" ht="15" customHeight="1" x14ac:dyDescent="0.15">
      <c r="A67" s="98"/>
    </row>
  </sheetData>
  <mergeCells count="5">
    <mergeCell ref="A1:I1"/>
    <mergeCell ref="A66:I66"/>
    <mergeCell ref="D3:I3"/>
    <mergeCell ref="A2:I2"/>
    <mergeCell ref="B3:C3"/>
  </mergeCells>
  <phoneticPr fontId="0" type="noConversion"/>
  <pageMargins left="0.25" right="0.25" top="0.25" bottom="0.25" header="0.5" footer="0.5"/>
  <pageSetup scale="83" orientation="portrait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pageSetUpPr fitToPage="1"/>
  </sheetPr>
  <dimension ref="A1:I66"/>
  <sheetViews>
    <sheetView workbookViewId="0">
      <selection activeCell="A65" sqref="A65:G65"/>
    </sheetView>
  </sheetViews>
  <sheetFormatPr baseColWidth="10" defaultColWidth="9.1640625" defaultRowHeight="13" x14ac:dyDescent="0.15"/>
  <cols>
    <col min="1" max="1" width="15.6640625" style="2" customWidth="1"/>
    <col min="2" max="2" width="16" style="2" bestFit="1" customWidth="1"/>
    <col min="3" max="3" width="16.5" style="2" bestFit="1" customWidth="1"/>
    <col min="4" max="4" width="19" style="2" bestFit="1" customWidth="1"/>
    <col min="5" max="5" width="17.5" style="2" customWidth="1"/>
    <col min="6" max="6" width="19.33203125" style="2" customWidth="1"/>
    <col min="7" max="7" width="19.83203125" style="2" customWidth="1"/>
    <col min="8" max="16384" width="9.1640625" style="2"/>
  </cols>
  <sheetData>
    <row r="1" spans="1:9" ht="56.25" customHeight="1" x14ac:dyDescent="0.15">
      <c r="A1" s="289" t="s">
        <v>192</v>
      </c>
      <c r="B1" s="289"/>
      <c r="C1" s="289"/>
      <c r="D1" s="289"/>
      <c r="E1" s="289"/>
      <c r="F1" s="289"/>
      <c r="G1" s="289"/>
      <c r="H1" s="7"/>
      <c r="I1" s="7" t="s">
        <v>2</v>
      </c>
    </row>
    <row r="2" spans="1:9" ht="12.75" customHeight="1" x14ac:dyDescent="0.15">
      <c r="A2" s="290" t="str">
        <f>FINAL2!$A$2</f>
        <v>ACF/OFA: 12/15/2015</v>
      </c>
      <c r="B2" s="290"/>
      <c r="C2" s="290"/>
      <c r="D2" s="290"/>
      <c r="E2" s="290"/>
      <c r="F2" s="290"/>
      <c r="G2" s="290"/>
    </row>
    <row r="3" spans="1:9" s="3" customFormat="1" ht="67.5" customHeight="1" x14ac:dyDescent="0.15">
      <c r="A3" s="102" t="s">
        <v>0</v>
      </c>
      <c r="B3" s="26" t="s">
        <v>118</v>
      </c>
      <c r="C3" s="26" t="s">
        <v>101</v>
      </c>
      <c r="D3" s="26" t="s">
        <v>102</v>
      </c>
      <c r="E3" s="123" t="s">
        <v>103</v>
      </c>
      <c r="F3" s="123" t="s">
        <v>104</v>
      </c>
      <c r="G3" s="123" t="s">
        <v>130</v>
      </c>
    </row>
    <row r="4" spans="1:9" ht="12.75" customHeight="1" x14ac:dyDescent="0.15">
      <c r="A4" s="45" t="s">
        <v>3</v>
      </c>
      <c r="B4" s="24">
        <f>SUM(B6:B64)</f>
        <v>1749638</v>
      </c>
      <c r="C4" s="24">
        <f>SUM(C6:C64)</f>
        <v>930398</v>
      </c>
      <c r="D4" s="24">
        <f>SUM(D6:D64)</f>
        <v>120729</v>
      </c>
      <c r="E4" s="24">
        <f>SUM(E6:E64)</f>
        <v>143740</v>
      </c>
      <c r="F4" s="24">
        <f>SUM(F6:F64)</f>
        <v>8231</v>
      </c>
      <c r="G4" s="36">
        <f>F4/C4</f>
        <v>8.8467516052270108E-3</v>
      </c>
    </row>
    <row r="5" spans="1:9" ht="4.5" customHeight="1" x14ac:dyDescent="0.15">
      <c r="A5" s="62"/>
      <c r="B5" s="75"/>
      <c r="C5" s="75"/>
      <c r="D5" s="75"/>
      <c r="E5" s="75"/>
      <c r="F5" s="75"/>
      <c r="G5" s="124"/>
    </row>
    <row r="6" spans="1:9" ht="12.75" customHeight="1" x14ac:dyDescent="0.15">
      <c r="A6" s="60" t="s">
        <v>10</v>
      </c>
      <c r="B6" s="24">
        <v>19774</v>
      </c>
      <c r="C6" s="24">
        <v>9783</v>
      </c>
      <c r="D6" s="24">
        <v>2316</v>
      </c>
      <c r="E6" s="24">
        <v>949</v>
      </c>
      <c r="F6" s="55">
        <v>0</v>
      </c>
      <c r="G6" s="122">
        <f t="shared" ref="G6:G64" si="0">F6/C6</f>
        <v>0</v>
      </c>
    </row>
    <row r="7" spans="1:9" ht="12.75" customHeight="1" x14ac:dyDescent="0.15">
      <c r="A7" s="60" t="s">
        <v>11</v>
      </c>
      <c r="B7" s="24">
        <v>3600</v>
      </c>
      <c r="C7" s="24">
        <v>1907</v>
      </c>
      <c r="D7" s="24">
        <v>729</v>
      </c>
      <c r="E7" s="24">
        <v>144</v>
      </c>
      <c r="F7" s="55">
        <v>0</v>
      </c>
      <c r="G7" s="122">
        <f t="shared" si="0"/>
        <v>0</v>
      </c>
    </row>
    <row r="8" spans="1:9" ht="12.75" customHeight="1" x14ac:dyDescent="0.15">
      <c r="A8" s="60" t="s">
        <v>12</v>
      </c>
      <c r="B8" s="24">
        <v>16322</v>
      </c>
      <c r="C8" s="24">
        <v>8402</v>
      </c>
      <c r="D8" s="24">
        <v>1534</v>
      </c>
      <c r="E8" s="24">
        <v>919</v>
      </c>
      <c r="F8" s="24">
        <v>178</v>
      </c>
      <c r="G8" s="122">
        <f t="shared" si="0"/>
        <v>2.1185432039990477E-2</v>
      </c>
    </row>
    <row r="9" spans="1:9" ht="12.75" customHeight="1" x14ac:dyDescent="0.15">
      <c r="A9" s="60" t="s">
        <v>13</v>
      </c>
      <c r="B9" s="24">
        <v>6964</v>
      </c>
      <c r="C9" s="24">
        <v>3257</v>
      </c>
      <c r="D9" s="24">
        <v>1087</v>
      </c>
      <c r="E9" s="24">
        <v>339</v>
      </c>
      <c r="F9" s="55">
        <v>0</v>
      </c>
      <c r="G9" s="122">
        <f t="shared" si="0"/>
        <v>0</v>
      </c>
    </row>
    <row r="10" spans="1:9" ht="12.75" customHeight="1" x14ac:dyDescent="0.15">
      <c r="A10" s="60" t="s">
        <v>14</v>
      </c>
      <c r="B10" s="24">
        <v>563785</v>
      </c>
      <c r="C10" s="24">
        <v>344763</v>
      </c>
      <c r="D10" s="24">
        <v>25505</v>
      </c>
      <c r="E10" s="24">
        <v>60256</v>
      </c>
      <c r="F10" s="24">
        <v>639</v>
      </c>
      <c r="G10" s="122">
        <f t="shared" si="0"/>
        <v>1.853447150651317E-3</v>
      </c>
    </row>
    <row r="11" spans="1:9" ht="12.75" customHeight="1" x14ac:dyDescent="0.15">
      <c r="A11" s="60" t="s">
        <v>15</v>
      </c>
      <c r="B11" s="24">
        <v>15124</v>
      </c>
      <c r="C11" s="24">
        <v>9091</v>
      </c>
      <c r="D11" s="24">
        <v>1225</v>
      </c>
      <c r="E11" s="24">
        <v>2045</v>
      </c>
      <c r="F11" s="24">
        <v>77</v>
      </c>
      <c r="G11" s="122">
        <f t="shared" si="0"/>
        <v>8.4699153008469912E-3</v>
      </c>
    </row>
    <row r="12" spans="1:9" ht="12.75" customHeight="1" x14ac:dyDescent="0.15">
      <c r="A12" s="60" t="s">
        <v>16</v>
      </c>
      <c r="B12" s="24">
        <v>14824</v>
      </c>
      <c r="C12" s="24">
        <v>7300</v>
      </c>
      <c r="D12" s="24">
        <v>1647</v>
      </c>
      <c r="E12" s="24">
        <v>38</v>
      </c>
      <c r="F12" s="55">
        <v>11</v>
      </c>
      <c r="G12" s="122">
        <f t="shared" si="0"/>
        <v>1.5068493150684932E-3</v>
      </c>
    </row>
    <row r="13" spans="1:9" ht="12.75" customHeight="1" x14ac:dyDescent="0.15">
      <c r="A13" s="60" t="s">
        <v>17</v>
      </c>
      <c r="B13" s="24">
        <v>4996</v>
      </c>
      <c r="C13" s="24">
        <v>1359</v>
      </c>
      <c r="D13" s="24">
        <v>511</v>
      </c>
      <c r="E13" s="24">
        <v>235</v>
      </c>
      <c r="F13" s="24">
        <v>27</v>
      </c>
      <c r="G13" s="122">
        <f t="shared" si="0"/>
        <v>1.9867549668874173E-2</v>
      </c>
    </row>
    <row r="14" spans="1:9" ht="12.75" customHeight="1" x14ac:dyDescent="0.15">
      <c r="A14" s="60" t="s">
        <v>84</v>
      </c>
      <c r="B14" s="24">
        <v>6659</v>
      </c>
      <c r="C14" s="24">
        <v>3154</v>
      </c>
      <c r="D14" s="24">
        <v>1204</v>
      </c>
      <c r="E14" s="55">
        <v>0</v>
      </c>
      <c r="F14" s="55">
        <v>0</v>
      </c>
      <c r="G14" s="122">
        <f t="shared" si="0"/>
        <v>0</v>
      </c>
    </row>
    <row r="15" spans="1:9" ht="12.75" customHeight="1" x14ac:dyDescent="0.15">
      <c r="A15" s="60" t="s">
        <v>18</v>
      </c>
      <c r="B15" s="24">
        <v>53632</v>
      </c>
      <c r="C15" s="24">
        <v>10754</v>
      </c>
      <c r="D15" s="24">
        <v>3296</v>
      </c>
      <c r="E15" s="24">
        <v>1163</v>
      </c>
      <c r="F15" s="55">
        <v>0</v>
      </c>
      <c r="G15" s="122">
        <f t="shared" si="0"/>
        <v>0</v>
      </c>
    </row>
    <row r="16" spans="1:9" ht="4.5" customHeight="1" x14ac:dyDescent="0.15">
      <c r="A16" s="62"/>
      <c r="B16" s="75"/>
      <c r="C16" s="75"/>
      <c r="D16" s="75"/>
      <c r="E16" s="75"/>
      <c r="F16" s="75"/>
      <c r="G16" s="63" t="s">
        <v>2</v>
      </c>
    </row>
    <row r="17" spans="1:7" ht="12.75" customHeight="1" x14ac:dyDescent="0.15">
      <c r="A17" s="60" t="s">
        <v>19</v>
      </c>
      <c r="B17" s="24">
        <v>17836</v>
      </c>
      <c r="C17" s="24">
        <v>3684</v>
      </c>
      <c r="D17" s="24">
        <v>677</v>
      </c>
      <c r="E17" s="24">
        <v>2</v>
      </c>
      <c r="F17" s="55">
        <v>0</v>
      </c>
      <c r="G17" s="122">
        <f t="shared" si="0"/>
        <v>0</v>
      </c>
    </row>
    <row r="18" spans="1:7" ht="12.75" customHeight="1" x14ac:dyDescent="0.15">
      <c r="A18" s="60" t="s">
        <v>20</v>
      </c>
      <c r="B18" s="24">
        <v>1329</v>
      </c>
      <c r="C18" s="24">
        <v>545</v>
      </c>
      <c r="D18" s="24">
        <v>36</v>
      </c>
      <c r="E18" s="24">
        <v>49</v>
      </c>
      <c r="F18" s="55">
        <v>0</v>
      </c>
      <c r="G18" s="122">
        <f t="shared" si="0"/>
        <v>0</v>
      </c>
    </row>
    <row r="19" spans="1:7" ht="12.75" customHeight="1" x14ac:dyDescent="0.15">
      <c r="A19" s="60" t="s">
        <v>21</v>
      </c>
      <c r="B19" s="24">
        <v>9314</v>
      </c>
      <c r="C19" s="24">
        <v>6443</v>
      </c>
      <c r="D19" s="24">
        <v>410</v>
      </c>
      <c r="E19" s="24">
        <v>202</v>
      </c>
      <c r="F19" s="24">
        <v>188</v>
      </c>
      <c r="G19" s="122">
        <f t="shared" si="0"/>
        <v>2.9178953903461119E-2</v>
      </c>
    </row>
    <row r="20" spans="1:7" ht="12.75" customHeight="1" x14ac:dyDescent="0.15">
      <c r="A20" s="60" t="s">
        <v>22</v>
      </c>
      <c r="B20" s="24">
        <v>1836</v>
      </c>
      <c r="C20" s="24">
        <v>139</v>
      </c>
      <c r="D20" s="24">
        <v>34</v>
      </c>
      <c r="E20" s="55">
        <v>0</v>
      </c>
      <c r="F20" s="55">
        <v>0</v>
      </c>
      <c r="G20" s="122">
        <f t="shared" si="0"/>
        <v>0</v>
      </c>
    </row>
    <row r="21" spans="1:7" ht="12.75" customHeight="1" x14ac:dyDescent="0.15">
      <c r="A21" s="60" t="s">
        <v>23</v>
      </c>
      <c r="B21" s="24">
        <v>20916</v>
      </c>
      <c r="C21" s="24">
        <v>8072</v>
      </c>
      <c r="D21" s="24">
        <v>90</v>
      </c>
      <c r="E21" s="24">
        <v>214</v>
      </c>
      <c r="F21" s="55">
        <v>0</v>
      </c>
      <c r="G21" s="122">
        <f t="shared" si="0"/>
        <v>0</v>
      </c>
    </row>
    <row r="22" spans="1:7" ht="12.75" customHeight="1" x14ac:dyDescent="0.15">
      <c r="A22" s="60" t="s">
        <v>24</v>
      </c>
      <c r="B22" s="24">
        <v>12962</v>
      </c>
      <c r="C22" s="24">
        <v>3518</v>
      </c>
      <c r="D22" s="24">
        <v>869</v>
      </c>
      <c r="E22" s="24">
        <v>189</v>
      </c>
      <c r="F22" s="55">
        <v>0</v>
      </c>
      <c r="G22" s="122">
        <f t="shared" si="0"/>
        <v>0</v>
      </c>
    </row>
    <row r="23" spans="1:7" ht="12.75" customHeight="1" x14ac:dyDescent="0.15">
      <c r="A23" s="60" t="s">
        <v>25</v>
      </c>
      <c r="B23" s="24">
        <v>17717</v>
      </c>
      <c r="C23" s="24">
        <v>9274</v>
      </c>
      <c r="D23" s="24">
        <v>662</v>
      </c>
      <c r="E23" s="24">
        <v>1054</v>
      </c>
      <c r="F23" s="55">
        <v>0</v>
      </c>
      <c r="G23" s="122">
        <f t="shared" si="0"/>
        <v>0</v>
      </c>
    </row>
    <row r="24" spans="1:7" ht="12.75" customHeight="1" x14ac:dyDescent="0.15">
      <c r="A24" s="60" t="s">
        <v>26</v>
      </c>
      <c r="B24" s="24">
        <v>8461</v>
      </c>
      <c r="C24" s="24">
        <v>4266</v>
      </c>
      <c r="D24" s="24">
        <v>1058</v>
      </c>
      <c r="E24" s="24">
        <v>368</v>
      </c>
      <c r="F24" s="55">
        <v>0</v>
      </c>
      <c r="G24" s="122">
        <f t="shared" si="0"/>
        <v>0</v>
      </c>
    </row>
    <row r="25" spans="1:7" ht="12.75" customHeight="1" x14ac:dyDescent="0.15">
      <c r="A25" s="60" t="s">
        <v>27</v>
      </c>
      <c r="B25" s="24">
        <v>30530</v>
      </c>
      <c r="C25" s="24">
        <v>9443</v>
      </c>
      <c r="D25" s="24">
        <v>2271</v>
      </c>
      <c r="E25" s="24">
        <v>773</v>
      </c>
      <c r="F25" s="24">
        <v>6</v>
      </c>
      <c r="G25" s="122">
        <f t="shared" si="0"/>
        <v>6.3539129513925658E-4</v>
      </c>
    </row>
    <row r="26" spans="1:7" ht="12.75" customHeight="1" x14ac:dyDescent="0.15">
      <c r="A26" s="60" t="s">
        <v>28</v>
      </c>
      <c r="B26" s="24">
        <v>7531</v>
      </c>
      <c r="C26" s="24">
        <v>2026</v>
      </c>
      <c r="D26" s="24">
        <v>266</v>
      </c>
      <c r="E26" s="24">
        <v>139</v>
      </c>
      <c r="F26" s="55">
        <v>0</v>
      </c>
      <c r="G26" s="122">
        <f t="shared" si="0"/>
        <v>0</v>
      </c>
    </row>
    <row r="27" spans="1:7" ht="7.5" customHeight="1" x14ac:dyDescent="0.15">
      <c r="A27" s="62"/>
      <c r="B27" s="75"/>
      <c r="C27" s="75"/>
      <c r="D27" s="75"/>
      <c r="E27" s="75"/>
      <c r="F27" s="75"/>
      <c r="G27" s="63" t="s">
        <v>2</v>
      </c>
    </row>
    <row r="28" spans="1:7" ht="12.75" customHeight="1" x14ac:dyDescent="0.15">
      <c r="A28" s="60" t="s">
        <v>29</v>
      </c>
      <c r="B28" s="24">
        <v>28289</v>
      </c>
      <c r="C28" s="24">
        <v>25340</v>
      </c>
      <c r="D28" s="24">
        <v>277</v>
      </c>
      <c r="E28" s="24">
        <v>37</v>
      </c>
      <c r="F28" s="55">
        <v>0</v>
      </c>
      <c r="G28" s="122">
        <f t="shared" si="0"/>
        <v>0</v>
      </c>
    </row>
    <row r="29" spans="1:7" ht="12.75" customHeight="1" x14ac:dyDescent="0.15">
      <c r="A29" s="60" t="s">
        <v>30</v>
      </c>
      <c r="B29" s="24">
        <v>21972</v>
      </c>
      <c r="C29" s="24">
        <v>9579</v>
      </c>
      <c r="D29" s="24">
        <v>2518</v>
      </c>
      <c r="E29" s="24">
        <v>815</v>
      </c>
      <c r="F29" s="24">
        <v>41</v>
      </c>
      <c r="G29" s="122">
        <f t="shared" si="0"/>
        <v>4.2801962626578972E-3</v>
      </c>
    </row>
    <row r="30" spans="1:7" ht="12.75" customHeight="1" x14ac:dyDescent="0.15">
      <c r="A30" s="60" t="s">
        <v>31</v>
      </c>
      <c r="B30" s="24">
        <v>66610</v>
      </c>
      <c r="C30" s="24">
        <v>43899</v>
      </c>
      <c r="D30" s="24">
        <v>4699</v>
      </c>
      <c r="E30" s="24">
        <v>10953</v>
      </c>
      <c r="F30" s="55">
        <v>0</v>
      </c>
      <c r="G30" s="122">
        <f t="shared" si="0"/>
        <v>0</v>
      </c>
    </row>
    <row r="31" spans="1:7" ht="12.75" customHeight="1" x14ac:dyDescent="0.15">
      <c r="A31" s="60" t="s">
        <v>32</v>
      </c>
      <c r="B31" s="24">
        <v>35002</v>
      </c>
      <c r="C31" s="24">
        <v>15403</v>
      </c>
      <c r="D31" s="24">
        <v>3991</v>
      </c>
      <c r="E31" s="24">
        <v>514</v>
      </c>
      <c r="F31" s="24">
        <v>23</v>
      </c>
      <c r="G31" s="122">
        <f t="shared" si="0"/>
        <v>1.4932156073492178E-3</v>
      </c>
    </row>
    <row r="32" spans="1:7" ht="12.75" customHeight="1" x14ac:dyDescent="0.15">
      <c r="A32" s="60" t="s">
        <v>33</v>
      </c>
      <c r="B32" s="24">
        <v>23261</v>
      </c>
      <c r="C32" s="24">
        <v>9448</v>
      </c>
      <c r="D32" s="24">
        <v>3261</v>
      </c>
      <c r="E32" s="24">
        <v>282</v>
      </c>
      <c r="F32" s="55">
        <v>0</v>
      </c>
      <c r="G32" s="122">
        <f t="shared" si="0"/>
        <v>0</v>
      </c>
    </row>
    <row r="33" spans="1:7" ht="12.75" customHeight="1" x14ac:dyDescent="0.15">
      <c r="A33" s="60" t="s">
        <v>34</v>
      </c>
      <c r="B33" s="24">
        <v>10063</v>
      </c>
      <c r="C33" s="24">
        <v>4192</v>
      </c>
      <c r="D33" s="24">
        <v>1608</v>
      </c>
      <c r="E33" s="24">
        <v>102</v>
      </c>
      <c r="F33" s="55">
        <v>0</v>
      </c>
      <c r="G33" s="122">
        <f t="shared" si="0"/>
        <v>0</v>
      </c>
    </row>
    <row r="34" spans="1:7" ht="12.75" customHeight="1" x14ac:dyDescent="0.15">
      <c r="A34" s="60" t="s">
        <v>35</v>
      </c>
      <c r="B34" s="24">
        <v>35443</v>
      </c>
      <c r="C34" s="24">
        <v>22732</v>
      </c>
      <c r="D34" s="24">
        <v>4896</v>
      </c>
      <c r="E34" s="24">
        <v>3664</v>
      </c>
      <c r="F34" s="24">
        <v>150</v>
      </c>
      <c r="G34" s="122">
        <f t="shared" si="0"/>
        <v>6.5986274854830194E-3</v>
      </c>
    </row>
    <row r="35" spans="1:7" ht="12.75" customHeight="1" x14ac:dyDescent="0.15">
      <c r="A35" s="60" t="s">
        <v>36</v>
      </c>
      <c r="B35" s="24">
        <v>3093</v>
      </c>
      <c r="C35" s="24">
        <v>1310</v>
      </c>
      <c r="D35" s="24">
        <v>535</v>
      </c>
      <c r="E35" s="24">
        <v>1</v>
      </c>
      <c r="F35" s="55">
        <v>0</v>
      </c>
      <c r="G35" s="122">
        <f t="shared" si="0"/>
        <v>0</v>
      </c>
    </row>
    <row r="36" spans="1:7" ht="12.75" customHeight="1" x14ac:dyDescent="0.15">
      <c r="A36" s="60" t="s">
        <v>37</v>
      </c>
      <c r="B36" s="24">
        <v>6745</v>
      </c>
      <c r="C36" s="24">
        <v>2671</v>
      </c>
      <c r="D36" s="24">
        <v>447</v>
      </c>
      <c r="E36" s="24">
        <v>333</v>
      </c>
      <c r="F36" s="55">
        <v>0</v>
      </c>
      <c r="G36" s="122">
        <f t="shared" si="0"/>
        <v>0</v>
      </c>
    </row>
    <row r="37" spans="1:7" ht="12.75" customHeight="1" x14ac:dyDescent="0.15">
      <c r="A37" s="60" t="s">
        <v>38</v>
      </c>
      <c r="B37" s="24">
        <v>10503</v>
      </c>
      <c r="C37" s="24">
        <v>5563</v>
      </c>
      <c r="D37" s="24">
        <v>322</v>
      </c>
      <c r="E37" s="24">
        <v>260</v>
      </c>
      <c r="F37" s="55">
        <v>10</v>
      </c>
      <c r="G37" s="122">
        <f t="shared" si="0"/>
        <v>1.7975912277548086E-3</v>
      </c>
    </row>
    <row r="38" spans="1:7" ht="4.5" customHeight="1" x14ac:dyDescent="0.15">
      <c r="A38" s="62"/>
      <c r="B38" s="75"/>
      <c r="C38" s="75"/>
      <c r="D38" s="75"/>
      <c r="E38" s="75"/>
      <c r="F38" s="75"/>
      <c r="G38" s="63" t="s">
        <v>2</v>
      </c>
    </row>
    <row r="39" spans="1:7" ht="12.75" customHeight="1" x14ac:dyDescent="0.15">
      <c r="A39" s="60" t="s">
        <v>39</v>
      </c>
      <c r="B39" s="24">
        <v>6260</v>
      </c>
      <c r="C39" s="24">
        <v>4247</v>
      </c>
      <c r="D39" s="24">
        <v>664</v>
      </c>
      <c r="E39" s="24">
        <v>519</v>
      </c>
      <c r="F39" s="24">
        <v>47</v>
      </c>
      <c r="G39" s="122">
        <f t="shared" si="0"/>
        <v>1.1066635271956676E-2</v>
      </c>
    </row>
    <row r="40" spans="1:7" ht="12.75" customHeight="1" x14ac:dyDescent="0.15">
      <c r="A40" s="60" t="s">
        <v>40</v>
      </c>
      <c r="B40" s="24">
        <v>31914</v>
      </c>
      <c r="C40" s="24">
        <v>19663</v>
      </c>
      <c r="D40" s="24">
        <v>3413</v>
      </c>
      <c r="E40" s="24">
        <v>2733</v>
      </c>
      <c r="F40" s="55">
        <v>0</v>
      </c>
      <c r="G40" s="122">
        <f t="shared" si="0"/>
        <v>0</v>
      </c>
    </row>
    <row r="41" spans="1:7" ht="12.75" customHeight="1" x14ac:dyDescent="0.15">
      <c r="A41" s="60" t="s">
        <v>41</v>
      </c>
      <c r="B41" s="24">
        <v>14952</v>
      </c>
      <c r="C41" s="24">
        <v>7301</v>
      </c>
      <c r="D41" s="24">
        <v>1464</v>
      </c>
      <c r="E41" s="24">
        <v>868</v>
      </c>
      <c r="F41" s="55">
        <v>0</v>
      </c>
      <c r="G41" s="122">
        <f t="shared" si="0"/>
        <v>0</v>
      </c>
    </row>
    <row r="42" spans="1:7" ht="12.75" customHeight="1" x14ac:dyDescent="0.15">
      <c r="A42" s="60" t="s">
        <v>42</v>
      </c>
      <c r="B42" s="24">
        <v>156711</v>
      </c>
      <c r="C42" s="24">
        <v>91611</v>
      </c>
      <c r="D42" s="24">
        <v>6956</v>
      </c>
      <c r="E42" s="24">
        <v>18462</v>
      </c>
      <c r="F42" s="24">
        <v>747</v>
      </c>
      <c r="G42" s="122">
        <f t="shared" si="0"/>
        <v>8.1540426368012578E-3</v>
      </c>
    </row>
    <row r="43" spans="1:7" ht="12.75" customHeight="1" x14ac:dyDescent="0.15">
      <c r="A43" s="60" t="s">
        <v>43</v>
      </c>
      <c r="B43" s="24">
        <v>20149</v>
      </c>
      <c r="C43" s="24">
        <v>4069</v>
      </c>
      <c r="D43" s="24">
        <v>1268</v>
      </c>
      <c r="E43" s="24">
        <v>652</v>
      </c>
      <c r="F43" s="24">
        <v>7</v>
      </c>
      <c r="G43" s="122">
        <f t="shared" si="0"/>
        <v>1.7203244040304743E-3</v>
      </c>
    </row>
    <row r="44" spans="1:7" ht="12.75" customHeight="1" x14ac:dyDescent="0.15">
      <c r="A44" s="60" t="s">
        <v>44</v>
      </c>
      <c r="B44" s="24">
        <v>1446</v>
      </c>
      <c r="C44" s="24">
        <v>516</v>
      </c>
      <c r="D44" s="24">
        <v>411</v>
      </c>
      <c r="E44" s="24">
        <v>10</v>
      </c>
      <c r="F44" s="24">
        <v>2</v>
      </c>
      <c r="G44" s="122">
        <f t="shared" si="0"/>
        <v>3.875968992248062E-3</v>
      </c>
    </row>
    <row r="45" spans="1:7" ht="12.75" customHeight="1" x14ac:dyDescent="0.15">
      <c r="A45" s="60" t="s">
        <v>45</v>
      </c>
      <c r="B45" s="24">
        <v>68565</v>
      </c>
      <c r="C45" s="24">
        <v>18962</v>
      </c>
      <c r="D45" s="24">
        <v>3745</v>
      </c>
      <c r="E45" s="24">
        <v>1115</v>
      </c>
      <c r="F45" s="55">
        <v>0</v>
      </c>
      <c r="G45" s="122">
        <f t="shared" si="0"/>
        <v>0</v>
      </c>
    </row>
    <row r="46" spans="1:7" ht="12.75" customHeight="1" x14ac:dyDescent="0.15">
      <c r="A46" s="60" t="s">
        <v>46</v>
      </c>
      <c r="B46" s="24">
        <v>7752</v>
      </c>
      <c r="C46" s="24">
        <v>2246</v>
      </c>
      <c r="D46" s="24">
        <v>538</v>
      </c>
      <c r="E46" s="24">
        <v>58</v>
      </c>
      <c r="F46" s="55">
        <v>0</v>
      </c>
      <c r="G46" s="122">
        <f t="shared" si="0"/>
        <v>0</v>
      </c>
    </row>
    <row r="47" spans="1:7" ht="12.75" customHeight="1" x14ac:dyDescent="0.15">
      <c r="A47" s="60" t="s">
        <v>47</v>
      </c>
      <c r="B47" s="24">
        <v>43483</v>
      </c>
      <c r="C47" s="24">
        <v>35107</v>
      </c>
      <c r="D47" s="24">
        <v>3026</v>
      </c>
      <c r="E47" s="24">
        <v>8043</v>
      </c>
      <c r="F47" s="24">
        <v>4174</v>
      </c>
      <c r="G47" s="122">
        <f t="shared" si="0"/>
        <v>0.11889366792947276</v>
      </c>
    </row>
    <row r="48" spans="1:7" ht="12.75" customHeight="1" x14ac:dyDescent="0.15">
      <c r="A48" s="60" t="s">
        <v>48</v>
      </c>
      <c r="B48" s="24">
        <v>72628</v>
      </c>
      <c r="C48" s="24">
        <v>40081</v>
      </c>
      <c r="D48" s="24">
        <v>9212</v>
      </c>
      <c r="E48" s="24">
        <v>12616</v>
      </c>
      <c r="F48" s="24">
        <v>1023</v>
      </c>
      <c r="G48" s="122">
        <f t="shared" si="0"/>
        <v>2.5523315286544748E-2</v>
      </c>
    </row>
    <row r="49" spans="1:7" ht="4.5" customHeight="1" x14ac:dyDescent="0.15">
      <c r="A49" s="62"/>
      <c r="B49" s="75"/>
      <c r="C49" s="75"/>
      <c r="D49" s="75"/>
      <c r="E49" s="75"/>
      <c r="F49" s="75"/>
      <c r="G49" s="63" t="s">
        <v>2</v>
      </c>
    </row>
    <row r="50" spans="1:7" ht="12.75" customHeight="1" x14ac:dyDescent="0.15">
      <c r="A50" s="60" t="s">
        <v>49</v>
      </c>
      <c r="B50" s="24">
        <v>13225</v>
      </c>
      <c r="C50" s="24">
        <v>11221</v>
      </c>
      <c r="D50" s="24">
        <v>749</v>
      </c>
      <c r="E50" s="24">
        <v>1969</v>
      </c>
      <c r="F50" s="55">
        <v>0</v>
      </c>
      <c r="G50" s="122">
        <f t="shared" si="0"/>
        <v>0</v>
      </c>
    </row>
    <row r="51" spans="1:7" ht="12.75" customHeight="1" x14ac:dyDescent="0.15">
      <c r="A51" s="60" t="s">
        <v>50</v>
      </c>
      <c r="B51" s="24">
        <v>6102</v>
      </c>
      <c r="C51" s="24">
        <v>3701</v>
      </c>
      <c r="D51" s="24">
        <v>515</v>
      </c>
      <c r="E51" s="24">
        <v>369</v>
      </c>
      <c r="F51" s="24">
        <v>33</v>
      </c>
      <c r="G51" s="122">
        <f t="shared" si="0"/>
        <v>8.9165090516076743E-3</v>
      </c>
    </row>
    <row r="52" spans="1:7" ht="12.75" customHeight="1" x14ac:dyDescent="0.15">
      <c r="A52" s="60" t="s">
        <v>51</v>
      </c>
      <c r="B52" s="24">
        <v>12675</v>
      </c>
      <c r="C52" s="24">
        <v>4497</v>
      </c>
      <c r="D52" s="24">
        <v>1071</v>
      </c>
      <c r="E52" s="24">
        <v>10</v>
      </c>
      <c r="F52" s="55">
        <v>10</v>
      </c>
      <c r="G52" s="122">
        <f t="shared" si="0"/>
        <v>2.2237046920169003E-3</v>
      </c>
    </row>
    <row r="53" spans="1:7" ht="12.75" customHeight="1" x14ac:dyDescent="0.15">
      <c r="A53" s="60" t="s">
        <v>52</v>
      </c>
      <c r="B53" s="24">
        <v>3164</v>
      </c>
      <c r="C53" s="24">
        <v>674</v>
      </c>
      <c r="D53" s="24">
        <v>224</v>
      </c>
      <c r="E53" s="55">
        <v>0</v>
      </c>
      <c r="F53" s="55">
        <v>0</v>
      </c>
      <c r="G53" s="122">
        <f t="shared" si="0"/>
        <v>0</v>
      </c>
    </row>
    <row r="54" spans="1:7" ht="12.75" customHeight="1" x14ac:dyDescent="0.15">
      <c r="A54" s="60" t="s">
        <v>53</v>
      </c>
      <c r="B54" s="24">
        <v>52189</v>
      </c>
      <c r="C54" s="24">
        <v>27680</v>
      </c>
      <c r="D54" s="24">
        <v>4952</v>
      </c>
      <c r="E54" s="24">
        <v>1278</v>
      </c>
      <c r="F54" s="24">
        <v>2</v>
      </c>
      <c r="G54" s="122">
        <f t="shared" si="0"/>
        <v>7.2254335260115611E-5</v>
      </c>
    </row>
    <row r="55" spans="1:7" ht="12.75" customHeight="1" x14ac:dyDescent="0.15">
      <c r="A55" s="60" t="s">
        <v>54</v>
      </c>
      <c r="B55" s="24">
        <v>40641</v>
      </c>
      <c r="C55" s="24">
        <v>11839</v>
      </c>
      <c r="D55" s="24">
        <v>1100</v>
      </c>
      <c r="E55" s="24">
        <v>2586</v>
      </c>
      <c r="F55" s="55">
        <v>0</v>
      </c>
      <c r="G55" s="122">
        <f t="shared" si="0"/>
        <v>0</v>
      </c>
    </row>
    <row r="56" spans="1:7" ht="12.75" customHeight="1" x14ac:dyDescent="0.15">
      <c r="A56" s="60" t="s">
        <v>55</v>
      </c>
      <c r="B56" s="24">
        <v>4415</v>
      </c>
      <c r="C56" s="24">
        <v>1667</v>
      </c>
      <c r="D56" s="55">
        <v>182</v>
      </c>
      <c r="E56" s="24">
        <v>213</v>
      </c>
      <c r="F56" s="55">
        <v>0</v>
      </c>
      <c r="G56" s="122">
        <f t="shared" si="0"/>
        <v>0</v>
      </c>
    </row>
    <row r="57" spans="1:7" ht="12.75" customHeight="1" x14ac:dyDescent="0.15">
      <c r="A57" s="60" t="s">
        <v>56</v>
      </c>
      <c r="B57" s="24">
        <v>3818</v>
      </c>
      <c r="C57" s="24">
        <v>1976</v>
      </c>
      <c r="D57" s="24">
        <v>393</v>
      </c>
      <c r="E57" s="24">
        <v>40</v>
      </c>
      <c r="F57" s="55">
        <v>2</v>
      </c>
      <c r="G57" s="122">
        <f t="shared" si="0"/>
        <v>1.0121457489878543E-3</v>
      </c>
    </row>
    <row r="58" spans="1:7" ht="12.75" customHeight="1" x14ac:dyDescent="0.15">
      <c r="A58" s="60" t="s">
        <v>57</v>
      </c>
      <c r="B58" s="24">
        <v>426</v>
      </c>
      <c r="C58" s="24">
        <v>380</v>
      </c>
      <c r="D58" s="55">
        <v>0</v>
      </c>
      <c r="E58" s="24">
        <v>21</v>
      </c>
      <c r="F58" s="55">
        <v>0</v>
      </c>
      <c r="G58" s="122">
        <f t="shared" si="0"/>
        <v>0</v>
      </c>
    </row>
    <row r="59" spans="1:7" ht="12.75" customHeight="1" x14ac:dyDescent="0.15">
      <c r="A59" s="60" t="s">
        <v>58</v>
      </c>
      <c r="B59" s="24">
        <v>31190</v>
      </c>
      <c r="C59" s="24">
        <v>16790</v>
      </c>
      <c r="D59" s="24">
        <v>2673</v>
      </c>
      <c r="E59" s="24">
        <v>2444</v>
      </c>
      <c r="F59" s="55">
        <v>0</v>
      </c>
      <c r="G59" s="122">
        <f t="shared" si="0"/>
        <v>0</v>
      </c>
    </row>
    <row r="60" spans="1:7" ht="4.5" customHeight="1" x14ac:dyDescent="0.15">
      <c r="A60" s="62"/>
      <c r="B60" s="75"/>
      <c r="C60" s="75"/>
      <c r="D60" s="75"/>
      <c r="E60" s="75"/>
      <c r="F60" s="75"/>
      <c r="G60" s="63" t="s">
        <v>2</v>
      </c>
    </row>
    <row r="61" spans="1:7" ht="12.75" customHeight="1" x14ac:dyDescent="0.15">
      <c r="A61" s="60" t="s">
        <v>59</v>
      </c>
      <c r="B61" s="24">
        <v>47226</v>
      </c>
      <c r="C61" s="24">
        <v>24200</v>
      </c>
      <c r="D61" s="24">
        <v>6041</v>
      </c>
      <c r="E61" s="24">
        <v>1293</v>
      </c>
      <c r="F61" s="24">
        <v>760</v>
      </c>
      <c r="G61" s="122">
        <f t="shared" si="0"/>
        <v>3.1404958677685953E-2</v>
      </c>
    </row>
    <row r="62" spans="1:7" ht="12.75" customHeight="1" x14ac:dyDescent="0.15">
      <c r="A62" s="60" t="s">
        <v>60</v>
      </c>
      <c r="B62" s="24">
        <v>8960</v>
      </c>
      <c r="C62" s="24">
        <v>3290</v>
      </c>
      <c r="D62" s="24">
        <v>824</v>
      </c>
      <c r="E62" s="24">
        <v>357</v>
      </c>
      <c r="F62" s="24">
        <v>13</v>
      </c>
      <c r="G62" s="122">
        <f t="shared" si="0"/>
        <v>3.9513677811550156E-3</v>
      </c>
    </row>
    <row r="63" spans="1:7" ht="12.75" customHeight="1" x14ac:dyDescent="0.15">
      <c r="A63" s="60" t="s">
        <v>61</v>
      </c>
      <c r="B63" s="24">
        <v>26303</v>
      </c>
      <c r="C63" s="24">
        <v>11244</v>
      </c>
      <c r="D63" s="24">
        <v>3311</v>
      </c>
      <c r="E63" s="24">
        <v>2043</v>
      </c>
      <c r="F63" s="24">
        <v>61</v>
      </c>
      <c r="G63" s="122">
        <f t="shared" si="0"/>
        <v>5.4251156172180721E-3</v>
      </c>
    </row>
    <row r="64" spans="1:7" ht="12.75" customHeight="1" x14ac:dyDescent="0.15">
      <c r="A64" s="61" t="s">
        <v>62</v>
      </c>
      <c r="B64" s="25">
        <v>351</v>
      </c>
      <c r="C64" s="25">
        <v>119</v>
      </c>
      <c r="D64" s="25">
        <v>16</v>
      </c>
      <c r="E64" s="25">
        <v>2</v>
      </c>
      <c r="F64" s="56">
        <v>0</v>
      </c>
      <c r="G64" s="97">
        <f t="shared" si="0"/>
        <v>0</v>
      </c>
    </row>
    <row r="65" spans="1:7" ht="12.75" customHeight="1" x14ac:dyDescent="0.15">
      <c r="A65" s="324" t="s">
        <v>83</v>
      </c>
      <c r="B65" s="324"/>
      <c r="C65" s="324"/>
      <c r="D65" s="324"/>
      <c r="E65" s="324"/>
      <c r="F65" s="324"/>
      <c r="G65" s="324"/>
    </row>
    <row r="66" spans="1:7" ht="15" customHeight="1" x14ac:dyDescent="0.15"/>
  </sheetData>
  <mergeCells count="3">
    <mergeCell ref="A2:G2"/>
    <mergeCell ref="A1:G1"/>
    <mergeCell ref="A65:G65"/>
  </mergeCells>
  <pageMargins left="0.25" right="0.25" top="0.25" bottom="0.25" header="0.3" footer="0.3"/>
  <pageSetup scale="83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P71"/>
  <sheetViews>
    <sheetView workbookViewId="0">
      <selection sqref="A1:I1"/>
    </sheetView>
  </sheetViews>
  <sheetFormatPr baseColWidth="10" defaultColWidth="9.1640625" defaultRowHeight="12.75" customHeight="1" x14ac:dyDescent="0.15"/>
  <cols>
    <col min="1" max="1" width="15.6640625" style="10" customWidth="1"/>
    <col min="2" max="2" width="9.33203125" style="10" customWidth="1"/>
    <col min="3" max="3" width="11.5" style="10" customWidth="1"/>
    <col min="4" max="4" width="9.33203125" style="10" customWidth="1"/>
    <col min="5" max="5" width="9.1640625" style="10" hidden="1" customWidth="1"/>
    <col min="6" max="6" width="2.1640625" style="10" customWidth="1"/>
    <col min="7" max="7" width="9.33203125" style="10" customWidth="1"/>
    <col min="8" max="8" width="11.5" style="10" customWidth="1"/>
    <col min="9" max="9" width="9.33203125" style="10" customWidth="1"/>
    <col min="10" max="13" width="9" style="10" customWidth="1"/>
    <col min="14" max="18" width="9.1640625" style="10" customWidth="1"/>
    <col min="19" max="16384" width="9.1640625" style="10"/>
  </cols>
  <sheetData>
    <row r="1" spans="1:16" ht="54" customHeight="1" x14ac:dyDescent="0.15">
      <c r="A1" s="251" t="s">
        <v>179</v>
      </c>
      <c r="B1" s="251"/>
      <c r="C1" s="251"/>
      <c r="D1" s="251"/>
      <c r="E1" s="251"/>
      <c r="F1" s="251"/>
      <c r="G1" s="251"/>
      <c r="H1" s="251"/>
      <c r="I1" s="251"/>
      <c r="J1" s="167"/>
      <c r="P1" s="13"/>
    </row>
    <row r="2" spans="1:16" ht="12.75" customHeight="1" thickBot="1" x14ac:dyDescent="0.2">
      <c r="A2" s="252" t="str">
        <f>FINAL2!$A$2</f>
        <v>ACF/OFA: 12/15/2015</v>
      </c>
      <c r="B2" s="252"/>
      <c r="C2" s="252"/>
      <c r="D2" s="252"/>
      <c r="E2" s="252"/>
      <c r="F2" s="252"/>
      <c r="G2" s="252"/>
      <c r="H2" s="252"/>
      <c r="I2" s="252"/>
    </row>
    <row r="3" spans="1:16" s="12" customFormat="1" ht="15" customHeight="1" thickBot="1" x14ac:dyDescent="0.2">
      <c r="A3" s="253" t="s">
        <v>0</v>
      </c>
      <c r="B3" s="260" t="s">
        <v>86</v>
      </c>
      <c r="C3" s="260"/>
      <c r="D3" s="260"/>
      <c r="E3" s="37"/>
      <c r="F3" s="38"/>
      <c r="G3" s="260" t="s">
        <v>64</v>
      </c>
      <c r="H3" s="261"/>
      <c r="I3" s="261"/>
      <c r="J3" s="38"/>
      <c r="K3" s="38"/>
      <c r="L3" s="42"/>
      <c r="M3" s="42"/>
    </row>
    <row r="4" spans="1:16" s="39" customFormat="1" ht="12.75" customHeight="1" x14ac:dyDescent="0.15">
      <c r="A4" s="254"/>
      <c r="B4" s="253" t="s">
        <v>85</v>
      </c>
      <c r="C4" s="256" t="s">
        <v>142</v>
      </c>
      <c r="D4" s="256" t="s">
        <v>143</v>
      </c>
      <c r="E4" s="14"/>
      <c r="F4" s="12"/>
      <c r="G4" s="258" t="s">
        <v>85</v>
      </c>
      <c r="H4" s="256" t="s">
        <v>142</v>
      </c>
      <c r="I4" s="256" t="s">
        <v>143</v>
      </c>
    </row>
    <row r="5" spans="1:16" s="39" customFormat="1" ht="12.75" customHeight="1" thickBot="1" x14ac:dyDescent="0.2">
      <c r="A5" s="255"/>
      <c r="B5" s="255"/>
      <c r="C5" s="257"/>
      <c r="D5" s="257"/>
      <c r="E5" s="15"/>
      <c r="F5" s="16"/>
      <c r="G5" s="259"/>
      <c r="H5" s="257"/>
      <c r="I5" s="257"/>
      <c r="J5" s="18"/>
      <c r="K5" s="18"/>
      <c r="L5" s="18"/>
    </row>
    <row r="6" spans="1:16" s="39" customFormat="1" ht="12.75" customHeight="1" x14ac:dyDescent="0.15">
      <c r="A6" s="199" t="s">
        <v>3</v>
      </c>
      <c r="B6" s="83">
        <f>FINAL2!B6</f>
        <v>0.33500000000000002</v>
      </c>
      <c r="C6" s="206" t="s">
        <v>173</v>
      </c>
      <c r="D6" s="180" t="s">
        <v>173</v>
      </c>
      <c r="E6" s="181"/>
      <c r="F6" s="181"/>
      <c r="G6" s="83">
        <f>FINAL2!F6</f>
        <v>0.32899999999999996</v>
      </c>
      <c r="H6" s="206" t="s">
        <v>173</v>
      </c>
      <c r="I6" s="180" t="s">
        <v>173</v>
      </c>
      <c r="J6" s="18"/>
      <c r="K6" s="18"/>
      <c r="L6" s="18"/>
    </row>
    <row r="7" spans="1:16" ht="6" customHeight="1" x14ac:dyDescent="0.15">
      <c r="A7" s="217"/>
      <c r="B7" s="218"/>
      <c r="C7" s="219"/>
      <c r="D7" s="220"/>
      <c r="E7" s="221"/>
      <c r="F7" s="221"/>
      <c r="G7" s="218"/>
      <c r="H7" s="219"/>
      <c r="I7" s="220"/>
      <c r="K7" s="1"/>
      <c r="L7" s="1"/>
      <c r="M7" s="1"/>
      <c r="N7" s="1"/>
    </row>
    <row r="8" spans="1:16" ht="12.75" customHeight="1" x14ac:dyDescent="0.15">
      <c r="A8" s="44" t="s">
        <v>10</v>
      </c>
      <c r="B8" s="83">
        <f>FINAL2!B8</f>
        <v>0.48799999999999999</v>
      </c>
      <c r="C8" s="194">
        <f>CRC!C6</f>
        <v>0.30393542276055185</v>
      </c>
      <c r="D8" s="203" t="str">
        <f>IF((B8-C8)&lt;0,"No","Yes")</f>
        <v>Yes</v>
      </c>
      <c r="E8" s="182"/>
      <c r="F8" s="182"/>
      <c r="G8" s="83">
        <f>FINAL2!F8</f>
        <v>0.44600000000000001</v>
      </c>
      <c r="H8" s="195">
        <f>CRC!F6</f>
        <v>0.40920962127150512</v>
      </c>
      <c r="I8" s="203" t="str">
        <f t="shared" ref="I8:I13" si="0">IF((G8-H8)&lt;0, "No", "Yes")</f>
        <v>Yes</v>
      </c>
      <c r="K8" s="1"/>
      <c r="L8" s="1"/>
      <c r="M8" s="1"/>
      <c r="N8" s="1"/>
    </row>
    <row r="9" spans="1:16" ht="12.75" customHeight="1" x14ac:dyDescent="0.15">
      <c r="A9" s="44" t="s">
        <v>11</v>
      </c>
      <c r="B9" s="83">
        <f>FINAL2!B9</f>
        <v>0.42799999999999999</v>
      </c>
      <c r="C9" s="194">
        <f>CRC!C7</f>
        <v>0.42197407041223711</v>
      </c>
      <c r="D9" s="203" t="str">
        <f>IF((B9-C9)&lt;0,"No","Yes")</f>
        <v>Yes</v>
      </c>
      <c r="E9" s="182"/>
      <c r="F9" s="182"/>
      <c r="G9" s="83">
        <f>FINAL2!F9</f>
        <v>0.46799999999999997</v>
      </c>
      <c r="H9" s="195">
        <f>CRC!F7</f>
        <v>0.71543382022020308</v>
      </c>
      <c r="I9" s="183" t="str">
        <f t="shared" si="0"/>
        <v>No</v>
      </c>
      <c r="K9" s="187"/>
      <c r="L9" s="1"/>
      <c r="M9" s="1"/>
      <c r="N9" s="17"/>
    </row>
    <row r="10" spans="1:16" ht="12.75" customHeight="1" x14ac:dyDescent="0.15">
      <c r="A10" s="44" t="s">
        <v>12</v>
      </c>
      <c r="B10" s="83">
        <f>FINAL2!B10</f>
        <v>0.20800000000000002</v>
      </c>
      <c r="C10" s="194">
        <f>CRC!C8</f>
        <v>0.12097403177663935</v>
      </c>
      <c r="D10" s="203" t="str">
        <f t="shared" ref="D10:D17" si="1">IF((B10-C10)&lt;0,"No","Yes")</f>
        <v>Yes</v>
      </c>
      <c r="E10" s="182"/>
      <c r="F10" s="182"/>
      <c r="G10" s="83">
        <f>FINAL2!F10</f>
        <v>0.54500000000000004</v>
      </c>
      <c r="H10" s="195">
        <f>CRC!F8</f>
        <v>0.52097403177663937</v>
      </c>
      <c r="I10" s="203" t="str">
        <f t="shared" si="0"/>
        <v>Yes</v>
      </c>
      <c r="K10" s="1"/>
      <c r="L10" s="1"/>
      <c r="M10" s="1"/>
      <c r="N10" s="1"/>
    </row>
    <row r="11" spans="1:16" ht="12.75" customHeight="1" x14ac:dyDescent="0.15">
      <c r="A11" s="44" t="s">
        <v>13</v>
      </c>
      <c r="B11" s="83">
        <f>FINAL2!B11</f>
        <v>0.39500000000000002</v>
      </c>
      <c r="C11" s="194">
        <f>CRC!C9</f>
        <v>0</v>
      </c>
      <c r="D11" s="203" t="str">
        <f t="shared" si="1"/>
        <v>Yes</v>
      </c>
      <c r="E11" s="182"/>
      <c r="F11" s="182"/>
      <c r="G11" s="83">
        <f>FINAL2!F11</f>
        <v>0.22</v>
      </c>
      <c r="H11" s="195">
        <f>CRC!F9</f>
        <v>0.39812936686050959</v>
      </c>
      <c r="I11" s="183" t="str">
        <f t="shared" si="0"/>
        <v>No</v>
      </c>
      <c r="K11" s="1"/>
      <c r="L11" s="1"/>
      <c r="M11" s="1"/>
      <c r="N11" s="1"/>
    </row>
    <row r="12" spans="1:16" ht="12.75" customHeight="1" x14ac:dyDescent="0.15">
      <c r="A12" s="44" t="s">
        <v>14</v>
      </c>
      <c r="B12" s="83">
        <f>FINAL2!B12</f>
        <v>0.251</v>
      </c>
      <c r="C12" s="194">
        <f>CRC!C10</f>
        <v>0.5</v>
      </c>
      <c r="D12" s="183" t="str">
        <f t="shared" si="1"/>
        <v>No</v>
      </c>
      <c r="E12" s="182"/>
      <c r="F12" s="182"/>
      <c r="G12" s="83">
        <f>FINAL2!F12</f>
        <v>0.309</v>
      </c>
      <c r="H12" s="195">
        <f>CRC!F10</f>
        <v>0.9</v>
      </c>
      <c r="I12" s="183" t="str">
        <f t="shared" si="0"/>
        <v>No</v>
      </c>
      <c r="K12" s="1"/>
      <c r="L12" s="1"/>
      <c r="M12" s="1"/>
      <c r="N12" s="1"/>
    </row>
    <row r="13" spans="1:16" ht="12.75" customHeight="1" x14ac:dyDescent="0.15">
      <c r="A13" s="44" t="s">
        <v>15</v>
      </c>
      <c r="B13" s="83">
        <f>FINAL2!B13</f>
        <v>0.24199999999999999</v>
      </c>
      <c r="C13" s="194">
        <f>CRC!C11</f>
        <v>0.40278153805645106</v>
      </c>
      <c r="D13" s="183" t="str">
        <f t="shared" si="1"/>
        <v>No</v>
      </c>
      <c r="E13" s="182"/>
      <c r="F13" s="182"/>
      <c r="G13" s="83">
        <f>FINAL2!F13</f>
        <v>0.17800000000000002</v>
      </c>
      <c r="H13" s="195">
        <f>CRC!F11</f>
        <v>0.80278153805645114</v>
      </c>
      <c r="I13" s="183" t="str">
        <f t="shared" si="0"/>
        <v>No</v>
      </c>
      <c r="M13" s="1"/>
      <c r="N13" s="1" t="s">
        <v>2</v>
      </c>
    </row>
    <row r="14" spans="1:16" ht="12.75" customHeight="1" x14ac:dyDescent="0.15">
      <c r="A14" s="44" t="s">
        <v>16</v>
      </c>
      <c r="B14" s="83">
        <f>FINAL2!B14</f>
        <v>0.47799999999999998</v>
      </c>
      <c r="C14" s="194">
        <f>CRC!C12</f>
        <v>0.22766880801138545</v>
      </c>
      <c r="D14" s="203" t="str">
        <f t="shared" si="1"/>
        <v>Yes</v>
      </c>
      <c r="E14" s="182"/>
      <c r="F14" s="182"/>
      <c r="G14" s="196" t="str">
        <f>FINAL2!F14</f>
        <v>1/</v>
      </c>
      <c r="H14" s="179" t="s">
        <v>173</v>
      </c>
      <c r="I14" s="179" t="s">
        <v>173</v>
      </c>
      <c r="M14" s="1"/>
      <c r="N14" s="1"/>
    </row>
    <row r="15" spans="1:16" ht="12.75" customHeight="1" x14ac:dyDescent="0.15">
      <c r="A15" s="44" t="s">
        <v>17</v>
      </c>
      <c r="B15" s="83">
        <f>FINAL2!B15</f>
        <v>0.39299999999999996</v>
      </c>
      <c r="C15" s="194">
        <f>CRC!C13</f>
        <v>0.19348859483081859</v>
      </c>
      <c r="D15" s="203" t="str">
        <f t="shared" si="1"/>
        <v>Yes</v>
      </c>
      <c r="E15" s="182"/>
      <c r="F15" s="182"/>
      <c r="G15" s="196" t="str">
        <f>FINAL2!F15</f>
        <v>1/</v>
      </c>
      <c r="H15" s="179" t="s">
        <v>173</v>
      </c>
      <c r="I15" s="179" t="s">
        <v>173</v>
      </c>
      <c r="M15" s="1"/>
      <c r="N15" s="17" t="s">
        <v>2</v>
      </c>
    </row>
    <row r="16" spans="1:16" ht="12.75" customHeight="1" x14ac:dyDescent="0.15">
      <c r="A16" s="44" t="s">
        <v>84</v>
      </c>
      <c r="B16" s="83">
        <f>FINAL2!B16</f>
        <v>0.443</v>
      </c>
      <c r="C16" s="194">
        <f>CRC!C14</f>
        <v>0.43293916614216915</v>
      </c>
      <c r="D16" s="203" t="str">
        <f t="shared" si="1"/>
        <v>Yes</v>
      </c>
      <c r="E16" s="182"/>
      <c r="F16" s="182"/>
      <c r="G16" s="196" t="str">
        <f>FINAL2!F16</f>
        <v>1/</v>
      </c>
      <c r="H16" s="179" t="s">
        <v>173</v>
      </c>
      <c r="I16" s="179" t="s">
        <v>173</v>
      </c>
      <c r="N16" s="1"/>
    </row>
    <row r="17" spans="1:14" ht="12.75" customHeight="1" x14ac:dyDescent="0.15">
      <c r="A17" s="44" t="s">
        <v>18</v>
      </c>
      <c r="B17" s="83">
        <f>FINAL2!B17</f>
        <v>0.44600000000000001</v>
      </c>
      <c r="C17" s="194">
        <f>CRC!C15</f>
        <v>0.33435882997721206</v>
      </c>
      <c r="D17" s="203" t="str">
        <f t="shared" si="1"/>
        <v>Yes</v>
      </c>
      <c r="E17" s="182"/>
      <c r="F17" s="182"/>
      <c r="G17" s="83">
        <f>FINAL2!F17</f>
        <v>0.51200000000000001</v>
      </c>
      <c r="H17" s="195">
        <f>CRC!F15</f>
        <v>0.43548517977375778</v>
      </c>
      <c r="I17" s="203" t="str">
        <f>IF((G17-H17)&lt;0, "No", "Yes")</f>
        <v>Yes</v>
      </c>
      <c r="N17" s="1"/>
    </row>
    <row r="18" spans="1:14" ht="6" customHeight="1" x14ac:dyDescent="0.15">
      <c r="A18" s="217"/>
      <c r="B18" s="218"/>
      <c r="C18" s="222"/>
      <c r="D18" s="223"/>
      <c r="E18" s="221"/>
      <c r="F18" s="221"/>
      <c r="G18" s="218"/>
      <c r="H18" s="219"/>
      <c r="I18" s="223"/>
      <c r="N18" s="17" t="s">
        <v>2</v>
      </c>
    </row>
    <row r="19" spans="1:14" ht="12.75" customHeight="1" x14ac:dyDescent="0.15">
      <c r="A19" s="44" t="s">
        <v>19</v>
      </c>
      <c r="B19" s="83">
        <f>FINAL2!B19</f>
        <v>0.61899999999999999</v>
      </c>
      <c r="C19" s="194">
        <f>CRC!C17</f>
        <v>0</v>
      </c>
      <c r="D19" s="203" t="str">
        <f t="shared" ref="D19:D28" si="2">IF((B19-C19)&lt;0,"No","Yes")</f>
        <v>Yes</v>
      </c>
      <c r="E19" s="182"/>
      <c r="F19" s="182"/>
      <c r="G19" s="196" t="str">
        <f>FINAL2!F19</f>
        <v>1/</v>
      </c>
      <c r="H19" s="179" t="s">
        <v>173</v>
      </c>
      <c r="I19" s="179" t="s">
        <v>173</v>
      </c>
      <c r="J19" s="10" t="s">
        <v>2</v>
      </c>
      <c r="N19" s="1"/>
    </row>
    <row r="20" spans="1:14" ht="12.75" customHeight="1" x14ac:dyDescent="0.15">
      <c r="A20" s="44" t="s">
        <v>20</v>
      </c>
      <c r="B20" s="83">
        <f>FINAL2!B20</f>
        <v>0.35499999999999998</v>
      </c>
      <c r="C20" s="194">
        <f>CRC!C18</f>
        <v>0.5</v>
      </c>
      <c r="D20" s="183" t="str">
        <f t="shared" si="2"/>
        <v>No</v>
      </c>
      <c r="E20" s="182"/>
      <c r="F20" s="182"/>
      <c r="G20" s="83">
        <f>FINAL2!F20</f>
        <v>0.59299999999999997</v>
      </c>
      <c r="H20" s="195">
        <f>CRC!F18</f>
        <v>0.9</v>
      </c>
      <c r="I20" s="183" t="str">
        <f>IF((G20-H20)&lt;0, "No", "Yes")</f>
        <v>No</v>
      </c>
      <c r="N20" s="1"/>
    </row>
    <row r="21" spans="1:14" ht="12.75" customHeight="1" x14ac:dyDescent="0.15">
      <c r="A21" s="44" t="s">
        <v>21</v>
      </c>
      <c r="B21" s="83">
        <f>FINAL2!B21</f>
        <v>0.46799999999999997</v>
      </c>
      <c r="C21" s="194">
        <f>CRC!C19</f>
        <v>0</v>
      </c>
      <c r="D21" s="203" t="str">
        <f t="shared" si="2"/>
        <v>Yes</v>
      </c>
      <c r="E21" s="182"/>
      <c r="F21" s="182"/>
      <c r="G21" s="83">
        <f>FINAL2!F21</f>
        <v>0.56999999999999995</v>
      </c>
      <c r="H21" s="195">
        <f>CRC!F19</f>
        <v>0.37932836035339457</v>
      </c>
      <c r="I21" s="203" t="str">
        <f>IF((G21-H21)&lt;0, "No", "Yes")</f>
        <v>Yes</v>
      </c>
      <c r="N21" s="1"/>
    </row>
    <row r="22" spans="1:14" ht="12.75" customHeight="1" x14ac:dyDescent="0.15">
      <c r="A22" s="44" t="s">
        <v>22</v>
      </c>
      <c r="B22" s="83">
        <f>FINAL2!B22</f>
        <v>0.51100000000000001</v>
      </c>
      <c r="C22" s="194">
        <f>CRC!C20</f>
        <v>0.5</v>
      </c>
      <c r="D22" s="203" t="str">
        <f t="shared" si="2"/>
        <v>Yes</v>
      </c>
      <c r="E22" s="182"/>
      <c r="F22" s="182"/>
      <c r="G22" s="196" t="str">
        <f>FINAL2!F22</f>
        <v>1/</v>
      </c>
      <c r="H22" s="179" t="s">
        <v>173</v>
      </c>
      <c r="I22" s="179" t="s">
        <v>173</v>
      </c>
      <c r="N22" s="1"/>
    </row>
    <row r="23" spans="1:14" ht="12.75" customHeight="1" x14ac:dyDescent="0.15">
      <c r="A23" s="44" t="s">
        <v>23</v>
      </c>
      <c r="B23" s="83">
        <f>FINAL2!B23</f>
        <v>0.69</v>
      </c>
      <c r="C23" s="194">
        <f>CRC!C21</f>
        <v>0.5</v>
      </c>
      <c r="D23" s="203" t="str">
        <f t="shared" si="2"/>
        <v>Yes</v>
      </c>
      <c r="E23" s="182"/>
      <c r="F23" s="182"/>
      <c r="G23" s="196" t="str">
        <f>FINAL2!F23</f>
        <v>1/</v>
      </c>
      <c r="H23" s="179" t="s">
        <v>173</v>
      </c>
      <c r="I23" s="179" t="s">
        <v>173</v>
      </c>
      <c r="N23" s="1"/>
    </row>
    <row r="24" spans="1:14" ht="12.75" customHeight="1" x14ac:dyDescent="0.15">
      <c r="A24" s="44" t="s">
        <v>24</v>
      </c>
      <c r="B24" s="83">
        <f>FINAL2!B24</f>
        <v>0.32799999999999996</v>
      </c>
      <c r="C24" s="194">
        <f>CRC!C22</f>
        <v>0.24481986085281321</v>
      </c>
      <c r="D24" s="203" t="str">
        <f t="shared" si="2"/>
        <v>Yes</v>
      </c>
      <c r="E24" s="182"/>
      <c r="F24" s="182"/>
      <c r="G24" s="83">
        <f>FINAL2!F24</f>
        <v>0.22600000000000001</v>
      </c>
      <c r="H24" s="195">
        <f>CRC!F22</f>
        <v>0.22088925440884877</v>
      </c>
      <c r="I24" s="203" t="str">
        <f>IF((G24-H24)&lt;0, "No", "Yes")</f>
        <v>Yes</v>
      </c>
      <c r="N24" s="1"/>
    </row>
    <row r="25" spans="1:14" ht="12.75" customHeight="1" x14ac:dyDescent="0.15">
      <c r="A25" s="44" t="s">
        <v>25</v>
      </c>
      <c r="B25" s="83">
        <f>FINAL2!B25</f>
        <v>0.36399999999999999</v>
      </c>
      <c r="C25" s="194">
        <f>CRC!C23</f>
        <v>0.19655542052923386</v>
      </c>
      <c r="D25" s="203" t="str">
        <f t="shared" si="2"/>
        <v>Yes</v>
      </c>
      <c r="E25" s="182"/>
      <c r="F25" s="182"/>
      <c r="G25" s="83">
        <f>FINAL2!F25</f>
        <v>0.28699999999999998</v>
      </c>
      <c r="H25" s="195">
        <f>CRC!F23</f>
        <v>0.33803401952676249</v>
      </c>
      <c r="I25" s="183" t="str">
        <f>IF((G25-H25)&lt;0, "No", "Yes")</f>
        <v>No</v>
      </c>
      <c r="N25" s="1"/>
    </row>
    <row r="26" spans="1:14" ht="12.75" customHeight="1" x14ac:dyDescent="0.15">
      <c r="A26" s="44" t="s">
        <v>26</v>
      </c>
      <c r="B26" s="83">
        <f>FINAL2!B26</f>
        <v>0.32500000000000001</v>
      </c>
      <c r="C26" s="194">
        <f>CRC!C24</f>
        <v>6.5149710193114496E-2</v>
      </c>
      <c r="D26" s="203" t="str">
        <f t="shared" si="2"/>
        <v>Yes</v>
      </c>
      <c r="E26" s="182"/>
      <c r="F26" s="182"/>
      <c r="G26" s="83">
        <f>FINAL2!F26</f>
        <v>0.35200000000000004</v>
      </c>
      <c r="H26" s="195">
        <f>CRC!F24</f>
        <v>0.46514971019311452</v>
      </c>
      <c r="I26" s="183" t="str">
        <f>IF((G26-H26)&lt;0, "No", "Yes")</f>
        <v>No</v>
      </c>
      <c r="N26" s="1"/>
    </row>
    <row r="27" spans="1:14" ht="12.75" customHeight="1" x14ac:dyDescent="0.15">
      <c r="A27" s="44" t="s">
        <v>27</v>
      </c>
      <c r="B27" s="83">
        <f>FINAL2!B27</f>
        <v>0.54700000000000004</v>
      </c>
      <c r="C27" s="194">
        <f>CRC!C25</f>
        <v>0.30574451033308508</v>
      </c>
      <c r="D27" s="203" t="str">
        <f t="shared" si="2"/>
        <v>Yes</v>
      </c>
      <c r="E27" s="182"/>
      <c r="F27" s="182"/>
      <c r="G27" s="83">
        <f>FINAL2!F27</f>
        <v>0.52400000000000002</v>
      </c>
      <c r="H27" s="195">
        <f>CRC!F25</f>
        <v>0.61386895340754388</v>
      </c>
      <c r="I27" s="183" t="str">
        <f>IF((G27-H27)&lt;0, "No", "Yes")</f>
        <v>No</v>
      </c>
      <c r="N27" s="1"/>
    </row>
    <row r="28" spans="1:14" ht="12.75" customHeight="1" x14ac:dyDescent="0.15">
      <c r="A28" s="44" t="s">
        <v>28</v>
      </c>
      <c r="B28" s="83">
        <f>FINAL2!B28</f>
        <v>0.23600000000000002</v>
      </c>
      <c r="C28" s="194">
        <f>CRC!C26</f>
        <v>2.7977245110130999E-2</v>
      </c>
      <c r="D28" s="203" t="str">
        <f t="shared" si="2"/>
        <v>Yes</v>
      </c>
      <c r="E28" s="182"/>
      <c r="F28" s="182"/>
      <c r="G28" s="196" t="str">
        <f>FINAL2!F28</f>
        <v>1/</v>
      </c>
      <c r="H28" s="193"/>
      <c r="I28" s="179" t="s">
        <v>173</v>
      </c>
      <c r="N28" s="1"/>
    </row>
    <row r="29" spans="1:14" ht="5.25" customHeight="1" x14ac:dyDescent="0.15">
      <c r="A29" s="217"/>
      <c r="B29" s="218"/>
      <c r="C29" s="222"/>
      <c r="D29" s="223"/>
      <c r="E29" s="221"/>
      <c r="F29" s="221"/>
      <c r="G29" s="218"/>
      <c r="H29" s="219"/>
      <c r="I29" s="223"/>
      <c r="N29" s="1"/>
    </row>
    <row r="30" spans="1:14" ht="12.75" customHeight="1" x14ac:dyDescent="0.15">
      <c r="A30" s="44" t="s">
        <v>29</v>
      </c>
      <c r="B30" s="83">
        <f>FINAL2!B30</f>
        <v>0.7659999999999999</v>
      </c>
      <c r="C30" s="194">
        <f>CRC!C28</f>
        <v>0.5</v>
      </c>
      <c r="D30" s="203" t="str">
        <f t="shared" ref="D30:D39" si="3">IF((B30-C30)&lt;0,"No","Yes")</f>
        <v>Yes</v>
      </c>
      <c r="E30" s="182"/>
      <c r="F30" s="182"/>
      <c r="G30" s="83">
        <f>FINAL2!F30</f>
        <v>0.126</v>
      </c>
      <c r="H30" s="195">
        <f>CRC!F28</f>
        <v>0.9</v>
      </c>
      <c r="I30" s="183" t="str">
        <f>IF((G30-H30)&lt;0, "No", "Yes")</f>
        <v>No</v>
      </c>
      <c r="N30" s="1"/>
    </row>
    <row r="31" spans="1:14" ht="12.75" customHeight="1" x14ac:dyDescent="0.15">
      <c r="A31" s="44" t="s">
        <v>30</v>
      </c>
      <c r="B31" s="83">
        <f>FINAL2!B31</f>
        <v>0.504</v>
      </c>
      <c r="C31" s="194">
        <f>CRC!C29</f>
        <v>0.30473626413579724</v>
      </c>
      <c r="D31" s="203" t="str">
        <f t="shared" si="3"/>
        <v>Yes</v>
      </c>
      <c r="E31" s="182"/>
      <c r="F31" s="182"/>
      <c r="G31" s="196" t="str">
        <f>FINAL2!F31</f>
        <v>1/</v>
      </c>
      <c r="H31" s="179" t="s">
        <v>173</v>
      </c>
      <c r="I31" s="179" t="s">
        <v>173</v>
      </c>
      <c r="J31" s="10" t="s">
        <v>2</v>
      </c>
      <c r="N31" s="17"/>
    </row>
    <row r="32" spans="1:14" ht="12.75" customHeight="1" x14ac:dyDescent="0.15">
      <c r="A32" s="44" t="s">
        <v>31</v>
      </c>
      <c r="B32" s="83">
        <f>FINAL2!B32</f>
        <v>0.47399999999999998</v>
      </c>
      <c r="C32" s="194">
        <f>CRC!C30</f>
        <v>0.44508267671703078</v>
      </c>
      <c r="D32" s="203" t="str">
        <f t="shared" si="3"/>
        <v>Yes</v>
      </c>
      <c r="E32" s="182"/>
      <c r="F32" s="182"/>
      <c r="G32" s="83">
        <f>FINAL2!F32</f>
        <v>0.95799999999999996</v>
      </c>
      <c r="H32" s="195">
        <f>CRC!F30</f>
        <v>0.84508267671703086</v>
      </c>
      <c r="I32" s="203" t="str">
        <f>IF((G32-H32)&lt;0, "No", "Yes")</f>
        <v>Yes</v>
      </c>
      <c r="N32" s="1"/>
    </row>
    <row r="33" spans="1:14" ht="12.75" customHeight="1" x14ac:dyDescent="0.15">
      <c r="A33" s="44" t="s">
        <v>32</v>
      </c>
      <c r="B33" s="83">
        <f>FINAL2!B33</f>
        <v>0.53299999999999992</v>
      </c>
      <c r="C33" s="194" t="s">
        <v>203</v>
      </c>
      <c r="D33" s="229" t="s">
        <v>204</v>
      </c>
      <c r="E33" s="182"/>
      <c r="F33" s="182"/>
      <c r="G33" s="196" t="str">
        <f>FINAL2!F33</f>
        <v>1/</v>
      </c>
      <c r="H33" s="179" t="s">
        <v>173</v>
      </c>
      <c r="I33" s="179" t="s">
        <v>173</v>
      </c>
      <c r="N33" s="1"/>
    </row>
    <row r="34" spans="1:14" ht="12.75" customHeight="1" x14ac:dyDescent="0.15">
      <c r="A34" s="44" t="s">
        <v>33</v>
      </c>
      <c r="B34" s="83">
        <f>FINAL2!B34</f>
        <v>0.45100000000000001</v>
      </c>
      <c r="C34" s="194">
        <f>CRC!C32</f>
        <v>0.38419023384306095</v>
      </c>
      <c r="D34" s="203" t="str">
        <f t="shared" si="3"/>
        <v>Yes</v>
      </c>
      <c r="E34" s="182"/>
      <c r="F34" s="182"/>
      <c r="G34" s="196" t="str">
        <f>FINAL2!F34</f>
        <v>1/</v>
      </c>
      <c r="H34" s="179" t="s">
        <v>173</v>
      </c>
      <c r="I34" s="179" t="s">
        <v>173</v>
      </c>
      <c r="N34" s="1"/>
    </row>
    <row r="35" spans="1:14" ht="12.75" customHeight="1" x14ac:dyDescent="0.15">
      <c r="A35" s="44" t="s">
        <v>34</v>
      </c>
      <c r="B35" s="83">
        <f>FINAL2!B35</f>
        <v>0.63</v>
      </c>
      <c r="C35" s="194">
        <f>CRC!C33</f>
        <v>0.5</v>
      </c>
      <c r="D35" s="203" t="str">
        <f t="shared" si="3"/>
        <v>Yes</v>
      </c>
      <c r="E35" s="182"/>
      <c r="F35" s="182"/>
      <c r="G35" s="196" t="str">
        <f>FINAL2!F35</f>
        <v>1/</v>
      </c>
      <c r="H35" s="179" t="s">
        <v>173</v>
      </c>
      <c r="I35" s="179" t="s">
        <v>173</v>
      </c>
      <c r="N35" s="1"/>
    </row>
    <row r="36" spans="1:14" ht="12.75" customHeight="1" x14ac:dyDescent="0.15">
      <c r="A36" s="44" t="s">
        <v>35</v>
      </c>
      <c r="B36" s="83">
        <f>FINAL2!B36</f>
        <v>0.22399999999999998</v>
      </c>
      <c r="C36" s="194">
        <f>CRC!C34</f>
        <v>0.23135716962183694</v>
      </c>
      <c r="D36" s="183" t="str">
        <f t="shared" si="3"/>
        <v>No</v>
      </c>
      <c r="E36" s="182"/>
      <c r="F36" s="182"/>
      <c r="G36" s="196" t="str">
        <f>FINAL2!F36</f>
        <v>1/</v>
      </c>
      <c r="H36" s="179" t="s">
        <v>173</v>
      </c>
      <c r="I36" s="184"/>
      <c r="N36" s="1"/>
    </row>
    <row r="37" spans="1:14" ht="12.75" customHeight="1" x14ac:dyDescent="0.15">
      <c r="A37" s="44" t="s">
        <v>36</v>
      </c>
      <c r="B37" s="83">
        <f>FINAL2!B37</f>
        <v>0.40200000000000002</v>
      </c>
      <c r="C37" s="194">
        <f>CRC!C35</f>
        <v>0.3916470845464497</v>
      </c>
      <c r="D37" s="203" t="str">
        <f t="shared" si="3"/>
        <v>Yes</v>
      </c>
      <c r="E37" s="182"/>
      <c r="F37" s="182"/>
      <c r="G37" s="83">
        <f>FINAL2!F37</f>
        <v>0.375</v>
      </c>
      <c r="H37" s="195">
        <f>CRC!F35</f>
        <v>0.79164708454644972</v>
      </c>
      <c r="I37" s="183" t="str">
        <f>IF((G37-H37)&lt;0, "No", "Yes")</f>
        <v>No</v>
      </c>
      <c r="N37" s="1"/>
    </row>
    <row r="38" spans="1:14" ht="12.75" customHeight="1" x14ac:dyDescent="0.15">
      <c r="A38" s="44" t="s">
        <v>37</v>
      </c>
      <c r="B38" s="83">
        <f>FINAL2!B38</f>
        <v>0.51300000000000001</v>
      </c>
      <c r="C38" s="194">
        <f>CRC!C36</f>
        <v>0</v>
      </c>
      <c r="D38" s="203" t="str">
        <f t="shared" si="3"/>
        <v>Yes</v>
      </c>
      <c r="E38" s="182"/>
      <c r="F38" s="182"/>
      <c r="G38" s="196" t="str">
        <f>FINAL2!F38</f>
        <v>1/</v>
      </c>
      <c r="H38" s="179" t="s">
        <v>173</v>
      </c>
      <c r="I38" s="179" t="s">
        <v>173</v>
      </c>
      <c r="N38" s="1"/>
    </row>
    <row r="39" spans="1:14" ht="12.75" customHeight="1" x14ac:dyDescent="0.15">
      <c r="A39" s="44" t="s">
        <v>38</v>
      </c>
      <c r="B39" s="83">
        <f>FINAL2!B39</f>
        <v>0.36399999999999999</v>
      </c>
      <c r="C39" s="194">
        <f>CRC!C37</f>
        <v>0.5</v>
      </c>
      <c r="D39" s="183" t="str">
        <f t="shared" si="3"/>
        <v>No</v>
      </c>
      <c r="E39" s="182"/>
      <c r="F39" s="182"/>
      <c r="G39" s="83">
        <f>FINAL2!F39</f>
        <v>0.40299999999999997</v>
      </c>
      <c r="H39" s="195">
        <f>CRC!F37</f>
        <v>0.9</v>
      </c>
      <c r="I39" s="183" t="str">
        <f>IF((G39-H39)&lt;0, "No", "Yes")</f>
        <v>No</v>
      </c>
      <c r="N39" s="1"/>
    </row>
    <row r="40" spans="1:14" ht="5.25" customHeight="1" x14ac:dyDescent="0.15">
      <c r="A40" s="217"/>
      <c r="B40" s="218"/>
      <c r="C40" s="222"/>
      <c r="D40" s="223"/>
      <c r="E40" s="221"/>
      <c r="F40" s="221"/>
      <c r="G40" s="218"/>
      <c r="H40" s="219"/>
      <c r="I40" s="223"/>
      <c r="L40" s="58"/>
      <c r="N40" s="1"/>
    </row>
    <row r="41" spans="1:14" ht="12.75" customHeight="1" x14ac:dyDescent="0.15">
      <c r="A41" s="44" t="s">
        <v>39</v>
      </c>
      <c r="B41" s="83">
        <f>FINAL2!B41</f>
        <v>0.76300000000000001</v>
      </c>
      <c r="C41" s="194">
        <f>CRC!C39</f>
        <v>0.5</v>
      </c>
      <c r="D41" s="203" t="str">
        <f t="shared" ref="D41:D50" si="4">IF((B41-C41)&lt;0,"No","Yes")</f>
        <v>Yes</v>
      </c>
      <c r="E41" s="182"/>
      <c r="F41" s="182"/>
      <c r="G41" s="196" t="str">
        <f>FINAL2!F41</f>
        <v>1/</v>
      </c>
      <c r="H41" s="179" t="s">
        <v>173</v>
      </c>
      <c r="I41" s="179" t="s">
        <v>173</v>
      </c>
      <c r="N41" s="1"/>
    </row>
    <row r="42" spans="1:14" ht="12.75" customHeight="1" x14ac:dyDescent="0.15">
      <c r="A42" s="44" t="s">
        <v>40</v>
      </c>
      <c r="B42" s="83">
        <f>FINAL2!B42</f>
        <v>0.218</v>
      </c>
      <c r="C42" s="194">
        <f>CRC!C40</f>
        <v>5.3842900403125948E-2</v>
      </c>
      <c r="D42" s="203" t="str">
        <f t="shared" si="4"/>
        <v>Yes</v>
      </c>
      <c r="E42" s="182"/>
      <c r="F42" s="182"/>
      <c r="G42" s="196" t="str">
        <f>FINAL2!F42</f>
        <v>1/</v>
      </c>
      <c r="H42" s="179" t="s">
        <v>173</v>
      </c>
      <c r="I42" s="179" t="s">
        <v>173</v>
      </c>
      <c r="N42" s="1"/>
    </row>
    <row r="43" spans="1:14" ht="12.75" customHeight="1" x14ac:dyDescent="0.15">
      <c r="A43" s="44" t="s">
        <v>41</v>
      </c>
      <c r="B43" s="83">
        <f>FINAL2!B43</f>
        <v>0.51700000000000002</v>
      </c>
      <c r="C43" s="194">
        <f>CRC!C41</f>
        <v>0.20566284064019713</v>
      </c>
      <c r="D43" s="203" t="str">
        <f t="shared" si="4"/>
        <v>Yes</v>
      </c>
      <c r="E43" s="182"/>
      <c r="F43" s="182"/>
      <c r="G43" s="83">
        <f>FINAL2!F43</f>
        <v>0.61599999999999999</v>
      </c>
      <c r="H43" s="195">
        <f>CRC!F41</f>
        <v>0.60566284064019715</v>
      </c>
      <c r="I43" s="203" t="str">
        <f>IF((G43-H43)&lt;0, "No", "Yes")</f>
        <v>Yes</v>
      </c>
      <c r="N43" s="1"/>
    </row>
    <row r="44" spans="1:14" ht="12.75" customHeight="1" x14ac:dyDescent="0.15">
      <c r="A44" s="44" t="s">
        <v>42</v>
      </c>
      <c r="B44" s="83">
        <f>FINAL2!B44</f>
        <v>0.32500000000000001</v>
      </c>
      <c r="C44" s="194">
        <f>CRC!C42</f>
        <v>0.18615504194702148</v>
      </c>
      <c r="D44" s="203" t="str">
        <f t="shared" si="4"/>
        <v>Yes</v>
      </c>
      <c r="E44" s="182"/>
      <c r="F44" s="182"/>
      <c r="G44" s="196" t="str">
        <f>FINAL2!F44</f>
        <v>1/</v>
      </c>
      <c r="H44" s="179" t="s">
        <v>173</v>
      </c>
      <c r="I44" s="179" t="s">
        <v>173</v>
      </c>
      <c r="N44" s="1"/>
    </row>
    <row r="45" spans="1:14" ht="12.75" customHeight="1" x14ac:dyDescent="0.15">
      <c r="A45" s="44" t="s">
        <v>43</v>
      </c>
      <c r="B45" s="83">
        <f>FINAL2!B45</f>
        <v>0.43799999999999994</v>
      </c>
      <c r="C45" s="194">
        <f>CRC!C43</f>
        <v>0.1984107890956191</v>
      </c>
      <c r="D45" s="203" t="str">
        <f t="shared" si="4"/>
        <v>Yes</v>
      </c>
      <c r="E45" s="182"/>
      <c r="F45" s="182"/>
      <c r="G45" s="83">
        <f>FINAL2!F45</f>
        <v>0.61499999999999999</v>
      </c>
      <c r="H45" s="195">
        <f>CRC!F43</f>
        <v>0.59841078909561918</v>
      </c>
      <c r="I45" s="203" t="str">
        <f>IF((G45-H45)&lt;0, "No", "Yes")</f>
        <v>Yes</v>
      </c>
      <c r="N45" s="1"/>
    </row>
    <row r="46" spans="1:14" ht="12.75" customHeight="1" x14ac:dyDescent="0.15">
      <c r="A46" s="44" t="s">
        <v>44</v>
      </c>
      <c r="B46" s="83">
        <f>FINAL2!B46</f>
        <v>0.74099999999999999</v>
      </c>
      <c r="C46" s="194">
        <f>CRC!C44</f>
        <v>7.7838720970941744E-2</v>
      </c>
      <c r="D46" s="203" t="str">
        <f t="shared" si="4"/>
        <v>Yes</v>
      </c>
      <c r="E46" s="182"/>
      <c r="F46" s="182"/>
      <c r="G46" s="196" t="str">
        <f>FINAL2!F46</f>
        <v>1/</v>
      </c>
      <c r="H46" s="179" t="s">
        <v>173</v>
      </c>
      <c r="I46" s="179" t="s">
        <v>173</v>
      </c>
      <c r="N46" s="1"/>
    </row>
    <row r="47" spans="1:14" ht="12.75" customHeight="1" x14ac:dyDescent="0.15">
      <c r="A47" s="44" t="s">
        <v>45</v>
      </c>
      <c r="B47" s="83">
        <f>FINAL2!B47</f>
        <v>0.50900000000000001</v>
      </c>
      <c r="C47" s="194">
        <f>CRC!C45</f>
        <v>0.5</v>
      </c>
      <c r="D47" s="203" t="str">
        <f t="shared" si="4"/>
        <v>Yes</v>
      </c>
      <c r="E47" s="182"/>
      <c r="F47" s="182"/>
      <c r="G47" s="83">
        <f>FINAL2!F47</f>
        <v>0.56999999999999995</v>
      </c>
      <c r="H47" s="195">
        <f>CRC!F45</f>
        <v>0.9</v>
      </c>
      <c r="I47" s="183" t="str">
        <f>IF((G47-H47)&lt;0, "No", "Yes")</f>
        <v>No</v>
      </c>
      <c r="N47" s="1"/>
    </row>
    <row r="48" spans="1:14" ht="12.75" customHeight="1" x14ac:dyDescent="0.15">
      <c r="A48" s="44" t="s">
        <v>46</v>
      </c>
      <c r="B48" s="83">
        <f>FINAL2!B48</f>
        <v>0.27100000000000002</v>
      </c>
      <c r="C48" s="194">
        <f>CRC!C46</f>
        <v>0.20784267708491511</v>
      </c>
      <c r="D48" s="203" t="str">
        <f t="shared" si="4"/>
        <v>Yes</v>
      </c>
      <c r="E48" s="182"/>
      <c r="F48" s="182"/>
      <c r="G48" s="196" t="str">
        <f>FINAL2!F48</f>
        <v>1/</v>
      </c>
      <c r="H48" s="179" t="s">
        <v>173</v>
      </c>
      <c r="I48" s="179" t="s">
        <v>173</v>
      </c>
    </row>
    <row r="49" spans="1:14" ht="12.75" customHeight="1" x14ac:dyDescent="0.15">
      <c r="A49" s="44" t="s">
        <v>47</v>
      </c>
      <c r="B49" s="83">
        <f>FINAL2!B49</f>
        <v>0.46500000000000002</v>
      </c>
      <c r="C49" s="194">
        <f>CRC!C47</f>
        <v>0.5</v>
      </c>
      <c r="D49" s="183" t="str">
        <f t="shared" si="4"/>
        <v>No</v>
      </c>
      <c r="E49" s="182"/>
      <c r="F49" s="182"/>
      <c r="G49" s="207" t="str">
        <f>FINAL2!F49</f>
        <v>1/</v>
      </c>
      <c r="H49" s="179" t="s">
        <v>173</v>
      </c>
      <c r="I49" s="179" t="s">
        <v>173</v>
      </c>
    </row>
    <row r="50" spans="1:14" ht="12.75" customHeight="1" x14ac:dyDescent="0.15">
      <c r="A50" s="44" t="s">
        <v>48</v>
      </c>
      <c r="B50" s="83">
        <f>FINAL2!B50</f>
        <v>0.25800000000000001</v>
      </c>
      <c r="C50" s="194">
        <f>CRC!C48</f>
        <v>0.30601932786226682</v>
      </c>
      <c r="D50" s="183" t="str">
        <f t="shared" si="4"/>
        <v>No</v>
      </c>
      <c r="E50" s="182"/>
      <c r="F50" s="182"/>
      <c r="G50" s="83">
        <f>FINAL2!F50</f>
        <v>0.48200000000000004</v>
      </c>
      <c r="H50" s="195">
        <f>CRC!F48</f>
        <v>0.3781848128418549</v>
      </c>
      <c r="I50" s="203" t="str">
        <f>IF((G50-H50)&lt;0, "No", "Yes")</f>
        <v>Yes</v>
      </c>
    </row>
    <row r="51" spans="1:14" ht="5.25" customHeight="1" x14ac:dyDescent="0.15">
      <c r="A51" s="217"/>
      <c r="B51" s="218"/>
      <c r="C51" s="222"/>
      <c r="D51" s="223"/>
      <c r="E51" s="221"/>
      <c r="F51" s="221"/>
      <c r="G51" s="218"/>
      <c r="H51" s="219"/>
      <c r="I51" s="223"/>
    </row>
    <row r="52" spans="1:14" ht="12.75" customHeight="1" x14ac:dyDescent="0.15">
      <c r="A52" s="44" t="s">
        <v>49</v>
      </c>
      <c r="B52" s="83">
        <f>FINAL2!B52</f>
        <v>0.215</v>
      </c>
      <c r="C52" s="194">
        <f>CRC!C50</f>
        <v>0.45258914419762802</v>
      </c>
      <c r="D52" s="183" t="str">
        <f t="shared" ref="D52:D61" si="5">IF((B52-C52)&lt;0,"No","Yes")</f>
        <v>No</v>
      </c>
      <c r="E52" s="182"/>
      <c r="F52" s="182"/>
      <c r="G52" s="196" t="str">
        <f>FINAL2!F52</f>
        <v>1/</v>
      </c>
      <c r="H52" s="179" t="s">
        <v>173</v>
      </c>
      <c r="I52" s="179" t="s">
        <v>173</v>
      </c>
    </row>
    <row r="53" spans="1:14" ht="12.75" customHeight="1" x14ac:dyDescent="0.15">
      <c r="A53" s="44" t="s">
        <v>50</v>
      </c>
      <c r="B53" s="83">
        <f>FINAL2!B53</f>
        <v>0.11599999999999999</v>
      </c>
      <c r="C53" s="194">
        <f>CRC!C51</f>
        <v>6.1444397327426403E-2</v>
      </c>
      <c r="D53" s="203" t="str">
        <f t="shared" si="5"/>
        <v>Yes</v>
      </c>
      <c r="E53" s="182"/>
      <c r="F53" s="182"/>
      <c r="G53" s="83">
        <f>FINAL2!F53</f>
        <v>7.400000000000001E-2</v>
      </c>
      <c r="H53" s="195">
        <f>CRC!F51</f>
        <v>0.46144439732742643</v>
      </c>
      <c r="I53" s="203" t="str">
        <f>IF((G53-H53)&lt;0, "No", "Yes")</f>
        <v>No</v>
      </c>
    </row>
    <row r="54" spans="1:14" ht="12.75" customHeight="1" x14ac:dyDescent="0.15">
      <c r="A54" s="44" t="s">
        <v>51</v>
      </c>
      <c r="B54" s="83">
        <f>FINAL2!B54</f>
        <v>0.31900000000000001</v>
      </c>
      <c r="C54" s="194">
        <f>CRC!C52</f>
        <v>0.29229074884900058</v>
      </c>
      <c r="D54" s="203" t="str">
        <f t="shared" si="5"/>
        <v>Yes</v>
      </c>
      <c r="E54" s="182"/>
      <c r="F54" s="182"/>
      <c r="G54" s="196" t="str">
        <f>FINAL2!F54</f>
        <v>1/</v>
      </c>
      <c r="H54" s="179" t="s">
        <v>173</v>
      </c>
      <c r="I54" s="179" t="s">
        <v>173</v>
      </c>
    </row>
    <row r="55" spans="1:14" ht="12.75" customHeight="1" x14ac:dyDescent="0.15">
      <c r="A55" s="44" t="s">
        <v>52</v>
      </c>
      <c r="B55" s="83">
        <f>FINAL2!B55</f>
        <v>0.57299999999999995</v>
      </c>
      <c r="C55" s="194">
        <f>CRC!C53</f>
        <v>0.5</v>
      </c>
      <c r="D55" s="203" t="str">
        <f t="shared" si="5"/>
        <v>Yes</v>
      </c>
      <c r="E55" s="182"/>
      <c r="F55" s="182"/>
      <c r="G55" s="196" t="str">
        <f>FINAL2!F55</f>
        <v>1/</v>
      </c>
      <c r="H55" s="179" t="s">
        <v>173</v>
      </c>
      <c r="I55" s="179" t="s">
        <v>173</v>
      </c>
    </row>
    <row r="56" spans="1:14" ht="12.75" customHeight="1" x14ac:dyDescent="0.15">
      <c r="A56" s="44" t="s">
        <v>53</v>
      </c>
      <c r="B56" s="83">
        <f>FINAL2!B56</f>
        <v>0.28600000000000003</v>
      </c>
      <c r="C56" s="194">
        <f>CRC!C54</f>
        <v>0.20606684565662226</v>
      </c>
      <c r="D56" s="203" t="str">
        <f t="shared" si="5"/>
        <v>Yes</v>
      </c>
      <c r="E56" s="182"/>
      <c r="F56" s="185" t="s">
        <v>2</v>
      </c>
      <c r="G56" s="205">
        <f>FINAL2!F56</f>
        <v>6.8000000000000005E-2</v>
      </c>
      <c r="H56" s="83">
        <f>CRC!F54</f>
        <v>0.60606684565662228</v>
      </c>
      <c r="I56" s="183" t="str">
        <f>IF((G56-H56)&lt;0, "No", "Yes")</f>
        <v>No</v>
      </c>
    </row>
    <row r="57" spans="1:14" ht="12.75" customHeight="1" x14ac:dyDescent="0.15">
      <c r="A57" s="44" t="s">
        <v>54</v>
      </c>
      <c r="B57" s="83">
        <f>FINAL2!B57</f>
        <v>0.20199999999999999</v>
      </c>
      <c r="C57" s="194">
        <f>CRC!C55</f>
        <v>2.2336549305530362E-2</v>
      </c>
      <c r="D57" s="203" t="str">
        <f t="shared" si="5"/>
        <v>Yes</v>
      </c>
      <c r="E57" s="182"/>
      <c r="F57" s="182"/>
      <c r="G57" s="196" t="str">
        <f>FINAL2!F57</f>
        <v>1/</v>
      </c>
      <c r="H57" s="179" t="s">
        <v>173</v>
      </c>
      <c r="I57" s="179" t="s">
        <v>173</v>
      </c>
      <c r="N57" s="11" t="s">
        <v>2</v>
      </c>
    </row>
    <row r="58" spans="1:14" ht="12.75" customHeight="1" x14ac:dyDescent="0.15">
      <c r="A58" s="44" t="s">
        <v>55</v>
      </c>
      <c r="B58" s="83">
        <f>FINAL2!B58</f>
        <v>0.29899999999999999</v>
      </c>
      <c r="C58" s="194">
        <f>CRC!C56</f>
        <v>0.1192422502870264</v>
      </c>
      <c r="D58" s="203" t="str">
        <f t="shared" si="5"/>
        <v>Yes</v>
      </c>
      <c r="E58" s="182"/>
      <c r="F58" s="182"/>
      <c r="G58" s="196" t="str">
        <f>FINAL2!F58</f>
        <v>1/</v>
      </c>
      <c r="H58" s="179" t="s">
        <v>173</v>
      </c>
      <c r="I58" s="179" t="s">
        <v>173</v>
      </c>
    </row>
    <row r="59" spans="1:14" ht="12.75" customHeight="1" x14ac:dyDescent="0.15">
      <c r="A59" s="44" t="s">
        <v>56</v>
      </c>
      <c r="B59" s="83">
        <f>FINAL2!B59</f>
        <v>0.39299999999999996</v>
      </c>
      <c r="C59" s="194">
        <f>CRC!C57</f>
        <v>0.41541385582113721</v>
      </c>
      <c r="D59" s="183" t="str">
        <f t="shared" si="5"/>
        <v>No</v>
      </c>
      <c r="E59" s="182"/>
      <c r="F59" s="182"/>
      <c r="G59" s="83">
        <f>FINAL2!F59</f>
        <v>0.498</v>
      </c>
      <c r="H59" s="195">
        <f>CRC!F57</f>
        <v>0.81541385582113723</v>
      </c>
      <c r="I59" s="183" t="str">
        <f>IF((G59-H59)&lt;0, "No", "Yes")</f>
        <v>No</v>
      </c>
    </row>
    <row r="60" spans="1:14" ht="12.75" customHeight="1" x14ac:dyDescent="0.15">
      <c r="A60" s="44" t="s">
        <v>57</v>
      </c>
      <c r="B60" s="83">
        <f>FINAL2!B60</f>
        <v>0.16</v>
      </c>
      <c r="C60" s="194">
        <f>CRC!C58</f>
        <v>0</v>
      </c>
      <c r="D60" s="203" t="str">
        <f t="shared" si="5"/>
        <v>Yes</v>
      </c>
      <c r="E60" s="182"/>
      <c r="F60" s="182"/>
      <c r="G60" s="196" t="str">
        <f>FINAL2!F60</f>
        <v>1/</v>
      </c>
      <c r="H60" s="179" t="s">
        <v>173</v>
      </c>
      <c r="I60" s="179" t="s">
        <v>173</v>
      </c>
    </row>
    <row r="61" spans="1:14" ht="12.75" customHeight="1" x14ac:dyDescent="0.15">
      <c r="A61" s="44" t="s">
        <v>58</v>
      </c>
      <c r="B61" s="83">
        <f>FINAL2!B61</f>
        <v>0.43099999999999999</v>
      </c>
      <c r="C61" s="194">
        <f>CRC!C59</f>
        <v>0.34595505570023921</v>
      </c>
      <c r="D61" s="203" t="str">
        <f t="shared" si="5"/>
        <v>Yes</v>
      </c>
      <c r="E61" s="182"/>
      <c r="F61" s="182"/>
      <c r="G61" s="196" t="str">
        <f>FINAL2!F61</f>
        <v>1/</v>
      </c>
      <c r="H61" s="179" t="s">
        <v>173</v>
      </c>
      <c r="I61" s="179" t="s">
        <v>173</v>
      </c>
    </row>
    <row r="62" spans="1:14" ht="4.5" customHeight="1" x14ac:dyDescent="0.15">
      <c r="A62" s="217"/>
      <c r="B62" s="218"/>
      <c r="C62" s="222"/>
      <c r="D62" s="223"/>
      <c r="E62" s="221"/>
      <c r="F62" s="221"/>
      <c r="G62" s="218"/>
      <c r="H62" s="219"/>
      <c r="I62" s="223"/>
    </row>
    <row r="63" spans="1:14" ht="12.75" customHeight="1" x14ac:dyDescent="0.15">
      <c r="A63" s="44" t="s">
        <v>59</v>
      </c>
      <c r="B63" s="83">
        <f>FINAL2!B63</f>
        <v>0.13300000000000001</v>
      </c>
      <c r="C63" s="194">
        <f>CRC!C61</f>
        <v>0.2109053775670835</v>
      </c>
      <c r="D63" s="183" t="str">
        <f>IF((B63-C63)&lt;0,"No","Yes")</f>
        <v>No</v>
      </c>
      <c r="E63" s="182"/>
      <c r="F63" s="182"/>
      <c r="G63" s="83">
        <f>FINAL2!F63</f>
        <v>0.126</v>
      </c>
      <c r="H63" s="195">
        <f>CRC!F61</f>
        <v>0.61090537756708352</v>
      </c>
      <c r="I63" s="183" t="str">
        <f>IF((G63-H63)&lt;0, "No", "Yes")</f>
        <v>No</v>
      </c>
    </row>
    <row r="64" spans="1:14" ht="12.75" customHeight="1" x14ac:dyDescent="0.15">
      <c r="A64" s="44" t="s">
        <v>60</v>
      </c>
      <c r="B64" s="83">
        <f>FINAL2!B64</f>
        <v>0.36499999999999999</v>
      </c>
      <c r="C64" s="194">
        <f>CRC!C62</f>
        <v>0.29117388266349215</v>
      </c>
      <c r="D64" s="203" t="str">
        <f>IF((B64-C64)&lt;0,"No","Yes")</f>
        <v>Yes</v>
      </c>
      <c r="E64" s="182"/>
      <c r="F64" s="182"/>
      <c r="G64" s="196" t="str">
        <f>FINAL2!F64</f>
        <v>1/</v>
      </c>
      <c r="H64" s="179" t="s">
        <v>173</v>
      </c>
      <c r="I64" s="179" t="s">
        <v>173</v>
      </c>
    </row>
    <row r="65" spans="1:9" ht="12.75" customHeight="1" x14ac:dyDescent="0.15">
      <c r="A65" s="44" t="s">
        <v>61</v>
      </c>
      <c r="B65" s="83">
        <f>FINAL2!B65</f>
        <v>0.33799999999999997</v>
      </c>
      <c r="C65" s="194">
        <f>CRC!C63</f>
        <v>0.5</v>
      </c>
      <c r="D65" s="183" t="str">
        <f>IF((B65-C65)&lt;0,"No","Yes")</f>
        <v>No</v>
      </c>
      <c r="E65" s="182"/>
      <c r="F65" s="182"/>
      <c r="G65" s="83">
        <f>FINAL2!F65</f>
        <v>0.26100000000000001</v>
      </c>
      <c r="H65" s="195">
        <f>CRC!F63</f>
        <v>0.9</v>
      </c>
      <c r="I65" s="183" t="str">
        <f>IF((G65-H65)&lt;0, "No", "Yes")</f>
        <v>No</v>
      </c>
    </row>
    <row r="66" spans="1:9" ht="12.75" customHeight="1" x14ac:dyDescent="0.15">
      <c r="A66" s="46" t="s">
        <v>62</v>
      </c>
      <c r="B66" s="197">
        <f>FINAL2!B66</f>
        <v>0.78599999999999992</v>
      </c>
      <c r="C66" s="198">
        <f>CRC!C64</f>
        <v>0.48442449841605062</v>
      </c>
      <c r="D66" s="204" t="str">
        <f>IF((B66-C66)&lt;0,"No","Yes")</f>
        <v>Yes</v>
      </c>
      <c r="E66" s="182"/>
      <c r="F66" s="182"/>
      <c r="G66" s="197">
        <f>FINAL2!F66</f>
        <v>0.80200000000000005</v>
      </c>
      <c r="H66" s="198">
        <f>CRC!F64</f>
        <v>0.88442449841605064</v>
      </c>
      <c r="I66" s="186" t="str">
        <f>IF((G66-H66)&lt;0, "No", "Yes")</f>
        <v>No</v>
      </c>
    </row>
    <row r="67" spans="1:9" ht="36.75" customHeight="1" x14ac:dyDescent="0.15">
      <c r="A67" s="249" t="s">
        <v>144</v>
      </c>
      <c r="B67" s="250"/>
      <c r="C67" s="250"/>
      <c r="D67" s="250"/>
      <c r="E67" s="250"/>
      <c r="F67" s="250"/>
      <c r="G67" s="250"/>
      <c r="H67" s="250"/>
      <c r="I67" s="250"/>
    </row>
    <row r="68" spans="1:9" ht="12.75" customHeight="1" x14ac:dyDescent="0.15">
      <c r="A68" s="248" t="s">
        <v>201</v>
      </c>
      <c r="B68" s="248"/>
      <c r="C68" s="248"/>
      <c r="D68" s="248"/>
      <c r="E68" s="248"/>
      <c r="F68" s="248"/>
      <c r="G68" s="247"/>
      <c r="H68" s="247"/>
      <c r="I68" s="247"/>
    </row>
    <row r="71" spans="1:9" ht="12.75" customHeight="1" x14ac:dyDescent="0.15">
      <c r="A71" s="19" t="s">
        <v>2</v>
      </c>
      <c r="B71" s="20"/>
    </row>
  </sheetData>
  <mergeCells count="13">
    <mergeCell ref="A68:F68"/>
    <mergeCell ref="A67:I67"/>
    <mergeCell ref="A1:I1"/>
    <mergeCell ref="A2:I2"/>
    <mergeCell ref="A3:A5"/>
    <mergeCell ref="B4:B5"/>
    <mergeCell ref="C4:C5"/>
    <mergeCell ref="D4:D5"/>
    <mergeCell ref="G4:G5"/>
    <mergeCell ref="H4:H5"/>
    <mergeCell ref="I4:I5"/>
    <mergeCell ref="B3:D3"/>
    <mergeCell ref="G3:I3"/>
  </mergeCells>
  <phoneticPr fontId="0" type="noConversion"/>
  <conditionalFormatting sqref="D8">
    <cfRule type="expression" dxfId="26" priority="31">
      <formula>B8&lt;C8</formula>
    </cfRule>
  </conditionalFormatting>
  <conditionalFormatting sqref="D9:D17">
    <cfRule type="expression" dxfId="25" priority="30">
      <formula>B9&lt;C9</formula>
    </cfRule>
  </conditionalFormatting>
  <conditionalFormatting sqref="D19:D28">
    <cfRule type="expression" dxfId="24" priority="29">
      <formula>B19&lt;C19</formula>
    </cfRule>
  </conditionalFormatting>
  <conditionalFormatting sqref="D30:D32 D34:D39">
    <cfRule type="expression" dxfId="23" priority="28">
      <formula>B30&lt;C30</formula>
    </cfRule>
  </conditionalFormatting>
  <conditionalFormatting sqref="D41:D50">
    <cfRule type="expression" dxfId="22" priority="26">
      <formula>B41&lt;C41</formula>
    </cfRule>
  </conditionalFormatting>
  <conditionalFormatting sqref="D52 D55:D61">
    <cfRule type="expression" dxfId="21" priority="25">
      <formula>B52&lt;C52</formula>
    </cfRule>
  </conditionalFormatting>
  <conditionalFormatting sqref="D63:D66">
    <cfRule type="expression" dxfId="20" priority="24">
      <formula>B63&lt;C63</formula>
    </cfRule>
  </conditionalFormatting>
  <conditionalFormatting sqref="I8">
    <cfRule type="expression" dxfId="19" priority="21">
      <formula>$H$8&gt;$G$8</formula>
    </cfRule>
  </conditionalFormatting>
  <conditionalFormatting sqref="I9">
    <cfRule type="expression" dxfId="18" priority="20">
      <formula>$H$9&gt;$G$9</formula>
    </cfRule>
  </conditionalFormatting>
  <conditionalFormatting sqref="I10">
    <cfRule type="expression" dxfId="17" priority="19">
      <formula>$H$10&gt;$G$10</formula>
    </cfRule>
  </conditionalFormatting>
  <conditionalFormatting sqref="I11">
    <cfRule type="expression" dxfId="16" priority="18">
      <formula>$H$11&gt;$G$11</formula>
    </cfRule>
  </conditionalFormatting>
  <conditionalFormatting sqref="I12">
    <cfRule type="expression" dxfId="15" priority="17">
      <formula>$H$12&gt;$G$12</formula>
    </cfRule>
  </conditionalFormatting>
  <conditionalFormatting sqref="I13">
    <cfRule type="expression" dxfId="14" priority="16">
      <formula>$H$13&gt;$G$13</formula>
    </cfRule>
  </conditionalFormatting>
  <conditionalFormatting sqref="I17">
    <cfRule type="expression" dxfId="13" priority="15">
      <formula>$H$17&gt;$G$17</formula>
    </cfRule>
  </conditionalFormatting>
  <conditionalFormatting sqref="I20">
    <cfRule type="expression" dxfId="12" priority="14">
      <formula>$H$20&gt;$G$20</formula>
    </cfRule>
  </conditionalFormatting>
  <conditionalFormatting sqref="I21">
    <cfRule type="expression" dxfId="11" priority="13">
      <formula>H21&gt;G21</formula>
    </cfRule>
  </conditionalFormatting>
  <conditionalFormatting sqref="I24">
    <cfRule type="expression" dxfId="10" priority="11">
      <formula>H24&gt;G24</formula>
    </cfRule>
  </conditionalFormatting>
  <conditionalFormatting sqref="I25">
    <cfRule type="expression" dxfId="9" priority="10">
      <formula>H25&gt;G25</formula>
    </cfRule>
  </conditionalFormatting>
  <conditionalFormatting sqref="I26">
    <cfRule type="expression" dxfId="8" priority="9">
      <formula>H26&gt;G26</formula>
    </cfRule>
  </conditionalFormatting>
  <conditionalFormatting sqref="I27">
    <cfRule type="expression" dxfId="7" priority="8">
      <formula>H27&gt;G27</formula>
    </cfRule>
  </conditionalFormatting>
  <conditionalFormatting sqref="I30">
    <cfRule type="expression" dxfId="6" priority="7">
      <formula>H30&gt;G30</formula>
    </cfRule>
  </conditionalFormatting>
  <conditionalFormatting sqref="I39 I37 I32">
    <cfRule type="expression" dxfId="5" priority="6">
      <formula>H32&gt;G32</formula>
    </cfRule>
  </conditionalFormatting>
  <conditionalFormatting sqref="I65:I66 I63 I59 I50 I47 I45 I43">
    <cfRule type="expression" dxfId="4" priority="5">
      <formula>H43&gt;G43</formula>
    </cfRule>
  </conditionalFormatting>
  <conditionalFormatting sqref="I56">
    <cfRule type="expression" dxfId="3" priority="4">
      <formula>H56&gt;G56</formula>
    </cfRule>
  </conditionalFormatting>
  <conditionalFormatting sqref="D54">
    <cfRule type="expression" dxfId="2" priority="3">
      <formula>B54&lt;C54</formula>
    </cfRule>
  </conditionalFormatting>
  <conditionalFormatting sqref="D53">
    <cfRule type="expression" dxfId="1" priority="2">
      <formula>B53&lt;C53</formula>
    </cfRule>
  </conditionalFormatting>
  <conditionalFormatting sqref="I53">
    <cfRule type="expression" dxfId="0" priority="1">
      <formula>H53&gt;G53</formula>
    </cfRule>
  </conditionalFormatting>
  <printOptions horizontalCentered="1" verticalCentered="1"/>
  <pageMargins left="0.25" right="0.25" top="0.25" bottom="0.25" header="0" footer="0"/>
  <pageSetup scale="91" orientation="portrait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pageSetUpPr fitToPage="1"/>
  </sheetPr>
  <dimension ref="A1:L67"/>
  <sheetViews>
    <sheetView workbookViewId="0">
      <selection activeCell="A2" sqref="A2:K2"/>
    </sheetView>
  </sheetViews>
  <sheetFormatPr baseColWidth="10" defaultColWidth="9.1640625" defaultRowHeight="13" x14ac:dyDescent="0.15"/>
  <cols>
    <col min="1" max="1" width="15.6640625" style="2" customWidth="1"/>
    <col min="2" max="3" width="10.6640625" style="2" customWidth="1"/>
    <col min="4" max="4" width="11.33203125" style="2" bestFit="1" customWidth="1"/>
    <col min="5" max="5" width="7.6640625" style="2" bestFit="1" customWidth="1"/>
    <col min="6" max="6" width="12.5" style="2" customWidth="1"/>
    <col min="7" max="7" width="12" style="2" customWidth="1"/>
    <col min="8" max="8" width="10.6640625" style="2" customWidth="1"/>
    <col min="9" max="9" width="12.33203125" style="2" bestFit="1" customWidth="1"/>
    <col min="10" max="10" width="12.5" style="2" customWidth="1"/>
    <col min="11" max="11" width="10.6640625" style="2" bestFit="1" customWidth="1"/>
    <col min="12" max="16384" width="9.1640625" style="2"/>
  </cols>
  <sheetData>
    <row r="1" spans="1:12" ht="55.5" customHeight="1" x14ac:dyDescent="0.15">
      <c r="A1" s="339" t="s">
        <v>191</v>
      </c>
      <c r="B1" s="339"/>
      <c r="C1" s="339"/>
      <c r="D1" s="339"/>
      <c r="E1" s="339"/>
      <c r="F1" s="339"/>
      <c r="G1" s="339"/>
      <c r="H1" s="339"/>
      <c r="I1" s="339"/>
      <c r="J1" s="339"/>
      <c r="K1" s="339"/>
      <c r="L1" s="7"/>
    </row>
    <row r="2" spans="1:12" ht="12.75" customHeight="1" x14ac:dyDescent="0.15">
      <c r="A2" s="335" t="str">
        <f>FINAL2!$A$2</f>
        <v>ACF/OFA: 12/15/2015</v>
      </c>
      <c r="B2" s="335"/>
      <c r="C2" s="335"/>
      <c r="D2" s="335"/>
      <c r="E2" s="335"/>
      <c r="F2" s="335"/>
      <c r="G2" s="335"/>
      <c r="H2" s="335"/>
      <c r="I2" s="335"/>
      <c r="J2" s="335"/>
      <c r="K2" s="335"/>
    </row>
    <row r="3" spans="1:12" ht="39" customHeight="1" x14ac:dyDescent="0.15">
      <c r="A3" s="126" t="s">
        <v>0</v>
      </c>
      <c r="B3" s="127" t="s">
        <v>131</v>
      </c>
      <c r="C3" s="127" t="s">
        <v>132</v>
      </c>
      <c r="D3" s="127" t="s">
        <v>105</v>
      </c>
      <c r="E3" s="127" t="s">
        <v>100</v>
      </c>
      <c r="F3" s="127" t="s">
        <v>106</v>
      </c>
      <c r="G3" s="127" t="s">
        <v>107</v>
      </c>
      <c r="H3" s="127" t="s">
        <v>108</v>
      </c>
      <c r="I3" s="127" t="s">
        <v>109</v>
      </c>
      <c r="J3" s="127" t="s">
        <v>110</v>
      </c>
      <c r="K3" s="127" t="s">
        <v>111</v>
      </c>
    </row>
    <row r="4" spans="1:12" s="3" customFormat="1" ht="12.75" customHeight="1" x14ac:dyDescent="0.15">
      <c r="A4" s="45" t="s">
        <v>3</v>
      </c>
      <c r="B4" s="128">
        <f>SUM(B6:B64)</f>
        <v>1149778</v>
      </c>
      <c r="C4" s="128">
        <f t="shared" ref="C4:K4" si="0">SUM(C6:C64)</f>
        <v>36939</v>
      </c>
      <c r="D4" s="128">
        <f t="shared" si="0"/>
        <v>6820</v>
      </c>
      <c r="E4" s="128">
        <f t="shared" si="0"/>
        <v>11058</v>
      </c>
      <c r="F4" s="128">
        <f t="shared" si="0"/>
        <v>5676</v>
      </c>
      <c r="G4" s="128">
        <f t="shared" si="0"/>
        <v>9551</v>
      </c>
      <c r="H4" s="128">
        <f t="shared" si="0"/>
        <v>3638</v>
      </c>
      <c r="I4" s="128">
        <f t="shared" si="0"/>
        <v>770</v>
      </c>
      <c r="J4" s="128">
        <f t="shared" si="0"/>
        <v>859</v>
      </c>
      <c r="K4" s="128">
        <f t="shared" si="0"/>
        <v>77</v>
      </c>
    </row>
    <row r="5" spans="1:12" ht="4.5" customHeight="1" x14ac:dyDescent="0.15">
      <c r="A5" s="62"/>
      <c r="B5" s="129"/>
      <c r="C5" s="129"/>
      <c r="D5" s="129"/>
      <c r="E5" s="129"/>
      <c r="F5" s="129"/>
      <c r="G5" s="129"/>
      <c r="H5" s="129"/>
      <c r="I5" s="129"/>
      <c r="J5" s="129"/>
      <c r="K5" s="129"/>
    </row>
    <row r="6" spans="1:12" ht="12.75" customHeight="1" x14ac:dyDescent="0.15">
      <c r="A6" s="60" t="s">
        <v>10</v>
      </c>
      <c r="B6" s="130">
        <v>12502</v>
      </c>
      <c r="C6" s="131">
        <v>328</v>
      </c>
      <c r="D6" s="131">
        <v>138</v>
      </c>
      <c r="E6" s="131">
        <v>54</v>
      </c>
      <c r="F6" s="131">
        <v>0</v>
      </c>
      <c r="G6" s="131">
        <v>65</v>
      </c>
      <c r="H6" s="131">
        <v>69</v>
      </c>
      <c r="I6" s="131">
        <v>1</v>
      </c>
      <c r="J6" s="131">
        <v>21</v>
      </c>
      <c r="K6" s="131">
        <v>0</v>
      </c>
    </row>
    <row r="7" spans="1:12" ht="12.75" customHeight="1" x14ac:dyDescent="0.15">
      <c r="A7" s="60" t="s">
        <v>11</v>
      </c>
      <c r="B7" s="130">
        <v>3041</v>
      </c>
      <c r="C7" s="131">
        <v>0</v>
      </c>
      <c r="D7" s="131">
        <v>0</v>
      </c>
      <c r="E7" s="131">
        <v>0</v>
      </c>
      <c r="F7" s="131">
        <v>0</v>
      </c>
      <c r="G7" s="131">
        <v>0</v>
      </c>
      <c r="H7" s="131">
        <v>0</v>
      </c>
      <c r="I7" s="131">
        <v>0</v>
      </c>
      <c r="J7" s="131">
        <v>0</v>
      </c>
      <c r="K7" s="131">
        <v>0</v>
      </c>
    </row>
    <row r="8" spans="1:12" ht="12.75" customHeight="1" x14ac:dyDescent="0.15">
      <c r="A8" s="60" t="s">
        <v>12</v>
      </c>
      <c r="B8" s="130">
        <v>10593</v>
      </c>
      <c r="C8" s="131">
        <v>0</v>
      </c>
      <c r="D8" s="131">
        <v>0</v>
      </c>
      <c r="E8" s="131">
        <v>0</v>
      </c>
      <c r="F8" s="131">
        <v>0</v>
      </c>
      <c r="G8" s="131">
        <v>0</v>
      </c>
      <c r="H8" s="131">
        <v>0</v>
      </c>
      <c r="I8" s="131">
        <v>0</v>
      </c>
      <c r="J8" s="131">
        <v>0</v>
      </c>
      <c r="K8" s="131">
        <v>0</v>
      </c>
    </row>
    <row r="9" spans="1:12" ht="12.75" customHeight="1" x14ac:dyDescent="0.15">
      <c r="A9" s="60" t="s">
        <v>13</v>
      </c>
      <c r="B9" s="130">
        <v>4565</v>
      </c>
      <c r="C9" s="131">
        <v>0</v>
      </c>
      <c r="D9" s="131">
        <v>0</v>
      </c>
      <c r="E9" s="131">
        <v>0</v>
      </c>
      <c r="F9" s="131">
        <v>0</v>
      </c>
      <c r="G9" s="131">
        <v>0</v>
      </c>
      <c r="H9" s="131">
        <v>0</v>
      </c>
      <c r="I9" s="131">
        <v>0</v>
      </c>
      <c r="J9" s="131">
        <v>0</v>
      </c>
      <c r="K9" s="131">
        <v>0</v>
      </c>
    </row>
    <row r="10" spans="1:12" ht="12.75" customHeight="1" x14ac:dyDescent="0.15">
      <c r="A10" s="60" t="s">
        <v>14</v>
      </c>
      <c r="B10" s="130">
        <v>431903</v>
      </c>
      <c r="C10" s="131">
        <v>15132</v>
      </c>
      <c r="D10" s="131">
        <v>559</v>
      </c>
      <c r="E10" s="131">
        <v>5992</v>
      </c>
      <c r="F10" s="131">
        <v>2078</v>
      </c>
      <c r="G10" s="131">
        <v>5041</v>
      </c>
      <c r="H10" s="131">
        <v>950</v>
      </c>
      <c r="I10" s="131">
        <v>408</v>
      </c>
      <c r="J10" s="131">
        <v>179</v>
      </c>
      <c r="K10" s="131">
        <v>75</v>
      </c>
    </row>
    <row r="11" spans="1:12" ht="12.75" customHeight="1" x14ac:dyDescent="0.15">
      <c r="A11" s="60" t="s">
        <v>15</v>
      </c>
      <c r="B11" s="130">
        <v>11782</v>
      </c>
      <c r="C11" s="131">
        <v>611</v>
      </c>
      <c r="D11" s="131">
        <v>210</v>
      </c>
      <c r="E11" s="131">
        <v>91</v>
      </c>
      <c r="F11" s="131">
        <v>77</v>
      </c>
      <c r="G11" s="131">
        <v>210</v>
      </c>
      <c r="H11" s="131">
        <v>8</v>
      </c>
      <c r="I11" s="131">
        <v>1</v>
      </c>
      <c r="J11" s="131">
        <v>19</v>
      </c>
      <c r="K11" s="131">
        <v>0</v>
      </c>
    </row>
    <row r="12" spans="1:12" ht="12.75" customHeight="1" x14ac:dyDescent="0.15">
      <c r="A12" s="60" t="s">
        <v>16</v>
      </c>
      <c r="B12" s="130">
        <v>8811</v>
      </c>
      <c r="C12" s="131">
        <v>415</v>
      </c>
      <c r="D12" s="131">
        <v>0</v>
      </c>
      <c r="E12" s="131">
        <v>342</v>
      </c>
      <c r="F12" s="131">
        <v>0</v>
      </c>
      <c r="G12" s="131">
        <v>52</v>
      </c>
      <c r="H12" s="131">
        <v>0</v>
      </c>
      <c r="I12" s="131">
        <v>16</v>
      </c>
      <c r="J12" s="131">
        <v>5</v>
      </c>
      <c r="K12" s="131">
        <v>0</v>
      </c>
    </row>
    <row r="13" spans="1:12" ht="12.75" customHeight="1" x14ac:dyDescent="0.15">
      <c r="A13" s="60" t="s">
        <v>17</v>
      </c>
      <c r="B13" s="130">
        <v>1899</v>
      </c>
      <c r="C13" s="131">
        <v>43</v>
      </c>
      <c r="D13" s="131">
        <v>23</v>
      </c>
      <c r="E13" s="131">
        <v>11</v>
      </c>
      <c r="F13" s="131">
        <v>0</v>
      </c>
      <c r="G13" s="131">
        <v>9</v>
      </c>
      <c r="H13" s="131">
        <v>0</v>
      </c>
      <c r="I13" s="131">
        <v>0</v>
      </c>
      <c r="J13" s="131">
        <v>1</v>
      </c>
      <c r="K13" s="131">
        <v>0</v>
      </c>
    </row>
    <row r="14" spans="1:12" ht="12.75" customHeight="1" x14ac:dyDescent="0.15">
      <c r="A14" s="60" t="s">
        <v>84</v>
      </c>
      <c r="B14" s="130">
        <v>4358</v>
      </c>
      <c r="C14" s="131">
        <v>0</v>
      </c>
      <c r="D14" s="131">
        <v>0</v>
      </c>
      <c r="E14" s="131">
        <v>0</v>
      </c>
      <c r="F14" s="131">
        <v>0</v>
      </c>
      <c r="G14" s="131">
        <v>0</v>
      </c>
      <c r="H14" s="131">
        <v>0</v>
      </c>
      <c r="I14" s="131">
        <v>0</v>
      </c>
      <c r="J14" s="131">
        <v>0</v>
      </c>
      <c r="K14" s="131">
        <v>0</v>
      </c>
    </row>
    <row r="15" spans="1:12" ht="12.75" customHeight="1" x14ac:dyDescent="0.15">
      <c r="A15" s="60" t="s">
        <v>18</v>
      </c>
      <c r="B15" s="130">
        <v>14646</v>
      </c>
      <c r="C15" s="131">
        <v>1279</v>
      </c>
      <c r="D15" s="131">
        <v>204</v>
      </c>
      <c r="E15" s="131">
        <v>182</v>
      </c>
      <c r="F15" s="131">
        <v>535</v>
      </c>
      <c r="G15" s="131">
        <v>310</v>
      </c>
      <c r="H15" s="131">
        <v>65</v>
      </c>
      <c r="I15" s="131">
        <v>1</v>
      </c>
      <c r="J15" s="131">
        <v>24</v>
      </c>
      <c r="K15" s="131">
        <v>0</v>
      </c>
    </row>
    <row r="16" spans="1:12" ht="4.5" customHeight="1" x14ac:dyDescent="0.15">
      <c r="A16" s="62"/>
      <c r="B16" s="129"/>
      <c r="C16" s="132"/>
      <c r="D16" s="132"/>
      <c r="E16" s="132"/>
      <c r="F16" s="132"/>
      <c r="G16" s="132"/>
      <c r="H16" s="132"/>
      <c r="I16" s="132"/>
      <c r="J16" s="132"/>
      <c r="K16" s="132"/>
    </row>
    <row r="17" spans="1:11" ht="12.75" customHeight="1" x14ac:dyDescent="0.15">
      <c r="A17" s="60" t="s">
        <v>19</v>
      </c>
      <c r="B17" s="130">
        <v>4387</v>
      </c>
      <c r="C17" s="131">
        <v>0</v>
      </c>
      <c r="D17" s="131">
        <v>0</v>
      </c>
      <c r="E17" s="131">
        <v>0</v>
      </c>
      <c r="F17" s="131">
        <v>0</v>
      </c>
      <c r="G17" s="131">
        <v>0</v>
      </c>
      <c r="H17" s="131">
        <v>0</v>
      </c>
      <c r="I17" s="131">
        <v>0</v>
      </c>
      <c r="J17" s="131">
        <v>0</v>
      </c>
      <c r="K17" s="131">
        <v>0</v>
      </c>
    </row>
    <row r="18" spans="1:11" ht="12.75" customHeight="1" x14ac:dyDescent="0.15">
      <c r="A18" s="60" t="s">
        <v>20</v>
      </c>
      <c r="B18" s="130">
        <v>780</v>
      </c>
      <c r="C18" s="131">
        <v>142</v>
      </c>
      <c r="D18" s="131">
        <v>132</v>
      </c>
      <c r="E18" s="131">
        <v>1</v>
      </c>
      <c r="F18" s="131">
        <v>1</v>
      </c>
      <c r="G18" s="131">
        <v>7</v>
      </c>
      <c r="H18" s="131">
        <v>0</v>
      </c>
      <c r="I18" s="131">
        <v>0</v>
      </c>
      <c r="J18" s="131">
        <v>0</v>
      </c>
      <c r="K18" s="131">
        <v>0</v>
      </c>
    </row>
    <row r="19" spans="1:11" ht="12.75" customHeight="1" x14ac:dyDescent="0.15">
      <c r="A19" s="60" t="s">
        <v>21</v>
      </c>
      <c r="B19" s="130">
        <v>8925</v>
      </c>
      <c r="C19" s="131">
        <v>51</v>
      </c>
      <c r="D19" s="131">
        <v>36</v>
      </c>
      <c r="E19" s="131">
        <v>7</v>
      </c>
      <c r="F19" s="131">
        <v>5</v>
      </c>
      <c r="G19" s="131">
        <v>3</v>
      </c>
      <c r="H19" s="131">
        <v>0</v>
      </c>
      <c r="I19" s="131">
        <v>0</v>
      </c>
      <c r="J19" s="131">
        <v>0</v>
      </c>
      <c r="K19" s="131">
        <v>0</v>
      </c>
    </row>
    <row r="20" spans="1:11" ht="12.75" customHeight="1" x14ac:dyDescent="0.15">
      <c r="A20" s="60" t="s">
        <v>22</v>
      </c>
      <c r="B20" s="130">
        <v>173</v>
      </c>
      <c r="C20" s="131">
        <v>1</v>
      </c>
      <c r="D20" s="131">
        <v>0</v>
      </c>
      <c r="E20" s="131">
        <v>0</v>
      </c>
      <c r="F20" s="131">
        <v>0</v>
      </c>
      <c r="G20" s="131">
        <v>0</v>
      </c>
      <c r="H20" s="131">
        <v>0</v>
      </c>
      <c r="I20" s="131">
        <v>0</v>
      </c>
      <c r="J20" s="131">
        <v>0</v>
      </c>
      <c r="K20" s="131">
        <v>0</v>
      </c>
    </row>
    <row r="21" spans="1:11" ht="12.75" customHeight="1" x14ac:dyDescent="0.15">
      <c r="A21" s="60" t="s">
        <v>23</v>
      </c>
      <c r="B21" s="130">
        <v>8194</v>
      </c>
      <c r="C21" s="131">
        <v>9</v>
      </c>
      <c r="D21" s="131">
        <v>9</v>
      </c>
      <c r="E21" s="131">
        <v>0</v>
      </c>
      <c r="F21" s="131">
        <v>0</v>
      </c>
      <c r="G21" s="131">
        <v>0</v>
      </c>
      <c r="H21" s="131">
        <v>0</v>
      </c>
      <c r="I21" s="131">
        <v>0</v>
      </c>
      <c r="J21" s="131">
        <v>0</v>
      </c>
      <c r="K21" s="131">
        <v>0</v>
      </c>
    </row>
    <row r="22" spans="1:11" ht="12.75" customHeight="1" x14ac:dyDescent="0.15">
      <c r="A22" s="60" t="s">
        <v>24</v>
      </c>
      <c r="B22" s="130">
        <v>4582</v>
      </c>
      <c r="C22" s="131">
        <v>140</v>
      </c>
      <c r="D22" s="131">
        <v>50</v>
      </c>
      <c r="E22" s="131">
        <v>79</v>
      </c>
      <c r="F22" s="131">
        <v>0</v>
      </c>
      <c r="G22" s="131">
        <v>8</v>
      </c>
      <c r="H22" s="131">
        <v>5</v>
      </c>
      <c r="I22" s="131">
        <v>2</v>
      </c>
      <c r="J22" s="131">
        <v>0</v>
      </c>
      <c r="K22" s="131">
        <v>0</v>
      </c>
    </row>
    <row r="23" spans="1:11" ht="12.75" customHeight="1" x14ac:dyDescent="0.15">
      <c r="A23" s="60" t="s">
        <v>25</v>
      </c>
      <c r="B23" s="130">
        <v>13765</v>
      </c>
      <c r="C23" s="131">
        <v>57</v>
      </c>
      <c r="D23" s="131">
        <v>3</v>
      </c>
      <c r="E23" s="131">
        <v>0</v>
      </c>
      <c r="F23" s="131">
        <v>0</v>
      </c>
      <c r="G23" s="131">
        <v>54</v>
      </c>
      <c r="H23" s="131">
        <v>0</v>
      </c>
      <c r="I23" s="131">
        <v>0</v>
      </c>
      <c r="J23" s="131">
        <v>0</v>
      </c>
      <c r="K23" s="131">
        <v>0</v>
      </c>
    </row>
    <row r="24" spans="1:11" ht="12.75" customHeight="1" x14ac:dyDescent="0.15">
      <c r="A24" s="60" t="s">
        <v>26</v>
      </c>
      <c r="B24" s="130">
        <v>6027</v>
      </c>
      <c r="C24" s="131">
        <v>13</v>
      </c>
      <c r="D24" s="131">
        <v>0</v>
      </c>
      <c r="E24" s="131">
        <v>7</v>
      </c>
      <c r="F24" s="131">
        <v>0</v>
      </c>
      <c r="G24" s="131">
        <v>5</v>
      </c>
      <c r="H24" s="131">
        <v>0</v>
      </c>
      <c r="I24" s="131">
        <v>0</v>
      </c>
      <c r="J24" s="131">
        <v>2</v>
      </c>
      <c r="K24" s="131">
        <v>0</v>
      </c>
    </row>
    <row r="25" spans="1:11" ht="12.75" customHeight="1" x14ac:dyDescent="0.15">
      <c r="A25" s="60" t="s">
        <v>27</v>
      </c>
      <c r="B25" s="130">
        <v>12556</v>
      </c>
      <c r="C25" s="131">
        <v>547</v>
      </c>
      <c r="D25" s="131">
        <v>156</v>
      </c>
      <c r="E25" s="131">
        <v>16</v>
      </c>
      <c r="F25" s="131">
        <v>267</v>
      </c>
      <c r="G25" s="131">
        <v>61</v>
      </c>
      <c r="H25" s="131">
        <v>26</v>
      </c>
      <c r="I25" s="131">
        <v>27</v>
      </c>
      <c r="J25" s="131">
        <v>0</v>
      </c>
      <c r="K25" s="131">
        <v>0</v>
      </c>
    </row>
    <row r="26" spans="1:11" ht="12.75" customHeight="1" x14ac:dyDescent="0.15">
      <c r="A26" s="60" t="s">
        <v>28</v>
      </c>
      <c r="B26" s="130">
        <v>2294</v>
      </c>
      <c r="C26" s="131">
        <v>42</v>
      </c>
      <c r="D26" s="131">
        <v>17</v>
      </c>
      <c r="E26" s="131">
        <v>2</v>
      </c>
      <c r="F26" s="131">
        <v>3</v>
      </c>
      <c r="G26" s="131">
        <v>19</v>
      </c>
      <c r="H26" s="131">
        <v>0</v>
      </c>
      <c r="I26" s="131">
        <v>0</v>
      </c>
      <c r="J26" s="131">
        <v>3</v>
      </c>
      <c r="K26" s="131">
        <v>0</v>
      </c>
    </row>
    <row r="27" spans="1:11" ht="4.5" customHeight="1" x14ac:dyDescent="0.15">
      <c r="A27" s="62"/>
      <c r="B27" s="129"/>
      <c r="C27" s="132"/>
      <c r="D27" s="132"/>
      <c r="E27" s="132"/>
      <c r="F27" s="132"/>
      <c r="G27" s="132"/>
      <c r="H27" s="132"/>
      <c r="I27" s="132"/>
      <c r="J27" s="132"/>
      <c r="K27" s="132"/>
    </row>
    <row r="28" spans="1:11" ht="12.75" customHeight="1" x14ac:dyDescent="0.15">
      <c r="A28" s="60" t="s">
        <v>29</v>
      </c>
      <c r="B28" s="130">
        <v>26515</v>
      </c>
      <c r="C28" s="131">
        <v>94</v>
      </c>
      <c r="D28" s="131">
        <v>2</v>
      </c>
      <c r="E28" s="131">
        <v>3</v>
      </c>
      <c r="F28" s="131">
        <v>19</v>
      </c>
      <c r="G28" s="131">
        <v>37</v>
      </c>
      <c r="H28" s="131">
        <v>22</v>
      </c>
      <c r="I28" s="131">
        <v>10</v>
      </c>
      <c r="J28" s="131">
        <v>1</v>
      </c>
      <c r="K28" s="131">
        <v>0</v>
      </c>
    </row>
    <row r="29" spans="1:11" ht="12.75" customHeight="1" x14ac:dyDescent="0.15">
      <c r="A29" s="60" t="s">
        <v>30</v>
      </c>
      <c r="B29" s="130">
        <v>12157</v>
      </c>
      <c r="C29" s="131">
        <v>2065</v>
      </c>
      <c r="D29" s="131">
        <v>1331</v>
      </c>
      <c r="E29" s="131">
        <v>256</v>
      </c>
      <c r="F29" s="131">
        <v>144</v>
      </c>
      <c r="G29" s="131">
        <v>388</v>
      </c>
      <c r="H29" s="131">
        <v>458</v>
      </c>
      <c r="I29" s="131">
        <v>0</v>
      </c>
      <c r="J29" s="131">
        <v>10</v>
      </c>
      <c r="K29" s="131">
        <v>0</v>
      </c>
    </row>
    <row r="30" spans="1:11" ht="12.75" customHeight="1" x14ac:dyDescent="0.15">
      <c r="A30" s="60" t="s">
        <v>31</v>
      </c>
      <c r="B30" s="130">
        <v>49804</v>
      </c>
      <c r="C30" s="131">
        <v>459</v>
      </c>
      <c r="D30" s="131">
        <v>27</v>
      </c>
      <c r="E30" s="131">
        <v>42</v>
      </c>
      <c r="F30" s="131">
        <v>0</v>
      </c>
      <c r="G30" s="131">
        <v>142</v>
      </c>
      <c r="H30" s="131">
        <v>28</v>
      </c>
      <c r="I30" s="131">
        <v>122</v>
      </c>
      <c r="J30" s="131">
        <v>99</v>
      </c>
      <c r="K30" s="131">
        <v>0</v>
      </c>
    </row>
    <row r="31" spans="1:11" ht="12.75" customHeight="1" x14ac:dyDescent="0.15">
      <c r="A31" s="60" t="s">
        <v>32</v>
      </c>
      <c r="B31" s="130">
        <v>19394</v>
      </c>
      <c r="C31" s="131">
        <v>1369</v>
      </c>
      <c r="D31" s="131">
        <v>46</v>
      </c>
      <c r="E31" s="131">
        <v>837</v>
      </c>
      <c r="F31" s="131">
        <v>274</v>
      </c>
      <c r="G31" s="131">
        <v>243</v>
      </c>
      <c r="H31" s="131">
        <v>0</v>
      </c>
      <c r="I31" s="131">
        <v>0</v>
      </c>
      <c r="J31" s="131">
        <v>15</v>
      </c>
      <c r="K31" s="131">
        <v>0</v>
      </c>
    </row>
    <row r="32" spans="1:11" ht="12.75" customHeight="1" x14ac:dyDescent="0.15">
      <c r="A32" s="60" t="s">
        <v>33</v>
      </c>
      <c r="B32" s="130">
        <v>12718</v>
      </c>
      <c r="C32" s="131">
        <v>236</v>
      </c>
      <c r="D32" s="131">
        <v>43</v>
      </c>
      <c r="E32" s="131">
        <v>22</v>
      </c>
      <c r="F32" s="131">
        <v>3</v>
      </c>
      <c r="G32" s="131">
        <v>55</v>
      </c>
      <c r="H32" s="131">
        <v>20</v>
      </c>
      <c r="I32" s="131">
        <v>0</v>
      </c>
      <c r="J32" s="131">
        <v>96</v>
      </c>
      <c r="K32" s="131">
        <v>0</v>
      </c>
    </row>
    <row r="33" spans="1:11" ht="12.75" customHeight="1" x14ac:dyDescent="0.15">
      <c r="A33" s="60" t="s">
        <v>34</v>
      </c>
      <c r="B33" s="130">
        <v>5800</v>
      </c>
      <c r="C33" s="131">
        <v>586</v>
      </c>
      <c r="D33" s="131">
        <v>189</v>
      </c>
      <c r="E33" s="131">
        <v>23</v>
      </c>
      <c r="F33" s="131">
        <v>223</v>
      </c>
      <c r="G33" s="131">
        <v>142</v>
      </c>
      <c r="H33" s="131">
        <v>3</v>
      </c>
      <c r="I33" s="131">
        <v>26</v>
      </c>
      <c r="J33" s="131">
        <v>0</v>
      </c>
      <c r="K33" s="131">
        <v>0</v>
      </c>
    </row>
    <row r="34" spans="1:11" ht="12.75" customHeight="1" x14ac:dyDescent="0.15">
      <c r="A34" s="60" t="s">
        <v>35</v>
      </c>
      <c r="B34" s="130">
        <v>27720</v>
      </c>
      <c r="C34" s="131">
        <v>485</v>
      </c>
      <c r="D34" s="131">
        <v>49</v>
      </c>
      <c r="E34" s="131">
        <v>48</v>
      </c>
      <c r="F34" s="131">
        <v>148</v>
      </c>
      <c r="G34" s="131">
        <v>182</v>
      </c>
      <c r="H34" s="131">
        <v>29</v>
      </c>
      <c r="I34" s="131">
        <v>3</v>
      </c>
      <c r="J34" s="131">
        <v>34</v>
      </c>
      <c r="K34" s="131">
        <v>0</v>
      </c>
    </row>
    <row r="35" spans="1:11" ht="12.75" customHeight="1" x14ac:dyDescent="0.15">
      <c r="A35" s="60" t="s">
        <v>36</v>
      </c>
      <c r="B35" s="130">
        <v>2151</v>
      </c>
      <c r="C35" s="131">
        <v>385</v>
      </c>
      <c r="D35" s="131">
        <v>193</v>
      </c>
      <c r="E35" s="131">
        <v>116</v>
      </c>
      <c r="F35" s="131">
        <v>38</v>
      </c>
      <c r="G35" s="131">
        <v>44</v>
      </c>
      <c r="H35" s="131">
        <v>3</v>
      </c>
      <c r="I35" s="131">
        <v>1</v>
      </c>
      <c r="J35" s="131">
        <v>5</v>
      </c>
      <c r="K35" s="131">
        <v>0</v>
      </c>
    </row>
    <row r="36" spans="1:11" ht="12.75" customHeight="1" x14ac:dyDescent="0.15">
      <c r="A36" s="60" t="s">
        <v>37</v>
      </c>
      <c r="B36" s="130">
        <v>3121</v>
      </c>
      <c r="C36" s="131">
        <v>90</v>
      </c>
      <c r="D36" s="131">
        <v>30</v>
      </c>
      <c r="E36" s="131">
        <v>15</v>
      </c>
      <c r="F36" s="131">
        <v>24</v>
      </c>
      <c r="G36" s="131">
        <v>19</v>
      </c>
      <c r="H36" s="131">
        <v>3</v>
      </c>
      <c r="I36" s="131">
        <v>2</v>
      </c>
      <c r="J36" s="131">
        <v>0</v>
      </c>
      <c r="K36" s="131">
        <v>0</v>
      </c>
    </row>
    <row r="37" spans="1:11" ht="12.75" customHeight="1" x14ac:dyDescent="0.15">
      <c r="A37" s="60" t="s">
        <v>38</v>
      </c>
      <c r="B37" s="130">
        <v>6840</v>
      </c>
      <c r="C37" s="131">
        <v>44</v>
      </c>
      <c r="D37" s="131">
        <v>11</v>
      </c>
      <c r="E37" s="131">
        <v>0</v>
      </c>
      <c r="F37" s="131">
        <v>8</v>
      </c>
      <c r="G37" s="131">
        <v>12</v>
      </c>
      <c r="H37" s="131">
        <v>7</v>
      </c>
      <c r="I37" s="131">
        <v>6</v>
      </c>
      <c r="J37" s="131">
        <v>0</v>
      </c>
      <c r="K37" s="131">
        <v>0</v>
      </c>
    </row>
    <row r="38" spans="1:11" ht="4.5" customHeight="1" x14ac:dyDescent="0.15">
      <c r="A38" s="62"/>
      <c r="B38" s="129"/>
      <c r="C38" s="132"/>
      <c r="D38" s="132"/>
      <c r="E38" s="132"/>
      <c r="F38" s="132"/>
      <c r="G38" s="132"/>
      <c r="H38" s="132"/>
      <c r="I38" s="132"/>
      <c r="J38" s="132"/>
      <c r="K38" s="132"/>
    </row>
    <row r="39" spans="1:11" ht="12.75" customHeight="1" x14ac:dyDescent="0.15">
      <c r="A39" s="60" t="s">
        <v>39</v>
      </c>
      <c r="B39" s="130">
        <v>5009</v>
      </c>
      <c r="C39" s="131">
        <v>238</v>
      </c>
      <c r="D39" s="131">
        <v>33</v>
      </c>
      <c r="E39" s="131">
        <v>52</v>
      </c>
      <c r="F39" s="131">
        <v>118</v>
      </c>
      <c r="G39" s="131">
        <v>30</v>
      </c>
      <c r="H39" s="131">
        <v>11</v>
      </c>
      <c r="I39" s="131">
        <v>0</v>
      </c>
      <c r="J39" s="131">
        <v>7</v>
      </c>
      <c r="K39" s="131">
        <v>0</v>
      </c>
    </row>
    <row r="40" spans="1:11" ht="12.75" customHeight="1" x14ac:dyDescent="0.15">
      <c r="A40" s="60" t="s">
        <v>40</v>
      </c>
      <c r="B40" s="130">
        <v>23160</v>
      </c>
      <c r="C40" s="131">
        <v>396</v>
      </c>
      <c r="D40" s="131">
        <v>113</v>
      </c>
      <c r="E40" s="131">
        <v>22</v>
      </c>
      <c r="F40" s="131">
        <v>2</v>
      </c>
      <c r="G40" s="131">
        <v>240</v>
      </c>
      <c r="H40" s="131">
        <v>13</v>
      </c>
      <c r="I40" s="131">
        <v>7</v>
      </c>
      <c r="J40" s="131">
        <v>0</v>
      </c>
      <c r="K40" s="131">
        <v>0</v>
      </c>
    </row>
    <row r="41" spans="1:11" ht="12.75" customHeight="1" x14ac:dyDescent="0.15">
      <c r="A41" s="60" t="s">
        <v>41</v>
      </c>
      <c r="B41" s="130">
        <v>10044</v>
      </c>
      <c r="C41" s="131">
        <v>108</v>
      </c>
      <c r="D41" s="131">
        <v>35</v>
      </c>
      <c r="E41" s="131">
        <v>29</v>
      </c>
      <c r="F41" s="131">
        <v>16</v>
      </c>
      <c r="G41" s="131">
        <v>17</v>
      </c>
      <c r="H41" s="131">
        <v>9</v>
      </c>
      <c r="I41" s="131">
        <v>0</v>
      </c>
      <c r="J41" s="131">
        <v>1</v>
      </c>
      <c r="K41" s="131">
        <v>0</v>
      </c>
    </row>
    <row r="42" spans="1:11" ht="12.75" customHeight="1" x14ac:dyDescent="0.15">
      <c r="A42" s="60" t="s">
        <v>42</v>
      </c>
      <c r="B42" s="130">
        <v>107139</v>
      </c>
      <c r="C42" s="131">
        <v>2484</v>
      </c>
      <c r="D42" s="131">
        <v>1385</v>
      </c>
      <c r="E42" s="131">
        <v>733</v>
      </c>
      <c r="F42" s="131">
        <v>0</v>
      </c>
      <c r="G42" s="131">
        <v>88</v>
      </c>
      <c r="H42" s="131">
        <v>292</v>
      </c>
      <c r="I42" s="131">
        <v>20</v>
      </c>
      <c r="J42" s="131">
        <v>0</v>
      </c>
      <c r="K42" s="131">
        <v>0</v>
      </c>
    </row>
    <row r="43" spans="1:11" ht="12.75" customHeight="1" x14ac:dyDescent="0.15">
      <c r="A43" s="60" t="s">
        <v>43</v>
      </c>
      <c r="B43" s="130">
        <v>5556</v>
      </c>
      <c r="C43" s="131">
        <v>398</v>
      </c>
      <c r="D43" s="131">
        <v>122</v>
      </c>
      <c r="E43" s="131">
        <v>236</v>
      </c>
      <c r="F43" s="131">
        <v>7</v>
      </c>
      <c r="G43" s="131">
        <v>50</v>
      </c>
      <c r="H43" s="131">
        <v>0</v>
      </c>
      <c r="I43" s="131">
        <v>0</v>
      </c>
      <c r="J43" s="131">
        <v>0</v>
      </c>
      <c r="K43" s="131">
        <v>0</v>
      </c>
    </row>
    <row r="44" spans="1:11" ht="12.75" customHeight="1" x14ac:dyDescent="0.15">
      <c r="A44" s="60" t="s">
        <v>44</v>
      </c>
      <c r="B44" s="130">
        <v>927</v>
      </c>
      <c r="C44" s="131">
        <v>50</v>
      </c>
      <c r="D44" s="131">
        <v>34</v>
      </c>
      <c r="E44" s="131">
        <v>5</v>
      </c>
      <c r="F44" s="131">
        <v>0</v>
      </c>
      <c r="G44" s="131">
        <v>9</v>
      </c>
      <c r="H44" s="131">
        <v>0</v>
      </c>
      <c r="I44" s="131">
        <v>1</v>
      </c>
      <c r="J44" s="131">
        <v>1</v>
      </c>
      <c r="K44" s="131">
        <v>0</v>
      </c>
    </row>
    <row r="45" spans="1:11" ht="12.75" customHeight="1" x14ac:dyDescent="0.15">
      <c r="A45" s="60" t="s">
        <v>45</v>
      </c>
      <c r="B45" s="130">
        <v>25444</v>
      </c>
      <c r="C45" s="131">
        <v>2095</v>
      </c>
      <c r="D45" s="131">
        <v>1140</v>
      </c>
      <c r="E45" s="131">
        <v>199</v>
      </c>
      <c r="F45" s="131">
        <v>285</v>
      </c>
      <c r="G45" s="131">
        <v>460</v>
      </c>
      <c r="H45" s="131">
        <v>27</v>
      </c>
      <c r="I45" s="131">
        <v>7</v>
      </c>
      <c r="J45" s="131">
        <v>29</v>
      </c>
      <c r="K45" s="131">
        <v>0</v>
      </c>
    </row>
    <row r="46" spans="1:11" ht="12.75" customHeight="1" x14ac:dyDescent="0.15">
      <c r="A46" s="60" t="s">
        <v>46</v>
      </c>
      <c r="B46" s="130">
        <v>2783</v>
      </c>
      <c r="C46" s="131">
        <v>439</v>
      </c>
      <c r="D46" s="131">
        <v>67</v>
      </c>
      <c r="E46" s="131">
        <v>58</v>
      </c>
      <c r="F46" s="131">
        <v>45</v>
      </c>
      <c r="G46" s="131">
        <v>171</v>
      </c>
      <c r="H46" s="131">
        <v>0</v>
      </c>
      <c r="I46" s="131">
        <v>89</v>
      </c>
      <c r="J46" s="131">
        <v>14</v>
      </c>
      <c r="K46" s="131">
        <v>0</v>
      </c>
    </row>
    <row r="47" spans="1:11" ht="12.75" customHeight="1" x14ac:dyDescent="0.15">
      <c r="A47" s="60" t="s">
        <v>47</v>
      </c>
      <c r="B47" s="130">
        <v>38194</v>
      </c>
      <c r="C47" s="131">
        <v>171</v>
      </c>
      <c r="D47" s="131">
        <v>107</v>
      </c>
      <c r="E47" s="131">
        <v>52</v>
      </c>
      <c r="F47" s="131">
        <v>0</v>
      </c>
      <c r="G47" s="131">
        <v>1</v>
      </c>
      <c r="H47" s="131">
        <v>0</v>
      </c>
      <c r="I47" s="131">
        <v>0</v>
      </c>
      <c r="J47" s="131">
        <v>13</v>
      </c>
      <c r="K47" s="131">
        <v>0</v>
      </c>
    </row>
    <row r="48" spans="1:11" ht="12.75" customHeight="1" x14ac:dyDescent="0.15">
      <c r="A48" s="60" t="s">
        <v>48</v>
      </c>
      <c r="B48" s="130">
        <v>50311</v>
      </c>
      <c r="C48" s="131">
        <v>1952</v>
      </c>
      <c r="D48" s="131">
        <v>0</v>
      </c>
      <c r="E48" s="131">
        <v>480</v>
      </c>
      <c r="F48" s="131">
        <v>841</v>
      </c>
      <c r="G48" s="131">
        <v>568</v>
      </c>
      <c r="H48" s="131">
        <v>139</v>
      </c>
      <c r="I48" s="131">
        <v>6</v>
      </c>
      <c r="J48" s="131">
        <v>46</v>
      </c>
      <c r="K48" s="131">
        <v>0</v>
      </c>
    </row>
    <row r="49" spans="1:11" ht="4.5" customHeight="1" x14ac:dyDescent="0.15">
      <c r="A49" s="62"/>
      <c r="B49" s="129"/>
      <c r="C49" s="132"/>
      <c r="D49" s="132"/>
      <c r="E49" s="132"/>
      <c r="F49" s="132"/>
      <c r="G49" s="132"/>
      <c r="H49" s="132"/>
      <c r="I49" s="132"/>
      <c r="J49" s="132"/>
      <c r="K49" s="132"/>
    </row>
    <row r="50" spans="1:11" ht="12.75" customHeight="1" x14ac:dyDescent="0.15">
      <c r="A50" s="60" t="s">
        <v>49</v>
      </c>
      <c r="B50" s="130">
        <v>12324</v>
      </c>
      <c r="C50" s="131">
        <v>65</v>
      </c>
      <c r="D50" s="131">
        <v>35</v>
      </c>
      <c r="E50" s="131">
        <v>11</v>
      </c>
      <c r="F50" s="131">
        <v>0</v>
      </c>
      <c r="G50" s="131">
        <v>14</v>
      </c>
      <c r="H50" s="131">
        <v>0</v>
      </c>
      <c r="I50" s="131">
        <v>0</v>
      </c>
      <c r="J50" s="131">
        <v>5</v>
      </c>
      <c r="K50" s="131">
        <v>0</v>
      </c>
    </row>
    <row r="51" spans="1:11" ht="12.75" customHeight="1" x14ac:dyDescent="0.15">
      <c r="A51" s="60" t="s">
        <v>50</v>
      </c>
      <c r="B51" s="130">
        <v>4720</v>
      </c>
      <c r="C51" s="131">
        <v>205</v>
      </c>
      <c r="D51" s="131">
        <v>35</v>
      </c>
      <c r="E51" s="131">
        <v>60</v>
      </c>
      <c r="F51" s="131">
        <v>0</v>
      </c>
      <c r="G51" s="131">
        <v>107</v>
      </c>
      <c r="H51" s="131">
        <v>0</v>
      </c>
      <c r="I51" s="131">
        <v>3</v>
      </c>
      <c r="J51" s="131">
        <v>3</v>
      </c>
      <c r="K51" s="131">
        <v>0</v>
      </c>
    </row>
    <row r="52" spans="1:11" ht="12.75" customHeight="1" x14ac:dyDescent="0.15">
      <c r="A52" s="60" t="s">
        <v>51</v>
      </c>
      <c r="B52" s="130">
        <v>5536</v>
      </c>
      <c r="C52" s="131">
        <v>96</v>
      </c>
      <c r="D52" s="131">
        <v>43</v>
      </c>
      <c r="E52" s="131">
        <v>8</v>
      </c>
      <c r="F52" s="131">
        <v>13</v>
      </c>
      <c r="G52" s="131">
        <v>31</v>
      </c>
      <c r="H52" s="131">
        <v>0</v>
      </c>
      <c r="I52" s="131">
        <v>0</v>
      </c>
      <c r="J52" s="131">
        <v>0</v>
      </c>
      <c r="K52" s="131">
        <v>0</v>
      </c>
    </row>
    <row r="53" spans="1:11" ht="12.75" customHeight="1" x14ac:dyDescent="0.15">
      <c r="A53" s="60" t="s">
        <v>52</v>
      </c>
      <c r="B53" s="130">
        <v>898</v>
      </c>
      <c r="C53" s="131">
        <v>98</v>
      </c>
      <c r="D53" s="131">
        <v>0</v>
      </c>
      <c r="E53" s="131">
        <v>2</v>
      </c>
      <c r="F53" s="131">
        <v>90</v>
      </c>
      <c r="G53" s="131">
        <v>1</v>
      </c>
      <c r="H53" s="131">
        <v>0</v>
      </c>
      <c r="I53" s="131">
        <v>3</v>
      </c>
      <c r="J53" s="131">
        <v>0</v>
      </c>
      <c r="K53" s="131">
        <v>2</v>
      </c>
    </row>
    <row r="54" spans="1:11" ht="12.75" customHeight="1" x14ac:dyDescent="0.15">
      <c r="A54" s="60" t="s">
        <v>53</v>
      </c>
      <c r="B54" s="130">
        <v>33555</v>
      </c>
      <c r="C54" s="131">
        <v>1263</v>
      </c>
      <c r="D54" s="131">
        <v>77</v>
      </c>
      <c r="E54" s="131">
        <v>0</v>
      </c>
      <c r="F54" s="131">
        <v>340</v>
      </c>
      <c r="G54" s="131">
        <v>278</v>
      </c>
      <c r="H54" s="131">
        <v>830</v>
      </c>
      <c r="I54" s="131">
        <v>1</v>
      </c>
      <c r="J54" s="131">
        <v>0</v>
      </c>
      <c r="K54" s="131">
        <v>0</v>
      </c>
    </row>
    <row r="55" spans="1:11" ht="12.75" customHeight="1" x14ac:dyDescent="0.15">
      <c r="A55" s="60" t="s">
        <v>54</v>
      </c>
      <c r="B55" s="130">
        <v>12882</v>
      </c>
      <c r="C55" s="131">
        <v>5</v>
      </c>
      <c r="D55" s="131">
        <v>0</v>
      </c>
      <c r="E55" s="131">
        <v>5</v>
      </c>
      <c r="F55" s="131">
        <v>0</v>
      </c>
      <c r="G55" s="131">
        <v>0</v>
      </c>
      <c r="H55" s="131">
        <v>0</v>
      </c>
      <c r="I55" s="131">
        <v>0</v>
      </c>
      <c r="J55" s="131">
        <v>0</v>
      </c>
      <c r="K55" s="131">
        <v>0</v>
      </c>
    </row>
    <row r="56" spans="1:11" ht="12.75" customHeight="1" x14ac:dyDescent="0.15">
      <c r="A56" s="60" t="s">
        <v>55</v>
      </c>
      <c r="B56" s="130">
        <v>1920</v>
      </c>
      <c r="C56" s="131">
        <v>45</v>
      </c>
      <c r="D56" s="131">
        <v>7</v>
      </c>
      <c r="E56" s="131">
        <v>24</v>
      </c>
      <c r="F56" s="131">
        <v>0</v>
      </c>
      <c r="G56" s="131">
        <v>6</v>
      </c>
      <c r="H56" s="131">
        <v>8</v>
      </c>
      <c r="I56" s="131">
        <v>0</v>
      </c>
      <c r="J56" s="131">
        <v>3</v>
      </c>
      <c r="K56" s="131">
        <v>0</v>
      </c>
    </row>
    <row r="57" spans="1:11" ht="12.75" customHeight="1" x14ac:dyDescent="0.15">
      <c r="A57" s="60" t="s">
        <v>56</v>
      </c>
      <c r="B57" s="130">
        <v>2800</v>
      </c>
      <c r="C57" s="131">
        <v>64</v>
      </c>
      <c r="D57" s="131">
        <v>18</v>
      </c>
      <c r="E57" s="131">
        <v>5</v>
      </c>
      <c r="F57" s="131">
        <v>28</v>
      </c>
      <c r="G57" s="131">
        <v>4</v>
      </c>
      <c r="H57" s="131">
        <v>0</v>
      </c>
      <c r="I57" s="131">
        <v>0</v>
      </c>
      <c r="J57" s="131">
        <v>10</v>
      </c>
      <c r="K57" s="131">
        <v>0</v>
      </c>
    </row>
    <row r="58" spans="1:11" ht="12.75" customHeight="1" x14ac:dyDescent="0.15">
      <c r="A58" s="60" t="s">
        <v>57</v>
      </c>
      <c r="B58" s="130">
        <v>379</v>
      </c>
      <c r="C58" s="131">
        <v>24</v>
      </c>
      <c r="D58" s="131">
        <v>20</v>
      </c>
      <c r="E58" s="131">
        <v>0</v>
      </c>
      <c r="F58" s="131">
        <v>0</v>
      </c>
      <c r="G58" s="131">
        <v>2</v>
      </c>
      <c r="H58" s="131">
        <v>1</v>
      </c>
      <c r="I58" s="131">
        <v>0</v>
      </c>
      <c r="J58" s="131">
        <v>2</v>
      </c>
      <c r="K58" s="131">
        <v>0</v>
      </c>
    </row>
    <row r="59" spans="1:11" ht="12.75" customHeight="1" x14ac:dyDescent="0.15">
      <c r="A59" s="60" t="s">
        <v>58</v>
      </c>
      <c r="B59" s="130">
        <v>19457</v>
      </c>
      <c r="C59" s="131">
        <v>2</v>
      </c>
      <c r="D59" s="131">
        <v>0</v>
      </c>
      <c r="E59" s="131">
        <v>1</v>
      </c>
      <c r="F59" s="131">
        <v>1</v>
      </c>
      <c r="G59" s="131">
        <v>1</v>
      </c>
      <c r="H59" s="131">
        <v>0</v>
      </c>
      <c r="I59" s="131">
        <v>0</v>
      </c>
      <c r="J59" s="131">
        <v>0</v>
      </c>
      <c r="K59" s="131">
        <v>0</v>
      </c>
    </row>
    <row r="60" spans="1:11" ht="4.5" customHeight="1" x14ac:dyDescent="0.15">
      <c r="A60" s="62"/>
      <c r="B60" s="129"/>
      <c r="C60" s="132"/>
      <c r="D60" s="132"/>
      <c r="E60" s="132"/>
      <c r="F60" s="132"/>
      <c r="G60" s="132"/>
      <c r="H60" s="132"/>
      <c r="I60" s="132"/>
      <c r="J60" s="132"/>
      <c r="K60" s="132"/>
    </row>
    <row r="61" spans="1:11" ht="12.75" customHeight="1" x14ac:dyDescent="0.15">
      <c r="A61" s="60" t="s">
        <v>59</v>
      </c>
      <c r="B61" s="130">
        <v>35020</v>
      </c>
      <c r="C61" s="131">
        <v>1895</v>
      </c>
      <c r="D61" s="131">
        <v>54</v>
      </c>
      <c r="E61" s="131">
        <v>862</v>
      </c>
      <c r="F61" s="131">
        <v>5</v>
      </c>
      <c r="G61" s="131">
        <v>292</v>
      </c>
      <c r="H61" s="131">
        <v>610</v>
      </c>
      <c r="I61" s="131">
        <v>6</v>
      </c>
      <c r="J61" s="131">
        <v>202</v>
      </c>
      <c r="K61" s="131">
        <v>0</v>
      </c>
    </row>
    <row r="62" spans="1:11" ht="12.75" customHeight="1" x14ac:dyDescent="0.15">
      <c r="A62" s="60" t="s">
        <v>60</v>
      </c>
      <c r="B62" s="130">
        <v>4193</v>
      </c>
      <c r="C62" s="131">
        <v>207</v>
      </c>
      <c r="D62" s="131">
        <v>28</v>
      </c>
      <c r="E62" s="131">
        <v>58</v>
      </c>
      <c r="F62" s="131">
        <v>38</v>
      </c>
      <c r="G62" s="131">
        <v>72</v>
      </c>
      <c r="H62" s="131">
        <v>2</v>
      </c>
      <c r="I62" s="131">
        <v>1</v>
      </c>
      <c r="J62" s="131">
        <v>9</v>
      </c>
      <c r="K62" s="131">
        <v>0</v>
      </c>
    </row>
    <row r="63" spans="1:11" ht="12.75" customHeight="1" x14ac:dyDescent="0.15">
      <c r="A63" s="60" t="s">
        <v>61</v>
      </c>
      <c r="B63" s="130">
        <v>15377</v>
      </c>
      <c r="C63" s="131">
        <v>16</v>
      </c>
      <c r="D63" s="131">
        <v>9</v>
      </c>
      <c r="E63" s="131">
        <v>10</v>
      </c>
      <c r="F63" s="131">
        <v>0</v>
      </c>
      <c r="G63" s="131">
        <v>1</v>
      </c>
      <c r="H63" s="131">
        <v>0</v>
      </c>
      <c r="I63" s="131">
        <v>0</v>
      </c>
      <c r="J63" s="131">
        <v>0</v>
      </c>
      <c r="K63" s="131">
        <v>0</v>
      </c>
    </row>
    <row r="64" spans="1:11" ht="12.75" customHeight="1" x14ac:dyDescent="0.15">
      <c r="A64" s="61" t="s">
        <v>62</v>
      </c>
      <c r="B64" s="133">
        <v>147</v>
      </c>
      <c r="C64" s="134">
        <v>0</v>
      </c>
      <c r="D64" s="134">
        <v>0</v>
      </c>
      <c r="E64" s="134">
        <v>0</v>
      </c>
      <c r="F64" s="134">
        <v>0</v>
      </c>
      <c r="G64" s="134">
        <v>0</v>
      </c>
      <c r="H64" s="134">
        <v>0</v>
      </c>
      <c r="I64" s="134">
        <v>0</v>
      </c>
      <c r="J64" s="134">
        <v>0</v>
      </c>
      <c r="K64" s="134">
        <v>0</v>
      </c>
    </row>
    <row r="65" spans="1:11" ht="12.75" customHeight="1" x14ac:dyDescent="0.15">
      <c r="A65" s="125"/>
      <c r="B65" s="125"/>
      <c r="C65" s="125"/>
      <c r="D65" s="125"/>
      <c r="E65" s="125"/>
      <c r="F65" s="125"/>
      <c r="G65" s="125"/>
      <c r="H65" s="125"/>
      <c r="I65" s="125"/>
      <c r="J65" s="125"/>
      <c r="K65" s="125"/>
    </row>
    <row r="66" spans="1:11" ht="15" customHeight="1" x14ac:dyDescent="0.15"/>
    <row r="67" spans="1:11" ht="15" customHeight="1" x14ac:dyDescent="0.15"/>
  </sheetData>
  <mergeCells count="2">
    <mergeCell ref="A2:K2"/>
    <mergeCell ref="A1:K1"/>
  </mergeCells>
  <pageMargins left="0.25" right="0.25" top="0.25" bottom="0.25" header="0.3" footer="0.3"/>
  <pageSetup scale="82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pageSetUpPr fitToPage="1"/>
  </sheetPr>
  <dimension ref="A1:K66"/>
  <sheetViews>
    <sheetView topLeftCell="A25" workbookViewId="0">
      <selection activeCell="A2" sqref="A2:J2"/>
    </sheetView>
  </sheetViews>
  <sheetFormatPr baseColWidth="10" defaultColWidth="9.1640625" defaultRowHeight="13" x14ac:dyDescent="0.15"/>
  <cols>
    <col min="1" max="1" width="15.6640625" style="2" customWidth="1"/>
    <col min="2" max="2" width="11.33203125" style="2" bestFit="1" customWidth="1"/>
    <col min="3" max="3" width="9.1640625" style="2"/>
    <col min="4" max="4" width="11.33203125" style="2" bestFit="1" customWidth="1"/>
    <col min="5" max="5" width="11.6640625" style="2" bestFit="1" customWidth="1"/>
    <col min="6" max="6" width="9.6640625" style="2" bestFit="1" customWidth="1"/>
    <col min="7" max="7" width="12.33203125" style="2" bestFit="1" customWidth="1"/>
    <col min="8" max="8" width="11.5" style="2" bestFit="1" customWidth="1"/>
    <col min="9" max="9" width="10.5" style="2" bestFit="1" customWidth="1"/>
    <col min="10" max="10" width="10.6640625" style="2" bestFit="1" customWidth="1"/>
    <col min="11" max="16384" width="9.1640625" style="2"/>
  </cols>
  <sheetData>
    <row r="1" spans="1:11" ht="54.75" customHeight="1" x14ac:dyDescent="0.15">
      <c r="A1" s="339" t="s">
        <v>190</v>
      </c>
      <c r="B1" s="339"/>
      <c r="C1" s="339"/>
      <c r="D1" s="339"/>
      <c r="E1" s="339"/>
      <c r="F1" s="339"/>
      <c r="G1" s="339"/>
      <c r="H1" s="339"/>
      <c r="I1" s="339"/>
      <c r="J1" s="339"/>
      <c r="K1" s="7"/>
    </row>
    <row r="2" spans="1:11" ht="12.75" customHeight="1" x14ac:dyDescent="0.15">
      <c r="A2" s="335" t="str">
        <f>FINAL2!$A$2</f>
        <v>ACF/OFA: 12/15/2015</v>
      </c>
      <c r="B2" s="335"/>
      <c r="C2" s="335"/>
      <c r="D2" s="335"/>
      <c r="E2" s="335"/>
      <c r="F2" s="335"/>
      <c r="G2" s="335"/>
      <c r="H2" s="335"/>
      <c r="I2" s="335"/>
      <c r="J2" s="335"/>
    </row>
    <row r="3" spans="1:11" s="3" customFormat="1" ht="39" customHeight="1" x14ac:dyDescent="0.15">
      <c r="A3" s="126" t="s">
        <v>0</v>
      </c>
      <c r="B3" s="127" t="s">
        <v>105</v>
      </c>
      <c r="C3" s="127" t="s">
        <v>100</v>
      </c>
      <c r="D3" s="127" t="s">
        <v>106</v>
      </c>
      <c r="E3" s="127" t="s">
        <v>107</v>
      </c>
      <c r="F3" s="127" t="s">
        <v>108</v>
      </c>
      <c r="G3" s="127" t="s">
        <v>109</v>
      </c>
      <c r="H3" s="127" t="s">
        <v>110</v>
      </c>
      <c r="I3" s="127" t="s">
        <v>111</v>
      </c>
      <c r="J3" s="135" t="s">
        <v>97</v>
      </c>
    </row>
    <row r="4" spans="1:11" ht="12.75" customHeight="1" x14ac:dyDescent="0.15">
      <c r="A4" s="45" t="s">
        <v>3</v>
      </c>
      <c r="B4" s="136">
        <f>SUM(B6:B64)</f>
        <v>18261</v>
      </c>
      <c r="C4" s="136">
        <f t="shared" ref="C4:J4" si="0">SUM(C6:C64)</f>
        <v>23087</v>
      </c>
      <c r="D4" s="136">
        <f t="shared" si="0"/>
        <v>11031</v>
      </c>
      <c r="E4" s="136">
        <f t="shared" si="0"/>
        <v>20760</v>
      </c>
      <c r="F4" s="136">
        <f t="shared" si="0"/>
        <v>5404</v>
      </c>
      <c r="G4" s="136">
        <f t="shared" si="0"/>
        <v>1248</v>
      </c>
      <c r="H4" s="136">
        <f t="shared" si="0"/>
        <v>1620</v>
      </c>
      <c r="I4" s="136">
        <f t="shared" si="0"/>
        <v>454</v>
      </c>
      <c r="J4" s="137">
        <f t="shared" si="0"/>
        <v>81867.264808755979</v>
      </c>
    </row>
    <row r="5" spans="1:11" ht="4.5" customHeight="1" x14ac:dyDescent="0.15">
      <c r="A5" s="62"/>
      <c r="B5" s="138"/>
      <c r="C5" s="138"/>
      <c r="D5" s="138"/>
      <c r="E5" s="138"/>
      <c r="F5" s="138"/>
      <c r="G5" s="138"/>
      <c r="H5" s="138"/>
      <c r="I5" s="138"/>
      <c r="J5" s="139"/>
    </row>
    <row r="6" spans="1:11" ht="12.75" customHeight="1" x14ac:dyDescent="0.15">
      <c r="A6" s="60" t="s">
        <v>10</v>
      </c>
      <c r="B6" s="136">
        <v>287</v>
      </c>
      <c r="C6" s="136">
        <v>125</v>
      </c>
      <c r="D6" s="136">
        <v>0</v>
      </c>
      <c r="E6" s="136">
        <v>139</v>
      </c>
      <c r="F6" s="136">
        <v>145</v>
      </c>
      <c r="G6" s="136">
        <v>1</v>
      </c>
      <c r="H6" s="136">
        <v>54</v>
      </c>
      <c r="I6" s="136">
        <v>0</v>
      </c>
      <c r="J6" s="57">
        <v>750.5</v>
      </c>
    </row>
    <row r="7" spans="1:11" ht="12.75" customHeight="1" x14ac:dyDescent="0.15">
      <c r="A7" s="60" t="s">
        <v>11</v>
      </c>
      <c r="B7" s="136">
        <v>0</v>
      </c>
      <c r="C7" s="136">
        <v>0</v>
      </c>
      <c r="D7" s="136">
        <v>0</v>
      </c>
      <c r="E7" s="136">
        <v>0</v>
      </c>
      <c r="F7" s="136">
        <v>0</v>
      </c>
      <c r="G7" s="136">
        <v>0</v>
      </c>
      <c r="H7" s="136">
        <v>0</v>
      </c>
      <c r="I7" s="136">
        <v>0</v>
      </c>
      <c r="J7" s="77">
        <v>0</v>
      </c>
    </row>
    <row r="8" spans="1:11" ht="12.75" customHeight="1" x14ac:dyDescent="0.15">
      <c r="A8" s="60" t="s">
        <v>12</v>
      </c>
      <c r="B8" s="136">
        <v>0</v>
      </c>
      <c r="C8" s="136">
        <v>0</v>
      </c>
      <c r="D8" s="136">
        <v>0</v>
      </c>
      <c r="E8" s="136">
        <v>0</v>
      </c>
      <c r="F8" s="136">
        <v>0</v>
      </c>
      <c r="G8" s="136">
        <v>0</v>
      </c>
      <c r="H8" s="136">
        <v>0</v>
      </c>
      <c r="I8" s="136">
        <v>0</v>
      </c>
      <c r="J8" s="77">
        <v>0</v>
      </c>
    </row>
    <row r="9" spans="1:11" ht="12.75" customHeight="1" x14ac:dyDescent="0.15">
      <c r="A9" s="60" t="s">
        <v>13</v>
      </c>
      <c r="B9" s="136">
        <v>0</v>
      </c>
      <c r="C9" s="136">
        <v>0</v>
      </c>
      <c r="D9" s="136">
        <v>0</v>
      </c>
      <c r="E9" s="136">
        <v>0</v>
      </c>
      <c r="F9" s="136">
        <v>0</v>
      </c>
      <c r="G9" s="136">
        <v>0</v>
      </c>
      <c r="H9" s="136">
        <v>0</v>
      </c>
      <c r="I9" s="136">
        <v>0</v>
      </c>
      <c r="J9" s="77">
        <v>0</v>
      </c>
    </row>
    <row r="10" spans="1:11" ht="12.75" customHeight="1" x14ac:dyDescent="0.15">
      <c r="A10" s="60" t="s">
        <v>14</v>
      </c>
      <c r="B10" s="136">
        <v>4923</v>
      </c>
      <c r="C10" s="136">
        <v>12038</v>
      </c>
      <c r="D10" s="136">
        <v>2829</v>
      </c>
      <c r="E10" s="136">
        <v>10675</v>
      </c>
      <c r="F10" s="136">
        <v>1440</v>
      </c>
      <c r="G10" s="136">
        <v>408</v>
      </c>
      <c r="H10" s="136">
        <v>208</v>
      </c>
      <c r="I10" s="136">
        <v>452</v>
      </c>
      <c r="J10" s="57">
        <v>32974.420221</v>
      </c>
    </row>
    <row r="11" spans="1:11" ht="12.75" customHeight="1" x14ac:dyDescent="0.15">
      <c r="A11" s="60" t="s">
        <v>15</v>
      </c>
      <c r="B11" s="136">
        <v>583</v>
      </c>
      <c r="C11" s="136">
        <v>239</v>
      </c>
      <c r="D11" s="136">
        <v>203</v>
      </c>
      <c r="E11" s="136">
        <v>707</v>
      </c>
      <c r="F11" s="136">
        <v>27</v>
      </c>
      <c r="G11" s="136">
        <v>2</v>
      </c>
      <c r="H11" s="136">
        <v>36</v>
      </c>
      <c r="I11" s="136">
        <v>0</v>
      </c>
      <c r="J11" s="57">
        <v>1797.8198617</v>
      </c>
    </row>
    <row r="12" spans="1:11" ht="12.75" customHeight="1" x14ac:dyDescent="0.15">
      <c r="A12" s="60" t="s">
        <v>16</v>
      </c>
      <c r="B12" s="136">
        <v>0</v>
      </c>
      <c r="C12" s="136">
        <v>606</v>
      </c>
      <c r="D12" s="136">
        <v>0</v>
      </c>
      <c r="E12" s="136">
        <v>80</v>
      </c>
      <c r="F12" s="136">
        <v>0</v>
      </c>
      <c r="G12" s="136">
        <v>22</v>
      </c>
      <c r="H12" s="136">
        <v>5</v>
      </c>
      <c r="I12" s="136">
        <v>0</v>
      </c>
      <c r="J12" s="57">
        <v>713.33922270000005</v>
      </c>
    </row>
    <row r="13" spans="1:11" ht="12.75" customHeight="1" x14ac:dyDescent="0.15">
      <c r="A13" s="60" t="s">
        <v>17</v>
      </c>
      <c r="B13" s="136">
        <v>30</v>
      </c>
      <c r="C13" s="136">
        <v>17</v>
      </c>
      <c r="D13" s="136">
        <v>0</v>
      </c>
      <c r="E13" s="136">
        <v>16</v>
      </c>
      <c r="F13" s="136">
        <v>0</v>
      </c>
      <c r="G13" s="136">
        <v>0</v>
      </c>
      <c r="H13" s="136">
        <v>1</v>
      </c>
      <c r="I13" s="136">
        <v>0</v>
      </c>
      <c r="J13" s="57">
        <v>64.25</v>
      </c>
    </row>
    <row r="14" spans="1:11" ht="12.75" customHeight="1" x14ac:dyDescent="0.15">
      <c r="A14" s="60" t="s">
        <v>84</v>
      </c>
      <c r="B14" s="136">
        <v>0</v>
      </c>
      <c r="C14" s="136">
        <v>0</v>
      </c>
      <c r="D14" s="136">
        <v>0</v>
      </c>
      <c r="E14" s="136">
        <v>0</v>
      </c>
      <c r="F14" s="136">
        <v>0</v>
      </c>
      <c r="G14" s="136">
        <v>0</v>
      </c>
      <c r="H14" s="136">
        <v>0</v>
      </c>
      <c r="I14" s="136">
        <v>0</v>
      </c>
      <c r="J14" s="77">
        <v>0</v>
      </c>
    </row>
    <row r="15" spans="1:11" ht="12.75" customHeight="1" x14ac:dyDescent="0.15">
      <c r="A15" s="60" t="s">
        <v>18</v>
      </c>
      <c r="B15" s="136">
        <v>521</v>
      </c>
      <c r="C15" s="136">
        <v>525</v>
      </c>
      <c r="D15" s="136">
        <v>1116</v>
      </c>
      <c r="E15" s="136">
        <v>676</v>
      </c>
      <c r="F15" s="136">
        <v>152</v>
      </c>
      <c r="G15" s="136">
        <v>1</v>
      </c>
      <c r="H15" s="136">
        <v>138</v>
      </c>
      <c r="I15" s="136">
        <v>0</v>
      </c>
      <c r="J15" s="57">
        <v>3129.6989899</v>
      </c>
    </row>
    <row r="16" spans="1:11" ht="4.5" customHeight="1" x14ac:dyDescent="0.15">
      <c r="A16" s="62"/>
      <c r="B16" s="138"/>
      <c r="C16" s="138"/>
      <c r="D16" s="138"/>
      <c r="E16" s="138"/>
      <c r="F16" s="138"/>
      <c r="G16" s="138"/>
      <c r="H16" s="138"/>
      <c r="I16" s="138"/>
      <c r="J16" s="76"/>
    </row>
    <row r="17" spans="1:10" ht="12.75" customHeight="1" x14ac:dyDescent="0.15">
      <c r="A17" s="60" t="s">
        <v>19</v>
      </c>
      <c r="B17" s="136">
        <v>0</v>
      </c>
      <c r="C17" s="136">
        <v>0</v>
      </c>
      <c r="D17" s="136">
        <v>0</v>
      </c>
      <c r="E17" s="136">
        <v>0</v>
      </c>
      <c r="F17" s="136">
        <v>0</v>
      </c>
      <c r="G17" s="136">
        <v>0</v>
      </c>
      <c r="H17" s="136">
        <v>0</v>
      </c>
      <c r="I17" s="136">
        <v>0</v>
      </c>
      <c r="J17" s="77">
        <v>0</v>
      </c>
    </row>
    <row r="18" spans="1:10" ht="12.75" customHeight="1" x14ac:dyDescent="0.15">
      <c r="A18" s="60" t="s">
        <v>20</v>
      </c>
      <c r="B18" s="136">
        <v>270</v>
      </c>
      <c r="C18" s="136">
        <v>1</v>
      </c>
      <c r="D18" s="136">
        <v>1</v>
      </c>
      <c r="E18" s="136">
        <v>16</v>
      </c>
      <c r="F18" s="136">
        <v>0</v>
      </c>
      <c r="G18" s="136">
        <v>0</v>
      </c>
      <c r="H18" s="136">
        <v>0</v>
      </c>
      <c r="I18" s="136">
        <v>0</v>
      </c>
      <c r="J18" s="57">
        <v>288.68983221000002</v>
      </c>
    </row>
    <row r="19" spans="1:10" ht="12.75" customHeight="1" x14ac:dyDescent="0.15">
      <c r="A19" s="60" t="s">
        <v>21</v>
      </c>
      <c r="B19" s="136">
        <v>64</v>
      </c>
      <c r="C19" s="136">
        <v>17</v>
      </c>
      <c r="D19" s="136">
        <v>10</v>
      </c>
      <c r="E19" s="136">
        <v>5</v>
      </c>
      <c r="F19" s="136">
        <v>0</v>
      </c>
      <c r="G19" s="136">
        <v>0</v>
      </c>
      <c r="H19" s="136">
        <v>0</v>
      </c>
      <c r="I19" s="136">
        <v>0</v>
      </c>
      <c r="J19" s="57">
        <v>95.5</v>
      </c>
    </row>
    <row r="20" spans="1:10" ht="12.75" customHeight="1" x14ac:dyDescent="0.15">
      <c r="A20" s="60" t="s">
        <v>22</v>
      </c>
      <c r="B20" s="136">
        <v>0</v>
      </c>
      <c r="C20" s="136">
        <v>1</v>
      </c>
      <c r="D20" s="136">
        <v>0</v>
      </c>
      <c r="E20" s="136">
        <v>1</v>
      </c>
      <c r="F20" s="136">
        <v>0</v>
      </c>
      <c r="G20" s="136">
        <v>0</v>
      </c>
      <c r="H20" s="136">
        <v>0</v>
      </c>
      <c r="I20" s="136">
        <v>0</v>
      </c>
      <c r="J20" s="57">
        <v>1.9166666667000001</v>
      </c>
    </row>
    <row r="21" spans="1:10" ht="12.75" customHeight="1" x14ac:dyDescent="0.15">
      <c r="A21" s="60" t="s">
        <v>23</v>
      </c>
      <c r="B21" s="136">
        <v>25</v>
      </c>
      <c r="C21" s="136">
        <v>0</v>
      </c>
      <c r="D21" s="136">
        <v>0</v>
      </c>
      <c r="E21" s="136">
        <v>0</v>
      </c>
      <c r="F21" s="136">
        <v>0</v>
      </c>
      <c r="G21" s="136">
        <v>0</v>
      </c>
      <c r="H21" s="136">
        <v>0</v>
      </c>
      <c r="I21" s="136">
        <v>0</v>
      </c>
      <c r="J21" s="57">
        <v>24.986111111</v>
      </c>
    </row>
    <row r="22" spans="1:10" ht="12.75" customHeight="1" x14ac:dyDescent="0.15">
      <c r="A22" s="60" t="s">
        <v>24</v>
      </c>
      <c r="B22" s="136">
        <v>74</v>
      </c>
      <c r="C22" s="136">
        <v>110</v>
      </c>
      <c r="D22" s="136">
        <v>0</v>
      </c>
      <c r="E22" s="136">
        <v>15</v>
      </c>
      <c r="F22" s="136">
        <v>6</v>
      </c>
      <c r="G22" s="136">
        <v>5</v>
      </c>
      <c r="H22" s="136">
        <v>0</v>
      </c>
      <c r="I22" s="136">
        <v>0</v>
      </c>
      <c r="J22" s="57">
        <v>209.83333332999999</v>
      </c>
    </row>
    <row r="23" spans="1:10" ht="12.75" customHeight="1" x14ac:dyDescent="0.15">
      <c r="A23" s="60" t="s">
        <v>25</v>
      </c>
      <c r="B23" s="136">
        <v>4</v>
      </c>
      <c r="C23" s="136">
        <v>0</v>
      </c>
      <c r="D23" s="136">
        <v>0</v>
      </c>
      <c r="E23" s="136">
        <v>108</v>
      </c>
      <c r="F23" s="136">
        <v>0</v>
      </c>
      <c r="G23" s="136">
        <v>0</v>
      </c>
      <c r="H23" s="136">
        <v>0</v>
      </c>
      <c r="I23" s="136">
        <v>0</v>
      </c>
      <c r="J23" s="57">
        <v>112.33333333</v>
      </c>
    </row>
    <row r="24" spans="1:10" ht="12.75" customHeight="1" x14ac:dyDescent="0.15">
      <c r="A24" s="60" t="s">
        <v>26</v>
      </c>
      <c r="B24" s="136">
        <v>0</v>
      </c>
      <c r="C24" s="136">
        <v>32</v>
      </c>
      <c r="D24" s="136">
        <v>0</v>
      </c>
      <c r="E24" s="136">
        <v>12</v>
      </c>
      <c r="F24" s="136">
        <v>0</v>
      </c>
      <c r="G24" s="136">
        <v>0</v>
      </c>
      <c r="H24" s="136">
        <v>4</v>
      </c>
      <c r="I24" s="136">
        <v>0</v>
      </c>
      <c r="J24" s="57">
        <v>48.082979205999997</v>
      </c>
    </row>
    <row r="25" spans="1:10" ht="12.75" customHeight="1" x14ac:dyDescent="0.15">
      <c r="A25" s="60" t="s">
        <v>27</v>
      </c>
      <c r="B25" s="136">
        <v>395</v>
      </c>
      <c r="C25" s="136">
        <v>40</v>
      </c>
      <c r="D25" s="136">
        <v>674</v>
      </c>
      <c r="E25" s="136">
        <v>138</v>
      </c>
      <c r="F25" s="136">
        <v>58</v>
      </c>
      <c r="G25" s="136">
        <v>44</v>
      </c>
      <c r="H25" s="136">
        <v>0</v>
      </c>
      <c r="I25" s="136">
        <v>0</v>
      </c>
      <c r="J25" s="57">
        <v>1348.3333333</v>
      </c>
    </row>
    <row r="26" spans="1:10" ht="12.75" customHeight="1" x14ac:dyDescent="0.15">
      <c r="A26" s="60" t="s">
        <v>28</v>
      </c>
      <c r="B26" s="136">
        <v>25</v>
      </c>
      <c r="C26" s="136">
        <v>3</v>
      </c>
      <c r="D26" s="136">
        <v>5</v>
      </c>
      <c r="E26" s="136">
        <v>31</v>
      </c>
      <c r="F26" s="136">
        <v>0</v>
      </c>
      <c r="G26" s="136">
        <v>0</v>
      </c>
      <c r="H26" s="136">
        <v>4</v>
      </c>
      <c r="I26" s="136">
        <v>0</v>
      </c>
      <c r="J26" s="57">
        <v>67.166666667000001</v>
      </c>
    </row>
    <row r="27" spans="1:10" ht="4.5" customHeight="1" x14ac:dyDescent="0.15">
      <c r="A27" s="62"/>
      <c r="B27" s="138"/>
      <c r="C27" s="138"/>
      <c r="D27" s="138"/>
      <c r="E27" s="138"/>
      <c r="F27" s="138"/>
      <c r="G27" s="138"/>
      <c r="H27" s="138"/>
      <c r="I27" s="138"/>
      <c r="J27" s="76"/>
    </row>
    <row r="28" spans="1:10" ht="12.75" customHeight="1" x14ac:dyDescent="0.15">
      <c r="A28" s="60" t="s">
        <v>29</v>
      </c>
      <c r="B28" s="136">
        <v>6</v>
      </c>
      <c r="C28" s="136">
        <v>7</v>
      </c>
      <c r="D28" s="136">
        <v>43</v>
      </c>
      <c r="E28" s="136">
        <v>79</v>
      </c>
      <c r="F28" s="136">
        <v>47</v>
      </c>
      <c r="G28" s="136">
        <v>16</v>
      </c>
      <c r="H28" s="136">
        <v>2</v>
      </c>
      <c r="I28" s="136">
        <v>0</v>
      </c>
      <c r="J28" s="57">
        <v>200.5</v>
      </c>
    </row>
    <row r="29" spans="1:10" ht="12.75" customHeight="1" x14ac:dyDescent="0.15">
      <c r="A29" s="60" t="s">
        <v>30</v>
      </c>
      <c r="B29" s="136">
        <v>2187</v>
      </c>
      <c r="C29" s="136">
        <v>484</v>
      </c>
      <c r="D29" s="136">
        <v>254</v>
      </c>
      <c r="E29" s="136">
        <v>806</v>
      </c>
      <c r="F29" s="136">
        <v>537</v>
      </c>
      <c r="G29" s="136">
        <v>0</v>
      </c>
      <c r="H29" s="136">
        <v>13</v>
      </c>
      <c r="I29" s="136">
        <v>0</v>
      </c>
      <c r="J29" s="57">
        <v>4279.7610787000003</v>
      </c>
    </row>
    <row r="30" spans="1:10" ht="12.75" customHeight="1" x14ac:dyDescent="0.15">
      <c r="A30" s="60" t="s">
        <v>31</v>
      </c>
      <c r="B30" s="136">
        <v>78</v>
      </c>
      <c r="C30" s="136">
        <v>61</v>
      </c>
      <c r="D30" s="136">
        <v>0</v>
      </c>
      <c r="E30" s="136">
        <v>260</v>
      </c>
      <c r="F30" s="136">
        <v>59</v>
      </c>
      <c r="G30" s="136">
        <v>216</v>
      </c>
      <c r="H30" s="136">
        <v>193</v>
      </c>
      <c r="I30" s="136">
        <v>0</v>
      </c>
      <c r="J30" s="57">
        <v>867.64534260000005</v>
      </c>
    </row>
    <row r="31" spans="1:10" ht="12.75" customHeight="1" x14ac:dyDescent="0.15">
      <c r="A31" s="60" t="s">
        <v>32</v>
      </c>
      <c r="B31" s="136">
        <v>143</v>
      </c>
      <c r="C31" s="136">
        <v>2447</v>
      </c>
      <c r="D31" s="136">
        <v>605</v>
      </c>
      <c r="E31" s="136">
        <v>633</v>
      </c>
      <c r="F31" s="136">
        <v>0</v>
      </c>
      <c r="G31" s="136">
        <v>0</v>
      </c>
      <c r="H31" s="136">
        <v>30</v>
      </c>
      <c r="I31" s="136">
        <v>0</v>
      </c>
      <c r="J31" s="57">
        <v>3858.4092261999999</v>
      </c>
    </row>
    <row r="32" spans="1:10" ht="12.75" customHeight="1" x14ac:dyDescent="0.15">
      <c r="A32" s="60" t="s">
        <v>33</v>
      </c>
      <c r="B32" s="136">
        <v>84</v>
      </c>
      <c r="C32" s="136">
        <v>36</v>
      </c>
      <c r="D32" s="136">
        <v>6</v>
      </c>
      <c r="E32" s="136">
        <v>106</v>
      </c>
      <c r="F32" s="136">
        <v>36</v>
      </c>
      <c r="G32" s="136">
        <v>0</v>
      </c>
      <c r="H32" s="136">
        <v>176</v>
      </c>
      <c r="I32" s="136">
        <v>0</v>
      </c>
      <c r="J32" s="57">
        <v>444</v>
      </c>
    </row>
    <row r="33" spans="1:10" ht="12.75" customHeight="1" x14ac:dyDescent="0.15">
      <c r="A33" s="60" t="s">
        <v>34</v>
      </c>
      <c r="B33" s="136">
        <v>1641</v>
      </c>
      <c r="C33" s="136">
        <v>165</v>
      </c>
      <c r="D33" s="136">
        <v>1932</v>
      </c>
      <c r="E33" s="136">
        <v>1318</v>
      </c>
      <c r="F33" s="136">
        <v>3</v>
      </c>
      <c r="G33" s="136">
        <v>164</v>
      </c>
      <c r="H33" s="136">
        <v>0</v>
      </c>
      <c r="I33" s="136">
        <v>0</v>
      </c>
      <c r="J33" s="57">
        <v>5224.0170870000002</v>
      </c>
    </row>
    <row r="34" spans="1:10" ht="12.75" customHeight="1" x14ac:dyDescent="0.15">
      <c r="A34" s="60" t="s">
        <v>35</v>
      </c>
      <c r="B34" s="136">
        <v>70</v>
      </c>
      <c r="C34" s="136">
        <v>87</v>
      </c>
      <c r="D34" s="136">
        <v>221</v>
      </c>
      <c r="E34" s="136">
        <v>322</v>
      </c>
      <c r="F34" s="136">
        <v>47</v>
      </c>
      <c r="G34" s="136">
        <v>4</v>
      </c>
      <c r="H34" s="136">
        <v>64</v>
      </c>
      <c r="I34" s="136">
        <v>0</v>
      </c>
      <c r="J34" s="57">
        <v>815.67976479000004</v>
      </c>
    </row>
    <row r="35" spans="1:10" ht="12.75" customHeight="1" x14ac:dyDescent="0.15">
      <c r="A35" s="60" t="s">
        <v>36</v>
      </c>
      <c r="B35" s="136">
        <v>471</v>
      </c>
      <c r="C35" s="136">
        <v>264</v>
      </c>
      <c r="D35" s="136">
        <v>87</v>
      </c>
      <c r="E35" s="136">
        <v>112</v>
      </c>
      <c r="F35" s="136">
        <v>7</v>
      </c>
      <c r="G35" s="136">
        <v>2</v>
      </c>
      <c r="H35" s="136">
        <v>12</v>
      </c>
      <c r="I35" s="136">
        <v>0</v>
      </c>
      <c r="J35" s="57">
        <v>954.75</v>
      </c>
    </row>
    <row r="36" spans="1:10" ht="12.75" customHeight="1" x14ac:dyDescent="0.15">
      <c r="A36" s="60" t="s">
        <v>37</v>
      </c>
      <c r="B36" s="136">
        <v>39</v>
      </c>
      <c r="C36" s="136">
        <v>18</v>
      </c>
      <c r="D36" s="136">
        <v>34</v>
      </c>
      <c r="E36" s="136">
        <v>27</v>
      </c>
      <c r="F36" s="136">
        <v>3</v>
      </c>
      <c r="G36" s="136">
        <v>2</v>
      </c>
      <c r="H36" s="136">
        <v>1</v>
      </c>
      <c r="I36" s="136">
        <v>0</v>
      </c>
      <c r="J36" s="57">
        <v>122.83550409999999</v>
      </c>
    </row>
    <row r="37" spans="1:10" ht="12.75" customHeight="1" x14ac:dyDescent="0.15">
      <c r="A37" s="60" t="s">
        <v>38</v>
      </c>
      <c r="B37" s="136">
        <v>22</v>
      </c>
      <c r="C37" s="136">
        <v>0</v>
      </c>
      <c r="D37" s="136">
        <v>17</v>
      </c>
      <c r="E37" s="136">
        <v>13</v>
      </c>
      <c r="F37" s="136">
        <v>7</v>
      </c>
      <c r="G37" s="136">
        <v>9</v>
      </c>
      <c r="H37" s="136">
        <v>0</v>
      </c>
      <c r="I37" s="136">
        <v>0</v>
      </c>
      <c r="J37" s="57">
        <v>67.697787360000007</v>
      </c>
    </row>
    <row r="38" spans="1:10" ht="4.5" customHeight="1" x14ac:dyDescent="0.15">
      <c r="A38" s="62"/>
      <c r="B38" s="138"/>
      <c r="C38" s="138"/>
      <c r="D38" s="138"/>
      <c r="E38" s="138"/>
      <c r="F38" s="138"/>
      <c r="G38" s="138"/>
      <c r="H38" s="138"/>
      <c r="I38" s="138"/>
      <c r="J38" s="76"/>
    </row>
    <row r="39" spans="1:10" ht="12.75" customHeight="1" x14ac:dyDescent="0.15">
      <c r="A39" s="60" t="s">
        <v>39</v>
      </c>
      <c r="B39" s="136">
        <v>62</v>
      </c>
      <c r="C39" s="136">
        <v>92</v>
      </c>
      <c r="D39" s="136">
        <v>221</v>
      </c>
      <c r="E39" s="136">
        <v>56</v>
      </c>
      <c r="F39" s="136">
        <v>17</v>
      </c>
      <c r="G39" s="136">
        <v>0</v>
      </c>
      <c r="H39" s="136">
        <v>10</v>
      </c>
      <c r="I39" s="136">
        <v>0</v>
      </c>
      <c r="J39" s="57">
        <v>457.58333333000002</v>
      </c>
    </row>
    <row r="40" spans="1:10" ht="12.75" customHeight="1" x14ac:dyDescent="0.15">
      <c r="A40" s="60" t="s">
        <v>40</v>
      </c>
      <c r="B40" s="136">
        <v>113</v>
      </c>
      <c r="C40" s="136">
        <v>22</v>
      </c>
      <c r="D40" s="136">
        <v>2</v>
      </c>
      <c r="E40" s="136">
        <v>247</v>
      </c>
      <c r="F40" s="136">
        <v>13</v>
      </c>
      <c r="G40" s="136">
        <v>7</v>
      </c>
      <c r="H40" s="136">
        <v>0</v>
      </c>
      <c r="I40" s="136">
        <v>0</v>
      </c>
      <c r="J40" s="57">
        <v>403.91666666999998</v>
      </c>
    </row>
    <row r="41" spans="1:10" ht="12.75" customHeight="1" x14ac:dyDescent="0.15">
      <c r="A41" s="60" t="s">
        <v>41</v>
      </c>
      <c r="B41" s="136">
        <v>76</v>
      </c>
      <c r="C41" s="136">
        <v>76</v>
      </c>
      <c r="D41" s="136">
        <v>32</v>
      </c>
      <c r="E41" s="136">
        <v>20</v>
      </c>
      <c r="F41" s="136">
        <v>10</v>
      </c>
      <c r="G41" s="136">
        <v>0</v>
      </c>
      <c r="H41" s="136">
        <v>1</v>
      </c>
      <c r="I41" s="136">
        <v>0</v>
      </c>
      <c r="J41" s="57">
        <v>214.31582728000001</v>
      </c>
    </row>
    <row r="42" spans="1:10" ht="12.75" customHeight="1" x14ac:dyDescent="0.15">
      <c r="A42" s="60" t="s">
        <v>42</v>
      </c>
      <c r="B42" s="136">
        <v>2857</v>
      </c>
      <c r="C42" s="136">
        <v>1609</v>
      </c>
      <c r="D42" s="136">
        <v>0</v>
      </c>
      <c r="E42" s="136">
        <v>177</v>
      </c>
      <c r="F42" s="136">
        <v>679</v>
      </c>
      <c r="G42" s="136">
        <v>26</v>
      </c>
      <c r="H42" s="136">
        <v>0</v>
      </c>
      <c r="I42" s="136">
        <v>0</v>
      </c>
      <c r="J42" s="57">
        <v>5348.6176470999999</v>
      </c>
    </row>
    <row r="43" spans="1:10" ht="12.75" customHeight="1" x14ac:dyDescent="0.15">
      <c r="A43" s="60" t="s">
        <v>43</v>
      </c>
      <c r="B43" s="136">
        <v>207</v>
      </c>
      <c r="C43" s="136">
        <v>488</v>
      </c>
      <c r="D43" s="136">
        <v>7</v>
      </c>
      <c r="E43" s="136">
        <v>87</v>
      </c>
      <c r="F43" s="136">
        <v>1</v>
      </c>
      <c r="G43" s="136">
        <v>0</v>
      </c>
      <c r="H43" s="136">
        <v>0</v>
      </c>
      <c r="I43" s="136">
        <v>0</v>
      </c>
      <c r="J43" s="57">
        <v>790.0993254</v>
      </c>
    </row>
    <row r="44" spans="1:10" ht="12.75" customHeight="1" x14ac:dyDescent="0.15">
      <c r="A44" s="60" t="s">
        <v>44</v>
      </c>
      <c r="B44" s="136">
        <v>76</v>
      </c>
      <c r="C44" s="136">
        <v>13</v>
      </c>
      <c r="D44" s="136">
        <v>0</v>
      </c>
      <c r="E44" s="136">
        <v>21</v>
      </c>
      <c r="F44" s="136">
        <v>0</v>
      </c>
      <c r="G44" s="136">
        <v>4</v>
      </c>
      <c r="H44" s="136">
        <v>2</v>
      </c>
      <c r="I44" s="136">
        <v>0</v>
      </c>
      <c r="J44" s="57">
        <v>115.25</v>
      </c>
    </row>
    <row r="45" spans="1:10" ht="12.75" customHeight="1" x14ac:dyDescent="0.15">
      <c r="A45" s="60" t="s">
        <v>45</v>
      </c>
      <c r="B45" s="136">
        <v>1947</v>
      </c>
      <c r="C45" s="136">
        <v>271</v>
      </c>
      <c r="D45" s="136">
        <v>414</v>
      </c>
      <c r="E45" s="136">
        <v>836</v>
      </c>
      <c r="F45" s="136">
        <v>32</v>
      </c>
      <c r="G45" s="136">
        <v>14</v>
      </c>
      <c r="H45" s="136">
        <v>39</v>
      </c>
      <c r="I45" s="136">
        <v>0</v>
      </c>
      <c r="J45" s="57">
        <v>3553.1065993000002</v>
      </c>
    </row>
    <row r="46" spans="1:10" ht="12.75" customHeight="1" x14ac:dyDescent="0.15">
      <c r="A46" s="60" t="s">
        <v>46</v>
      </c>
      <c r="B46" s="136">
        <v>182</v>
      </c>
      <c r="C46" s="136">
        <v>159</v>
      </c>
      <c r="D46" s="136">
        <v>128</v>
      </c>
      <c r="E46" s="136">
        <v>486</v>
      </c>
      <c r="F46" s="136">
        <v>0</v>
      </c>
      <c r="G46" s="136">
        <v>263</v>
      </c>
      <c r="H46" s="136">
        <v>45</v>
      </c>
      <c r="I46" s="136">
        <v>0</v>
      </c>
      <c r="J46" s="57">
        <v>1262.511673</v>
      </c>
    </row>
    <row r="47" spans="1:10" ht="12.75" customHeight="1" x14ac:dyDescent="0.15">
      <c r="A47" s="60" t="s">
        <v>47</v>
      </c>
      <c r="B47" s="136">
        <v>161</v>
      </c>
      <c r="C47" s="136">
        <v>74</v>
      </c>
      <c r="D47" s="136">
        <v>0</v>
      </c>
      <c r="E47" s="136">
        <v>1</v>
      </c>
      <c r="F47" s="136">
        <v>0</v>
      </c>
      <c r="G47" s="136">
        <v>0</v>
      </c>
      <c r="H47" s="136">
        <v>33</v>
      </c>
      <c r="I47" s="136">
        <v>0</v>
      </c>
      <c r="J47" s="57">
        <v>269.17507158000001</v>
      </c>
    </row>
    <row r="48" spans="1:10" ht="12.75" customHeight="1" x14ac:dyDescent="0.15">
      <c r="A48" s="60" t="s">
        <v>48</v>
      </c>
      <c r="B48" s="136">
        <v>0</v>
      </c>
      <c r="C48" s="136">
        <v>698</v>
      </c>
      <c r="D48" s="136">
        <v>1396</v>
      </c>
      <c r="E48" s="136">
        <v>819</v>
      </c>
      <c r="F48" s="136">
        <v>184</v>
      </c>
      <c r="G48" s="136">
        <v>10</v>
      </c>
      <c r="H48" s="136">
        <v>166</v>
      </c>
      <c r="I48" s="136">
        <v>0</v>
      </c>
      <c r="J48" s="57">
        <v>3273.5471173000001</v>
      </c>
    </row>
    <row r="49" spans="1:10" ht="4.5" customHeight="1" x14ac:dyDescent="0.15">
      <c r="A49" s="62"/>
      <c r="B49" s="138"/>
      <c r="C49" s="138"/>
      <c r="D49" s="138"/>
      <c r="E49" s="138"/>
      <c r="F49" s="138"/>
      <c r="G49" s="138"/>
      <c r="H49" s="138"/>
      <c r="I49" s="138"/>
      <c r="J49" s="76"/>
    </row>
    <row r="50" spans="1:10" ht="12.75" customHeight="1" x14ac:dyDescent="0.15">
      <c r="A50" s="60" t="s">
        <v>49</v>
      </c>
      <c r="B50" s="136">
        <v>150</v>
      </c>
      <c r="C50" s="136">
        <v>65</v>
      </c>
      <c r="D50" s="136">
        <v>0</v>
      </c>
      <c r="E50" s="136">
        <v>33</v>
      </c>
      <c r="F50" s="136">
        <v>0</v>
      </c>
      <c r="G50" s="136">
        <v>0</v>
      </c>
      <c r="H50" s="136">
        <v>40</v>
      </c>
      <c r="I50" s="136">
        <v>0</v>
      </c>
      <c r="J50" s="57">
        <v>288.35987795</v>
      </c>
    </row>
    <row r="51" spans="1:10" ht="12.75" customHeight="1" x14ac:dyDescent="0.15">
      <c r="A51" s="60" t="s">
        <v>50</v>
      </c>
      <c r="B51" s="136">
        <v>55</v>
      </c>
      <c r="C51" s="136">
        <v>105</v>
      </c>
      <c r="D51" s="136">
        <v>0</v>
      </c>
      <c r="E51" s="136">
        <v>185</v>
      </c>
      <c r="F51" s="136">
        <v>0</v>
      </c>
      <c r="G51" s="136">
        <v>5</v>
      </c>
      <c r="H51" s="136">
        <v>5</v>
      </c>
      <c r="I51" s="136">
        <v>0</v>
      </c>
      <c r="J51" s="57">
        <v>355.75</v>
      </c>
    </row>
    <row r="52" spans="1:10" ht="12.75" customHeight="1" x14ac:dyDescent="0.15">
      <c r="A52" s="60" t="s">
        <v>51</v>
      </c>
      <c r="B52" s="136">
        <v>83</v>
      </c>
      <c r="C52" s="136">
        <v>21</v>
      </c>
      <c r="D52" s="136">
        <v>31</v>
      </c>
      <c r="E52" s="136">
        <v>58</v>
      </c>
      <c r="F52" s="136">
        <v>0</v>
      </c>
      <c r="G52" s="136">
        <v>0</v>
      </c>
      <c r="H52" s="136">
        <v>0</v>
      </c>
      <c r="I52" s="136">
        <v>0</v>
      </c>
      <c r="J52" s="57">
        <v>193.07465278000001</v>
      </c>
    </row>
    <row r="53" spans="1:10" ht="12.75" customHeight="1" x14ac:dyDescent="0.15">
      <c r="A53" s="60" t="s">
        <v>52</v>
      </c>
      <c r="B53" s="136">
        <v>0</v>
      </c>
      <c r="C53" s="136">
        <v>3</v>
      </c>
      <c r="D53" s="136">
        <v>150</v>
      </c>
      <c r="E53" s="136">
        <v>2</v>
      </c>
      <c r="F53" s="136">
        <v>0</v>
      </c>
      <c r="G53" s="136">
        <v>6</v>
      </c>
      <c r="H53" s="136">
        <v>0</v>
      </c>
      <c r="I53" s="136">
        <v>2</v>
      </c>
      <c r="J53" s="57">
        <v>162.82814529999999</v>
      </c>
    </row>
    <row r="54" spans="1:10" ht="12.75" customHeight="1" x14ac:dyDescent="0.15">
      <c r="A54" s="60" t="s">
        <v>53</v>
      </c>
      <c r="B54" s="136">
        <v>94</v>
      </c>
      <c r="C54" s="136">
        <v>0</v>
      </c>
      <c r="D54" s="136">
        <v>474</v>
      </c>
      <c r="E54" s="136">
        <v>544</v>
      </c>
      <c r="F54" s="136">
        <v>999</v>
      </c>
      <c r="G54" s="136">
        <v>8</v>
      </c>
      <c r="H54" s="136">
        <v>0</v>
      </c>
      <c r="I54" s="136">
        <v>0</v>
      </c>
      <c r="J54" s="57">
        <v>2118.9166667</v>
      </c>
    </row>
    <row r="55" spans="1:10" ht="12.75" customHeight="1" x14ac:dyDescent="0.15">
      <c r="A55" s="60" t="s">
        <v>54</v>
      </c>
      <c r="B55" s="136">
        <v>0</v>
      </c>
      <c r="C55" s="136">
        <v>9</v>
      </c>
      <c r="D55" s="136">
        <v>0</v>
      </c>
      <c r="E55" s="136">
        <v>0</v>
      </c>
      <c r="F55" s="136">
        <v>0</v>
      </c>
      <c r="G55" s="136">
        <v>0</v>
      </c>
      <c r="H55" s="136">
        <v>0</v>
      </c>
      <c r="I55" s="136">
        <v>0</v>
      </c>
      <c r="J55" s="57">
        <v>9.4654088049999991</v>
      </c>
    </row>
    <row r="56" spans="1:10" ht="12.75" customHeight="1" x14ac:dyDescent="0.15">
      <c r="A56" s="60" t="s">
        <v>55</v>
      </c>
      <c r="B56" s="136">
        <v>13</v>
      </c>
      <c r="C56" s="136">
        <v>62</v>
      </c>
      <c r="D56" s="136">
        <v>0</v>
      </c>
      <c r="E56" s="136">
        <v>14</v>
      </c>
      <c r="F56" s="136">
        <v>16</v>
      </c>
      <c r="G56" s="136">
        <v>0</v>
      </c>
      <c r="H56" s="136">
        <v>5</v>
      </c>
      <c r="I56" s="136">
        <v>0</v>
      </c>
      <c r="J56" s="57">
        <v>110.09704343999999</v>
      </c>
    </row>
    <row r="57" spans="1:10" ht="12.75" customHeight="1" x14ac:dyDescent="0.15">
      <c r="A57" s="60" t="s">
        <v>56</v>
      </c>
      <c r="B57" s="136">
        <v>29</v>
      </c>
      <c r="C57" s="136">
        <v>7</v>
      </c>
      <c r="D57" s="136">
        <v>47</v>
      </c>
      <c r="E57" s="136">
        <v>7</v>
      </c>
      <c r="F57" s="136">
        <v>0</v>
      </c>
      <c r="G57" s="136">
        <v>0</v>
      </c>
      <c r="H57" s="136">
        <v>20</v>
      </c>
      <c r="I57" s="136">
        <v>0</v>
      </c>
      <c r="J57" s="57">
        <v>109.91666667</v>
      </c>
    </row>
    <row r="58" spans="1:10" ht="12.75" customHeight="1" x14ac:dyDescent="0.15">
      <c r="A58" s="60" t="s">
        <v>57</v>
      </c>
      <c r="B58" s="136">
        <v>44</v>
      </c>
      <c r="C58" s="136">
        <v>0</v>
      </c>
      <c r="D58" s="136">
        <v>0</v>
      </c>
      <c r="E58" s="136">
        <v>4</v>
      </c>
      <c r="F58" s="136">
        <v>2</v>
      </c>
      <c r="G58" s="136">
        <v>0</v>
      </c>
      <c r="H58" s="136">
        <v>2</v>
      </c>
      <c r="I58" s="136">
        <v>0</v>
      </c>
      <c r="J58" s="57">
        <v>52.688947466999998</v>
      </c>
    </row>
    <row r="59" spans="1:10" ht="12.75" customHeight="1" x14ac:dyDescent="0.15">
      <c r="A59" s="60" t="s">
        <v>58</v>
      </c>
      <c r="B59" s="136">
        <v>0</v>
      </c>
      <c r="C59" s="136">
        <v>1</v>
      </c>
      <c r="D59" s="136">
        <v>4</v>
      </c>
      <c r="E59" s="136">
        <v>2</v>
      </c>
      <c r="F59" s="136">
        <v>0</v>
      </c>
      <c r="G59" s="136">
        <v>0</v>
      </c>
      <c r="H59" s="136">
        <v>0</v>
      </c>
      <c r="I59" s="136">
        <v>0</v>
      </c>
      <c r="J59" s="77">
        <v>6.3333333332999997</v>
      </c>
    </row>
    <row r="60" spans="1:10" ht="4.5" customHeight="1" x14ac:dyDescent="0.15">
      <c r="A60" s="62"/>
      <c r="B60" s="138"/>
      <c r="C60" s="138"/>
      <c r="D60" s="138"/>
      <c r="E60" s="138"/>
      <c r="F60" s="138"/>
      <c r="G60" s="138"/>
      <c r="H60" s="138"/>
      <c r="I60" s="138"/>
      <c r="J60" s="76"/>
    </row>
    <row r="61" spans="1:10" ht="12.75" customHeight="1" x14ac:dyDescent="0.15">
      <c r="A61" s="60" t="s">
        <v>59</v>
      </c>
      <c r="B61" s="136">
        <v>95</v>
      </c>
      <c r="C61" s="136">
        <v>1855</v>
      </c>
      <c r="D61" s="136">
        <v>10</v>
      </c>
      <c r="E61" s="136">
        <v>720</v>
      </c>
      <c r="F61" s="136">
        <v>873</v>
      </c>
      <c r="G61" s="136">
        <v>8</v>
      </c>
      <c r="H61" s="136">
        <v>284</v>
      </c>
      <c r="I61" s="136">
        <v>0</v>
      </c>
      <c r="J61" s="57">
        <v>3844.1348106999999</v>
      </c>
    </row>
    <row r="62" spans="1:10" ht="12.75" customHeight="1" x14ac:dyDescent="0.15">
      <c r="A62" s="60" t="s">
        <v>60</v>
      </c>
      <c r="B62" s="136">
        <v>58</v>
      </c>
      <c r="C62" s="136">
        <v>115</v>
      </c>
      <c r="D62" s="136">
        <v>78</v>
      </c>
      <c r="E62" s="136">
        <v>145</v>
      </c>
      <c r="F62" s="136">
        <v>4</v>
      </c>
      <c r="G62" s="136">
        <v>1</v>
      </c>
      <c r="H62" s="136">
        <v>27</v>
      </c>
      <c r="I62" s="136">
        <v>0</v>
      </c>
      <c r="J62" s="57">
        <v>428.65965277999999</v>
      </c>
    </row>
    <row r="63" spans="1:10" ht="12.75" customHeight="1" x14ac:dyDescent="0.15">
      <c r="A63" s="60" t="s">
        <v>61</v>
      </c>
      <c r="B63" s="136">
        <v>17</v>
      </c>
      <c r="C63" s="136">
        <v>19</v>
      </c>
      <c r="D63" s="136">
        <v>0</v>
      </c>
      <c r="E63" s="136">
        <v>1</v>
      </c>
      <c r="F63" s="136">
        <v>0</v>
      </c>
      <c r="G63" s="136">
        <v>0</v>
      </c>
      <c r="H63" s="136">
        <v>0</v>
      </c>
      <c r="I63" s="136">
        <v>0</v>
      </c>
      <c r="J63" s="57">
        <v>36.75</v>
      </c>
    </row>
    <row r="64" spans="1:10" ht="12.75" customHeight="1" x14ac:dyDescent="0.15">
      <c r="A64" s="61" t="s">
        <v>62</v>
      </c>
      <c r="B64" s="140">
        <v>0</v>
      </c>
      <c r="C64" s="140">
        <v>0</v>
      </c>
      <c r="D64" s="140">
        <v>0</v>
      </c>
      <c r="E64" s="140">
        <v>0</v>
      </c>
      <c r="F64" s="140">
        <v>0</v>
      </c>
      <c r="G64" s="140">
        <v>0</v>
      </c>
      <c r="H64" s="140">
        <v>0</v>
      </c>
      <c r="I64" s="140">
        <v>0</v>
      </c>
      <c r="J64" s="80">
        <v>0</v>
      </c>
    </row>
    <row r="65" spans="1:9" ht="15" customHeight="1" x14ac:dyDescent="0.15">
      <c r="A65" s="125"/>
      <c r="B65" s="125"/>
      <c r="C65" s="125"/>
      <c r="D65" s="125"/>
      <c r="E65" s="125"/>
      <c r="F65" s="125"/>
      <c r="G65" s="125"/>
      <c r="H65" s="125"/>
      <c r="I65" s="125"/>
    </row>
    <row r="66" spans="1:9" ht="15" customHeight="1" x14ac:dyDescent="0.15"/>
  </sheetData>
  <mergeCells count="2">
    <mergeCell ref="A2:J2"/>
    <mergeCell ref="A1:J1"/>
  </mergeCells>
  <pageMargins left="0.25" right="0.25" top="0.25" bottom="0.25" header="0.3" footer="0.3"/>
  <pageSetup scale="91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pageSetUpPr fitToPage="1"/>
  </sheetPr>
  <dimension ref="A1:L66"/>
  <sheetViews>
    <sheetView topLeftCell="A22" workbookViewId="0">
      <selection activeCell="A2" sqref="A2:K2"/>
    </sheetView>
  </sheetViews>
  <sheetFormatPr baseColWidth="10" defaultColWidth="9.1640625" defaultRowHeight="13" x14ac:dyDescent="0.15"/>
  <cols>
    <col min="1" max="1" width="15.6640625" style="2" customWidth="1"/>
    <col min="2" max="2" width="9.6640625" style="2" bestFit="1" customWidth="1"/>
    <col min="3" max="3" width="9.83203125" style="2" customWidth="1"/>
    <col min="4" max="4" width="11.6640625" style="2" customWidth="1"/>
    <col min="5" max="5" width="10.5" style="2" customWidth="1"/>
    <col min="6" max="6" width="11.1640625" style="2" customWidth="1"/>
    <col min="7" max="7" width="12.83203125" style="2" customWidth="1"/>
    <col min="8" max="8" width="8.83203125" style="2" customWidth="1"/>
    <col min="9" max="10" width="12.1640625" style="2" customWidth="1"/>
    <col min="11" max="11" width="10.33203125" style="2" customWidth="1"/>
    <col min="12" max="16384" width="9.1640625" style="2"/>
  </cols>
  <sheetData>
    <row r="1" spans="1:12" ht="54" customHeight="1" x14ac:dyDescent="0.15">
      <c r="A1" s="339" t="s">
        <v>189</v>
      </c>
      <c r="B1" s="339"/>
      <c r="C1" s="339"/>
      <c r="D1" s="339"/>
      <c r="E1" s="339"/>
      <c r="F1" s="339"/>
      <c r="G1" s="339"/>
      <c r="H1" s="339"/>
      <c r="I1" s="339"/>
      <c r="J1" s="339"/>
      <c r="K1" s="339"/>
      <c r="L1" s="7"/>
    </row>
    <row r="2" spans="1:12" ht="12.75" customHeight="1" x14ac:dyDescent="0.15">
      <c r="A2" s="290" t="str">
        <f>FINAL2!$A$2</f>
        <v>ACF/OFA: 12/15/2015</v>
      </c>
      <c r="B2" s="290"/>
      <c r="C2" s="290"/>
      <c r="D2" s="290"/>
      <c r="E2" s="290"/>
      <c r="F2" s="290"/>
      <c r="G2" s="290"/>
      <c r="H2" s="290"/>
      <c r="I2" s="290"/>
      <c r="J2" s="290"/>
      <c r="K2" s="290"/>
    </row>
    <row r="3" spans="1:12" s="3" customFormat="1" ht="52.5" customHeight="1" x14ac:dyDescent="0.15">
      <c r="A3" s="126" t="s">
        <v>0</v>
      </c>
      <c r="B3" s="127" t="s">
        <v>131</v>
      </c>
      <c r="C3" s="127" t="s">
        <v>140</v>
      </c>
      <c r="D3" s="127" t="s">
        <v>105</v>
      </c>
      <c r="E3" s="127" t="s">
        <v>100</v>
      </c>
      <c r="F3" s="127" t="s">
        <v>106</v>
      </c>
      <c r="G3" s="127" t="s">
        <v>107</v>
      </c>
      <c r="H3" s="127" t="s">
        <v>108</v>
      </c>
      <c r="I3" s="127" t="s">
        <v>109</v>
      </c>
      <c r="J3" s="127" t="s">
        <v>110</v>
      </c>
      <c r="K3" s="127" t="s">
        <v>111</v>
      </c>
    </row>
    <row r="4" spans="1:12" ht="12.75" customHeight="1" x14ac:dyDescent="0.15">
      <c r="A4" s="45" t="s">
        <v>3</v>
      </c>
      <c r="B4" s="141">
        <f>SUM(B6:B64)</f>
        <v>1149778</v>
      </c>
      <c r="C4" s="141">
        <f t="shared" ref="C4:K4" si="0">SUM(C6:C64)</f>
        <v>22365</v>
      </c>
      <c r="D4" s="141">
        <f t="shared" si="0"/>
        <v>5241</v>
      </c>
      <c r="E4" s="141">
        <f t="shared" si="0"/>
        <v>7698</v>
      </c>
      <c r="F4" s="141">
        <f t="shared" si="0"/>
        <v>3467</v>
      </c>
      <c r="G4" s="141">
        <f t="shared" si="0"/>
        <v>3859</v>
      </c>
      <c r="H4" s="141">
        <f t="shared" si="0"/>
        <v>1470</v>
      </c>
      <c r="I4" s="141">
        <f t="shared" si="0"/>
        <v>1212</v>
      </c>
      <c r="J4" s="141">
        <f t="shared" si="0"/>
        <v>730</v>
      </c>
      <c r="K4" s="141">
        <f t="shared" si="0"/>
        <v>75</v>
      </c>
    </row>
    <row r="5" spans="1:12" ht="4.5" customHeight="1" x14ac:dyDescent="0.15">
      <c r="A5" s="62"/>
      <c r="B5" s="142"/>
      <c r="C5" s="142"/>
      <c r="D5" s="142"/>
      <c r="E5" s="142"/>
      <c r="F5" s="142"/>
      <c r="G5" s="142"/>
      <c r="H5" s="142"/>
      <c r="I5" s="142"/>
      <c r="J5" s="142"/>
      <c r="K5" s="142"/>
    </row>
    <row r="6" spans="1:12" ht="12.75" customHeight="1" x14ac:dyDescent="0.15">
      <c r="A6" s="60" t="s">
        <v>10</v>
      </c>
      <c r="B6" s="141">
        <v>12502</v>
      </c>
      <c r="C6" s="141">
        <v>148</v>
      </c>
      <c r="D6" s="141">
        <v>75</v>
      </c>
      <c r="E6" s="141">
        <v>28</v>
      </c>
      <c r="F6" s="141">
        <v>0</v>
      </c>
      <c r="G6" s="141">
        <v>22</v>
      </c>
      <c r="H6" s="141">
        <v>21</v>
      </c>
      <c r="I6" s="141">
        <v>0</v>
      </c>
      <c r="J6" s="141">
        <v>9</v>
      </c>
      <c r="K6" s="141">
        <v>0</v>
      </c>
    </row>
    <row r="7" spans="1:12" ht="12.75" customHeight="1" x14ac:dyDescent="0.15">
      <c r="A7" s="60" t="s">
        <v>11</v>
      </c>
      <c r="B7" s="141">
        <v>3041</v>
      </c>
      <c r="C7" s="141">
        <v>0</v>
      </c>
      <c r="D7" s="141">
        <v>0</v>
      </c>
      <c r="E7" s="141">
        <v>0</v>
      </c>
      <c r="F7" s="141">
        <v>0</v>
      </c>
      <c r="G7" s="141">
        <v>0</v>
      </c>
      <c r="H7" s="141">
        <v>0</v>
      </c>
      <c r="I7" s="141">
        <v>0</v>
      </c>
      <c r="J7" s="141">
        <v>0</v>
      </c>
      <c r="K7" s="141">
        <v>0</v>
      </c>
    </row>
    <row r="8" spans="1:12" ht="12.75" customHeight="1" x14ac:dyDescent="0.15">
      <c r="A8" s="60" t="s">
        <v>12</v>
      </c>
      <c r="B8" s="141">
        <v>10593</v>
      </c>
      <c r="C8" s="141">
        <v>0</v>
      </c>
      <c r="D8" s="141">
        <v>0</v>
      </c>
      <c r="E8" s="141">
        <v>0</v>
      </c>
      <c r="F8" s="141">
        <v>0</v>
      </c>
      <c r="G8" s="141">
        <v>0</v>
      </c>
      <c r="H8" s="141">
        <v>0</v>
      </c>
      <c r="I8" s="141">
        <v>0</v>
      </c>
      <c r="J8" s="141">
        <v>0</v>
      </c>
      <c r="K8" s="141">
        <v>0</v>
      </c>
    </row>
    <row r="9" spans="1:12" ht="12.75" customHeight="1" x14ac:dyDescent="0.15">
      <c r="A9" s="60" t="s">
        <v>13</v>
      </c>
      <c r="B9" s="141">
        <v>4565</v>
      </c>
      <c r="C9" s="141">
        <v>0</v>
      </c>
      <c r="D9" s="141">
        <v>0</v>
      </c>
      <c r="E9" s="141">
        <v>0</v>
      </c>
      <c r="F9" s="141">
        <v>0</v>
      </c>
      <c r="G9" s="141">
        <v>0</v>
      </c>
      <c r="H9" s="141">
        <v>0</v>
      </c>
      <c r="I9" s="141">
        <v>0</v>
      </c>
      <c r="J9" s="141">
        <v>0</v>
      </c>
      <c r="K9" s="141">
        <v>0</v>
      </c>
    </row>
    <row r="10" spans="1:12" ht="12.75" customHeight="1" x14ac:dyDescent="0.15">
      <c r="A10" s="60" t="s">
        <v>14</v>
      </c>
      <c r="B10" s="141">
        <v>431903</v>
      </c>
      <c r="C10" s="141">
        <v>8138</v>
      </c>
      <c r="D10" s="141">
        <v>444</v>
      </c>
      <c r="E10" s="141">
        <v>3925</v>
      </c>
      <c r="F10" s="141">
        <v>707</v>
      </c>
      <c r="G10" s="141">
        <v>1805</v>
      </c>
      <c r="H10" s="141">
        <v>379</v>
      </c>
      <c r="I10" s="141">
        <v>821</v>
      </c>
      <c r="J10" s="141">
        <v>436</v>
      </c>
      <c r="K10" s="141">
        <v>75</v>
      </c>
    </row>
    <row r="11" spans="1:12" ht="12.75" customHeight="1" x14ac:dyDescent="0.15">
      <c r="A11" s="60" t="s">
        <v>15</v>
      </c>
      <c r="B11" s="141">
        <v>11782</v>
      </c>
      <c r="C11" s="141">
        <v>325</v>
      </c>
      <c r="D11" s="141">
        <v>97</v>
      </c>
      <c r="E11" s="141">
        <v>74</v>
      </c>
      <c r="F11" s="141">
        <v>67</v>
      </c>
      <c r="G11" s="141">
        <v>76</v>
      </c>
      <c r="H11" s="141">
        <v>0</v>
      </c>
      <c r="I11" s="141">
        <v>5</v>
      </c>
      <c r="J11" s="141">
        <v>11</v>
      </c>
      <c r="K11" s="141">
        <v>0</v>
      </c>
    </row>
    <row r="12" spans="1:12" ht="12.75" customHeight="1" x14ac:dyDescent="0.15">
      <c r="A12" s="60" t="s">
        <v>16</v>
      </c>
      <c r="B12" s="141">
        <v>8811</v>
      </c>
      <c r="C12" s="141">
        <v>220</v>
      </c>
      <c r="D12" s="141">
        <v>0</v>
      </c>
      <c r="E12" s="141">
        <v>148</v>
      </c>
      <c r="F12" s="141">
        <v>0</v>
      </c>
      <c r="G12" s="141">
        <v>56</v>
      </c>
      <c r="H12" s="141">
        <v>5</v>
      </c>
      <c r="I12" s="141">
        <v>22</v>
      </c>
      <c r="J12" s="141">
        <v>0</v>
      </c>
      <c r="K12" s="141">
        <v>0</v>
      </c>
    </row>
    <row r="13" spans="1:12" ht="12.75" customHeight="1" x14ac:dyDescent="0.15">
      <c r="A13" s="60" t="s">
        <v>17</v>
      </c>
      <c r="B13" s="141">
        <v>1899</v>
      </c>
      <c r="C13" s="141">
        <v>18</v>
      </c>
      <c r="D13" s="141">
        <v>9</v>
      </c>
      <c r="E13" s="141">
        <v>9</v>
      </c>
      <c r="F13" s="141">
        <v>0</v>
      </c>
      <c r="G13" s="141">
        <v>1</v>
      </c>
      <c r="H13" s="141">
        <v>0</v>
      </c>
      <c r="I13" s="141">
        <v>0</v>
      </c>
      <c r="J13" s="141">
        <v>0</v>
      </c>
      <c r="K13" s="141">
        <v>0</v>
      </c>
    </row>
    <row r="14" spans="1:12" ht="12.75" customHeight="1" x14ac:dyDescent="0.15">
      <c r="A14" s="60" t="s">
        <v>84</v>
      </c>
      <c r="B14" s="141">
        <v>4358</v>
      </c>
      <c r="C14" s="141">
        <v>0</v>
      </c>
      <c r="D14" s="141">
        <v>0</v>
      </c>
      <c r="E14" s="141">
        <v>0</v>
      </c>
      <c r="F14" s="141">
        <v>0</v>
      </c>
      <c r="G14" s="141">
        <v>0</v>
      </c>
      <c r="H14" s="141">
        <v>0</v>
      </c>
      <c r="I14" s="141">
        <v>0</v>
      </c>
      <c r="J14" s="141">
        <v>0</v>
      </c>
      <c r="K14" s="141">
        <v>0</v>
      </c>
    </row>
    <row r="15" spans="1:12" ht="12.75" customHeight="1" x14ac:dyDescent="0.15">
      <c r="A15" s="60" t="s">
        <v>18</v>
      </c>
      <c r="B15" s="141">
        <v>14646</v>
      </c>
      <c r="C15" s="141">
        <v>815</v>
      </c>
      <c r="D15" s="141">
        <v>110</v>
      </c>
      <c r="E15" s="141">
        <v>106</v>
      </c>
      <c r="F15" s="141">
        <v>368</v>
      </c>
      <c r="G15" s="141">
        <v>188</v>
      </c>
      <c r="H15" s="141">
        <v>20</v>
      </c>
      <c r="I15" s="141">
        <v>0</v>
      </c>
      <c r="J15" s="141">
        <v>35</v>
      </c>
      <c r="K15" s="141">
        <v>0</v>
      </c>
    </row>
    <row r="16" spans="1:12" ht="4.5" customHeight="1" x14ac:dyDescent="0.15">
      <c r="A16" s="62"/>
      <c r="B16" s="142"/>
      <c r="C16" s="142"/>
      <c r="D16" s="142"/>
      <c r="E16" s="142"/>
      <c r="F16" s="142"/>
      <c r="G16" s="142"/>
      <c r="H16" s="142"/>
      <c r="I16" s="142"/>
      <c r="J16" s="142"/>
      <c r="K16" s="142"/>
    </row>
    <row r="17" spans="1:11" ht="12.75" customHeight="1" x14ac:dyDescent="0.15">
      <c r="A17" s="60" t="s">
        <v>19</v>
      </c>
      <c r="B17" s="141">
        <v>4387</v>
      </c>
      <c r="C17" s="141">
        <v>0</v>
      </c>
      <c r="D17" s="141">
        <v>0</v>
      </c>
      <c r="E17" s="141">
        <v>0</v>
      </c>
      <c r="F17" s="141">
        <v>0</v>
      </c>
      <c r="G17" s="141">
        <v>0</v>
      </c>
      <c r="H17" s="141">
        <v>0</v>
      </c>
      <c r="I17" s="141">
        <v>0</v>
      </c>
      <c r="J17" s="141">
        <v>0</v>
      </c>
      <c r="K17" s="141">
        <v>0</v>
      </c>
    </row>
    <row r="18" spans="1:11" ht="12.75" customHeight="1" x14ac:dyDescent="0.15">
      <c r="A18" s="60" t="s">
        <v>20</v>
      </c>
      <c r="B18" s="141">
        <v>780</v>
      </c>
      <c r="C18" s="141">
        <v>47</v>
      </c>
      <c r="D18" s="141">
        <v>44</v>
      </c>
      <c r="E18" s="141">
        <v>0</v>
      </c>
      <c r="F18" s="141">
        <v>0</v>
      </c>
      <c r="G18" s="141">
        <v>3</v>
      </c>
      <c r="H18" s="141">
        <v>0</v>
      </c>
      <c r="I18" s="141">
        <v>0</v>
      </c>
      <c r="J18" s="141">
        <v>0</v>
      </c>
      <c r="K18" s="141">
        <v>0</v>
      </c>
    </row>
    <row r="19" spans="1:11" ht="12.75" customHeight="1" x14ac:dyDescent="0.15">
      <c r="A19" s="60" t="s">
        <v>21</v>
      </c>
      <c r="B19" s="141">
        <v>8925</v>
      </c>
      <c r="C19" s="141">
        <v>49</v>
      </c>
      <c r="D19" s="141">
        <v>36</v>
      </c>
      <c r="E19" s="141">
        <v>7</v>
      </c>
      <c r="F19" s="141">
        <v>4</v>
      </c>
      <c r="G19" s="141">
        <v>2</v>
      </c>
      <c r="H19" s="141">
        <v>0</v>
      </c>
      <c r="I19" s="141">
        <v>0</v>
      </c>
      <c r="J19" s="141">
        <v>0</v>
      </c>
      <c r="K19" s="141">
        <v>0</v>
      </c>
    </row>
    <row r="20" spans="1:11" ht="12.75" customHeight="1" x14ac:dyDescent="0.15">
      <c r="A20" s="60" t="s">
        <v>22</v>
      </c>
      <c r="B20" s="141">
        <v>173</v>
      </c>
      <c r="C20" s="141">
        <v>1</v>
      </c>
      <c r="D20" s="141">
        <v>0</v>
      </c>
      <c r="E20" s="141">
        <v>1</v>
      </c>
      <c r="F20" s="141">
        <v>0</v>
      </c>
      <c r="G20" s="141">
        <v>0</v>
      </c>
      <c r="H20" s="141">
        <v>0</v>
      </c>
      <c r="I20" s="141">
        <v>0</v>
      </c>
      <c r="J20" s="141">
        <v>0</v>
      </c>
      <c r="K20" s="141">
        <v>0</v>
      </c>
    </row>
    <row r="21" spans="1:11" ht="12.75" customHeight="1" x14ac:dyDescent="0.15">
      <c r="A21" s="60" t="s">
        <v>23</v>
      </c>
      <c r="B21" s="141">
        <v>8194</v>
      </c>
      <c r="C21" s="141">
        <v>229</v>
      </c>
      <c r="D21" s="141">
        <v>170</v>
      </c>
      <c r="E21" s="141">
        <v>8</v>
      </c>
      <c r="F21" s="141">
        <v>34</v>
      </c>
      <c r="G21" s="141">
        <v>17</v>
      </c>
      <c r="H21" s="141">
        <v>0</v>
      </c>
      <c r="I21" s="141">
        <v>0</v>
      </c>
      <c r="J21" s="141">
        <v>0</v>
      </c>
      <c r="K21" s="141">
        <v>0</v>
      </c>
    </row>
    <row r="22" spans="1:11" ht="12.75" customHeight="1" x14ac:dyDescent="0.15">
      <c r="A22" s="60" t="s">
        <v>24</v>
      </c>
      <c r="B22" s="141">
        <v>4582</v>
      </c>
      <c r="C22" s="141">
        <v>232</v>
      </c>
      <c r="D22" s="141">
        <v>104</v>
      </c>
      <c r="E22" s="141">
        <v>115</v>
      </c>
      <c r="F22" s="141">
        <v>0</v>
      </c>
      <c r="G22" s="141">
        <v>15</v>
      </c>
      <c r="H22" s="141">
        <v>9</v>
      </c>
      <c r="I22" s="141">
        <v>4</v>
      </c>
      <c r="J22" s="141">
        <v>0</v>
      </c>
      <c r="K22" s="141">
        <v>0</v>
      </c>
    </row>
    <row r="23" spans="1:11" ht="12.75" customHeight="1" x14ac:dyDescent="0.15">
      <c r="A23" s="60" t="s">
        <v>25</v>
      </c>
      <c r="B23" s="141">
        <v>13765</v>
      </c>
      <c r="C23" s="141">
        <v>8</v>
      </c>
      <c r="D23" s="141">
        <v>0</v>
      </c>
      <c r="E23" s="141">
        <v>0</v>
      </c>
      <c r="F23" s="141">
        <v>0</v>
      </c>
      <c r="G23" s="141">
        <v>8</v>
      </c>
      <c r="H23" s="141">
        <v>0</v>
      </c>
      <c r="I23" s="141">
        <v>0</v>
      </c>
      <c r="J23" s="141">
        <v>0</v>
      </c>
      <c r="K23" s="141">
        <v>0</v>
      </c>
    </row>
    <row r="24" spans="1:11" ht="12.75" customHeight="1" x14ac:dyDescent="0.15">
      <c r="A24" s="60" t="s">
        <v>26</v>
      </c>
      <c r="B24" s="141">
        <v>6027</v>
      </c>
      <c r="C24" s="141">
        <v>11</v>
      </c>
      <c r="D24" s="141">
        <v>4</v>
      </c>
      <c r="E24" s="141">
        <v>4</v>
      </c>
      <c r="F24" s="141">
        <v>0</v>
      </c>
      <c r="G24" s="141">
        <v>0</v>
      </c>
      <c r="H24" s="141">
        <v>0</v>
      </c>
      <c r="I24" s="141">
        <v>0</v>
      </c>
      <c r="J24" s="141">
        <v>3</v>
      </c>
      <c r="K24" s="141">
        <v>0</v>
      </c>
    </row>
    <row r="25" spans="1:11" ht="12.75" customHeight="1" x14ac:dyDescent="0.15">
      <c r="A25" s="60" t="s">
        <v>27</v>
      </c>
      <c r="B25" s="141">
        <v>12556</v>
      </c>
      <c r="C25" s="141">
        <v>470</v>
      </c>
      <c r="D25" s="141">
        <v>165</v>
      </c>
      <c r="E25" s="141">
        <v>17</v>
      </c>
      <c r="F25" s="141">
        <v>224</v>
      </c>
      <c r="G25" s="141">
        <v>34</v>
      </c>
      <c r="H25" s="141">
        <v>17</v>
      </c>
      <c r="I25" s="141">
        <v>17</v>
      </c>
      <c r="J25" s="141">
        <v>0</v>
      </c>
      <c r="K25" s="141">
        <v>0</v>
      </c>
    </row>
    <row r="26" spans="1:11" ht="13.5" customHeight="1" x14ac:dyDescent="0.15">
      <c r="A26" s="60" t="s">
        <v>28</v>
      </c>
      <c r="B26" s="141">
        <v>2294</v>
      </c>
      <c r="C26" s="141">
        <v>39</v>
      </c>
      <c r="D26" s="141">
        <v>17</v>
      </c>
      <c r="E26" s="141">
        <v>1</v>
      </c>
      <c r="F26" s="141">
        <v>4</v>
      </c>
      <c r="G26" s="141">
        <v>16</v>
      </c>
      <c r="H26" s="141">
        <v>0</v>
      </c>
      <c r="I26" s="141">
        <v>0</v>
      </c>
      <c r="J26" s="141">
        <v>2</v>
      </c>
      <c r="K26" s="141">
        <v>0</v>
      </c>
    </row>
    <row r="27" spans="1:11" ht="3.75" customHeight="1" x14ac:dyDescent="0.15">
      <c r="A27" s="62"/>
      <c r="B27" s="142"/>
      <c r="C27" s="142"/>
      <c r="D27" s="142"/>
      <c r="E27" s="142"/>
      <c r="F27" s="142"/>
      <c r="G27" s="142"/>
      <c r="H27" s="142"/>
      <c r="I27" s="142"/>
      <c r="J27" s="142"/>
      <c r="K27" s="142"/>
    </row>
    <row r="28" spans="1:11" ht="12.75" customHeight="1" x14ac:dyDescent="0.15">
      <c r="A28" s="60" t="s">
        <v>29</v>
      </c>
      <c r="B28" s="141">
        <v>26515</v>
      </c>
      <c r="C28" s="141">
        <v>99</v>
      </c>
      <c r="D28" s="141">
        <v>2</v>
      </c>
      <c r="E28" s="141">
        <v>14</v>
      </c>
      <c r="F28" s="141">
        <v>21</v>
      </c>
      <c r="G28" s="141">
        <v>31</v>
      </c>
      <c r="H28" s="141">
        <v>18</v>
      </c>
      <c r="I28" s="141">
        <v>12</v>
      </c>
      <c r="J28" s="141">
        <v>1</v>
      </c>
      <c r="K28" s="141">
        <v>0</v>
      </c>
    </row>
    <row r="29" spans="1:11" ht="12.75" customHeight="1" x14ac:dyDescent="0.15">
      <c r="A29" s="60" t="s">
        <v>30</v>
      </c>
      <c r="B29" s="141">
        <v>12157</v>
      </c>
      <c r="C29" s="141">
        <v>503</v>
      </c>
      <c r="D29" s="141">
        <v>343</v>
      </c>
      <c r="E29" s="141">
        <v>117</v>
      </c>
      <c r="F29" s="141">
        <v>37</v>
      </c>
      <c r="G29" s="141">
        <v>40</v>
      </c>
      <c r="H29" s="141">
        <v>7</v>
      </c>
      <c r="I29" s="141">
        <v>0</v>
      </c>
      <c r="J29" s="141">
        <v>0</v>
      </c>
      <c r="K29" s="141">
        <v>0</v>
      </c>
    </row>
    <row r="30" spans="1:11" ht="12.75" customHeight="1" x14ac:dyDescent="0.15">
      <c r="A30" s="60" t="s">
        <v>31</v>
      </c>
      <c r="B30" s="141">
        <v>49804</v>
      </c>
      <c r="C30" s="141">
        <v>169</v>
      </c>
      <c r="D30" s="141">
        <v>0</v>
      </c>
      <c r="E30" s="141">
        <v>27</v>
      </c>
      <c r="F30" s="141">
        <v>0</v>
      </c>
      <c r="G30" s="141">
        <v>71</v>
      </c>
      <c r="H30" s="141">
        <v>0</v>
      </c>
      <c r="I30" s="141">
        <v>47</v>
      </c>
      <c r="J30" s="141">
        <v>24</v>
      </c>
      <c r="K30" s="141">
        <v>0</v>
      </c>
    </row>
    <row r="31" spans="1:11" ht="12.75" customHeight="1" x14ac:dyDescent="0.15">
      <c r="A31" s="60" t="s">
        <v>32</v>
      </c>
      <c r="B31" s="141">
        <v>19394</v>
      </c>
      <c r="C31" s="141">
        <v>1181</v>
      </c>
      <c r="D31" s="141">
        <v>86</v>
      </c>
      <c r="E31" s="141">
        <v>696</v>
      </c>
      <c r="F31" s="141">
        <v>286</v>
      </c>
      <c r="G31" s="141">
        <v>152</v>
      </c>
      <c r="H31" s="141">
        <v>15</v>
      </c>
      <c r="I31" s="141">
        <v>0</v>
      </c>
      <c r="J31" s="141">
        <v>0</v>
      </c>
      <c r="K31" s="141">
        <v>0</v>
      </c>
    </row>
    <row r="32" spans="1:11" ht="12.75" customHeight="1" x14ac:dyDescent="0.15">
      <c r="A32" s="60" t="s">
        <v>33</v>
      </c>
      <c r="B32" s="141">
        <v>12718</v>
      </c>
      <c r="C32" s="141">
        <v>195</v>
      </c>
      <c r="D32" s="141">
        <v>16</v>
      </c>
      <c r="E32" s="141">
        <v>31</v>
      </c>
      <c r="F32" s="141">
        <v>2</v>
      </c>
      <c r="G32" s="141">
        <v>29</v>
      </c>
      <c r="H32" s="141">
        <v>16</v>
      </c>
      <c r="I32" s="141">
        <v>0</v>
      </c>
      <c r="J32" s="141">
        <v>101</v>
      </c>
      <c r="K32" s="141">
        <v>0</v>
      </c>
    </row>
    <row r="33" spans="1:11" ht="12.75" customHeight="1" x14ac:dyDescent="0.15">
      <c r="A33" s="60" t="s">
        <v>34</v>
      </c>
      <c r="B33" s="141">
        <v>5800</v>
      </c>
      <c r="C33" s="141">
        <v>263</v>
      </c>
      <c r="D33" s="141">
        <v>78</v>
      </c>
      <c r="E33" s="141">
        <v>40</v>
      </c>
      <c r="F33" s="141">
        <v>99</v>
      </c>
      <c r="G33" s="141">
        <v>52</v>
      </c>
      <c r="H33" s="141">
        <v>0</v>
      </c>
      <c r="I33" s="141">
        <v>12</v>
      </c>
      <c r="J33" s="141">
        <v>0</v>
      </c>
      <c r="K33" s="141">
        <v>0</v>
      </c>
    </row>
    <row r="34" spans="1:11" ht="12.75" customHeight="1" x14ac:dyDescent="0.15">
      <c r="A34" s="60" t="s">
        <v>35</v>
      </c>
      <c r="B34" s="141">
        <v>27720</v>
      </c>
      <c r="C34" s="141">
        <v>383</v>
      </c>
      <c r="D34" s="141">
        <v>56</v>
      </c>
      <c r="E34" s="141">
        <v>83</v>
      </c>
      <c r="F34" s="141">
        <v>60</v>
      </c>
      <c r="G34" s="141">
        <v>146</v>
      </c>
      <c r="H34" s="141">
        <v>19</v>
      </c>
      <c r="I34" s="141">
        <v>2</v>
      </c>
      <c r="J34" s="141">
        <v>24</v>
      </c>
      <c r="K34" s="141">
        <v>0</v>
      </c>
    </row>
    <row r="35" spans="1:11" ht="12.75" customHeight="1" x14ac:dyDescent="0.15">
      <c r="A35" s="60" t="s">
        <v>36</v>
      </c>
      <c r="B35" s="141">
        <v>2151</v>
      </c>
      <c r="C35" s="141">
        <v>204</v>
      </c>
      <c r="D35" s="141">
        <v>105</v>
      </c>
      <c r="E35" s="141">
        <v>71</v>
      </c>
      <c r="F35" s="141">
        <v>18</v>
      </c>
      <c r="G35" s="141">
        <v>11</v>
      </c>
      <c r="H35" s="141">
        <v>1</v>
      </c>
      <c r="I35" s="141">
        <v>0</v>
      </c>
      <c r="J35" s="141">
        <v>2</v>
      </c>
      <c r="K35" s="141">
        <v>0</v>
      </c>
    </row>
    <row r="36" spans="1:11" ht="12.75" customHeight="1" x14ac:dyDescent="0.15">
      <c r="A36" s="60" t="s">
        <v>37</v>
      </c>
      <c r="B36" s="141">
        <v>3121</v>
      </c>
      <c r="C36" s="141">
        <v>84</v>
      </c>
      <c r="D36" s="141">
        <v>33</v>
      </c>
      <c r="E36" s="141">
        <v>20</v>
      </c>
      <c r="F36" s="141">
        <v>25</v>
      </c>
      <c r="G36" s="141">
        <v>7</v>
      </c>
      <c r="H36" s="141">
        <v>1</v>
      </c>
      <c r="I36" s="141">
        <v>2</v>
      </c>
      <c r="J36" s="141">
        <v>0</v>
      </c>
      <c r="K36" s="141">
        <v>0</v>
      </c>
    </row>
    <row r="37" spans="1:11" ht="12.75" customHeight="1" x14ac:dyDescent="0.15">
      <c r="A37" s="60" t="s">
        <v>38</v>
      </c>
      <c r="B37" s="141">
        <v>6840</v>
      </c>
      <c r="C37" s="141">
        <v>45</v>
      </c>
      <c r="D37" s="141">
        <v>10</v>
      </c>
      <c r="E37" s="141">
        <v>1</v>
      </c>
      <c r="F37" s="141">
        <v>1</v>
      </c>
      <c r="G37" s="141">
        <v>14</v>
      </c>
      <c r="H37" s="141">
        <v>13</v>
      </c>
      <c r="I37" s="141">
        <v>5</v>
      </c>
      <c r="J37" s="141">
        <v>0</v>
      </c>
      <c r="K37" s="141">
        <v>0</v>
      </c>
    </row>
    <row r="38" spans="1:11" ht="4.5" customHeight="1" x14ac:dyDescent="0.15">
      <c r="A38" s="62"/>
      <c r="B38" s="142"/>
      <c r="C38" s="142"/>
      <c r="D38" s="142"/>
      <c r="E38" s="142"/>
      <c r="F38" s="142"/>
      <c r="G38" s="142"/>
      <c r="H38" s="142"/>
      <c r="I38" s="142"/>
      <c r="J38" s="142"/>
      <c r="K38" s="142"/>
    </row>
    <row r="39" spans="1:11" ht="12.75" customHeight="1" x14ac:dyDescent="0.15">
      <c r="A39" s="60" t="s">
        <v>39</v>
      </c>
      <c r="B39" s="141">
        <v>5009</v>
      </c>
      <c r="C39" s="141">
        <v>180</v>
      </c>
      <c r="D39" s="141">
        <v>21</v>
      </c>
      <c r="E39" s="141">
        <v>59</v>
      </c>
      <c r="F39" s="141">
        <v>85</v>
      </c>
      <c r="G39" s="141">
        <v>16</v>
      </c>
      <c r="H39" s="141">
        <v>3</v>
      </c>
      <c r="I39" s="141">
        <v>0</v>
      </c>
      <c r="J39" s="141">
        <v>3</v>
      </c>
      <c r="K39" s="141">
        <v>0</v>
      </c>
    </row>
    <row r="40" spans="1:11" ht="12.75" customHeight="1" x14ac:dyDescent="0.15">
      <c r="A40" s="60" t="s">
        <v>40</v>
      </c>
      <c r="B40" s="141">
        <v>23160</v>
      </c>
      <c r="C40" s="141">
        <v>1493</v>
      </c>
      <c r="D40" s="141">
        <v>1111</v>
      </c>
      <c r="E40" s="141">
        <v>113</v>
      </c>
      <c r="F40" s="141">
        <v>19</v>
      </c>
      <c r="G40" s="141">
        <v>189</v>
      </c>
      <c r="H40" s="141">
        <v>306</v>
      </c>
      <c r="I40" s="141">
        <v>134</v>
      </c>
      <c r="J40" s="141">
        <v>0</v>
      </c>
      <c r="K40" s="141">
        <v>0</v>
      </c>
    </row>
    <row r="41" spans="1:11" ht="12.75" customHeight="1" x14ac:dyDescent="0.15">
      <c r="A41" s="60" t="s">
        <v>41</v>
      </c>
      <c r="B41" s="141">
        <v>10044</v>
      </c>
      <c r="C41" s="141">
        <v>299</v>
      </c>
      <c r="D41" s="141">
        <v>98</v>
      </c>
      <c r="E41" s="141">
        <v>82</v>
      </c>
      <c r="F41" s="141">
        <v>57</v>
      </c>
      <c r="G41" s="141">
        <v>29</v>
      </c>
      <c r="H41" s="141">
        <v>22</v>
      </c>
      <c r="I41" s="141">
        <v>12</v>
      </c>
      <c r="J41" s="141">
        <v>0</v>
      </c>
      <c r="K41" s="141">
        <v>0</v>
      </c>
    </row>
    <row r="42" spans="1:11" ht="12.75" customHeight="1" x14ac:dyDescent="0.15">
      <c r="A42" s="60" t="s">
        <v>42</v>
      </c>
      <c r="B42" s="141">
        <v>107139</v>
      </c>
      <c r="C42" s="141">
        <v>1302</v>
      </c>
      <c r="D42" s="141">
        <v>824</v>
      </c>
      <c r="E42" s="141">
        <v>370</v>
      </c>
      <c r="F42" s="141">
        <v>0</v>
      </c>
      <c r="G42" s="141">
        <v>73</v>
      </c>
      <c r="H42" s="141">
        <v>39</v>
      </c>
      <c r="I42" s="141">
        <v>14</v>
      </c>
      <c r="J42" s="141">
        <v>0</v>
      </c>
      <c r="K42" s="141">
        <v>0</v>
      </c>
    </row>
    <row r="43" spans="1:11" ht="12.75" customHeight="1" x14ac:dyDescent="0.15">
      <c r="A43" s="60" t="s">
        <v>43</v>
      </c>
      <c r="B43" s="141">
        <v>5556</v>
      </c>
      <c r="C43" s="141">
        <v>242</v>
      </c>
      <c r="D43" s="141">
        <v>104</v>
      </c>
      <c r="E43" s="141">
        <v>113</v>
      </c>
      <c r="F43" s="141">
        <v>7</v>
      </c>
      <c r="G43" s="141">
        <v>43</v>
      </c>
      <c r="H43" s="141">
        <v>0</v>
      </c>
      <c r="I43" s="141">
        <v>0</v>
      </c>
      <c r="J43" s="141">
        <v>3</v>
      </c>
      <c r="K43" s="141">
        <v>0</v>
      </c>
    </row>
    <row r="44" spans="1:11" ht="12.75" customHeight="1" x14ac:dyDescent="0.15">
      <c r="A44" s="60" t="s">
        <v>44</v>
      </c>
      <c r="B44" s="141">
        <v>927</v>
      </c>
      <c r="C44" s="141">
        <v>26</v>
      </c>
      <c r="D44" s="141">
        <v>21</v>
      </c>
      <c r="E44" s="141">
        <v>2</v>
      </c>
      <c r="F44" s="141">
        <v>0</v>
      </c>
      <c r="G44" s="141">
        <v>1</v>
      </c>
      <c r="H44" s="141">
        <v>0</v>
      </c>
      <c r="I44" s="141">
        <v>2</v>
      </c>
      <c r="J44" s="141">
        <v>1</v>
      </c>
      <c r="K44" s="141">
        <v>0</v>
      </c>
    </row>
    <row r="45" spans="1:11" ht="12.75" customHeight="1" x14ac:dyDescent="0.15">
      <c r="A45" s="60" t="s">
        <v>45</v>
      </c>
      <c r="B45" s="141">
        <v>25444</v>
      </c>
      <c r="C45" s="141">
        <v>283</v>
      </c>
      <c r="D45" s="141">
        <v>224</v>
      </c>
      <c r="E45" s="141">
        <v>14</v>
      </c>
      <c r="F45" s="141">
        <v>7</v>
      </c>
      <c r="G45" s="141">
        <v>36</v>
      </c>
      <c r="H45" s="141">
        <v>0</v>
      </c>
      <c r="I45" s="141">
        <v>6</v>
      </c>
      <c r="J45" s="141">
        <v>0</v>
      </c>
      <c r="K45" s="141">
        <v>0</v>
      </c>
    </row>
    <row r="46" spans="1:11" ht="12.75" customHeight="1" x14ac:dyDescent="0.15">
      <c r="A46" s="60" t="s">
        <v>46</v>
      </c>
      <c r="B46" s="141">
        <v>2783</v>
      </c>
      <c r="C46" s="141">
        <v>368</v>
      </c>
      <c r="D46" s="141">
        <v>62</v>
      </c>
      <c r="E46" s="141">
        <v>50</v>
      </c>
      <c r="F46" s="141">
        <v>30</v>
      </c>
      <c r="G46" s="141">
        <v>140</v>
      </c>
      <c r="H46" s="141">
        <v>0</v>
      </c>
      <c r="I46" s="141">
        <v>84</v>
      </c>
      <c r="J46" s="141">
        <v>8</v>
      </c>
      <c r="K46" s="141">
        <v>0</v>
      </c>
    </row>
    <row r="47" spans="1:11" ht="12.75" customHeight="1" x14ac:dyDescent="0.15">
      <c r="A47" s="60" t="s">
        <v>47</v>
      </c>
      <c r="B47" s="141">
        <v>38194</v>
      </c>
      <c r="C47" s="141">
        <v>736</v>
      </c>
      <c r="D47" s="141">
        <v>352</v>
      </c>
      <c r="E47" s="141">
        <v>357</v>
      </c>
      <c r="F47" s="141">
        <v>0</v>
      </c>
      <c r="G47" s="141">
        <v>4</v>
      </c>
      <c r="H47" s="141">
        <v>0</v>
      </c>
      <c r="I47" s="141">
        <v>0</v>
      </c>
      <c r="J47" s="141">
        <v>40</v>
      </c>
      <c r="K47" s="141">
        <v>0</v>
      </c>
    </row>
    <row r="48" spans="1:11" ht="12.75" customHeight="1" x14ac:dyDescent="0.15">
      <c r="A48" s="60" t="s">
        <v>48</v>
      </c>
      <c r="B48" s="141">
        <v>50311</v>
      </c>
      <c r="C48" s="141">
        <v>2311</v>
      </c>
      <c r="D48" s="141">
        <v>0</v>
      </c>
      <c r="E48" s="141">
        <v>607</v>
      </c>
      <c r="F48" s="141">
        <v>1073</v>
      </c>
      <c r="G48" s="141">
        <v>376</v>
      </c>
      <c r="H48" s="141">
        <v>366</v>
      </c>
      <c r="I48" s="141">
        <v>8</v>
      </c>
      <c r="J48" s="141">
        <v>0</v>
      </c>
      <c r="K48" s="141">
        <v>0</v>
      </c>
    </row>
    <row r="49" spans="1:11" ht="4.5" customHeight="1" x14ac:dyDescent="0.15">
      <c r="A49" s="62"/>
      <c r="B49" s="142"/>
      <c r="C49" s="142"/>
      <c r="D49" s="142"/>
      <c r="E49" s="142"/>
      <c r="F49" s="142"/>
      <c r="G49" s="142"/>
      <c r="H49" s="142"/>
      <c r="I49" s="142"/>
      <c r="J49" s="142"/>
      <c r="K49" s="142"/>
    </row>
    <row r="50" spans="1:11" ht="12.75" customHeight="1" x14ac:dyDescent="0.15">
      <c r="A50" s="60" t="s">
        <v>49</v>
      </c>
      <c r="B50" s="141">
        <v>12324</v>
      </c>
      <c r="C50" s="141">
        <v>40</v>
      </c>
      <c r="D50" s="141">
        <v>15</v>
      </c>
      <c r="E50" s="141">
        <v>10</v>
      </c>
      <c r="F50" s="141">
        <v>0</v>
      </c>
      <c r="G50" s="141">
        <v>15</v>
      </c>
      <c r="H50" s="141">
        <v>0</v>
      </c>
      <c r="I50" s="141">
        <v>0</v>
      </c>
      <c r="J50" s="141">
        <v>0</v>
      </c>
      <c r="K50" s="141">
        <v>0</v>
      </c>
    </row>
    <row r="51" spans="1:11" ht="12.75" customHeight="1" x14ac:dyDescent="0.15">
      <c r="A51" s="60" t="s">
        <v>50</v>
      </c>
      <c r="B51" s="141">
        <v>4720</v>
      </c>
      <c r="C51" s="141">
        <v>32</v>
      </c>
      <c r="D51" s="141">
        <v>6</v>
      </c>
      <c r="E51" s="141">
        <v>16</v>
      </c>
      <c r="F51" s="141">
        <v>0</v>
      </c>
      <c r="G51" s="141">
        <v>10</v>
      </c>
      <c r="H51" s="141">
        <v>0</v>
      </c>
      <c r="I51" s="141">
        <v>0</v>
      </c>
      <c r="J51" s="141">
        <v>0</v>
      </c>
      <c r="K51" s="141">
        <v>0</v>
      </c>
    </row>
    <row r="52" spans="1:11" ht="12.75" customHeight="1" x14ac:dyDescent="0.15">
      <c r="A52" s="60" t="s">
        <v>51</v>
      </c>
      <c r="B52" s="141">
        <v>5536</v>
      </c>
      <c r="C52" s="141">
        <v>51</v>
      </c>
      <c r="D52" s="141">
        <v>38</v>
      </c>
      <c r="E52" s="141">
        <v>4</v>
      </c>
      <c r="F52" s="141">
        <v>4</v>
      </c>
      <c r="G52" s="141">
        <v>0</v>
      </c>
      <c r="H52" s="141">
        <v>0</v>
      </c>
      <c r="I52" s="141">
        <v>0</v>
      </c>
      <c r="J52" s="141">
        <v>4</v>
      </c>
      <c r="K52" s="141">
        <v>0</v>
      </c>
    </row>
    <row r="53" spans="1:11" ht="12.75" customHeight="1" x14ac:dyDescent="0.15">
      <c r="A53" s="60" t="s">
        <v>52</v>
      </c>
      <c r="B53" s="141">
        <v>898</v>
      </c>
      <c r="C53" s="141">
        <v>38</v>
      </c>
      <c r="D53" s="141">
        <v>0</v>
      </c>
      <c r="E53" s="141">
        <v>3</v>
      </c>
      <c r="F53" s="141">
        <v>32</v>
      </c>
      <c r="G53" s="141">
        <v>2</v>
      </c>
      <c r="H53" s="141">
        <v>0</v>
      </c>
      <c r="I53" s="141">
        <v>1</v>
      </c>
      <c r="J53" s="141">
        <v>0</v>
      </c>
      <c r="K53" s="141">
        <v>0</v>
      </c>
    </row>
    <row r="54" spans="1:11" ht="12.75" customHeight="1" x14ac:dyDescent="0.15">
      <c r="A54" s="60" t="s">
        <v>53</v>
      </c>
      <c r="B54" s="141">
        <v>33555</v>
      </c>
      <c r="C54" s="141">
        <v>637</v>
      </c>
      <c r="D54" s="141">
        <v>247</v>
      </c>
      <c r="E54" s="141">
        <v>148</v>
      </c>
      <c r="F54" s="141">
        <v>148</v>
      </c>
      <c r="G54" s="141">
        <v>72</v>
      </c>
      <c r="H54" s="141">
        <v>179</v>
      </c>
      <c r="I54" s="141">
        <v>0</v>
      </c>
      <c r="J54" s="141">
        <v>1</v>
      </c>
      <c r="K54" s="141">
        <v>0</v>
      </c>
    </row>
    <row r="55" spans="1:11" ht="12.75" customHeight="1" x14ac:dyDescent="0.15">
      <c r="A55" s="60" t="s">
        <v>54</v>
      </c>
      <c r="B55" s="141">
        <v>12882</v>
      </c>
      <c r="C55" s="141">
        <v>18</v>
      </c>
      <c r="D55" s="141">
        <v>0</v>
      </c>
      <c r="E55" s="141">
        <v>18</v>
      </c>
      <c r="F55" s="141">
        <v>0</v>
      </c>
      <c r="G55" s="141">
        <v>0</v>
      </c>
      <c r="H55" s="141">
        <v>0</v>
      </c>
      <c r="I55" s="141">
        <v>0</v>
      </c>
      <c r="J55" s="141">
        <v>0</v>
      </c>
      <c r="K55" s="141">
        <v>0</v>
      </c>
    </row>
    <row r="56" spans="1:11" ht="12.75" customHeight="1" x14ac:dyDescent="0.15">
      <c r="A56" s="60" t="s">
        <v>55</v>
      </c>
      <c r="B56" s="141">
        <v>1920</v>
      </c>
      <c r="C56" s="141">
        <v>29</v>
      </c>
      <c r="D56" s="141">
        <v>6</v>
      </c>
      <c r="E56" s="141">
        <v>18</v>
      </c>
      <c r="F56" s="141">
        <v>0</v>
      </c>
      <c r="G56" s="141">
        <v>3</v>
      </c>
      <c r="H56" s="141">
        <v>1</v>
      </c>
      <c r="I56" s="141">
        <v>0</v>
      </c>
      <c r="J56" s="141">
        <v>3</v>
      </c>
      <c r="K56" s="141">
        <v>0</v>
      </c>
    </row>
    <row r="57" spans="1:11" ht="12.75" customHeight="1" x14ac:dyDescent="0.15">
      <c r="A57" s="60" t="s">
        <v>56</v>
      </c>
      <c r="B57" s="141">
        <v>2800</v>
      </c>
      <c r="C57" s="141">
        <v>56</v>
      </c>
      <c r="D57" s="141">
        <v>17</v>
      </c>
      <c r="E57" s="141">
        <v>3</v>
      </c>
      <c r="F57" s="141">
        <v>26</v>
      </c>
      <c r="G57" s="141">
        <v>3</v>
      </c>
      <c r="H57" s="141">
        <v>0</v>
      </c>
      <c r="I57" s="141">
        <v>0</v>
      </c>
      <c r="J57" s="141">
        <v>8</v>
      </c>
      <c r="K57" s="141">
        <v>0</v>
      </c>
    </row>
    <row r="58" spans="1:11" ht="12.75" customHeight="1" x14ac:dyDescent="0.15">
      <c r="A58" s="60" t="s">
        <v>57</v>
      </c>
      <c r="B58" s="141">
        <v>379</v>
      </c>
      <c r="C58" s="141">
        <v>13</v>
      </c>
      <c r="D58" s="141">
        <v>10</v>
      </c>
      <c r="E58" s="141">
        <v>0</v>
      </c>
      <c r="F58" s="141">
        <v>0</v>
      </c>
      <c r="G58" s="141">
        <v>2</v>
      </c>
      <c r="H58" s="141">
        <v>1</v>
      </c>
      <c r="I58" s="141">
        <v>0</v>
      </c>
      <c r="J58" s="141">
        <v>0</v>
      </c>
      <c r="K58" s="141">
        <v>0</v>
      </c>
    </row>
    <row r="59" spans="1:11" ht="12.75" customHeight="1" x14ac:dyDescent="0.15">
      <c r="A59" s="60" t="s">
        <v>58</v>
      </c>
      <c r="B59" s="141">
        <v>19457</v>
      </c>
      <c r="C59" s="141">
        <v>1</v>
      </c>
      <c r="D59" s="141">
        <v>0</v>
      </c>
      <c r="E59" s="141">
        <v>0</v>
      </c>
      <c r="F59" s="141">
        <v>0</v>
      </c>
      <c r="G59" s="141">
        <v>0</v>
      </c>
      <c r="H59" s="141">
        <v>0</v>
      </c>
      <c r="I59" s="141">
        <v>0</v>
      </c>
      <c r="J59" s="141">
        <v>0</v>
      </c>
      <c r="K59" s="141">
        <v>0</v>
      </c>
    </row>
    <row r="60" spans="1:11" ht="4.5" customHeight="1" x14ac:dyDescent="0.15">
      <c r="A60" s="62"/>
      <c r="B60" s="142"/>
      <c r="C60" s="142"/>
      <c r="D60" s="142"/>
      <c r="E60" s="142"/>
      <c r="F60" s="142"/>
      <c r="G60" s="142"/>
      <c r="H60" s="142"/>
      <c r="I60" s="142"/>
      <c r="J60" s="142"/>
      <c r="K60" s="142"/>
    </row>
    <row r="61" spans="1:11" ht="12.75" customHeight="1" x14ac:dyDescent="0.15">
      <c r="A61" s="60" t="s">
        <v>59</v>
      </c>
      <c r="B61" s="141">
        <v>35020</v>
      </c>
      <c r="C61" s="141">
        <v>62</v>
      </c>
      <c r="D61" s="141">
        <v>4</v>
      </c>
      <c r="E61" s="141">
        <v>40</v>
      </c>
      <c r="F61" s="141">
        <v>0</v>
      </c>
      <c r="G61" s="141">
        <v>11</v>
      </c>
      <c r="H61" s="141">
        <v>8</v>
      </c>
      <c r="I61" s="141">
        <v>0</v>
      </c>
      <c r="J61" s="141">
        <v>3</v>
      </c>
      <c r="K61" s="141">
        <v>0</v>
      </c>
    </row>
    <row r="62" spans="1:11" ht="12.75" customHeight="1" x14ac:dyDescent="0.15">
      <c r="A62" s="60" t="s">
        <v>60</v>
      </c>
      <c r="B62" s="141">
        <v>4193</v>
      </c>
      <c r="C62" s="141">
        <v>122</v>
      </c>
      <c r="D62" s="141">
        <v>19</v>
      </c>
      <c r="E62" s="141">
        <v>39</v>
      </c>
      <c r="F62" s="141">
        <v>22</v>
      </c>
      <c r="G62" s="141">
        <v>36</v>
      </c>
      <c r="H62" s="141">
        <v>4</v>
      </c>
      <c r="I62" s="141">
        <v>1</v>
      </c>
      <c r="J62" s="141">
        <v>4</v>
      </c>
      <c r="K62" s="141">
        <v>0</v>
      </c>
    </row>
    <row r="63" spans="1:11" ht="12.75" customHeight="1" x14ac:dyDescent="0.15">
      <c r="A63" s="60" t="s">
        <v>61</v>
      </c>
      <c r="B63" s="141">
        <v>15377</v>
      </c>
      <c r="C63" s="141">
        <v>150</v>
      </c>
      <c r="D63" s="141">
        <v>58</v>
      </c>
      <c r="E63" s="141">
        <v>89</v>
      </c>
      <c r="F63" s="141">
        <v>0</v>
      </c>
      <c r="G63" s="141">
        <v>2</v>
      </c>
      <c r="H63" s="141">
        <v>0</v>
      </c>
      <c r="I63" s="141">
        <v>1</v>
      </c>
      <c r="J63" s="141">
        <v>4</v>
      </c>
      <c r="K63" s="141">
        <v>0</v>
      </c>
    </row>
    <row r="64" spans="1:11" ht="12.75" customHeight="1" x14ac:dyDescent="0.15">
      <c r="A64" s="61" t="s">
        <v>62</v>
      </c>
      <c r="B64" s="143">
        <v>147</v>
      </c>
      <c r="C64" s="143">
        <v>0</v>
      </c>
      <c r="D64" s="143">
        <v>0</v>
      </c>
      <c r="E64" s="143">
        <v>0</v>
      </c>
      <c r="F64" s="143">
        <v>0</v>
      </c>
      <c r="G64" s="143">
        <v>0</v>
      </c>
      <c r="H64" s="143">
        <v>0</v>
      </c>
      <c r="I64" s="143">
        <v>0</v>
      </c>
      <c r="J64" s="143">
        <v>0</v>
      </c>
      <c r="K64" s="143">
        <v>0</v>
      </c>
    </row>
    <row r="65" spans="1:11" ht="15" customHeight="1" x14ac:dyDescent="0.15">
      <c r="A65" s="125"/>
      <c r="B65" s="125"/>
      <c r="C65" s="125"/>
      <c r="D65" s="125"/>
      <c r="E65" s="125"/>
      <c r="F65" s="125"/>
      <c r="G65" s="125"/>
      <c r="H65" s="125"/>
      <c r="I65" s="125"/>
      <c r="J65" s="125"/>
      <c r="K65" s="125"/>
    </row>
    <row r="66" spans="1:11" ht="15" customHeight="1" x14ac:dyDescent="0.15"/>
  </sheetData>
  <mergeCells count="2">
    <mergeCell ref="A2:K2"/>
    <mergeCell ref="A1:K1"/>
  </mergeCells>
  <pageMargins left="0.25" right="0.25" top="0.25" bottom="0.25" header="0.3" footer="0.3"/>
  <pageSetup scale="83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pageSetUpPr fitToPage="1"/>
  </sheetPr>
  <dimension ref="A1:J66"/>
  <sheetViews>
    <sheetView workbookViewId="0">
      <selection activeCell="L3" sqref="L3"/>
    </sheetView>
  </sheetViews>
  <sheetFormatPr baseColWidth="10" defaultColWidth="9.1640625" defaultRowHeight="13" x14ac:dyDescent="0.15"/>
  <cols>
    <col min="1" max="1" width="15.6640625" style="2" customWidth="1"/>
    <col min="2" max="2" width="11.33203125" style="2" bestFit="1" customWidth="1"/>
    <col min="3" max="3" width="7.5" style="2" bestFit="1" customWidth="1"/>
    <col min="4" max="4" width="11.6640625" style="2" customWidth="1"/>
    <col min="5" max="5" width="12.6640625" style="2" customWidth="1"/>
    <col min="6" max="6" width="10.33203125" style="2" customWidth="1"/>
    <col min="7" max="7" width="13.5" style="2" customWidth="1"/>
    <col min="8" max="8" width="13" style="2" customWidth="1"/>
    <col min="9" max="10" width="10.33203125" style="2" customWidth="1"/>
    <col min="11" max="16384" width="9.1640625" style="2"/>
  </cols>
  <sheetData>
    <row r="1" spans="1:10" ht="54" customHeight="1" x14ac:dyDescent="0.15">
      <c r="A1" s="339" t="s">
        <v>188</v>
      </c>
      <c r="B1" s="339"/>
      <c r="C1" s="339"/>
      <c r="D1" s="339"/>
      <c r="E1" s="339"/>
      <c r="F1" s="339"/>
      <c r="G1" s="339"/>
      <c r="H1" s="339"/>
      <c r="I1" s="339"/>
      <c r="J1" s="339"/>
    </row>
    <row r="2" spans="1:10" ht="12.75" customHeight="1" x14ac:dyDescent="0.15">
      <c r="A2" s="335" t="str">
        <f>FINAL2!$A$2</f>
        <v>ACF/OFA: 12/15/2015</v>
      </c>
      <c r="B2" s="335"/>
      <c r="C2" s="335"/>
      <c r="D2" s="335"/>
      <c r="E2" s="335"/>
      <c r="F2" s="335"/>
      <c r="G2" s="335"/>
      <c r="H2" s="335"/>
      <c r="I2" s="335"/>
      <c r="J2" s="335"/>
    </row>
    <row r="3" spans="1:10" s="3" customFormat="1" ht="39.75" customHeight="1" x14ac:dyDescent="0.15">
      <c r="A3" s="126" t="s">
        <v>0</v>
      </c>
      <c r="B3" s="127" t="s">
        <v>139</v>
      </c>
      <c r="C3" s="127" t="s">
        <v>100</v>
      </c>
      <c r="D3" s="127" t="s">
        <v>106</v>
      </c>
      <c r="E3" s="127" t="s">
        <v>107</v>
      </c>
      <c r="F3" s="127" t="s">
        <v>108</v>
      </c>
      <c r="G3" s="127" t="s">
        <v>109</v>
      </c>
      <c r="H3" s="127" t="s">
        <v>110</v>
      </c>
      <c r="I3" s="127" t="s">
        <v>111</v>
      </c>
      <c r="J3" s="135" t="s">
        <v>97</v>
      </c>
    </row>
    <row r="4" spans="1:10" ht="12.75" customHeight="1" x14ac:dyDescent="0.15">
      <c r="A4" s="45" t="s">
        <v>3</v>
      </c>
      <c r="B4" s="131">
        <f>SUM(B6:B64)</f>
        <v>13438</v>
      </c>
      <c r="C4" s="131">
        <f t="shared" ref="C4:J4" si="0">SUM(C6:C64)</f>
        <v>34551</v>
      </c>
      <c r="D4" s="131">
        <f t="shared" si="0"/>
        <v>11757</v>
      </c>
      <c r="E4" s="131">
        <f t="shared" si="0"/>
        <v>17526</v>
      </c>
      <c r="F4" s="131">
        <f t="shared" si="0"/>
        <v>3004</v>
      </c>
      <c r="G4" s="131">
        <f t="shared" si="0"/>
        <v>2266</v>
      </c>
      <c r="H4" s="131">
        <f t="shared" si="0"/>
        <v>3866</v>
      </c>
      <c r="I4" s="131">
        <f t="shared" si="0"/>
        <v>303</v>
      </c>
      <c r="J4" s="77">
        <f t="shared" si="0"/>
        <v>86709</v>
      </c>
    </row>
    <row r="5" spans="1:10" ht="4.5" customHeight="1" x14ac:dyDescent="0.15">
      <c r="A5" s="62"/>
      <c r="B5" s="132"/>
      <c r="C5" s="132"/>
      <c r="D5" s="132"/>
      <c r="E5" s="132"/>
      <c r="F5" s="132"/>
      <c r="G5" s="132"/>
      <c r="H5" s="132"/>
      <c r="I5" s="132"/>
      <c r="J5" s="144"/>
    </row>
    <row r="6" spans="1:10" ht="12.75" customHeight="1" x14ac:dyDescent="0.15">
      <c r="A6" s="60" t="s">
        <v>10</v>
      </c>
      <c r="B6" s="131">
        <v>205</v>
      </c>
      <c r="C6" s="131">
        <v>79</v>
      </c>
      <c r="D6" s="131">
        <v>0</v>
      </c>
      <c r="E6" s="131">
        <v>60</v>
      </c>
      <c r="F6" s="131">
        <v>51</v>
      </c>
      <c r="G6" s="131">
        <v>0</v>
      </c>
      <c r="H6" s="131">
        <v>25</v>
      </c>
      <c r="I6" s="131">
        <v>0</v>
      </c>
      <c r="J6" s="77">
        <v>420</v>
      </c>
    </row>
    <row r="7" spans="1:10" ht="12.75" customHeight="1" x14ac:dyDescent="0.15">
      <c r="A7" s="60" t="s">
        <v>11</v>
      </c>
      <c r="B7" s="131">
        <v>0</v>
      </c>
      <c r="C7" s="131">
        <v>0</v>
      </c>
      <c r="D7" s="131">
        <v>0</v>
      </c>
      <c r="E7" s="131">
        <v>0</v>
      </c>
      <c r="F7" s="131">
        <v>0</v>
      </c>
      <c r="G7" s="131">
        <v>0</v>
      </c>
      <c r="H7" s="131">
        <v>0</v>
      </c>
      <c r="I7" s="131">
        <v>0</v>
      </c>
      <c r="J7" s="77">
        <v>0</v>
      </c>
    </row>
    <row r="8" spans="1:10" ht="12.75" customHeight="1" x14ac:dyDescent="0.15">
      <c r="A8" s="60" t="s">
        <v>12</v>
      </c>
      <c r="B8" s="131">
        <v>0</v>
      </c>
      <c r="C8" s="131">
        <v>0</v>
      </c>
      <c r="D8" s="131">
        <v>0</v>
      </c>
      <c r="E8" s="131">
        <v>0</v>
      </c>
      <c r="F8" s="131">
        <v>0</v>
      </c>
      <c r="G8" s="131">
        <v>0</v>
      </c>
      <c r="H8" s="131">
        <v>0</v>
      </c>
      <c r="I8" s="131">
        <v>0</v>
      </c>
      <c r="J8" s="77">
        <v>0</v>
      </c>
    </row>
    <row r="9" spans="1:10" ht="12.75" customHeight="1" x14ac:dyDescent="0.15">
      <c r="A9" s="60" t="s">
        <v>13</v>
      </c>
      <c r="B9" s="131">
        <v>0</v>
      </c>
      <c r="C9" s="131">
        <v>0</v>
      </c>
      <c r="D9" s="131">
        <v>0</v>
      </c>
      <c r="E9" s="131">
        <v>0</v>
      </c>
      <c r="F9" s="131">
        <v>0</v>
      </c>
      <c r="G9" s="131">
        <v>0</v>
      </c>
      <c r="H9" s="131">
        <v>0</v>
      </c>
      <c r="I9" s="131">
        <v>0</v>
      </c>
      <c r="J9" s="77">
        <v>0</v>
      </c>
    </row>
    <row r="10" spans="1:10" ht="12.75" customHeight="1" x14ac:dyDescent="0.15">
      <c r="A10" s="60" t="s">
        <v>14</v>
      </c>
      <c r="B10" s="131">
        <v>1532</v>
      </c>
      <c r="C10" s="131">
        <v>24731</v>
      </c>
      <c r="D10" s="131">
        <v>4962</v>
      </c>
      <c r="E10" s="131">
        <v>11730</v>
      </c>
      <c r="F10" s="131">
        <v>759</v>
      </c>
      <c r="G10" s="131">
        <v>1460</v>
      </c>
      <c r="H10" s="131">
        <v>3174</v>
      </c>
      <c r="I10" s="131">
        <v>302</v>
      </c>
      <c r="J10" s="77">
        <v>48650</v>
      </c>
    </row>
    <row r="11" spans="1:10" ht="12.75" customHeight="1" x14ac:dyDescent="0.15">
      <c r="A11" s="60" t="s">
        <v>15</v>
      </c>
      <c r="B11" s="131">
        <v>311</v>
      </c>
      <c r="C11" s="131">
        <v>241</v>
      </c>
      <c r="D11" s="131">
        <v>219</v>
      </c>
      <c r="E11" s="131">
        <v>238</v>
      </c>
      <c r="F11" s="131">
        <v>0</v>
      </c>
      <c r="G11" s="131">
        <v>9</v>
      </c>
      <c r="H11" s="131">
        <v>30</v>
      </c>
      <c r="I11" s="131">
        <v>0</v>
      </c>
      <c r="J11" s="77">
        <v>1048</v>
      </c>
    </row>
    <row r="12" spans="1:10" ht="12.75" customHeight="1" x14ac:dyDescent="0.15">
      <c r="A12" s="60" t="s">
        <v>16</v>
      </c>
      <c r="B12" s="131">
        <v>0</v>
      </c>
      <c r="C12" s="131">
        <v>346</v>
      </c>
      <c r="D12" s="131">
        <v>0</v>
      </c>
      <c r="E12" s="131">
        <v>140</v>
      </c>
      <c r="F12" s="131">
        <v>16</v>
      </c>
      <c r="G12" s="131">
        <v>27</v>
      </c>
      <c r="H12" s="131">
        <v>0</v>
      </c>
      <c r="I12" s="131">
        <v>0</v>
      </c>
      <c r="J12" s="77">
        <v>529</v>
      </c>
    </row>
    <row r="13" spans="1:10" ht="12.75" customHeight="1" x14ac:dyDescent="0.15">
      <c r="A13" s="60" t="s">
        <v>17</v>
      </c>
      <c r="B13" s="131">
        <v>14</v>
      </c>
      <c r="C13" s="131">
        <v>16</v>
      </c>
      <c r="D13" s="131">
        <v>0</v>
      </c>
      <c r="E13" s="131">
        <v>1</v>
      </c>
      <c r="F13" s="131">
        <v>0</v>
      </c>
      <c r="G13" s="131">
        <v>0</v>
      </c>
      <c r="H13" s="131">
        <v>0</v>
      </c>
      <c r="I13" s="131">
        <v>0</v>
      </c>
      <c r="J13" s="77">
        <v>31</v>
      </c>
    </row>
    <row r="14" spans="1:10" ht="12.75" customHeight="1" x14ac:dyDescent="0.15">
      <c r="A14" s="60" t="s">
        <v>84</v>
      </c>
      <c r="B14" s="131">
        <v>0</v>
      </c>
      <c r="C14" s="131">
        <v>0</v>
      </c>
      <c r="D14" s="131">
        <v>0</v>
      </c>
      <c r="E14" s="131">
        <v>0</v>
      </c>
      <c r="F14" s="131">
        <v>0</v>
      </c>
      <c r="G14" s="131">
        <v>0</v>
      </c>
      <c r="H14" s="131">
        <v>0</v>
      </c>
      <c r="I14" s="131">
        <v>0</v>
      </c>
      <c r="J14" s="77">
        <v>0</v>
      </c>
    </row>
    <row r="15" spans="1:10" ht="12.75" customHeight="1" x14ac:dyDescent="0.15">
      <c r="A15" s="60" t="s">
        <v>18</v>
      </c>
      <c r="B15" s="131">
        <v>295</v>
      </c>
      <c r="C15" s="131">
        <v>270</v>
      </c>
      <c r="D15" s="131">
        <v>927</v>
      </c>
      <c r="E15" s="131">
        <v>396</v>
      </c>
      <c r="F15" s="131">
        <v>28</v>
      </c>
      <c r="G15" s="131">
        <v>0</v>
      </c>
      <c r="H15" s="131">
        <v>58</v>
      </c>
      <c r="I15" s="131">
        <v>0</v>
      </c>
      <c r="J15" s="77">
        <v>1975</v>
      </c>
    </row>
    <row r="16" spans="1:10" ht="4.5" customHeight="1" x14ac:dyDescent="0.15">
      <c r="A16" s="62"/>
      <c r="B16" s="132"/>
      <c r="C16" s="132"/>
      <c r="D16" s="132"/>
      <c r="E16" s="132"/>
      <c r="F16" s="132"/>
      <c r="G16" s="132"/>
      <c r="H16" s="132"/>
      <c r="I16" s="132"/>
      <c r="J16" s="144"/>
    </row>
    <row r="17" spans="1:10" ht="12.75" customHeight="1" x14ac:dyDescent="0.15">
      <c r="A17" s="60" t="s">
        <v>19</v>
      </c>
      <c r="B17" s="131">
        <v>0</v>
      </c>
      <c r="C17" s="131">
        <v>0</v>
      </c>
      <c r="D17" s="131">
        <v>0</v>
      </c>
      <c r="E17" s="131">
        <v>0</v>
      </c>
      <c r="F17" s="131">
        <v>0</v>
      </c>
      <c r="G17" s="131">
        <v>0</v>
      </c>
      <c r="H17" s="131">
        <v>0</v>
      </c>
      <c r="I17" s="131">
        <v>0</v>
      </c>
      <c r="J17" s="77">
        <v>0</v>
      </c>
    </row>
    <row r="18" spans="1:10" ht="12.75" customHeight="1" x14ac:dyDescent="0.15">
      <c r="A18" s="60" t="s">
        <v>20</v>
      </c>
      <c r="B18" s="131">
        <v>119</v>
      </c>
      <c r="C18" s="131">
        <v>1</v>
      </c>
      <c r="D18" s="131">
        <v>0</v>
      </c>
      <c r="E18" s="131">
        <v>7</v>
      </c>
      <c r="F18" s="131">
        <v>0</v>
      </c>
      <c r="G18" s="131">
        <v>0</v>
      </c>
      <c r="H18" s="131">
        <v>0</v>
      </c>
      <c r="I18" s="131">
        <v>0</v>
      </c>
      <c r="J18" s="77">
        <v>126</v>
      </c>
    </row>
    <row r="19" spans="1:10" ht="12.75" customHeight="1" x14ac:dyDescent="0.15">
      <c r="A19" s="60" t="s">
        <v>21</v>
      </c>
      <c r="B19" s="131">
        <v>93</v>
      </c>
      <c r="C19" s="131">
        <v>21</v>
      </c>
      <c r="D19" s="131">
        <v>9</v>
      </c>
      <c r="E19" s="131">
        <v>5</v>
      </c>
      <c r="F19" s="131">
        <v>0</v>
      </c>
      <c r="G19" s="131">
        <v>0</v>
      </c>
      <c r="H19" s="131">
        <v>1</v>
      </c>
      <c r="I19" s="131">
        <v>0</v>
      </c>
      <c r="J19" s="77">
        <v>129</v>
      </c>
    </row>
    <row r="20" spans="1:10" ht="12.75" customHeight="1" x14ac:dyDescent="0.15">
      <c r="A20" s="60" t="s">
        <v>22</v>
      </c>
      <c r="B20" s="131">
        <v>1</v>
      </c>
      <c r="C20" s="131">
        <v>4</v>
      </c>
      <c r="D20" s="131">
        <v>0</v>
      </c>
      <c r="E20" s="131">
        <v>1</v>
      </c>
      <c r="F20" s="131">
        <v>0</v>
      </c>
      <c r="G20" s="131">
        <v>0</v>
      </c>
      <c r="H20" s="131">
        <v>0</v>
      </c>
      <c r="I20" s="131">
        <v>0</v>
      </c>
      <c r="J20" s="77">
        <v>5</v>
      </c>
    </row>
    <row r="21" spans="1:10" ht="12.75" customHeight="1" x14ac:dyDescent="0.15">
      <c r="A21" s="60" t="s">
        <v>23</v>
      </c>
      <c r="B21" s="131">
        <v>301</v>
      </c>
      <c r="C21" s="131">
        <v>8</v>
      </c>
      <c r="D21" s="131">
        <v>58</v>
      </c>
      <c r="E21" s="131">
        <v>25</v>
      </c>
      <c r="F21" s="131">
        <v>0</v>
      </c>
      <c r="G21" s="131">
        <v>0</v>
      </c>
      <c r="H21" s="131">
        <v>0</v>
      </c>
      <c r="I21" s="131">
        <v>0</v>
      </c>
      <c r="J21" s="77">
        <v>392</v>
      </c>
    </row>
    <row r="22" spans="1:10" ht="12.75" customHeight="1" x14ac:dyDescent="0.15">
      <c r="A22" s="60" t="s">
        <v>24</v>
      </c>
      <c r="B22" s="131">
        <v>222</v>
      </c>
      <c r="C22" s="131">
        <v>211</v>
      </c>
      <c r="D22" s="131">
        <v>0</v>
      </c>
      <c r="E22" s="131">
        <v>30</v>
      </c>
      <c r="F22" s="131">
        <v>13</v>
      </c>
      <c r="G22" s="131">
        <v>8</v>
      </c>
      <c r="H22" s="131">
        <v>0</v>
      </c>
      <c r="I22" s="131">
        <v>0</v>
      </c>
      <c r="J22" s="77">
        <v>485</v>
      </c>
    </row>
    <row r="23" spans="1:10" ht="12.75" customHeight="1" x14ac:dyDescent="0.15">
      <c r="A23" s="60" t="s">
        <v>25</v>
      </c>
      <c r="B23" s="131">
        <v>1</v>
      </c>
      <c r="C23" s="131">
        <v>0</v>
      </c>
      <c r="D23" s="131">
        <v>0</v>
      </c>
      <c r="E23" s="131">
        <v>16</v>
      </c>
      <c r="F23" s="131">
        <v>0</v>
      </c>
      <c r="G23" s="131">
        <v>0</v>
      </c>
      <c r="H23" s="131">
        <v>0</v>
      </c>
      <c r="I23" s="131">
        <v>0</v>
      </c>
      <c r="J23" s="77">
        <v>16</v>
      </c>
    </row>
    <row r="24" spans="1:10" ht="12.75" customHeight="1" x14ac:dyDescent="0.15">
      <c r="A24" s="60" t="s">
        <v>26</v>
      </c>
      <c r="B24" s="131">
        <v>13</v>
      </c>
      <c r="C24" s="131">
        <v>22</v>
      </c>
      <c r="D24" s="131">
        <v>0</v>
      </c>
      <c r="E24" s="131">
        <v>0</v>
      </c>
      <c r="F24" s="131">
        <v>0</v>
      </c>
      <c r="G24" s="131">
        <v>0</v>
      </c>
      <c r="H24" s="131">
        <v>15</v>
      </c>
      <c r="I24" s="131">
        <v>0</v>
      </c>
      <c r="J24" s="77">
        <v>50</v>
      </c>
    </row>
    <row r="25" spans="1:10" ht="12.75" customHeight="1" x14ac:dyDescent="0.15">
      <c r="A25" s="60" t="s">
        <v>27</v>
      </c>
      <c r="B25" s="131">
        <v>387</v>
      </c>
      <c r="C25" s="131">
        <v>43</v>
      </c>
      <c r="D25" s="131">
        <v>568</v>
      </c>
      <c r="E25" s="131">
        <v>81</v>
      </c>
      <c r="F25" s="131">
        <v>35</v>
      </c>
      <c r="G25" s="131">
        <v>32</v>
      </c>
      <c r="H25" s="131">
        <v>0</v>
      </c>
      <c r="I25" s="131">
        <v>0</v>
      </c>
      <c r="J25" s="77">
        <v>1146</v>
      </c>
    </row>
    <row r="26" spans="1:10" ht="12.75" customHeight="1" x14ac:dyDescent="0.15">
      <c r="A26" s="60" t="s">
        <v>28</v>
      </c>
      <c r="B26" s="131">
        <v>36</v>
      </c>
      <c r="C26" s="131">
        <v>1</v>
      </c>
      <c r="D26" s="131">
        <v>8</v>
      </c>
      <c r="E26" s="131">
        <v>36</v>
      </c>
      <c r="F26" s="131">
        <v>0</v>
      </c>
      <c r="G26" s="131">
        <v>0</v>
      </c>
      <c r="H26" s="131">
        <v>5</v>
      </c>
      <c r="I26" s="131">
        <v>0</v>
      </c>
      <c r="J26" s="77">
        <v>86</v>
      </c>
    </row>
    <row r="27" spans="1:10" ht="4.5" customHeight="1" x14ac:dyDescent="0.15">
      <c r="A27" s="62"/>
      <c r="B27" s="132"/>
      <c r="C27" s="132"/>
      <c r="D27" s="132"/>
      <c r="E27" s="132"/>
      <c r="F27" s="132"/>
      <c r="G27" s="132"/>
      <c r="H27" s="132"/>
      <c r="I27" s="132"/>
      <c r="J27" s="144"/>
    </row>
    <row r="28" spans="1:10" ht="12.75" customHeight="1" x14ac:dyDescent="0.15">
      <c r="A28" s="60" t="s">
        <v>29</v>
      </c>
      <c r="B28" s="131">
        <v>6</v>
      </c>
      <c r="C28" s="131">
        <v>22</v>
      </c>
      <c r="D28" s="131">
        <v>49</v>
      </c>
      <c r="E28" s="131">
        <v>63</v>
      </c>
      <c r="F28" s="131">
        <v>38</v>
      </c>
      <c r="G28" s="131">
        <v>21</v>
      </c>
      <c r="H28" s="131">
        <v>3</v>
      </c>
      <c r="I28" s="131">
        <v>0</v>
      </c>
      <c r="J28" s="77">
        <v>203</v>
      </c>
    </row>
    <row r="29" spans="1:10" ht="12.75" customHeight="1" x14ac:dyDescent="0.15">
      <c r="A29" s="60" t="s">
        <v>30</v>
      </c>
      <c r="B29" s="131">
        <v>789</v>
      </c>
      <c r="C29" s="131">
        <v>237</v>
      </c>
      <c r="D29" s="131">
        <v>84</v>
      </c>
      <c r="E29" s="131">
        <v>107</v>
      </c>
      <c r="F29" s="131">
        <v>7</v>
      </c>
      <c r="G29" s="131">
        <v>0</v>
      </c>
      <c r="H29" s="131">
        <v>0</v>
      </c>
      <c r="I29" s="131">
        <v>0</v>
      </c>
      <c r="J29" s="77">
        <v>1223</v>
      </c>
    </row>
    <row r="30" spans="1:10" ht="12.75" customHeight="1" x14ac:dyDescent="0.15">
      <c r="A30" s="60" t="s">
        <v>31</v>
      </c>
      <c r="B30" s="131">
        <v>0</v>
      </c>
      <c r="C30" s="131">
        <v>51</v>
      </c>
      <c r="D30" s="131">
        <v>0</v>
      </c>
      <c r="E30" s="131">
        <v>236</v>
      </c>
      <c r="F30" s="131">
        <v>0</v>
      </c>
      <c r="G30" s="131">
        <v>95</v>
      </c>
      <c r="H30" s="131">
        <v>47</v>
      </c>
      <c r="I30" s="131">
        <v>0</v>
      </c>
      <c r="J30" s="77">
        <v>429</v>
      </c>
    </row>
    <row r="31" spans="1:10" ht="12.75" customHeight="1" x14ac:dyDescent="0.15">
      <c r="A31" s="60" t="s">
        <v>32</v>
      </c>
      <c r="B31" s="131">
        <v>178</v>
      </c>
      <c r="C31" s="131">
        <v>1702</v>
      </c>
      <c r="D31" s="131">
        <v>642</v>
      </c>
      <c r="E31" s="131">
        <v>368</v>
      </c>
      <c r="F31" s="131">
        <v>15</v>
      </c>
      <c r="G31" s="131">
        <v>0</v>
      </c>
      <c r="H31" s="131">
        <v>0</v>
      </c>
      <c r="I31" s="131">
        <v>0</v>
      </c>
      <c r="J31" s="77">
        <v>2905</v>
      </c>
    </row>
    <row r="32" spans="1:10" ht="12.75" customHeight="1" x14ac:dyDescent="0.15">
      <c r="A32" s="60" t="s">
        <v>33</v>
      </c>
      <c r="B32" s="131">
        <v>42</v>
      </c>
      <c r="C32" s="131">
        <v>74</v>
      </c>
      <c r="D32" s="131">
        <v>4</v>
      </c>
      <c r="E32" s="131">
        <v>82</v>
      </c>
      <c r="F32" s="131">
        <v>37</v>
      </c>
      <c r="G32" s="131">
        <v>0</v>
      </c>
      <c r="H32" s="131">
        <v>265</v>
      </c>
      <c r="I32" s="131">
        <v>0</v>
      </c>
      <c r="J32" s="77">
        <v>503</v>
      </c>
    </row>
    <row r="33" spans="1:10" ht="12.75" customHeight="1" x14ac:dyDescent="0.15">
      <c r="A33" s="60" t="s">
        <v>34</v>
      </c>
      <c r="B33" s="131">
        <v>750</v>
      </c>
      <c r="C33" s="131">
        <v>309</v>
      </c>
      <c r="D33" s="131">
        <v>1020</v>
      </c>
      <c r="E33" s="131">
        <v>540</v>
      </c>
      <c r="F33" s="131">
        <v>0</v>
      </c>
      <c r="G33" s="131">
        <v>73</v>
      </c>
      <c r="H33" s="131">
        <v>0</v>
      </c>
      <c r="I33" s="131">
        <v>0</v>
      </c>
      <c r="J33" s="77">
        <v>2693</v>
      </c>
    </row>
    <row r="34" spans="1:10" ht="12.75" customHeight="1" x14ac:dyDescent="0.15">
      <c r="A34" s="60" t="s">
        <v>35</v>
      </c>
      <c r="B34" s="131">
        <v>123</v>
      </c>
      <c r="C34" s="131">
        <v>203</v>
      </c>
      <c r="D34" s="131">
        <v>130</v>
      </c>
      <c r="E34" s="131">
        <v>329</v>
      </c>
      <c r="F34" s="131">
        <v>42</v>
      </c>
      <c r="G34" s="131">
        <v>5</v>
      </c>
      <c r="H34" s="131">
        <v>56</v>
      </c>
      <c r="I34" s="131">
        <v>0</v>
      </c>
      <c r="J34" s="77">
        <v>887</v>
      </c>
    </row>
    <row r="35" spans="1:10" ht="12.75" customHeight="1" x14ac:dyDescent="0.15">
      <c r="A35" s="60" t="s">
        <v>36</v>
      </c>
      <c r="B35" s="131">
        <v>351</v>
      </c>
      <c r="C35" s="131">
        <v>220</v>
      </c>
      <c r="D35" s="131">
        <v>56</v>
      </c>
      <c r="E35" s="131">
        <v>33</v>
      </c>
      <c r="F35" s="131">
        <v>4</v>
      </c>
      <c r="G35" s="131">
        <v>1</v>
      </c>
      <c r="H35" s="131">
        <v>9</v>
      </c>
      <c r="I35" s="131">
        <v>0</v>
      </c>
      <c r="J35" s="77">
        <v>673</v>
      </c>
    </row>
    <row r="36" spans="1:10" ht="12.75" customHeight="1" x14ac:dyDescent="0.15">
      <c r="A36" s="60" t="s">
        <v>37</v>
      </c>
      <c r="B36" s="131">
        <v>58</v>
      </c>
      <c r="C36" s="131">
        <v>34</v>
      </c>
      <c r="D36" s="131">
        <v>45</v>
      </c>
      <c r="E36" s="131">
        <v>10</v>
      </c>
      <c r="F36" s="131">
        <v>2</v>
      </c>
      <c r="G36" s="131">
        <v>3</v>
      </c>
      <c r="H36" s="131">
        <v>0</v>
      </c>
      <c r="I36" s="131">
        <v>0</v>
      </c>
      <c r="J36" s="77">
        <v>152</v>
      </c>
    </row>
    <row r="37" spans="1:10" ht="12.75" customHeight="1" x14ac:dyDescent="0.15">
      <c r="A37" s="60" t="s">
        <v>38</v>
      </c>
      <c r="B37" s="131">
        <v>24</v>
      </c>
      <c r="C37" s="131">
        <v>3</v>
      </c>
      <c r="D37" s="131">
        <v>5</v>
      </c>
      <c r="E37" s="131">
        <v>26</v>
      </c>
      <c r="F37" s="131">
        <v>24</v>
      </c>
      <c r="G37" s="131">
        <v>14</v>
      </c>
      <c r="H37" s="131">
        <v>0</v>
      </c>
      <c r="I37" s="131">
        <v>0</v>
      </c>
      <c r="J37" s="77">
        <v>96</v>
      </c>
    </row>
    <row r="38" spans="1:10" ht="4.5" customHeight="1" x14ac:dyDescent="0.15">
      <c r="A38" s="62"/>
      <c r="B38" s="132"/>
      <c r="C38" s="132"/>
      <c r="D38" s="132"/>
      <c r="E38" s="132"/>
      <c r="F38" s="132"/>
      <c r="G38" s="132"/>
      <c r="H38" s="132"/>
      <c r="I38" s="132"/>
      <c r="J38" s="144"/>
    </row>
    <row r="39" spans="1:10" ht="12.75" customHeight="1" x14ac:dyDescent="0.15">
      <c r="A39" s="60" t="s">
        <v>39</v>
      </c>
      <c r="B39" s="131">
        <v>43</v>
      </c>
      <c r="C39" s="131">
        <v>135</v>
      </c>
      <c r="D39" s="131">
        <v>183</v>
      </c>
      <c r="E39" s="131">
        <v>33</v>
      </c>
      <c r="F39" s="131">
        <v>6</v>
      </c>
      <c r="G39" s="131">
        <v>0</v>
      </c>
      <c r="H39" s="131">
        <v>4</v>
      </c>
      <c r="I39" s="131">
        <v>0</v>
      </c>
      <c r="J39" s="77">
        <v>403</v>
      </c>
    </row>
    <row r="40" spans="1:10" ht="12.75" customHeight="1" x14ac:dyDescent="0.15">
      <c r="A40" s="60" t="s">
        <v>40</v>
      </c>
      <c r="B40" s="131">
        <v>2788</v>
      </c>
      <c r="C40" s="131">
        <v>290</v>
      </c>
      <c r="D40" s="131">
        <v>50</v>
      </c>
      <c r="E40" s="131">
        <v>543</v>
      </c>
      <c r="F40" s="131">
        <v>522</v>
      </c>
      <c r="G40" s="131">
        <v>218</v>
      </c>
      <c r="H40" s="131">
        <v>0</v>
      </c>
      <c r="I40" s="131">
        <v>0</v>
      </c>
      <c r="J40" s="77">
        <v>4411</v>
      </c>
    </row>
    <row r="41" spans="1:10" ht="12.75" customHeight="1" x14ac:dyDescent="0.15">
      <c r="A41" s="60" t="s">
        <v>41</v>
      </c>
      <c r="B41" s="131">
        <v>242</v>
      </c>
      <c r="C41" s="131">
        <v>342</v>
      </c>
      <c r="D41" s="131">
        <v>135</v>
      </c>
      <c r="E41" s="131">
        <v>64</v>
      </c>
      <c r="F41" s="131">
        <v>68</v>
      </c>
      <c r="G41" s="131">
        <v>18</v>
      </c>
      <c r="H41" s="131">
        <v>0</v>
      </c>
      <c r="I41" s="131">
        <v>0</v>
      </c>
      <c r="J41" s="77">
        <v>870</v>
      </c>
    </row>
    <row r="42" spans="1:10" ht="12.75" customHeight="1" x14ac:dyDescent="0.15">
      <c r="A42" s="60" t="s">
        <v>42</v>
      </c>
      <c r="B42" s="131">
        <v>1774</v>
      </c>
      <c r="C42" s="131">
        <v>1233</v>
      </c>
      <c r="D42" s="131">
        <v>0</v>
      </c>
      <c r="E42" s="131">
        <v>246</v>
      </c>
      <c r="F42" s="131">
        <v>75</v>
      </c>
      <c r="G42" s="131">
        <v>14</v>
      </c>
      <c r="H42" s="131">
        <v>0</v>
      </c>
      <c r="I42" s="131">
        <v>0</v>
      </c>
      <c r="J42" s="77">
        <v>3343</v>
      </c>
    </row>
    <row r="43" spans="1:10" ht="12.75" customHeight="1" x14ac:dyDescent="0.15">
      <c r="A43" s="60" t="s">
        <v>43</v>
      </c>
      <c r="B43" s="131">
        <v>215</v>
      </c>
      <c r="C43" s="131">
        <v>273</v>
      </c>
      <c r="D43" s="131">
        <v>28</v>
      </c>
      <c r="E43" s="131">
        <v>117</v>
      </c>
      <c r="F43" s="131">
        <v>0</v>
      </c>
      <c r="G43" s="131">
        <v>0</v>
      </c>
      <c r="H43" s="131">
        <v>9</v>
      </c>
      <c r="I43" s="131">
        <v>0</v>
      </c>
      <c r="J43" s="77">
        <v>641</v>
      </c>
    </row>
    <row r="44" spans="1:10" ht="12.75" customHeight="1" x14ac:dyDescent="0.15">
      <c r="A44" s="60" t="s">
        <v>44</v>
      </c>
      <c r="B44" s="131">
        <v>59</v>
      </c>
      <c r="C44" s="131">
        <v>8</v>
      </c>
      <c r="D44" s="131">
        <v>0</v>
      </c>
      <c r="E44" s="131">
        <v>1</v>
      </c>
      <c r="F44" s="131">
        <v>0</v>
      </c>
      <c r="G44" s="131">
        <v>4</v>
      </c>
      <c r="H44" s="131">
        <v>2</v>
      </c>
      <c r="I44" s="131">
        <v>0</v>
      </c>
      <c r="J44" s="77">
        <v>73</v>
      </c>
    </row>
    <row r="45" spans="1:10" ht="12.75" customHeight="1" x14ac:dyDescent="0.15">
      <c r="A45" s="60" t="s">
        <v>45</v>
      </c>
      <c r="B45" s="131">
        <v>490</v>
      </c>
      <c r="C45" s="131">
        <v>34</v>
      </c>
      <c r="D45" s="131">
        <v>18</v>
      </c>
      <c r="E45" s="131">
        <v>138</v>
      </c>
      <c r="F45" s="131">
        <v>0</v>
      </c>
      <c r="G45" s="131">
        <v>15</v>
      </c>
      <c r="H45" s="131">
        <v>0</v>
      </c>
      <c r="I45" s="131">
        <v>0</v>
      </c>
      <c r="J45" s="77">
        <v>695</v>
      </c>
    </row>
    <row r="46" spans="1:10" ht="12.75" customHeight="1" x14ac:dyDescent="0.15">
      <c r="A46" s="60" t="s">
        <v>46</v>
      </c>
      <c r="B46" s="131">
        <v>173</v>
      </c>
      <c r="C46" s="131">
        <v>136</v>
      </c>
      <c r="D46" s="131">
        <v>83</v>
      </c>
      <c r="E46" s="131">
        <v>380</v>
      </c>
      <c r="F46" s="131">
        <v>0</v>
      </c>
      <c r="G46" s="131">
        <v>227</v>
      </c>
      <c r="H46" s="131">
        <v>24</v>
      </c>
      <c r="I46" s="131">
        <v>0</v>
      </c>
      <c r="J46" s="77">
        <v>1023</v>
      </c>
    </row>
    <row r="47" spans="1:10" ht="12.75" customHeight="1" x14ac:dyDescent="0.15">
      <c r="A47" s="60" t="s">
        <v>47</v>
      </c>
      <c r="B47" s="131">
        <v>849</v>
      </c>
      <c r="C47" s="131">
        <v>1006</v>
      </c>
      <c r="D47" s="131">
        <v>0</v>
      </c>
      <c r="E47" s="131">
        <v>7</v>
      </c>
      <c r="F47" s="131">
        <v>0</v>
      </c>
      <c r="G47" s="131">
        <v>0</v>
      </c>
      <c r="H47" s="131">
        <v>90</v>
      </c>
      <c r="I47" s="131">
        <v>0</v>
      </c>
      <c r="J47" s="77">
        <v>1952</v>
      </c>
    </row>
    <row r="48" spans="1:10" ht="12.75" customHeight="1" x14ac:dyDescent="0.15">
      <c r="A48" s="60" t="s">
        <v>48</v>
      </c>
      <c r="B48" s="131">
        <v>0</v>
      </c>
      <c r="C48" s="131">
        <v>1383</v>
      </c>
      <c r="D48" s="131">
        <v>1990</v>
      </c>
      <c r="E48" s="131">
        <v>1066</v>
      </c>
      <c r="F48" s="131">
        <v>895</v>
      </c>
      <c r="G48" s="131">
        <v>15</v>
      </c>
      <c r="H48" s="131">
        <v>0</v>
      </c>
      <c r="I48" s="131">
        <v>0</v>
      </c>
      <c r="J48" s="77">
        <v>5349</v>
      </c>
    </row>
    <row r="49" spans="1:10" ht="4.5" customHeight="1" x14ac:dyDescent="0.15">
      <c r="A49" s="62"/>
      <c r="B49" s="132"/>
      <c r="C49" s="132"/>
      <c r="D49" s="132"/>
      <c r="E49" s="132"/>
      <c r="F49" s="132"/>
      <c r="G49" s="132"/>
      <c r="H49" s="132"/>
      <c r="I49" s="132"/>
      <c r="J49" s="144"/>
    </row>
    <row r="50" spans="1:10" ht="12.75" customHeight="1" x14ac:dyDescent="0.15">
      <c r="A50" s="60" t="s">
        <v>49</v>
      </c>
      <c r="B50" s="131">
        <v>61</v>
      </c>
      <c r="C50" s="131">
        <v>60</v>
      </c>
      <c r="D50" s="131">
        <v>0</v>
      </c>
      <c r="E50" s="131">
        <v>73</v>
      </c>
      <c r="F50" s="131">
        <v>0</v>
      </c>
      <c r="G50" s="131">
        <v>0</v>
      </c>
      <c r="H50" s="131">
        <v>0</v>
      </c>
      <c r="I50" s="131">
        <v>0</v>
      </c>
      <c r="J50" s="77">
        <v>194</v>
      </c>
    </row>
    <row r="51" spans="1:10" ht="12.75" customHeight="1" x14ac:dyDescent="0.15">
      <c r="A51" s="60" t="s">
        <v>50</v>
      </c>
      <c r="B51" s="131">
        <v>11</v>
      </c>
      <c r="C51" s="131">
        <v>30</v>
      </c>
      <c r="D51" s="131">
        <v>0</v>
      </c>
      <c r="E51" s="131">
        <v>19</v>
      </c>
      <c r="F51" s="131">
        <v>0</v>
      </c>
      <c r="G51" s="131">
        <v>0</v>
      </c>
      <c r="H51" s="131">
        <v>0</v>
      </c>
      <c r="I51" s="131">
        <v>0</v>
      </c>
      <c r="J51" s="77">
        <v>60</v>
      </c>
    </row>
    <row r="52" spans="1:10" ht="12.75" customHeight="1" x14ac:dyDescent="0.15">
      <c r="A52" s="60" t="s">
        <v>51</v>
      </c>
      <c r="B52" s="131">
        <v>88</v>
      </c>
      <c r="C52" s="131">
        <v>8</v>
      </c>
      <c r="D52" s="131">
        <v>4</v>
      </c>
      <c r="E52" s="131">
        <v>0</v>
      </c>
      <c r="F52" s="131">
        <v>0</v>
      </c>
      <c r="G52" s="131">
        <v>0</v>
      </c>
      <c r="H52" s="131">
        <v>4</v>
      </c>
      <c r="I52" s="131">
        <v>0</v>
      </c>
      <c r="J52" s="77">
        <v>105</v>
      </c>
    </row>
    <row r="53" spans="1:10" ht="12.75" customHeight="1" x14ac:dyDescent="0.15">
      <c r="A53" s="60" t="s">
        <v>52</v>
      </c>
      <c r="B53" s="131">
        <v>0</v>
      </c>
      <c r="C53" s="131">
        <v>7</v>
      </c>
      <c r="D53" s="131">
        <v>69</v>
      </c>
      <c r="E53" s="131">
        <v>5</v>
      </c>
      <c r="F53" s="131">
        <v>0</v>
      </c>
      <c r="G53" s="131">
        <v>2</v>
      </c>
      <c r="H53" s="131">
        <v>0</v>
      </c>
      <c r="I53" s="131">
        <v>1</v>
      </c>
      <c r="J53" s="77">
        <v>84</v>
      </c>
    </row>
    <row r="54" spans="1:10" ht="12.75" customHeight="1" x14ac:dyDescent="0.15">
      <c r="A54" s="60" t="s">
        <v>53</v>
      </c>
      <c r="B54" s="131">
        <v>527</v>
      </c>
      <c r="C54" s="131">
        <v>296</v>
      </c>
      <c r="D54" s="131">
        <v>295</v>
      </c>
      <c r="E54" s="131">
        <v>154</v>
      </c>
      <c r="F54" s="131">
        <v>341</v>
      </c>
      <c r="G54" s="131">
        <v>0</v>
      </c>
      <c r="H54" s="131">
        <v>3</v>
      </c>
      <c r="I54" s="131">
        <v>0</v>
      </c>
      <c r="J54" s="77">
        <v>1615</v>
      </c>
    </row>
    <row r="55" spans="1:10" ht="12.75" customHeight="1" x14ac:dyDescent="0.15">
      <c r="A55" s="60" t="s">
        <v>54</v>
      </c>
      <c r="B55" s="131">
        <v>0</v>
      </c>
      <c r="C55" s="131">
        <v>50</v>
      </c>
      <c r="D55" s="131">
        <v>0</v>
      </c>
      <c r="E55" s="131">
        <v>0</v>
      </c>
      <c r="F55" s="131">
        <v>0</v>
      </c>
      <c r="G55" s="131">
        <v>0</v>
      </c>
      <c r="H55" s="131">
        <v>0</v>
      </c>
      <c r="I55" s="131">
        <v>0</v>
      </c>
      <c r="J55" s="77">
        <v>50</v>
      </c>
    </row>
    <row r="56" spans="1:10" ht="12.75" customHeight="1" x14ac:dyDescent="0.15">
      <c r="A56" s="60" t="s">
        <v>55</v>
      </c>
      <c r="B56" s="131">
        <v>15</v>
      </c>
      <c r="C56" s="131">
        <v>55</v>
      </c>
      <c r="D56" s="131">
        <v>0</v>
      </c>
      <c r="E56" s="131">
        <v>8</v>
      </c>
      <c r="F56" s="131">
        <v>2</v>
      </c>
      <c r="G56" s="131">
        <v>0</v>
      </c>
      <c r="H56" s="131">
        <v>7</v>
      </c>
      <c r="I56" s="131">
        <v>0</v>
      </c>
      <c r="J56" s="77">
        <v>87</v>
      </c>
    </row>
    <row r="57" spans="1:10" ht="12.75" customHeight="1" x14ac:dyDescent="0.15">
      <c r="A57" s="60" t="s">
        <v>56</v>
      </c>
      <c r="B57" s="131">
        <v>42</v>
      </c>
      <c r="C57" s="131">
        <v>6</v>
      </c>
      <c r="D57" s="131">
        <v>66</v>
      </c>
      <c r="E57" s="131">
        <v>7</v>
      </c>
      <c r="F57" s="131">
        <v>1</v>
      </c>
      <c r="G57" s="131">
        <v>1</v>
      </c>
      <c r="H57" s="131">
        <v>20</v>
      </c>
      <c r="I57" s="131">
        <v>0</v>
      </c>
      <c r="J57" s="77">
        <v>143</v>
      </c>
    </row>
    <row r="58" spans="1:10" ht="12.75" customHeight="1" x14ac:dyDescent="0.15">
      <c r="A58" s="60" t="s">
        <v>57</v>
      </c>
      <c r="B58" s="131">
        <v>29</v>
      </c>
      <c r="C58" s="131">
        <v>0</v>
      </c>
      <c r="D58" s="131">
        <v>0</v>
      </c>
      <c r="E58" s="131">
        <v>3</v>
      </c>
      <c r="F58" s="131">
        <v>2</v>
      </c>
      <c r="G58" s="131">
        <v>0</v>
      </c>
      <c r="H58" s="131">
        <v>0</v>
      </c>
      <c r="I58" s="131">
        <v>0</v>
      </c>
      <c r="J58" s="77">
        <v>35</v>
      </c>
    </row>
    <row r="59" spans="1:10" ht="12.75" customHeight="1" x14ac:dyDescent="0.15">
      <c r="A59" s="60" t="s">
        <v>58</v>
      </c>
      <c r="B59" s="131">
        <v>0</v>
      </c>
      <c r="C59" s="131">
        <v>0</v>
      </c>
      <c r="D59" s="131">
        <v>0</v>
      </c>
      <c r="E59" s="131">
        <v>0</v>
      </c>
      <c r="F59" s="131">
        <v>0</v>
      </c>
      <c r="G59" s="131">
        <v>0</v>
      </c>
      <c r="H59" s="131">
        <v>0</v>
      </c>
      <c r="I59" s="131">
        <v>0</v>
      </c>
      <c r="J59" s="77">
        <v>1</v>
      </c>
    </row>
    <row r="60" spans="1:10" ht="4.5" customHeight="1" x14ac:dyDescent="0.15">
      <c r="A60" s="62"/>
      <c r="B60" s="132"/>
      <c r="C60" s="132"/>
      <c r="D60" s="132"/>
      <c r="E60" s="132"/>
      <c r="F60" s="132"/>
      <c r="G60" s="132"/>
      <c r="H60" s="132"/>
      <c r="I60" s="132"/>
      <c r="J60" s="144"/>
    </row>
    <row r="61" spans="1:10" ht="12.75" customHeight="1" x14ac:dyDescent="0.15">
      <c r="A61" s="60" t="s">
        <v>59</v>
      </c>
      <c r="B61" s="131">
        <v>4</v>
      </c>
      <c r="C61" s="131">
        <v>42</v>
      </c>
      <c r="D61" s="131">
        <v>0</v>
      </c>
      <c r="E61" s="131">
        <v>12</v>
      </c>
      <c r="F61" s="131">
        <v>9</v>
      </c>
      <c r="G61" s="131">
        <v>0</v>
      </c>
      <c r="H61" s="131">
        <v>3</v>
      </c>
      <c r="I61" s="131">
        <v>0</v>
      </c>
      <c r="J61" s="77">
        <v>70</v>
      </c>
    </row>
    <row r="62" spans="1:10" ht="12.75" customHeight="1" x14ac:dyDescent="0.15">
      <c r="A62" s="60" t="s">
        <v>60</v>
      </c>
      <c r="B62" s="131">
        <v>44</v>
      </c>
      <c r="C62" s="131">
        <v>97</v>
      </c>
      <c r="D62" s="131">
        <v>50</v>
      </c>
      <c r="E62" s="131">
        <v>84</v>
      </c>
      <c r="F62" s="131">
        <v>11</v>
      </c>
      <c r="G62" s="131">
        <v>2</v>
      </c>
      <c r="H62" s="131">
        <v>8</v>
      </c>
      <c r="I62" s="131">
        <v>0</v>
      </c>
      <c r="J62" s="77">
        <v>297</v>
      </c>
    </row>
    <row r="63" spans="1:10" ht="12.75" customHeight="1" x14ac:dyDescent="0.15">
      <c r="A63" s="60" t="s">
        <v>61</v>
      </c>
      <c r="B63" s="131">
        <v>133</v>
      </c>
      <c r="C63" s="131">
        <v>211</v>
      </c>
      <c r="D63" s="131">
        <v>0</v>
      </c>
      <c r="E63" s="131">
        <v>6</v>
      </c>
      <c r="F63" s="131">
        <v>1</v>
      </c>
      <c r="G63" s="131">
        <v>2</v>
      </c>
      <c r="H63" s="131">
        <v>4</v>
      </c>
      <c r="I63" s="131">
        <v>0</v>
      </c>
      <c r="J63" s="77">
        <v>356</v>
      </c>
    </row>
    <row r="64" spans="1:10" ht="12.75" customHeight="1" x14ac:dyDescent="0.15">
      <c r="A64" s="61" t="s">
        <v>62</v>
      </c>
      <c r="B64" s="134">
        <v>0</v>
      </c>
      <c r="C64" s="134">
        <v>0</v>
      </c>
      <c r="D64" s="134">
        <v>0</v>
      </c>
      <c r="E64" s="134">
        <v>0</v>
      </c>
      <c r="F64" s="134">
        <v>0</v>
      </c>
      <c r="G64" s="134">
        <v>0</v>
      </c>
      <c r="H64" s="134">
        <v>0</v>
      </c>
      <c r="I64" s="134">
        <v>0</v>
      </c>
      <c r="J64" s="80">
        <v>0</v>
      </c>
    </row>
    <row r="65" spans="1:9" ht="15" customHeight="1" x14ac:dyDescent="0.15">
      <c r="A65" s="125"/>
      <c r="B65" s="125"/>
      <c r="C65" s="125"/>
      <c r="D65" s="125"/>
      <c r="E65" s="125"/>
      <c r="F65" s="125"/>
      <c r="G65" s="125"/>
      <c r="H65" s="125"/>
      <c r="I65" s="125"/>
    </row>
    <row r="66" spans="1:9" ht="15" customHeight="1" x14ac:dyDescent="0.15"/>
  </sheetData>
  <mergeCells count="2">
    <mergeCell ref="A2:J2"/>
    <mergeCell ref="A1:J1"/>
  </mergeCells>
  <printOptions horizontalCentered="1"/>
  <pageMargins left="0.25" right="0.25" top="0.25" bottom="0.25" header="0.3" footer="0.3"/>
  <pageSetup scale="8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67"/>
  <sheetViews>
    <sheetView workbookViewId="0">
      <selection sqref="A1:H1"/>
    </sheetView>
  </sheetViews>
  <sheetFormatPr baseColWidth="10" defaultColWidth="9.1640625" defaultRowHeight="12.75" customHeight="1" x14ac:dyDescent="0.15"/>
  <cols>
    <col min="1" max="1" width="15.6640625" style="2" customWidth="1"/>
    <col min="2" max="2" width="11.5" style="2" customWidth="1"/>
    <col min="3" max="3" width="9.33203125" style="2" customWidth="1"/>
    <col min="4" max="4" width="10" style="2" customWidth="1"/>
    <col min="5" max="5" width="1.83203125" style="10" customWidth="1"/>
    <col min="6" max="6" width="11.5" style="2" customWidth="1"/>
    <col min="7" max="7" width="9.33203125" style="2" customWidth="1"/>
    <col min="8" max="8" width="10" style="2" customWidth="1"/>
    <col min="9" max="16384" width="9.1640625" style="2"/>
  </cols>
  <sheetData>
    <row r="1" spans="1:17" ht="54" customHeight="1" x14ac:dyDescent="0.15">
      <c r="A1" s="263" t="s">
        <v>178</v>
      </c>
      <c r="B1" s="264"/>
      <c r="C1" s="264"/>
      <c r="D1" s="264"/>
      <c r="E1" s="264"/>
      <c r="F1" s="264"/>
      <c r="G1" s="264"/>
      <c r="H1" s="264"/>
      <c r="I1" s="168"/>
      <c r="J1" s="6"/>
      <c r="K1" s="6"/>
      <c r="L1" s="6"/>
      <c r="Q1" s="7"/>
    </row>
    <row r="2" spans="1:17" ht="12.75" customHeight="1" thickBot="1" x14ac:dyDescent="0.2">
      <c r="A2" s="265" t="s">
        <v>202</v>
      </c>
      <c r="B2" s="265"/>
      <c r="C2" s="265"/>
      <c r="D2" s="265"/>
      <c r="E2" s="265"/>
      <c r="F2" s="265"/>
      <c r="G2" s="265"/>
      <c r="H2" s="265"/>
    </row>
    <row r="3" spans="1:17" ht="18.75" customHeight="1" x14ac:dyDescent="0.15">
      <c r="A3" s="266" t="s">
        <v>0</v>
      </c>
      <c r="B3" s="275" t="s">
        <v>63</v>
      </c>
      <c r="C3" s="275"/>
      <c r="D3" s="276"/>
      <c r="E3" s="17"/>
      <c r="F3" s="277" t="s">
        <v>66</v>
      </c>
      <c r="G3" s="278"/>
      <c r="H3" s="279"/>
    </row>
    <row r="4" spans="1:17" ht="8.25" customHeight="1" x14ac:dyDescent="0.15">
      <c r="A4" s="267"/>
      <c r="B4" s="253" t="s">
        <v>87</v>
      </c>
      <c r="C4" s="270" t="s">
        <v>145</v>
      </c>
      <c r="D4" s="272" t="s">
        <v>7</v>
      </c>
      <c r="E4" s="17"/>
      <c r="F4" s="274" t="s">
        <v>87</v>
      </c>
      <c r="G4" s="270" t="s">
        <v>145</v>
      </c>
      <c r="H4" s="272" t="s">
        <v>7</v>
      </c>
    </row>
    <row r="5" spans="1:17" ht="12.75" customHeight="1" thickBot="1" x14ac:dyDescent="0.2">
      <c r="A5" s="268"/>
      <c r="B5" s="269"/>
      <c r="C5" s="271"/>
      <c r="D5" s="273"/>
      <c r="E5" s="17"/>
      <c r="F5" s="268"/>
      <c r="G5" s="271"/>
      <c r="H5" s="273"/>
    </row>
    <row r="6" spans="1:17" ht="12.75" customHeight="1" x14ac:dyDescent="0.15">
      <c r="A6" s="214" t="s">
        <v>3</v>
      </c>
      <c r="B6" s="177">
        <v>0.33500000000000002</v>
      </c>
      <c r="C6" s="177">
        <v>0.28899999999999998</v>
      </c>
      <c r="D6" s="178">
        <v>0.70299999999999996</v>
      </c>
      <c r="E6"/>
      <c r="F6" s="177">
        <v>0.32899999999999996</v>
      </c>
      <c r="G6" s="233">
        <v>0.32400000000000001</v>
      </c>
      <c r="H6" s="177">
        <v>0.54400000000000004</v>
      </c>
    </row>
    <row r="7" spans="1:17" s="10" customFormat="1" ht="4.5" customHeight="1" x14ac:dyDescent="0.15">
      <c r="A7" s="215"/>
      <c r="B7" s="209"/>
      <c r="C7" s="209"/>
      <c r="D7" s="210"/>
      <c r="E7" s="211"/>
      <c r="F7" s="209"/>
      <c r="G7" s="234"/>
      <c r="H7" s="209"/>
    </row>
    <row r="8" spans="1:17" ht="12.75" customHeight="1" x14ac:dyDescent="0.15">
      <c r="A8" s="236" t="s">
        <v>10</v>
      </c>
      <c r="B8" s="237">
        <v>0.48799999999999999</v>
      </c>
      <c r="C8" s="237">
        <v>0.48799999999999999</v>
      </c>
      <c r="D8" s="231" t="s">
        <v>173</v>
      </c>
      <c r="E8" s="238"/>
      <c r="F8" s="237">
        <v>0.44600000000000001</v>
      </c>
      <c r="G8" s="239">
        <v>0.44600000000000001</v>
      </c>
      <c r="H8" s="231" t="s">
        <v>173</v>
      </c>
      <c r="I8" s="2" t="s">
        <v>2</v>
      </c>
    </row>
    <row r="9" spans="1:17" ht="12.75" customHeight="1" x14ac:dyDescent="0.15">
      <c r="A9" s="236" t="s">
        <v>11</v>
      </c>
      <c r="B9" s="237">
        <v>0.42799999999999999</v>
      </c>
      <c r="C9" s="237">
        <v>0.42799999999999999</v>
      </c>
      <c r="D9" s="231" t="s">
        <v>173</v>
      </c>
      <c r="E9" s="238"/>
      <c r="F9" s="237">
        <v>0.46799999999999997</v>
      </c>
      <c r="G9" s="239">
        <v>0.46799999999999997</v>
      </c>
      <c r="H9" s="231" t="s">
        <v>173</v>
      </c>
      <c r="N9" s="9"/>
    </row>
    <row r="10" spans="1:17" ht="12.75" customHeight="1" x14ac:dyDescent="0.15">
      <c r="A10" s="236" t="s">
        <v>12</v>
      </c>
      <c r="B10" s="237">
        <v>0.20800000000000002</v>
      </c>
      <c r="C10" s="237">
        <v>0.20800000000000002</v>
      </c>
      <c r="D10" s="231" t="s">
        <v>173</v>
      </c>
      <c r="E10" s="238"/>
      <c r="F10" s="237">
        <v>0.54500000000000004</v>
      </c>
      <c r="G10" s="239">
        <v>0.54500000000000004</v>
      </c>
      <c r="H10" s="231" t="s">
        <v>173</v>
      </c>
    </row>
    <row r="11" spans="1:17" ht="12.75" customHeight="1" x14ac:dyDescent="0.15">
      <c r="A11" s="236" t="s">
        <v>13</v>
      </c>
      <c r="B11" s="237">
        <v>0.39500000000000002</v>
      </c>
      <c r="C11" s="237">
        <v>0.39500000000000002</v>
      </c>
      <c r="D11" s="231" t="s">
        <v>173</v>
      </c>
      <c r="E11" s="238"/>
      <c r="F11" s="237">
        <v>0.22</v>
      </c>
      <c r="G11" s="239">
        <v>0.22</v>
      </c>
      <c r="H11" s="231" t="s">
        <v>173</v>
      </c>
    </row>
    <row r="12" spans="1:17" ht="12.75" customHeight="1" x14ac:dyDescent="0.15">
      <c r="A12" s="236" t="s">
        <v>14</v>
      </c>
      <c r="B12" s="237">
        <v>0.251</v>
      </c>
      <c r="C12" s="237">
        <v>0.251</v>
      </c>
      <c r="D12" s="231" t="s">
        <v>173</v>
      </c>
      <c r="E12" s="238"/>
      <c r="F12" s="237">
        <v>0.309</v>
      </c>
      <c r="G12" s="239">
        <v>0.309</v>
      </c>
      <c r="H12" s="231" t="s">
        <v>173</v>
      </c>
      <c r="I12" s="2" t="s">
        <v>2</v>
      </c>
    </row>
    <row r="13" spans="1:17" ht="12.75" customHeight="1" x14ac:dyDescent="0.15">
      <c r="A13" s="236" t="s">
        <v>15</v>
      </c>
      <c r="B13" s="237">
        <v>0.24199999999999999</v>
      </c>
      <c r="C13" s="237">
        <v>0.24199999999999999</v>
      </c>
      <c r="D13" s="231" t="s">
        <v>173</v>
      </c>
      <c r="E13" s="238"/>
      <c r="F13" s="237">
        <v>0.17800000000000002</v>
      </c>
      <c r="G13" s="239">
        <v>0.17800000000000002</v>
      </c>
      <c r="H13" s="231" t="s">
        <v>173</v>
      </c>
      <c r="N13" s="2" t="s">
        <v>2</v>
      </c>
    </row>
    <row r="14" spans="1:17" ht="12.75" customHeight="1" x14ac:dyDescent="0.15">
      <c r="A14" s="236" t="s">
        <v>16</v>
      </c>
      <c r="B14" s="237">
        <v>0.47799999999999998</v>
      </c>
      <c r="C14" s="237">
        <v>0.47799999999999998</v>
      </c>
      <c r="D14" s="231" t="s">
        <v>173</v>
      </c>
      <c r="E14" s="238"/>
      <c r="F14" s="237" t="s">
        <v>1</v>
      </c>
      <c r="G14" s="230" t="s">
        <v>173</v>
      </c>
      <c r="H14" s="231" t="s">
        <v>173</v>
      </c>
      <c r="I14" s="2" t="s">
        <v>2</v>
      </c>
    </row>
    <row r="15" spans="1:17" ht="12.75" customHeight="1" x14ac:dyDescent="0.15">
      <c r="A15" s="236" t="s">
        <v>17</v>
      </c>
      <c r="B15" s="237">
        <v>0.39299999999999996</v>
      </c>
      <c r="C15" s="237">
        <v>0.39299999999999996</v>
      </c>
      <c r="D15" s="231" t="s">
        <v>173</v>
      </c>
      <c r="E15" s="238"/>
      <c r="F15" s="237" t="s">
        <v>1</v>
      </c>
      <c r="G15" s="230" t="s">
        <v>173</v>
      </c>
      <c r="H15" s="231" t="s">
        <v>173</v>
      </c>
      <c r="N15" s="9" t="s">
        <v>2</v>
      </c>
    </row>
    <row r="16" spans="1:17" ht="12.75" customHeight="1" x14ac:dyDescent="0.15">
      <c r="A16" s="236" t="s">
        <v>84</v>
      </c>
      <c r="B16" s="237">
        <v>0.443</v>
      </c>
      <c r="C16" s="237">
        <v>0.443</v>
      </c>
      <c r="D16" s="231" t="s">
        <v>173</v>
      </c>
      <c r="E16" s="238"/>
      <c r="F16" s="237" t="s">
        <v>1</v>
      </c>
      <c r="G16" s="230" t="s">
        <v>173</v>
      </c>
      <c r="H16" s="231" t="s">
        <v>173</v>
      </c>
    </row>
    <row r="17" spans="1:14" ht="12.75" customHeight="1" x14ac:dyDescent="0.15">
      <c r="A17" s="236" t="s">
        <v>18</v>
      </c>
      <c r="B17" s="237">
        <v>0.44600000000000001</v>
      </c>
      <c r="C17" s="237">
        <v>0.44600000000000001</v>
      </c>
      <c r="D17" s="231" t="s">
        <v>173</v>
      </c>
      <c r="E17" s="238"/>
      <c r="F17" s="237">
        <v>0.51200000000000001</v>
      </c>
      <c r="G17" s="239">
        <v>0.51200000000000001</v>
      </c>
      <c r="H17" s="240" t="s">
        <v>173</v>
      </c>
      <c r="I17" s="2" t="s">
        <v>2</v>
      </c>
    </row>
    <row r="18" spans="1:14" s="10" customFormat="1" ht="5.25" customHeight="1" x14ac:dyDescent="0.15">
      <c r="A18" s="215"/>
      <c r="B18" s="212"/>
      <c r="C18" s="212"/>
      <c r="D18" s="212"/>
      <c r="E18" s="213"/>
      <c r="F18" s="212"/>
      <c r="G18" s="235"/>
      <c r="H18" s="212"/>
      <c r="N18" s="11" t="s">
        <v>2</v>
      </c>
    </row>
    <row r="19" spans="1:14" ht="12.75" customHeight="1" x14ac:dyDescent="0.15">
      <c r="A19" s="236" t="s">
        <v>67</v>
      </c>
      <c r="B19" s="237">
        <v>0.61899999999999999</v>
      </c>
      <c r="C19" s="237">
        <v>0.61899999999999999</v>
      </c>
      <c r="D19" s="231" t="s">
        <v>173</v>
      </c>
      <c r="E19" s="238"/>
      <c r="F19" s="237" t="s">
        <v>1</v>
      </c>
      <c r="G19" s="240" t="s">
        <v>173</v>
      </c>
      <c r="H19" s="240" t="s">
        <v>173</v>
      </c>
    </row>
    <row r="20" spans="1:14" ht="12.75" customHeight="1" x14ac:dyDescent="0.15">
      <c r="A20" s="236" t="s">
        <v>20</v>
      </c>
      <c r="B20" s="237">
        <v>0.35499999999999998</v>
      </c>
      <c r="C20" s="237">
        <v>0.35499999999999998</v>
      </c>
      <c r="D20" s="231" t="s">
        <v>173</v>
      </c>
      <c r="E20" s="238"/>
      <c r="F20" s="237">
        <v>0.59299999999999997</v>
      </c>
      <c r="G20" s="239">
        <v>0.59299999999999997</v>
      </c>
      <c r="H20" s="240" t="s">
        <v>173</v>
      </c>
    </row>
    <row r="21" spans="1:14" ht="12.75" customHeight="1" x14ac:dyDescent="0.15">
      <c r="A21" s="236" t="s">
        <v>21</v>
      </c>
      <c r="B21" s="237">
        <v>0.46799999999999997</v>
      </c>
      <c r="C21" s="237">
        <v>0.46799999999999997</v>
      </c>
      <c r="D21" s="231" t="s">
        <v>173</v>
      </c>
      <c r="E21" s="238"/>
      <c r="F21" s="237">
        <v>0.56999999999999995</v>
      </c>
      <c r="G21" s="239">
        <v>0.56999999999999995</v>
      </c>
      <c r="H21" s="240" t="s">
        <v>173</v>
      </c>
    </row>
    <row r="22" spans="1:14" ht="12.75" customHeight="1" x14ac:dyDescent="0.15">
      <c r="A22" s="236" t="s">
        <v>22</v>
      </c>
      <c r="B22" s="237">
        <v>0.51100000000000001</v>
      </c>
      <c r="C22" s="237">
        <v>0.51100000000000001</v>
      </c>
      <c r="D22" s="231" t="s">
        <v>173</v>
      </c>
      <c r="E22" s="238"/>
      <c r="F22" s="237" t="s">
        <v>1</v>
      </c>
      <c r="G22" s="240" t="s">
        <v>173</v>
      </c>
      <c r="H22" s="240" t="s">
        <v>173</v>
      </c>
    </row>
    <row r="23" spans="1:14" ht="12.75" customHeight="1" x14ac:dyDescent="0.15">
      <c r="A23" s="236" t="s">
        <v>68</v>
      </c>
      <c r="B23" s="237">
        <v>0.69</v>
      </c>
      <c r="C23" s="237">
        <v>0.69</v>
      </c>
      <c r="D23" s="231" t="s">
        <v>173</v>
      </c>
      <c r="E23" s="238"/>
      <c r="F23" s="237" t="s">
        <v>1</v>
      </c>
      <c r="G23" s="240" t="s">
        <v>173</v>
      </c>
      <c r="H23" s="240" t="s">
        <v>173</v>
      </c>
    </row>
    <row r="24" spans="1:14" ht="12.75" customHeight="1" x14ac:dyDescent="0.15">
      <c r="A24" s="236" t="s">
        <v>24</v>
      </c>
      <c r="B24" s="237">
        <v>0.32799999999999996</v>
      </c>
      <c r="C24" s="237">
        <v>0.26600000000000001</v>
      </c>
      <c r="D24" s="237">
        <v>0.79700000000000004</v>
      </c>
      <c r="E24" s="238"/>
      <c r="F24" s="237">
        <v>0.22600000000000001</v>
      </c>
      <c r="G24" s="239">
        <v>0.21</v>
      </c>
      <c r="H24" s="237">
        <v>0.51100000000000001</v>
      </c>
    </row>
    <row r="25" spans="1:14" ht="12.75" customHeight="1" x14ac:dyDescent="0.15">
      <c r="A25" s="236" t="s">
        <v>25</v>
      </c>
      <c r="B25" s="237">
        <v>0.36399999999999999</v>
      </c>
      <c r="C25" s="237">
        <v>0.36399999999999999</v>
      </c>
      <c r="D25" s="231" t="s">
        <v>173</v>
      </c>
      <c r="E25" s="238"/>
      <c r="F25" s="237">
        <v>0.28699999999999998</v>
      </c>
      <c r="G25" s="239">
        <v>0.28699999999999998</v>
      </c>
      <c r="H25" s="240" t="s">
        <v>173</v>
      </c>
    </row>
    <row r="26" spans="1:14" ht="12.75" customHeight="1" x14ac:dyDescent="0.15">
      <c r="A26" s="236" t="s">
        <v>26</v>
      </c>
      <c r="B26" s="237">
        <v>0.32500000000000001</v>
      </c>
      <c r="C26" s="237">
        <v>0.32500000000000001</v>
      </c>
      <c r="D26" s="231" t="s">
        <v>173</v>
      </c>
      <c r="E26" s="238"/>
      <c r="F26" s="237">
        <v>0.35200000000000004</v>
      </c>
      <c r="G26" s="239">
        <v>0.35200000000000004</v>
      </c>
      <c r="H26" s="240" t="s">
        <v>173</v>
      </c>
    </row>
    <row r="27" spans="1:14" ht="12.75" customHeight="1" x14ac:dyDescent="0.15">
      <c r="A27" s="236" t="s">
        <v>27</v>
      </c>
      <c r="B27" s="237">
        <v>0.54700000000000004</v>
      </c>
      <c r="C27" s="237">
        <v>0.54700000000000004</v>
      </c>
      <c r="D27" s="231" t="s">
        <v>173</v>
      </c>
      <c r="E27" s="238"/>
      <c r="F27" s="237">
        <v>0.52400000000000002</v>
      </c>
      <c r="G27" s="239">
        <v>0.52400000000000002</v>
      </c>
      <c r="H27" s="240" t="s">
        <v>173</v>
      </c>
    </row>
    <row r="28" spans="1:14" ht="12.75" customHeight="1" x14ac:dyDescent="0.15">
      <c r="A28" s="236" t="s">
        <v>69</v>
      </c>
      <c r="B28" s="237">
        <v>0.23600000000000002</v>
      </c>
      <c r="C28" s="237">
        <v>0.23600000000000002</v>
      </c>
      <c r="D28" s="231" t="s">
        <v>173</v>
      </c>
      <c r="E28" s="238"/>
      <c r="F28" s="237" t="s">
        <v>1</v>
      </c>
      <c r="G28" s="240" t="s">
        <v>173</v>
      </c>
      <c r="H28" s="240" t="s">
        <v>173</v>
      </c>
    </row>
    <row r="29" spans="1:14" s="10" customFormat="1" ht="4.5" customHeight="1" x14ac:dyDescent="0.15">
      <c r="A29" s="215"/>
      <c r="B29" s="212"/>
      <c r="C29" s="212"/>
      <c r="D29" s="212"/>
      <c r="E29" s="213"/>
      <c r="F29" s="212"/>
      <c r="G29" s="235"/>
      <c r="H29" s="212"/>
    </row>
    <row r="30" spans="1:14" ht="12.75" customHeight="1" x14ac:dyDescent="0.15">
      <c r="A30" s="236" t="s">
        <v>29</v>
      </c>
      <c r="B30" s="237">
        <v>0.7659999999999999</v>
      </c>
      <c r="C30" s="237">
        <v>0.13500000000000001</v>
      </c>
      <c r="D30" s="237">
        <v>0.90799999999999992</v>
      </c>
      <c r="E30" s="238"/>
      <c r="F30" s="237">
        <v>0.126</v>
      </c>
      <c r="G30" s="239">
        <v>8.1000000000000003E-2</v>
      </c>
      <c r="H30" s="237">
        <v>0.13400000000000001</v>
      </c>
    </row>
    <row r="31" spans="1:14" ht="12.75" customHeight="1" x14ac:dyDescent="0.15">
      <c r="A31" s="236" t="s">
        <v>70</v>
      </c>
      <c r="B31" s="237">
        <v>0.504</v>
      </c>
      <c r="C31" s="237">
        <v>0.505</v>
      </c>
      <c r="D31" s="237">
        <v>0.40100000000000002</v>
      </c>
      <c r="E31" s="238"/>
      <c r="F31" s="237" t="s">
        <v>1</v>
      </c>
      <c r="G31" s="240" t="s">
        <v>173</v>
      </c>
      <c r="H31" s="240" t="s">
        <v>173</v>
      </c>
      <c r="N31" s="9"/>
    </row>
    <row r="32" spans="1:14" ht="12.75" customHeight="1" x14ac:dyDescent="0.15">
      <c r="A32" s="236" t="s">
        <v>71</v>
      </c>
      <c r="B32" s="237">
        <v>0.47399999999999998</v>
      </c>
      <c r="C32" s="237">
        <v>9.6999999999999989E-2</v>
      </c>
      <c r="D32" s="237">
        <v>0.97900000000000009</v>
      </c>
      <c r="E32" s="238"/>
      <c r="F32" s="237">
        <v>0.95799999999999996</v>
      </c>
      <c r="G32" s="239">
        <v>0</v>
      </c>
      <c r="H32" s="237">
        <v>0.95799999999999996</v>
      </c>
    </row>
    <row r="33" spans="1:8" ht="12.75" customHeight="1" x14ac:dyDescent="0.15">
      <c r="A33" s="236" t="s">
        <v>72</v>
      </c>
      <c r="B33" s="237">
        <v>0.53299999999999992</v>
      </c>
      <c r="C33" s="237">
        <v>0.53299999999999992</v>
      </c>
      <c r="D33" s="231" t="s">
        <v>173</v>
      </c>
      <c r="E33" s="238"/>
      <c r="F33" s="237" t="s">
        <v>1</v>
      </c>
      <c r="G33" s="240" t="s">
        <v>173</v>
      </c>
      <c r="H33" s="240" t="s">
        <v>173</v>
      </c>
    </row>
    <row r="34" spans="1:8" ht="12.75" customHeight="1" x14ac:dyDescent="0.15">
      <c r="A34" s="236" t="s">
        <v>73</v>
      </c>
      <c r="B34" s="237">
        <v>0.45100000000000001</v>
      </c>
      <c r="C34" s="237">
        <v>0.33</v>
      </c>
      <c r="D34" s="237">
        <v>0.95599999999999996</v>
      </c>
      <c r="E34" s="238"/>
      <c r="F34" s="237" t="s">
        <v>1</v>
      </c>
      <c r="G34" s="240" t="s">
        <v>173</v>
      </c>
      <c r="H34" s="240" t="s">
        <v>173</v>
      </c>
    </row>
    <row r="35" spans="1:8" ht="12.75" customHeight="1" x14ac:dyDescent="0.15">
      <c r="A35" s="236" t="s">
        <v>74</v>
      </c>
      <c r="B35" s="237">
        <v>0.63</v>
      </c>
      <c r="C35" s="237">
        <v>0.63</v>
      </c>
      <c r="D35" s="231" t="s">
        <v>173</v>
      </c>
      <c r="E35" s="238"/>
      <c r="F35" s="237" t="s">
        <v>1</v>
      </c>
      <c r="G35" s="240" t="s">
        <v>173</v>
      </c>
      <c r="H35" s="240" t="s">
        <v>173</v>
      </c>
    </row>
    <row r="36" spans="1:8" ht="12.75" customHeight="1" x14ac:dyDescent="0.15">
      <c r="A36" s="236" t="s">
        <v>75</v>
      </c>
      <c r="B36" s="237">
        <v>0.22399999999999998</v>
      </c>
      <c r="C36" s="237">
        <v>0.17</v>
      </c>
      <c r="D36" s="237">
        <v>0.58099999999999996</v>
      </c>
      <c r="E36" s="238"/>
      <c r="F36" s="237" t="s">
        <v>1</v>
      </c>
      <c r="G36" s="240" t="s">
        <v>173</v>
      </c>
      <c r="H36" s="240" t="s">
        <v>173</v>
      </c>
    </row>
    <row r="37" spans="1:8" ht="12.75" customHeight="1" x14ac:dyDescent="0.15">
      <c r="A37" s="236" t="s">
        <v>36</v>
      </c>
      <c r="B37" s="237">
        <v>0.40200000000000002</v>
      </c>
      <c r="C37" s="237">
        <v>0.40200000000000002</v>
      </c>
      <c r="D37" s="231" t="s">
        <v>173</v>
      </c>
      <c r="E37" s="238"/>
      <c r="F37" s="237">
        <v>0.375</v>
      </c>
      <c r="G37" s="239">
        <v>0.375</v>
      </c>
      <c r="H37" s="240" t="s">
        <v>173</v>
      </c>
    </row>
    <row r="38" spans="1:8" ht="12.75" customHeight="1" x14ac:dyDescent="0.15">
      <c r="A38" s="236" t="s">
        <v>76</v>
      </c>
      <c r="B38" s="237">
        <v>0.51300000000000001</v>
      </c>
      <c r="C38" s="237">
        <v>0.499</v>
      </c>
      <c r="D38" s="237">
        <v>0.54200000000000004</v>
      </c>
      <c r="E38" s="238"/>
      <c r="F38" s="237" t="s">
        <v>1</v>
      </c>
      <c r="G38" s="240" t="s">
        <v>173</v>
      </c>
      <c r="H38" s="240" t="s">
        <v>173</v>
      </c>
    </row>
    <row r="39" spans="1:8" ht="12.75" customHeight="1" x14ac:dyDescent="0.15">
      <c r="A39" s="236" t="s">
        <v>38</v>
      </c>
      <c r="B39" s="237">
        <v>0.36399999999999999</v>
      </c>
      <c r="C39" s="237">
        <v>0.36399999999999999</v>
      </c>
      <c r="D39" s="237">
        <v>5.5999999999999994E-2</v>
      </c>
      <c r="E39" s="238"/>
      <c r="F39" s="237">
        <v>0.40299999999999997</v>
      </c>
      <c r="G39" s="239">
        <v>0.40299999999999997</v>
      </c>
      <c r="H39" s="240" t="s">
        <v>173</v>
      </c>
    </row>
    <row r="40" spans="1:8" s="10" customFormat="1" ht="4.5" customHeight="1" x14ac:dyDescent="0.15">
      <c r="A40" s="215"/>
      <c r="B40" s="212"/>
      <c r="C40" s="212"/>
      <c r="D40" s="212"/>
      <c r="E40" s="213"/>
      <c r="F40" s="212"/>
      <c r="G40" s="235"/>
      <c r="H40" s="212"/>
    </row>
    <row r="41" spans="1:8" ht="12.75" customHeight="1" x14ac:dyDescent="0.15">
      <c r="A41" s="236" t="s">
        <v>77</v>
      </c>
      <c r="B41" s="237">
        <v>0.76300000000000001</v>
      </c>
      <c r="C41" s="237">
        <v>0.59200000000000008</v>
      </c>
      <c r="D41" s="237">
        <v>0.86099999999999999</v>
      </c>
      <c r="E41" s="238"/>
      <c r="F41" s="237" t="s">
        <v>1</v>
      </c>
      <c r="G41" s="240" t="s">
        <v>173</v>
      </c>
      <c r="H41" s="240" t="s">
        <v>173</v>
      </c>
    </row>
    <row r="42" spans="1:8" ht="12.75" customHeight="1" x14ac:dyDescent="0.15">
      <c r="A42" s="236" t="s">
        <v>78</v>
      </c>
      <c r="B42" s="237">
        <v>0.218</v>
      </c>
      <c r="C42" s="237">
        <v>0.218</v>
      </c>
      <c r="D42" s="231" t="s">
        <v>173</v>
      </c>
      <c r="E42" s="238"/>
      <c r="F42" s="237" t="s">
        <v>1</v>
      </c>
      <c r="G42" s="240" t="s">
        <v>173</v>
      </c>
      <c r="H42" s="240" t="s">
        <v>173</v>
      </c>
    </row>
    <row r="43" spans="1:8" ht="12.75" customHeight="1" x14ac:dyDescent="0.15">
      <c r="A43" s="236" t="s">
        <v>41</v>
      </c>
      <c r="B43" s="237">
        <v>0.51700000000000002</v>
      </c>
      <c r="C43" s="237">
        <v>0.51700000000000002</v>
      </c>
      <c r="D43" s="231" t="s">
        <v>173</v>
      </c>
      <c r="E43" s="238"/>
      <c r="F43" s="237">
        <v>0.61599999999999999</v>
      </c>
      <c r="G43" s="239">
        <v>0.61599999999999999</v>
      </c>
      <c r="H43" s="240" t="s">
        <v>173</v>
      </c>
    </row>
    <row r="44" spans="1:8" ht="12.75" customHeight="1" x14ac:dyDescent="0.15">
      <c r="A44" s="236" t="s">
        <v>79</v>
      </c>
      <c r="B44" s="237">
        <v>0.32500000000000001</v>
      </c>
      <c r="C44" s="237">
        <v>0.33399999999999996</v>
      </c>
      <c r="D44" s="237">
        <v>0.308</v>
      </c>
      <c r="E44" s="238"/>
      <c r="F44" s="237" t="s">
        <v>1</v>
      </c>
      <c r="G44" s="240" t="s">
        <v>173</v>
      </c>
      <c r="H44" s="240" t="s">
        <v>173</v>
      </c>
    </row>
    <row r="45" spans="1:8" ht="12.75" customHeight="1" x14ac:dyDescent="0.15">
      <c r="A45" s="236" t="s">
        <v>43</v>
      </c>
      <c r="B45" s="237">
        <v>0.43799999999999994</v>
      </c>
      <c r="C45" s="237">
        <v>0.43799999999999994</v>
      </c>
      <c r="D45" s="231" t="s">
        <v>173</v>
      </c>
      <c r="E45" s="238"/>
      <c r="F45" s="237">
        <v>0.61499999999999999</v>
      </c>
      <c r="G45" s="239">
        <v>0.61499999999999999</v>
      </c>
      <c r="H45" s="237"/>
    </row>
    <row r="46" spans="1:8" ht="12.75" customHeight="1" x14ac:dyDescent="0.15">
      <c r="A46" s="236" t="s">
        <v>44</v>
      </c>
      <c r="B46" s="237">
        <v>0.74099999999999999</v>
      </c>
      <c r="C46" s="237">
        <v>0.74099999999999999</v>
      </c>
      <c r="D46" s="231" t="s">
        <v>173</v>
      </c>
      <c r="E46" s="238"/>
      <c r="F46" s="237" t="s">
        <v>1</v>
      </c>
      <c r="G46" s="240" t="s">
        <v>173</v>
      </c>
      <c r="H46" s="240" t="s">
        <v>173</v>
      </c>
    </row>
    <row r="47" spans="1:8" ht="12.75" customHeight="1" x14ac:dyDescent="0.15">
      <c r="A47" s="236" t="s">
        <v>45</v>
      </c>
      <c r="B47" s="237">
        <v>0.50900000000000001</v>
      </c>
      <c r="C47" s="237">
        <v>0.50900000000000001</v>
      </c>
      <c r="D47" s="231" t="s">
        <v>173</v>
      </c>
      <c r="E47" s="238"/>
      <c r="F47" s="237">
        <v>0.56999999999999995</v>
      </c>
      <c r="G47" s="239">
        <v>0.56999999999999995</v>
      </c>
      <c r="H47" s="240" t="s">
        <v>173</v>
      </c>
    </row>
    <row r="48" spans="1:8" ht="12.75" customHeight="1" x14ac:dyDescent="0.15">
      <c r="A48" s="236" t="s">
        <v>80</v>
      </c>
      <c r="B48" s="237">
        <v>0.27100000000000002</v>
      </c>
      <c r="C48" s="237">
        <v>0.27100000000000002</v>
      </c>
      <c r="D48" s="231" t="s">
        <v>173</v>
      </c>
      <c r="E48" s="238"/>
      <c r="F48" s="237" t="s">
        <v>1</v>
      </c>
      <c r="G48" s="240" t="s">
        <v>173</v>
      </c>
      <c r="H48" s="240" t="s">
        <v>173</v>
      </c>
    </row>
    <row r="49" spans="1:14" ht="12.75" customHeight="1" x14ac:dyDescent="0.15">
      <c r="A49" s="236" t="s">
        <v>47</v>
      </c>
      <c r="B49" s="237">
        <v>0.46500000000000002</v>
      </c>
      <c r="C49" s="237">
        <v>4.2999999999999997E-2</v>
      </c>
      <c r="D49" s="237">
        <v>0.85</v>
      </c>
      <c r="E49" s="238"/>
      <c r="F49" s="237" t="s">
        <v>1</v>
      </c>
      <c r="G49" s="240" t="s">
        <v>173</v>
      </c>
      <c r="H49" s="240" t="s">
        <v>173</v>
      </c>
    </row>
    <row r="50" spans="1:14" ht="12.75" customHeight="1" x14ac:dyDescent="0.15">
      <c r="A50" s="236" t="s">
        <v>48</v>
      </c>
      <c r="B50" s="237">
        <v>0.25800000000000001</v>
      </c>
      <c r="C50" s="237">
        <v>0.25800000000000001</v>
      </c>
      <c r="D50" s="231" t="s">
        <v>173</v>
      </c>
      <c r="E50" s="238"/>
      <c r="F50" s="237">
        <v>0.48200000000000004</v>
      </c>
      <c r="G50" s="239">
        <v>0.48200000000000004</v>
      </c>
      <c r="H50" s="240" t="s">
        <v>173</v>
      </c>
    </row>
    <row r="51" spans="1:14" s="10" customFormat="1" ht="4.5" customHeight="1" x14ac:dyDescent="0.15">
      <c r="A51" s="215"/>
      <c r="B51" s="212"/>
      <c r="C51" s="212"/>
      <c r="D51" s="212"/>
      <c r="E51" s="213"/>
      <c r="F51" s="212"/>
      <c r="G51" s="235"/>
      <c r="H51" s="212"/>
    </row>
    <row r="52" spans="1:14" ht="12.75" customHeight="1" x14ac:dyDescent="0.15">
      <c r="A52" s="236" t="s">
        <v>49</v>
      </c>
      <c r="B52" s="237">
        <v>0.215</v>
      </c>
      <c r="C52" s="237">
        <v>0.215</v>
      </c>
      <c r="D52" s="231" t="s">
        <v>173</v>
      </c>
      <c r="E52" s="238"/>
      <c r="F52" s="237" t="s">
        <v>1</v>
      </c>
      <c r="G52" s="240" t="s">
        <v>173</v>
      </c>
      <c r="H52" s="240" t="s">
        <v>173</v>
      </c>
    </row>
    <row r="53" spans="1:14" ht="12.75" customHeight="1" x14ac:dyDescent="0.15">
      <c r="A53" s="236" t="s">
        <v>50</v>
      </c>
      <c r="B53" s="237">
        <v>0.11599999999999999</v>
      </c>
      <c r="C53" s="237">
        <v>0.11599999999999999</v>
      </c>
      <c r="D53" s="231" t="s">
        <v>173</v>
      </c>
      <c r="E53" s="238"/>
      <c r="F53" s="237">
        <v>7.400000000000001E-2</v>
      </c>
      <c r="G53" s="239">
        <v>7.400000000000001E-2</v>
      </c>
      <c r="H53" s="240" t="s">
        <v>173</v>
      </c>
    </row>
    <row r="54" spans="1:14" ht="12.75" customHeight="1" x14ac:dyDescent="0.15">
      <c r="A54" s="236" t="s">
        <v>51</v>
      </c>
      <c r="B54" s="237">
        <v>0.31900000000000001</v>
      </c>
      <c r="C54" s="237">
        <v>0.31900000000000001</v>
      </c>
      <c r="D54" s="231" t="s">
        <v>173</v>
      </c>
      <c r="E54" s="238"/>
      <c r="F54" s="237" t="s">
        <v>1</v>
      </c>
      <c r="G54" s="240" t="s">
        <v>173</v>
      </c>
      <c r="H54" s="240" t="s">
        <v>173</v>
      </c>
    </row>
    <row r="55" spans="1:14" ht="12.75" customHeight="1" x14ac:dyDescent="0.15">
      <c r="A55" s="236" t="s">
        <v>52</v>
      </c>
      <c r="B55" s="237">
        <v>0.57299999999999995</v>
      </c>
      <c r="C55" s="237">
        <v>0.57299999999999995</v>
      </c>
      <c r="D55" s="231" t="s">
        <v>173</v>
      </c>
      <c r="E55" s="238"/>
      <c r="F55" s="237" t="s">
        <v>1</v>
      </c>
      <c r="G55" s="240" t="s">
        <v>173</v>
      </c>
      <c r="H55" s="240" t="s">
        <v>173</v>
      </c>
    </row>
    <row r="56" spans="1:14" ht="12.75" customHeight="1" x14ac:dyDescent="0.15">
      <c r="A56" s="236" t="s">
        <v>53</v>
      </c>
      <c r="B56" s="237">
        <v>0.28600000000000003</v>
      </c>
      <c r="C56" s="237">
        <v>0.28800000000000003</v>
      </c>
      <c r="D56" s="237">
        <v>0.187</v>
      </c>
      <c r="E56" s="238"/>
      <c r="F56" s="237">
        <v>6.8000000000000005E-2</v>
      </c>
      <c r="G56" s="239">
        <v>6.8000000000000005E-2</v>
      </c>
      <c r="H56" s="240" t="s">
        <v>173</v>
      </c>
      <c r="I56" s="17" t="s">
        <v>2</v>
      </c>
      <c r="J56" s="5"/>
    </row>
    <row r="57" spans="1:14" ht="12.75" customHeight="1" x14ac:dyDescent="0.15">
      <c r="A57" s="236" t="s">
        <v>54</v>
      </c>
      <c r="B57" s="237">
        <v>0.20199999999999999</v>
      </c>
      <c r="C57" s="237">
        <v>0.20199999999999999</v>
      </c>
      <c r="D57" s="231" t="s">
        <v>173</v>
      </c>
      <c r="E57" s="238"/>
      <c r="F57" s="237" t="s">
        <v>1</v>
      </c>
      <c r="G57" s="240" t="s">
        <v>173</v>
      </c>
      <c r="H57" s="240" t="s">
        <v>173</v>
      </c>
      <c r="I57" s="17" t="s">
        <v>2</v>
      </c>
      <c r="J57" s="5"/>
      <c r="N57" s="9"/>
    </row>
    <row r="58" spans="1:14" ht="12.75" customHeight="1" x14ac:dyDescent="0.15">
      <c r="A58" s="236" t="s">
        <v>55</v>
      </c>
      <c r="B58" s="237">
        <v>0.29899999999999999</v>
      </c>
      <c r="C58" s="237">
        <v>0.20499999999999999</v>
      </c>
      <c r="D58" s="237">
        <v>0.91500000000000004</v>
      </c>
      <c r="E58" s="238"/>
      <c r="F58" s="237" t="s">
        <v>1</v>
      </c>
      <c r="G58" s="240" t="s">
        <v>173</v>
      </c>
      <c r="H58" s="240" t="s">
        <v>173</v>
      </c>
    </row>
    <row r="59" spans="1:14" ht="12.75" customHeight="1" x14ac:dyDescent="0.15">
      <c r="A59" s="236" t="s">
        <v>56</v>
      </c>
      <c r="B59" s="237">
        <v>0.39299999999999996</v>
      </c>
      <c r="C59" s="237">
        <v>0.16200000000000001</v>
      </c>
      <c r="D59" s="237">
        <v>0.93700000000000006</v>
      </c>
      <c r="E59" s="238"/>
      <c r="F59" s="237">
        <v>0.498</v>
      </c>
      <c r="G59" s="239">
        <v>0.14800000000000002</v>
      </c>
      <c r="H59" s="237">
        <v>0.90400000000000003</v>
      </c>
    </row>
    <row r="60" spans="1:14" ht="12.75" customHeight="1" x14ac:dyDescent="0.15">
      <c r="A60" s="236" t="s">
        <v>57</v>
      </c>
      <c r="B60" s="237">
        <v>0.16</v>
      </c>
      <c r="C60" s="237">
        <v>0.16</v>
      </c>
      <c r="D60" s="231" t="s">
        <v>173</v>
      </c>
      <c r="E60" s="238"/>
      <c r="F60" s="237" t="s">
        <v>1</v>
      </c>
      <c r="G60" s="240" t="s">
        <v>173</v>
      </c>
      <c r="H60" s="240" t="s">
        <v>173</v>
      </c>
    </row>
    <row r="61" spans="1:14" ht="12.75" customHeight="1" x14ac:dyDescent="0.15">
      <c r="A61" s="236" t="s">
        <v>58</v>
      </c>
      <c r="B61" s="237">
        <v>0.43099999999999999</v>
      </c>
      <c r="C61" s="237">
        <v>0.37799999999999995</v>
      </c>
      <c r="D61" s="237">
        <v>0.86699999999999999</v>
      </c>
      <c r="E61" s="238"/>
      <c r="F61" s="237" t="s">
        <v>1</v>
      </c>
      <c r="G61" s="240" t="s">
        <v>173</v>
      </c>
      <c r="H61" s="240" t="s">
        <v>173</v>
      </c>
    </row>
    <row r="62" spans="1:14" s="10" customFormat="1" ht="4.5" customHeight="1" x14ac:dyDescent="0.15">
      <c r="A62" s="215"/>
      <c r="B62" s="212"/>
      <c r="C62" s="212"/>
      <c r="D62" s="212"/>
      <c r="E62" s="213"/>
      <c r="F62" s="212"/>
      <c r="G62" s="235"/>
      <c r="H62" s="212"/>
    </row>
    <row r="63" spans="1:14" ht="12.75" customHeight="1" x14ac:dyDescent="0.15">
      <c r="A63" s="236" t="s">
        <v>59</v>
      </c>
      <c r="B63" s="237">
        <v>0.13300000000000001</v>
      </c>
      <c r="C63" s="237">
        <v>0.13300000000000001</v>
      </c>
      <c r="D63" s="231" t="s">
        <v>173</v>
      </c>
      <c r="E63" s="238"/>
      <c r="F63" s="237">
        <v>0.126</v>
      </c>
      <c r="G63" s="239">
        <v>0.126</v>
      </c>
      <c r="H63" s="240" t="s">
        <v>173</v>
      </c>
    </row>
    <row r="64" spans="1:14" ht="12.75" customHeight="1" x14ac:dyDescent="0.15">
      <c r="A64" s="236" t="s">
        <v>81</v>
      </c>
      <c r="B64" s="237">
        <v>0.36499999999999999</v>
      </c>
      <c r="C64" s="237">
        <v>0.36499999999999999</v>
      </c>
      <c r="D64" s="231" t="s">
        <v>173</v>
      </c>
      <c r="E64" s="238"/>
      <c r="F64" s="237" t="s">
        <v>1</v>
      </c>
      <c r="G64" s="241" t="s">
        <v>173</v>
      </c>
      <c r="H64" s="237"/>
    </row>
    <row r="65" spans="1:8" ht="12.75" customHeight="1" x14ac:dyDescent="0.15">
      <c r="A65" s="236" t="s">
        <v>61</v>
      </c>
      <c r="B65" s="237">
        <v>0.33799999999999997</v>
      </c>
      <c r="C65" s="237">
        <v>0.33899999999999997</v>
      </c>
      <c r="D65" s="237">
        <v>0.29899999999999999</v>
      </c>
      <c r="E65" s="238"/>
      <c r="F65" s="237">
        <v>0.26100000000000001</v>
      </c>
      <c r="G65" s="239">
        <v>0.247</v>
      </c>
      <c r="H65" s="237">
        <v>0.317</v>
      </c>
    </row>
    <row r="66" spans="1:8" ht="12.75" customHeight="1" thickBot="1" x14ac:dyDescent="0.2">
      <c r="A66" s="242" t="s">
        <v>62</v>
      </c>
      <c r="B66" s="243">
        <v>0.78599999999999992</v>
      </c>
      <c r="C66" s="243">
        <v>0.78599999999999992</v>
      </c>
      <c r="D66" s="232" t="s">
        <v>173</v>
      </c>
      <c r="E66" s="238"/>
      <c r="F66" s="243">
        <v>0.80200000000000005</v>
      </c>
      <c r="G66" s="244">
        <v>0.80200000000000005</v>
      </c>
      <c r="H66" s="245" t="s">
        <v>173</v>
      </c>
    </row>
    <row r="67" spans="1:8" ht="12.75" customHeight="1" x14ac:dyDescent="0.15">
      <c r="A67" s="262" t="s">
        <v>88</v>
      </c>
      <c r="B67" s="262"/>
      <c r="C67" s="262"/>
      <c r="D67" s="262"/>
      <c r="E67" s="262"/>
      <c r="F67" s="262"/>
      <c r="G67" s="262"/>
      <c r="H67" s="262"/>
    </row>
  </sheetData>
  <mergeCells count="12">
    <mergeCell ref="A67:H67"/>
    <mergeCell ref="A1:H1"/>
    <mergeCell ref="A2:H2"/>
    <mergeCell ref="A3:A5"/>
    <mergeCell ref="B4:B5"/>
    <mergeCell ref="C4:C5"/>
    <mergeCell ref="D4:D5"/>
    <mergeCell ref="F4:F5"/>
    <mergeCell ref="G4:G5"/>
    <mergeCell ref="H4:H5"/>
    <mergeCell ref="B3:D3"/>
    <mergeCell ref="F3:H3"/>
  </mergeCells>
  <phoneticPr fontId="3" type="noConversion"/>
  <printOptions horizontalCentered="1"/>
  <pageMargins left="0.25" right="0.25" top="0.25" bottom="0.25" header="0.5" footer="0.5"/>
  <pageSetup scale="95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M69"/>
  <sheetViews>
    <sheetView zoomScaleNormal="100" workbookViewId="0">
      <selection activeCell="A7" sqref="A7:IV7"/>
    </sheetView>
  </sheetViews>
  <sheetFormatPr baseColWidth="10" defaultColWidth="9.1640625" defaultRowHeight="12.75" customHeight="1" x14ac:dyDescent="0.15"/>
  <cols>
    <col min="1" max="1" width="15.6640625" style="10" customWidth="1"/>
    <col min="2" max="4" width="10.6640625" style="10" customWidth="1"/>
    <col min="5" max="5" width="9.6640625" style="10" customWidth="1"/>
    <col min="6" max="6" width="2.1640625" style="10" customWidth="1"/>
    <col min="7" max="9" width="10.6640625" style="10" customWidth="1"/>
    <col min="10" max="10" width="9.6640625" style="10" customWidth="1"/>
    <col min="11" max="16384" width="9.1640625" style="10"/>
  </cols>
  <sheetData>
    <row r="1" spans="1:13" ht="54" customHeight="1" x14ac:dyDescent="0.15">
      <c r="A1" s="280" t="s">
        <v>196</v>
      </c>
      <c r="B1" s="280"/>
      <c r="C1" s="280"/>
      <c r="D1" s="280"/>
      <c r="E1" s="280"/>
      <c r="F1" s="280"/>
      <c r="G1" s="280"/>
      <c r="H1" s="280"/>
      <c r="I1" s="280"/>
      <c r="J1" s="280"/>
      <c r="K1" s="166"/>
    </row>
    <row r="2" spans="1:13" ht="12.75" customHeight="1" x14ac:dyDescent="0.15">
      <c r="A2" s="281" t="str">
        <f>FINAL2!$A$2</f>
        <v>ACF/OFA: 12/15/2015</v>
      </c>
      <c r="B2" s="281"/>
      <c r="C2" s="281"/>
      <c r="D2" s="281"/>
      <c r="E2" s="281"/>
      <c r="F2" s="281"/>
      <c r="G2" s="281"/>
      <c r="H2" s="281"/>
      <c r="I2" s="281"/>
      <c r="J2" s="281"/>
    </row>
    <row r="3" spans="1:13" s="12" customFormat="1" ht="12.75" customHeight="1" x14ac:dyDescent="0.15">
      <c r="A3" s="253" t="s">
        <v>0</v>
      </c>
      <c r="B3" s="260" t="s">
        <v>86</v>
      </c>
      <c r="C3" s="260"/>
      <c r="D3" s="260"/>
      <c r="E3" s="282"/>
      <c r="F3" s="43"/>
      <c r="G3" s="283" t="s">
        <v>82</v>
      </c>
      <c r="H3" s="260"/>
      <c r="I3" s="260"/>
      <c r="J3" s="260"/>
    </row>
    <row r="4" spans="1:13" s="12" customFormat="1" ht="12.75" customHeight="1" x14ac:dyDescent="0.15">
      <c r="A4" s="254"/>
      <c r="B4" s="256" t="s">
        <v>146</v>
      </c>
      <c r="C4" s="256" t="s">
        <v>200</v>
      </c>
      <c r="D4" s="256" t="s">
        <v>147</v>
      </c>
      <c r="E4" s="256" t="s">
        <v>148</v>
      </c>
      <c r="F4" s="43"/>
      <c r="G4" s="256" t="s">
        <v>146</v>
      </c>
      <c r="H4" s="256" t="s">
        <v>200</v>
      </c>
      <c r="I4" s="256" t="s">
        <v>147</v>
      </c>
      <c r="J4" s="256" t="s">
        <v>148</v>
      </c>
    </row>
    <row r="5" spans="1:13" s="12" customFormat="1" ht="12.75" customHeight="1" x14ac:dyDescent="0.15">
      <c r="A5" s="255"/>
      <c r="B5" s="257"/>
      <c r="C5" s="257"/>
      <c r="D5" s="257"/>
      <c r="E5" s="257"/>
      <c r="F5" s="43"/>
      <c r="G5" s="257"/>
      <c r="H5" s="257"/>
      <c r="I5" s="257"/>
      <c r="J5" s="257"/>
    </row>
    <row r="6" spans="1:13" ht="12.75" customHeight="1" x14ac:dyDescent="0.15">
      <c r="A6" s="45" t="s">
        <v>3</v>
      </c>
      <c r="B6" s="188">
        <v>0.34399999999999997</v>
      </c>
      <c r="C6" s="33">
        <f>FINAL2!B6</f>
        <v>0.33500000000000002</v>
      </c>
      <c r="D6" s="33">
        <f>C6-B6</f>
        <v>-8.9999999999999525E-3</v>
      </c>
      <c r="E6" s="47">
        <f>D6/B6</f>
        <v>-2.6162790697674281E-2</v>
      </c>
      <c r="F6" s="33"/>
      <c r="G6" s="31">
        <v>0.33899999999999997</v>
      </c>
      <c r="H6" s="33">
        <f>FINAL2!F6</f>
        <v>0.32899999999999996</v>
      </c>
      <c r="I6" s="33">
        <f>H6-G6</f>
        <v>-1.0000000000000009E-2</v>
      </c>
      <c r="J6" s="33">
        <f>I6/G6</f>
        <v>-2.949852507374634E-2</v>
      </c>
    </row>
    <row r="7" spans="1:13" ht="4.5" customHeight="1" x14ac:dyDescent="0.15">
      <c r="A7" s="69"/>
      <c r="B7" s="189"/>
      <c r="C7" s="70"/>
      <c r="D7" s="70"/>
      <c r="E7" s="71"/>
      <c r="F7" s="34"/>
      <c r="G7" s="65"/>
      <c r="H7" s="70"/>
      <c r="I7" s="70" t="s">
        <v>2</v>
      </c>
      <c r="J7" s="70" t="s">
        <v>2</v>
      </c>
    </row>
    <row r="8" spans="1:13" ht="12.75" customHeight="1" x14ac:dyDescent="0.15">
      <c r="A8" s="60" t="s">
        <v>10</v>
      </c>
      <c r="B8" s="190">
        <v>0.46</v>
      </c>
      <c r="C8" s="33">
        <f>FINAL2!B8</f>
        <v>0.48799999999999999</v>
      </c>
      <c r="D8" s="33">
        <f t="shared" ref="D8:D66" si="0">C8-B8</f>
        <v>2.7999999999999969E-2</v>
      </c>
      <c r="E8" s="47">
        <f t="shared" ref="E8:E66" si="1">D8/B8</f>
        <v>6.0869565217391237E-2</v>
      </c>
      <c r="F8" s="33"/>
      <c r="G8" s="31">
        <v>0.4</v>
      </c>
      <c r="H8" s="33">
        <f>FINAL2!F8</f>
        <v>0.44600000000000001</v>
      </c>
      <c r="I8" s="33">
        <f t="shared" ref="I8:I13" si="2">H8-G8</f>
        <v>4.5999999999999985E-2</v>
      </c>
      <c r="J8" s="33">
        <f t="shared" ref="J8:J13" si="3">I8/G8</f>
        <v>0.11499999999999996</v>
      </c>
    </row>
    <row r="9" spans="1:13" ht="12.75" customHeight="1" x14ac:dyDescent="0.15">
      <c r="A9" s="60" t="s">
        <v>11</v>
      </c>
      <c r="B9" s="190">
        <v>0.36700000000000005</v>
      </c>
      <c r="C9" s="33">
        <f>FINAL2!B9</f>
        <v>0.42799999999999999</v>
      </c>
      <c r="D9" s="33">
        <f t="shared" si="0"/>
        <v>6.0999999999999943E-2</v>
      </c>
      <c r="E9" s="47">
        <f t="shared" si="1"/>
        <v>0.16621253405994532</v>
      </c>
      <c r="F9" s="33"/>
      <c r="G9" s="31">
        <v>0.38100000000000001</v>
      </c>
      <c r="H9" s="33">
        <f>FINAL2!F9</f>
        <v>0.46799999999999997</v>
      </c>
      <c r="I9" s="33">
        <f t="shared" si="2"/>
        <v>8.6999999999999966E-2</v>
      </c>
      <c r="J9" s="33">
        <f t="shared" si="3"/>
        <v>0.22834645669291329</v>
      </c>
      <c r="M9" s="11"/>
    </row>
    <row r="10" spans="1:13" ht="12.75" customHeight="1" x14ac:dyDescent="0.15">
      <c r="A10" s="60" t="s">
        <v>12</v>
      </c>
      <c r="B10" s="190">
        <v>0.27100000000000002</v>
      </c>
      <c r="C10" s="33">
        <f>FINAL2!B10</f>
        <v>0.20800000000000002</v>
      </c>
      <c r="D10" s="33">
        <f t="shared" si="0"/>
        <v>-6.3E-2</v>
      </c>
      <c r="E10" s="47">
        <f t="shared" si="1"/>
        <v>-0.23247232472324722</v>
      </c>
      <c r="F10" s="33"/>
      <c r="G10" s="31">
        <v>0.66099999999999992</v>
      </c>
      <c r="H10" s="33">
        <f>FINAL2!F10</f>
        <v>0.54500000000000004</v>
      </c>
      <c r="I10" s="33">
        <f t="shared" si="2"/>
        <v>-0.11599999999999988</v>
      </c>
      <c r="J10" s="33">
        <f t="shared" si="3"/>
        <v>-0.17549167927382736</v>
      </c>
    </row>
    <row r="11" spans="1:13" ht="12.75" customHeight="1" x14ac:dyDescent="0.15">
      <c r="A11" s="60" t="s">
        <v>13</v>
      </c>
      <c r="B11" s="190">
        <v>0.40200000000000002</v>
      </c>
      <c r="C11" s="33">
        <f>FINAL2!B11</f>
        <v>0.39500000000000002</v>
      </c>
      <c r="D11" s="33">
        <f t="shared" si="0"/>
        <v>-7.0000000000000062E-3</v>
      </c>
      <c r="E11" s="47">
        <f t="shared" si="1"/>
        <v>-1.7412935323383099E-2</v>
      </c>
      <c r="F11" s="33"/>
      <c r="G11" s="31">
        <v>0.27399999999999997</v>
      </c>
      <c r="H11" s="33">
        <f>FINAL2!F11</f>
        <v>0.22</v>
      </c>
      <c r="I11" s="33">
        <f t="shared" si="2"/>
        <v>-5.3999999999999965E-2</v>
      </c>
      <c r="J11" s="33">
        <f t="shared" si="3"/>
        <v>-0.19708029197080282</v>
      </c>
    </row>
    <row r="12" spans="1:13" ht="12.75" customHeight="1" x14ac:dyDescent="0.15">
      <c r="A12" s="60" t="s">
        <v>14</v>
      </c>
      <c r="B12" s="190">
        <v>0.27200000000000002</v>
      </c>
      <c r="C12" s="33">
        <f>FINAL2!B12</f>
        <v>0.251</v>
      </c>
      <c r="D12" s="33">
        <f t="shared" si="0"/>
        <v>-2.1000000000000019E-2</v>
      </c>
      <c r="E12" s="47">
        <f t="shared" si="1"/>
        <v>-7.7205882352941235E-2</v>
      </c>
      <c r="F12" s="33"/>
      <c r="G12" s="31">
        <v>0.308</v>
      </c>
      <c r="H12" s="33">
        <f>FINAL2!F12</f>
        <v>0.309</v>
      </c>
      <c r="I12" s="33">
        <f t="shared" si="2"/>
        <v>1.0000000000000009E-3</v>
      </c>
      <c r="J12" s="33">
        <f t="shared" si="3"/>
        <v>3.2467532467532496E-3</v>
      </c>
    </row>
    <row r="13" spans="1:13" ht="12.75" customHeight="1" x14ac:dyDescent="0.15">
      <c r="A13" s="60" t="s">
        <v>15</v>
      </c>
      <c r="B13" s="190">
        <v>0.23800000000000002</v>
      </c>
      <c r="C13" s="33">
        <f>FINAL2!B13</f>
        <v>0.24199999999999999</v>
      </c>
      <c r="D13" s="33">
        <f t="shared" si="0"/>
        <v>3.9999999999999758E-3</v>
      </c>
      <c r="E13" s="47">
        <f t="shared" si="1"/>
        <v>1.6806722689075529E-2</v>
      </c>
      <c r="F13" s="33"/>
      <c r="G13" s="31">
        <v>0.20100000000000001</v>
      </c>
      <c r="H13" s="33">
        <f>FINAL2!F13</f>
        <v>0.17800000000000002</v>
      </c>
      <c r="I13" s="33">
        <f t="shared" si="2"/>
        <v>-2.2999999999999993E-2</v>
      </c>
      <c r="J13" s="33">
        <f t="shared" si="3"/>
        <v>-0.11442786069651736</v>
      </c>
      <c r="M13" s="10" t="s">
        <v>2</v>
      </c>
    </row>
    <row r="14" spans="1:13" ht="12.75" customHeight="1" x14ac:dyDescent="0.15">
      <c r="A14" s="60" t="s">
        <v>16</v>
      </c>
      <c r="B14" s="190">
        <v>0.52700000000000002</v>
      </c>
      <c r="C14" s="33">
        <f>FINAL2!B14</f>
        <v>0.47799999999999998</v>
      </c>
      <c r="D14" s="33">
        <f t="shared" si="0"/>
        <v>-4.9000000000000044E-2</v>
      </c>
      <c r="E14" s="47">
        <f t="shared" si="1"/>
        <v>-9.2979127134724934E-2</v>
      </c>
      <c r="F14" s="33"/>
      <c r="G14" s="192" t="s">
        <v>1</v>
      </c>
      <c r="H14" s="171" t="s">
        <v>173</v>
      </c>
      <c r="I14" s="171" t="s">
        <v>173</v>
      </c>
      <c r="J14" s="171" t="s">
        <v>173</v>
      </c>
      <c r="M14" s="10" t="s">
        <v>2</v>
      </c>
    </row>
    <row r="15" spans="1:13" ht="12.75" customHeight="1" x14ac:dyDescent="0.15">
      <c r="A15" s="60" t="s">
        <v>17</v>
      </c>
      <c r="B15" s="190">
        <v>0.41499999999999998</v>
      </c>
      <c r="C15" s="33">
        <f>FINAL2!B15</f>
        <v>0.39299999999999996</v>
      </c>
      <c r="D15" s="33">
        <f t="shared" si="0"/>
        <v>-2.200000000000002E-2</v>
      </c>
      <c r="E15" s="47">
        <f t="shared" si="1"/>
        <v>-5.3012048192771132E-2</v>
      </c>
      <c r="F15" s="33"/>
      <c r="G15" s="192" t="s">
        <v>1</v>
      </c>
      <c r="H15" s="171" t="s">
        <v>173</v>
      </c>
      <c r="I15" s="171" t="s">
        <v>173</v>
      </c>
      <c r="J15" s="171" t="s">
        <v>173</v>
      </c>
      <c r="M15" s="11" t="s">
        <v>2</v>
      </c>
    </row>
    <row r="16" spans="1:13" ht="12.75" customHeight="1" x14ac:dyDescent="0.15">
      <c r="A16" s="60" t="s">
        <v>84</v>
      </c>
      <c r="B16" s="190">
        <v>0.34799999999999998</v>
      </c>
      <c r="C16" s="33">
        <f>FINAL2!B16</f>
        <v>0.443</v>
      </c>
      <c r="D16" s="33">
        <f t="shared" si="0"/>
        <v>9.5000000000000029E-2</v>
      </c>
      <c r="E16" s="47">
        <f t="shared" si="1"/>
        <v>0.27298850574712652</v>
      </c>
      <c r="F16" s="33"/>
      <c r="G16" s="192" t="s">
        <v>1</v>
      </c>
      <c r="H16" s="171" t="s">
        <v>173</v>
      </c>
      <c r="I16" s="171" t="s">
        <v>173</v>
      </c>
      <c r="J16" s="171" t="s">
        <v>173</v>
      </c>
    </row>
    <row r="17" spans="1:13" ht="12.75" customHeight="1" x14ac:dyDescent="0.15">
      <c r="A17" s="60" t="s">
        <v>18</v>
      </c>
      <c r="B17" s="190">
        <v>0.45100000000000001</v>
      </c>
      <c r="C17" s="33">
        <f>FINAL2!B17</f>
        <v>0.44600000000000001</v>
      </c>
      <c r="D17" s="33">
        <f t="shared" si="0"/>
        <v>-5.0000000000000044E-3</v>
      </c>
      <c r="E17" s="47">
        <f t="shared" si="1"/>
        <v>-1.1086474501108657E-2</v>
      </c>
      <c r="F17" s="33"/>
      <c r="G17" s="31">
        <v>0.53</v>
      </c>
      <c r="H17" s="33">
        <f>FINAL2!F17</f>
        <v>0.51200000000000001</v>
      </c>
      <c r="I17" s="33">
        <f>H17-G17</f>
        <v>-1.8000000000000016E-2</v>
      </c>
      <c r="J17" s="33">
        <f>I17/G17</f>
        <v>-3.3962264150943423E-2</v>
      </c>
    </row>
    <row r="18" spans="1:13" ht="4.5" customHeight="1" x14ac:dyDescent="0.15">
      <c r="A18" s="69"/>
      <c r="B18" s="189"/>
      <c r="C18" s="70">
        <f>FINAL2!B18</f>
        <v>0</v>
      </c>
      <c r="D18" s="70"/>
      <c r="E18" s="72" t="s">
        <v>2</v>
      </c>
      <c r="F18" s="33"/>
      <c r="G18" s="65"/>
      <c r="H18" s="70"/>
      <c r="I18" s="70" t="s">
        <v>2</v>
      </c>
      <c r="J18" s="70" t="s">
        <v>2</v>
      </c>
      <c r="M18" s="11" t="s">
        <v>2</v>
      </c>
    </row>
    <row r="19" spans="1:13" ht="12.75" customHeight="1" x14ac:dyDescent="0.15">
      <c r="A19" s="60" t="s">
        <v>19</v>
      </c>
      <c r="B19" s="190">
        <v>0.64500000000000002</v>
      </c>
      <c r="C19" s="33">
        <f>FINAL2!B19</f>
        <v>0.61899999999999999</v>
      </c>
      <c r="D19" s="33">
        <f t="shared" si="0"/>
        <v>-2.6000000000000023E-2</v>
      </c>
      <c r="E19" s="47">
        <f t="shared" si="1"/>
        <v>-4.0310077519379879E-2</v>
      </c>
      <c r="F19" s="33"/>
      <c r="G19" s="192" t="s">
        <v>1</v>
      </c>
      <c r="H19" s="171" t="s">
        <v>173</v>
      </c>
      <c r="I19" s="171" t="s">
        <v>173</v>
      </c>
      <c r="J19" s="171" t="s">
        <v>173</v>
      </c>
    </row>
    <row r="20" spans="1:13" ht="12.75" customHeight="1" x14ac:dyDescent="0.15">
      <c r="A20" s="60" t="s">
        <v>20</v>
      </c>
      <c r="B20" s="190">
        <v>0.28999999999999998</v>
      </c>
      <c r="C20" s="33">
        <f>FINAL2!B20</f>
        <v>0.35499999999999998</v>
      </c>
      <c r="D20" s="33">
        <f t="shared" si="0"/>
        <v>6.5000000000000002E-2</v>
      </c>
      <c r="E20" s="47">
        <f t="shared" si="1"/>
        <v>0.22413793103448279</v>
      </c>
      <c r="F20" s="33"/>
      <c r="G20" s="31">
        <v>0.623</v>
      </c>
      <c r="H20" s="33">
        <f>FINAL2!F20</f>
        <v>0.59299999999999997</v>
      </c>
      <c r="I20" s="33">
        <f>H20-G20</f>
        <v>-3.0000000000000027E-2</v>
      </c>
      <c r="J20" s="33">
        <f>I20/G20</f>
        <v>-4.8154093097913367E-2</v>
      </c>
    </row>
    <row r="21" spans="1:13" ht="12.75" customHeight="1" x14ac:dyDescent="0.15">
      <c r="A21" s="60" t="s">
        <v>21</v>
      </c>
      <c r="B21" s="190">
        <v>0.50600000000000001</v>
      </c>
      <c r="C21" s="33">
        <f>FINAL2!B21</f>
        <v>0.46799999999999997</v>
      </c>
      <c r="D21" s="33">
        <f t="shared" si="0"/>
        <v>-3.8000000000000034E-2</v>
      </c>
      <c r="E21" s="47">
        <f t="shared" si="1"/>
        <v>-7.5098814229249078E-2</v>
      </c>
      <c r="F21" s="33"/>
      <c r="G21" s="31">
        <v>0.58700000000000008</v>
      </c>
      <c r="H21" s="33">
        <f>FINAL2!F21</f>
        <v>0.56999999999999995</v>
      </c>
      <c r="I21" s="33">
        <f>H21-G21</f>
        <v>-1.7000000000000126E-2</v>
      </c>
      <c r="J21" s="33">
        <f>I21/G21</f>
        <v>-2.8960817717206343E-2</v>
      </c>
    </row>
    <row r="22" spans="1:13" ht="12.75" customHeight="1" x14ac:dyDescent="0.15">
      <c r="A22" s="60" t="s">
        <v>22</v>
      </c>
      <c r="B22" s="190">
        <v>0.498</v>
      </c>
      <c r="C22" s="33">
        <f>FINAL2!B22</f>
        <v>0.51100000000000001</v>
      </c>
      <c r="D22" s="33">
        <f t="shared" si="0"/>
        <v>1.3000000000000012E-2</v>
      </c>
      <c r="E22" s="47">
        <f t="shared" si="1"/>
        <v>2.6104417670682754E-2</v>
      </c>
      <c r="F22" s="33"/>
      <c r="G22" s="192" t="s">
        <v>1</v>
      </c>
      <c r="H22" s="171" t="s">
        <v>173</v>
      </c>
      <c r="I22" s="171" t="s">
        <v>173</v>
      </c>
      <c r="J22" s="171" t="s">
        <v>173</v>
      </c>
    </row>
    <row r="23" spans="1:13" ht="12.75" customHeight="1" x14ac:dyDescent="0.15">
      <c r="A23" s="60" t="s">
        <v>23</v>
      </c>
      <c r="B23" s="190">
        <v>0.38600000000000001</v>
      </c>
      <c r="C23" s="33">
        <f>FINAL2!B23</f>
        <v>0.69</v>
      </c>
      <c r="D23" s="33">
        <f t="shared" si="0"/>
        <v>0.30399999999999994</v>
      </c>
      <c r="E23" s="47">
        <f t="shared" si="1"/>
        <v>0.78756476683937804</v>
      </c>
      <c r="F23" s="33"/>
      <c r="G23" s="192" t="s">
        <v>1</v>
      </c>
      <c r="H23" s="171" t="s">
        <v>173</v>
      </c>
      <c r="I23" s="171" t="s">
        <v>173</v>
      </c>
      <c r="J23" s="171" t="s">
        <v>173</v>
      </c>
    </row>
    <row r="24" spans="1:13" ht="12.75" customHeight="1" x14ac:dyDescent="0.15">
      <c r="A24" s="60" t="s">
        <v>24</v>
      </c>
      <c r="B24" s="190">
        <v>0.31</v>
      </c>
      <c r="C24" s="33">
        <f>FINAL2!B24</f>
        <v>0.32799999999999996</v>
      </c>
      <c r="D24" s="33">
        <f t="shared" si="0"/>
        <v>1.799999999999996E-2</v>
      </c>
      <c r="E24" s="47">
        <f t="shared" si="1"/>
        <v>5.8064516129032129E-2</v>
      </c>
      <c r="F24" s="33"/>
      <c r="G24" s="31">
        <v>0.24</v>
      </c>
      <c r="H24" s="33">
        <f>FINAL2!F24</f>
        <v>0.22600000000000001</v>
      </c>
      <c r="I24" s="33">
        <f>H24-G24</f>
        <v>-1.3999999999999985E-2</v>
      </c>
      <c r="J24" s="33">
        <f>I24/G24</f>
        <v>-5.8333333333333272E-2</v>
      </c>
    </row>
    <row r="25" spans="1:13" ht="12.75" customHeight="1" x14ac:dyDescent="0.15">
      <c r="A25" s="60" t="s">
        <v>25</v>
      </c>
      <c r="B25" s="190">
        <v>0.38400000000000001</v>
      </c>
      <c r="C25" s="33">
        <f>FINAL2!B25</f>
        <v>0.36399999999999999</v>
      </c>
      <c r="D25" s="33">
        <f t="shared" si="0"/>
        <v>-2.0000000000000018E-2</v>
      </c>
      <c r="E25" s="47">
        <f t="shared" si="1"/>
        <v>-5.2083333333333377E-2</v>
      </c>
      <c r="F25" s="33"/>
      <c r="G25" s="31">
        <v>0.29299999999999998</v>
      </c>
      <c r="H25" s="33">
        <f>FINAL2!F25</f>
        <v>0.28699999999999998</v>
      </c>
      <c r="I25" s="33">
        <f>H25-G25</f>
        <v>-6.0000000000000053E-3</v>
      </c>
      <c r="J25" s="33">
        <f>I25/G25</f>
        <v>-2.0477815699658723E-2</v>
      </c>
    </row>
    <row r="26" spans="1:13" ht="12.75" customHeight="1" x14ac:dyDescent="0.15">
      <c r="A26" s="60" t="s">
        <v>26</v>
      </c>
      <c r="B26" s="190">
        <v>0.28399999999999997</v>
      </c>
      <c r="C26" s="33">
        <f>FINAL2!B26</f>
        <v>0.32500000000000001</v>
      </c>
      <c r="D26" s="33">
        <f t="shared" si="0"/>
        <v>4.1000000000000036E-2</v>
      </c>
      <c r="E26" s="47">
        <f t="shared" si="1"/>
        <v>0.14436619718309873</v>
      </c>
      <c r="F26" s="33"/>
      <c r="G26" s="31">
        <v>0.308</v>
      </c>
      <c r="H26" s="33">
        <f>FINAL2!F26</f>
        <v>0.35200000000000004</v>
      </c>
      <c r="I26" s="33">
        <f>H26-G26</f>
        <v>4.4000000000000039E-2</v>
      </c>
      <c r="J26" s="33">
        <f>I26/G26</f>
        <v>0.14285714285714299</v>
      </c>
    </row>
    <row r="27" spans="1:13" ht="12.75" customHeight="1" x14ac:dyDescent="0.15">
      <c r="A27" s="60" t="s">
        <v>27</v>
      </c>
      <c r="B27" s="190">
        <v>0.53299999999999992</v>
      </c>
      <c r="C27" s="33">
        <f>FINAL2!B27</f>
        <v>0.54700000000000004</v>
      </c>
      <c r="D27" s="33">
        <f t="shared" si="0"/>
        <v>1.4000000000000123E-2</v>
      </c>
      <c r="E27" s="47">
        <f t="shared" si="1"/>
        <v>2.6266416510319184E-2</v>
      </c>
      <c r="F27" s="33"/>
      <c r="G27" s="31">
        <v>0.51800000000000002</v>
      </c>
      <c r="H27" s="33">
        <f>FINAL2!F27</f>
        <v>0.52400000000000002</v>
      </c>
      <c r="I27" s="33">
        <f>H27-G27</f>
        <v>6.0000000000000053E-3</v>
      </c>
      <c r="J27" s="33">
        <f>I27/G27</f>
        <v>1.1583011583011593E-2</v>
      </c>
    </row>
    <row r="28" spans="1:13" ht="12.75" customHeight="1" x14ac:dyDescent="0.15">
      <c r="A28" s="60" t="s">
        <v>28</v>
      </c>
      <c r="B28" s="190">
        <v>0.26800000000000002</v>
      </c>
      <c r="C28" s="33">
        <f>FINAL2!B28</f>
        <v>0.23600000000000002</v>
      </c>
      <c r="D28" s="33">
        <f t="shared" si="0"/>
        <v>-3.2000000000000001E-2</v>
      </c>
      <c r="E28" s="47">
        <f t="shared" si="1"/>
        <v>-0.11940298507462686</v>
      </c>
      <c r="F28" s="33"/>
      <c r="G28" s="192" t="s">
        <v>1</v>
      </c>
      <c r="H28" s="171" t="s">
        <v>173</v>
      </c>
      <c r="I28" s="171" t="s">
        <v>173</v>
      </c>
      <c r="J28" s="171" t="s">
        <v>173</v>
      </c>
    </row>
    <row r="29" spans="1:13" ht="4.5" customHeight="1" x14ac:dyDescent="0.15">
      <c r="A29" s="69"/>
      <c r="B29" s="189"/>
      <c r="C29" s="70"/>
      <c r="D29" s="70"/>
      <c r="E29" s="72" t="s">
        <v>2</v>
      </c>
      <c r="F29" s="33"/>
      <c r="G29" s="65"/>
      <c r="H29" s="70"/>
      <c r="I29" s="70" t="s">
        <v>2</v>
      </c>
      <c r="J29" s="70" t="s">
        <v>2</v>
      </c>
    </row>
    <row r="30" spans="1:13" ht="12.75" customHeight="1" x14ac:dyDescent="0.15">
      <c r="A30" s="44" t="s">
        <v>29</v>
      </c>
      <c r="B30" s="190">
        <v>0.34899999999999998</v>
      </c>
      <c r="C30" s="33">
        <f>FINAL2!B30</f>
        <v>0.7659999999999999</v>
      </c>
      <c r="D30" s="33">
        <f t="shared" si="0"/>
        <v>0.41699999999999993</v>
      </c>
      <c r="E30" s="47">
        <f t="shared" si="1"/>
        <v>1.1948424068767907</v>
      </c>
      <c r="F30" s="33"/>
      <c r="G30" s="31">
        <v>0.19</v>
      </c>
      <c r="H30" s="33">
        <f>FINAL2!F30</f>
        <v>0.126</v>
      </c>
      <c r="I30" s="33">
        <f>H30-G30</f>
        <v>-6.4000000000000001E-2</v>
      </c>
      <c r="J30" s="33">
        <f>I30/G30</f>
        <v>-0.33684210526315789</v>
      </c>
    </row>
    <row r="31" spans="1:13" ht="12.75" customHeight="1" x14ac:dyDescent="0.15">
      <c r="A31" s="44" t="s">
        <v>30</v>
      </c>
      <c r="B31" s="190">
        <v>0.46100000000000002</v>
      </c>
      <c r="C31" s="33">
        <f>FINAL2!B31</f>
        <v>0.504</v>
      </c>
      <c r="D31" s="33">
        <f t="shared" si="0"/>
        <v>4.2999999999999983E-2</v>
      </c>
      <c r="E31" s="47">
        <f t="shared" si="1"/>
        <v>9.327548806941427E-2</v>
      </c>
      <c r="F31" s="33"/>
      <c r="G31" s="192" t="s">
        <v>1</v>
      </c>
      <c r="H31" s="171" t="s">
        <v>173</v>
      </c>
      <c r="I31" s="171" t="s">
        <v>173</v>
      </c>
      <c r="J31" s="171" t="s">
        <v>173</v>
      </c>
      <c r="M31" s="11" t="s">
        <v>2</v>
      </c>
    </row>
    <row r="32" spans="1:13" ht="12.75" customHeight="1" x14ac:dyDescent="0.15">
      <c r="A32" s="44" t="s">
        <v>31</v>
      </c>
      <c r="B32" s="190">
        <v>0.39700000000000002</v>
      </c>
      <c r="C32" s="33">
        <f>FINAL2!B32</f>
        <v>0.47399999999999998</v>
      </c>
      <c r="D32" s="33">
        <f t="shared" si="0"/>
        <v>7.6999999999999957E-2</v>
      </c>
      <c r="E32" s="47">
        <f t="shared" si="1"/>
        <v>0.19395465994962205</v>
      </c>
      <c r="F32" s="33"/>
      <c r="G32" s="31">
        <v>0.83900000000000008</v>
      </c>
      <c r="H32" s="33">
        <f>FINAL2!F32</f>
        <v>0.95799999999999996</v>
      </c>
      <c r="I32" s="33">
        <f>H32-G32</f>
        <v>0.11899999999999988</v>
      </c>
      <c r="J32" s="33">
        <f>I32/H32</f>
        <v>0.1242171189979122</v>
      </c>
    </row>
    <row r="33" spans="1:12" ht="12.75" customHeight="1" x14ac:dyDescent="0.15">
      <c r="A33" s="44" t="s">
        <v>32</v>
      </c>
      <c r="B33" s="190">
        <v>0.43099999999999999</v>
      </c>
      <c r="C33" s="33">
        <f>FINAL2!B33</f>
        <v>0.53299999999999992</v>
      </c>
      <c r="D33" s="33">
        <f t="shared" si="0"/>
        <v>0.10199999999999992</v>
      </c>
      <c r="E33" s="47">
        <f t="shared" si="1"/>
        <v>0.23665893271461699</v>
      </c>
      <c r="F33" s="33"/>
      <c r="G33" s="192" t="s">
        <v>1</v>
      </c>
      <c r="H33" s="171" t="s">
        <v>173</v>
      </c>
      <c r="I33" s="171" t="s">
        <v>173</v>
      </c>
      <c r="J33" s="171" t="s">
        <v>173</v>
      </c>
    </row>
    <row r="34" spans="1:12" ht="12.75" customHeight="1" x14ac:dyDescent="0.15">
      <c r="A34" s="44" t="s">
        <v>33</v>
      </c>
      <c r="B34" s="190">
        <v>0.45299999999999996</v>
      </c>
      <c r="C34" s="33">
        <f>FINAL2!B34</f>
        <v>0.45100000000000001</v>
      </c>
      <c r="D34" s="33">
        <f t="shared" si="0"/>
        <v>-1.9999999999999463E-3</v>
      </c>
      <c r="E34" s="47">
        <f t="shared" si="1"/>
        <v>-4.4150110375274759E-3</v>
      </c>
      <c r="F34" s="33"/>
      <c r="G34" s="192" t="s">
        <v>1</v>
      </c>
      <c r="H34" s="171" t="s">
        <v>173</v>
      </c>
      <c r="I34" s="171" t="s">
        <v>173</v>
      </c>
      <c r="J34" s="171" t="s">
        <v>173</v>
      </c>
    </row>
    <row r="35" spans="1:12" ht="12.75" customHeight="1" x14ac:dyDescent="0.15">
      <c r="A35" s="44" t="s">
        <v>34</v>
      </c>
      <c r="B35" s="190">
        <v>0.67599999999999993</v>
      </c>
      <c r="C35" s="33">
        <f>FINAL2!B35</f>
        <v>0.63</v>
      </c>
      <c r="D35" s="33">
        <f t="shared" si="0"/>
        <v>-4.599999999999993E-2</v>
      </c>
      <c r="E35" s="47">
        <f t="shared" si="1"/>
        <v>-6.8047337278106412E-2</v>
      </c>
      <c r="F35" s="33"/>
      <c r="G35" s="192" t="s">
        <v>1</v>
      </c>
      <c r="H35" s="171" t="s">
        <v>173</v>
      </c>
      <c r="I35" s="171" t="s">
        <v>173</v>
      </c>
      <c r="J35" s="171" t="s">
        <v>173</v>
      </c>
    </row>
    <row r="36" spans="1:12" ht="12.75" customHeight="1" x14ac:dyDescent="0.15">
      <c r="A36" s="44" t="s">
        <v>35</v>
      </c>
      <c r="B36" s="190">
        <v>0.20499999999999999</v>
      </c>
      <c r="C36" s="33">
        <f>FINAL2!B36</f>
        <v>0.22399999999999998</v>
      </c>
      <c r="D36" s="33">
        <f t="shared" si="0"/>
        <v>1.8999999999999989E-2</v>
      </c>
      <c r="E36" s="47">
        <f t="shared" si="1"/>
        <v>9.268292682926825E-2</v>
      </c>
      <c r="F36" s="33"/>
      <c r="G36" s="192" t="s">
        <v>1</v>
      </c>
      <c r="H36" s="171" t="s">
        <v>173</v>
      </c>
      <c r="I36" s="171" t="s">
        <v>173</v>
      </c>
      <c r="J36" s="171" t="s">
        <v>173</v>
      </c>
    </row>
    <row r="37" spans="1:12" ht="12.75" customHeight="1" x14ac:dyDescent="0.15">
      <c r="A37" s="44" t="s">
        <v>36</v>
      </c>
      <c r="B37" s="190">
        <v>0.47299999999999998</v>
      </c>
      <c r="C37" s="33">
        <f>FINAL2!B37</f>
        <v>0.40200000000000002</v>
      </c>
      <c r="D37" s="33">
        <f t="shared" si="0"/>
        <v>-7.0999999999999952E-2</v>
      </c>
      <c r="E37" s="47">
        <f t="shared" si="1"/>
        <v>-0.15010570824524302</v>
      </c>
      <c r="F37" s="33"/>
      <c r="G37" s="31">
        <v>0.56600000000000006</v>
      </c>
      <c r="H37" s="33">
        <f>FINAL2!F37</f>
        <v>0.375</v>
      </c>
      <c r="I37" s="33">
        <f>H37-G37</f>
        <v>-0.19100000000000006</v>
      </c>
      <c r="J37" s="33">
        <f>I37/G37</f>
        <v>-0.33745583038869265</v>
      </c>
    </row>
    <row r="38" spans="1:12" ht="12.75" customHeight="1" x14ac:dyDescent="0.15">
      <c r="A38" s="44" t="s">
        <v>37</v>
      </c>
      <c r="B38" s="190">
        <v>0.53400000000000003</v>
      </c>
      <c r="C38" s="33">
        <f>FINAL2!B38</f>
        <v>0.51300000000000001</v>
      </c>
      <c r="D38" s="33">
        <f t="shared" si="0"/>
        <v>-2.1000000000000019E-2</v>
      </c>
      <c r="E38" s="47">
        <f t="shared" si="1"/>
        <v>-3.9325842696629247E-2</v>
      </c>
      <c r="F38" s="33"/>
      <c r="G38" s="192" t="s">
        <v>1</v>
      </c>
      <c r="H38" s="171" t="s">
        <v>173</v>
      </c>
      <c r="I38" s="171" t="s">
        <v>173</v>
      </c>
      <c r="J38" s="171" t="s">
        <v>173</v>
      </c>
    </row>
    <row r="39" spans="1:12" ht="12.75" customHeight="1" x14ac:dyDescent="0.15">
      <c r="A39" s="44" t="s">
        <v>38</v>
      </c>
      <c r="B39" s="190">
        <v>0.35100000000000003</v>
      </c>
      <c r="C39" s="33">
        <f>FINAL2!B39</f>
        <v>0.36399999999999999</v>
      </c>
      <c r="D39" s="33">
        <f t="shared" si="0"/>
        <v>1.2999999999999956E-2</v>
      </c>
      <c r="E39" s="47">
        <f t="shared" si="1"/>
        <v>3.703703703703691E-2</v>
      </c>
      <c r="F39" s="33"/>
      <c r="G39" s="31">
        <v>0.41600000000000004</v>
      </c>
      <c r="H39" s="33">
        <f>FINAL2!F39</f>
        <v>0.40299999999999997</v>
      </c>
      <c r="I39" s="33">
        <f>H39-G39</f>
        <v>-1.3000000000000067E-2</v>
      </c>
      <c r="J39" s="33">
        <f>I39/G39</f>
        <v>-3.125000000000016E-2</v>
      </c>
    </row>
    <row r="40" spans="1:12" ht="4.5" customHeight="1" x14ac:dyDescent="0.15">
      <c r="A40" s="69"/>
      <c r="B40" s="189"/>
      <c r="C40" s="70"/>
      <c r="D40" s="70"/>
      <c r="E40" s="72" t="s">
        <v>2</v>
      </c>
      <c r="F40" s="33"/>
      <c r="G40" s="65"/>
      <c r="H40" s="70"/>
      <c r="I40" s="70" t="s">
        <v>2</v>
      </c>
      <c r="J40" s="70" t="s">
        <v>2</v>
      </c>
    </row>
    <row r="41" spans="1:12" ht="12.75" customHeight="1" x14ac:dyDescent="0.15">
      <c r="A41" s="44" t="s">
        <v>39</v>
      </c>
      <c r="B41" s="190">
        <v>0.73</v>
      </c>
      <c r="C41" s="33">
        <f>FINAL2!B41</f>
        <v>0.76300000000000001</v>
      </c>
      <c r="D41" s="33">
        <f t="shared" si="0"/>
        <v>3.3000000000000029E-2</v>
      </c>
      <c r="E41" s="47">
        <f t="shared" si="1"/>
        <v>4.5205479452054838E-2</v>
      </c>
      <c r="F41" s="33"/>
      <c r="G41" s="192" t="s">
        <v>1</v>
      </c>
      <c r="H41" s="171" t="s">
        <v>173</v>
      </c>
      <c r="I41" s="171" t="s">
        <v>173</v>
      </c>
      <c r="J41" s="171" t="s">
        <v>173</v>
      </c>
    </row>
    <row r="42" spans="1:12" ht="12.75" customHeight="1" x14ac:dyDescent="0.15">
      <c r="A42" s="44" t="s">
        <v>40</v>
      </c>
      <c r="B42" s="190">
        <v>0.19600000000000001</v>
      </c>
      <c r="C42" s="33">
        <f>FINAL2!B42</f>
        <v>0.218</v>
      </c>
      <c r="D42" s="33">
        <f t="shared" si="0"/>
        <v>2.1999999999999992E-2</v>
      </c>
      <c r="E42" s="47">
        <f t="shared" si="1"/>
        <v>0.11224489795918363</v>
      </c>
      <c r="F42" s="33"/>
      <c r="G42" s="192" t="s">
        <v>1</v>
      </c>
      <c r="H42" s="171" t="s">
        <v>173</v>
      </c>
      <c r="I42" s="171" t="s">
        <v>173</v>
      </c>
      <c r="J42" s="171" t="s">
        <v>173</v>
      </c>
    </row>
    <row r="43" spans="1:12" ht="12.75" customHeight="1" x14ac:dyDescent="0.15">
      <c r="A43" s="44" t="s">
        <v>41</v>
      </c>
      <c r="B43" s="190">
        <v>0.46</v>
      </c>
      <c r="C43" s="33">
        <f>FINAL2!B43</f>
        <v>0.51700000000000002</v>
      </c>
      <c r="D43" s="33">
        <f t="shared" si="0"/>
        <v>5.6999999999999995E-2</v>
      </c>
      <c r="E43" s="47">
        <f t="shared" si="1"/>
        <v>0.12391304347826085</v>
      </c>
      <c r="F43" s="33"/>
      <c r="G43" s="31">
        <v>0.53500000000000003</v>
      </c>
      <c r="H43" s="33">
        <f>FINAL2!F43</f>
        <v>0.61599999999999999</v>
      </c>
      <c r="I43" s="33">
        <f>H43-G43</f>
        <v>8.0999999999999961E-2</v>
      </c>
      <c r="J43" s="33">
        <f>I43/G43</f>
        <v>0.15140186915887843</v>
      </c>
    </row>
    <row r="44" spans="1:12" ht="12.75" customHeight="1" x14ac:dyDescent="0.15">
      <c r="A44" s="44" t="s">
        <v>42</v>
      </c>
      <c r="B44" s="190">
        <v>0.316</v>
      </c>
      <c r="C44" s="33">
        <f>FINAL2!B44</f>
        <v>0.32500000000000001</v>
      </c>
      <c r="D44" s="33">
        <f t="shared" si="0"/>
        <v>9.000000000000008E-3</v>
      </c>
      <c r="E44" s="47">
        <f t="shared" si="1"/>
        <v>2.8481012658227872E-2</v>
      </c>
      <c r="F44" s="33"/>
      <c r="G44" s="192" t="s">
        <v>1</v>
      </c>
      <c r="H44" s="171" t="s">
        <v>173</v>
      </c>
      <c r="I44" s="171" t="s">
        <v>173</v>
      </c>
      <c r="J44" s="171" t="s">
        <v>173</v>
      </c>
    </row>
    <row r="45" spans="1:12" ht="12.75" customHeight="1" x14ac:dyDescent="0.15">
      <c r="A45" s="44" t="s">
        <v>43</v>
      </c>
      <c r="B45" s="190">
        <v>0.47299999999999998</v>
      </c>
      <c r="C45" s="33">
        <f>FINAL2!B45</f>
        <v>0.43799999999999994</v>
      </c>
      <c r="D45" s="33">
        <f t="shared" si="0"/>
        <v>-3.5000000000000031E-2</v>
      </c>
      <c r="E45" s="47">
        <f t="shared" si="1"/>
        <v>-7.399577167019035E-2</v>
      </c>
      <c r="F45" s="33"/>
      <c r="G45" s="31">
        <v>0.63600000000000001</v>
      </c>
      <c r="H45" s="33">
        <f>FINAL2!F45</f>
        <v>0.61499999999999999</v>
      </c>
      <c r="I45" s="33">
        <f>H45-G45</f>
        <v>-2.1000000000000019E-2</v>
      </c>
      <c r="J45" s="33">
        <f>I45/G45</f>
        <v>-3.3018867924528329E-2</v>
      </c>
      <c r="L45" s="68"/>
    </row>
    <row r="46" spans="1:12" ht="12.75" customHeight="1" x14ac:dyDescent="0.15">
      <c r="A46" s="44" t="s">
        <v>44</v>
      </c>
      <c r="B46" s="190">
        <v>0.71099999999999997</v>
      </c>
      <c r="C46" s="33">
        <f>FINAL2!B46</f>
        <v>0.74099999999999999</v>
      </c>
      <c r="D46" s="33">
        <f t="shared" si="0"/>
        <v>3.0000000000000027E-2</v>
      </c>
      <c r="E46" s="47">
        <f t="shared" si="1"/>
        <v>4.2194092827004259E-2</v>
      </c>
      <c r="F46" s="33"/>
      <c r="G46" s="192" t="s">
        <v>1</v>
      </c>
      <c r="H46" s="171" t="s">
        <v>173</v>
      </c>
      <c r="I46" s="171" t="s">
        <v>173</v>
      </c>
      <c r="J46" s="171" t="s">
        <v>173</v>
      </c>
    </row>
    <row r="47" spans="1:12" ht="12.75" customHeight="1" x14ac:dyDescent="0.15">
      <c r="A47" s="44" t="s">
        <v>45</v>
      </c>
      <c r="B47" s="190">
        <v>0.61899999999999999</v>
      </c>
      <c r="C47" s="33">
        <f>FINAL2!B47</f>
        <v>0.50900000000000001</v>
      </c>
      <c r="D47" s="33">
        <f t="shared" si="0"/>
        <v>-0.10999999999999999</v>
      </c>
      <c r="E47" s="47">
        <f t="shared" si="1"/>
        <v>-0.17770597738287558</v>
      </c>
      <c r="F47" s="33"/>
      <c r="G47" s="31">
        <v>0.60099999999999998</v>
      </c>
      <c r="H47" s="33">
        <f>FINAL2!F47</f>
        <v>0.56999999999999995</v>
      </c>
      <c r="I47" s="33">
        <f>H47-G47</f>
        <v>-3.1000000000000028E-2</v>
      </c>
      <c r="J47" s="33">
        <f>I47/G47</f>
        <v>-5.1580698835274587E-2</v>
      </c>
    </row>
    <row r="48" spans="1:12" ht="12.75" customHeight="1" x14ac:dyDescent="0.15">
      <c r="A48" s="44" t="s">
        <v>46</v>
      </c>
      <c r="B48" s="190">
        <v>0.247</v>
      </c>
      <c r="C48" s="33">
        <f>FINAL2!B48</f>
        <v>0.27100000000000002</v>
      </c>
      <c r="D48" s="33">
        <f t="shared" si="0"/>
        <v>2.4000000000000021E-2</v>
      </c>
      <c r="E48" s="47">
        <f t="shared" si="1"/>
        <v>9.7165991902834092E-2</v>
      </c>
      <c r="F48" s="33"/>
      <c r="G48" s="192" t="s">
        <v>1</v>
      </c>
      <c r="H48" s="171" t="s">
        <v>173</v>
      </c>
      <c r="I48" s="171" t="s">
        <v>173</v>
      </c>
      <c r="J48" s="171" t="s">
        <v>173</v>
      </c>
    </row>
    <row r="49" spans="1:13" ht="12.75" customHeight="1" x14ac:dyDescent="0.15">
      <c r="A49" s="44" t="s">
        <v>47</v>
      </c>
      <c r="B49" s="190">
        <v>0.33799999999999997</v>
      </c>
      <c r="C49" s="33">
        <f>FINAL2!B49</f>
        <v>0.46500000000000002</v>
      </c>
      <c r="D49" s="33">
        <f t="shared" si="0"/>
        <v>0.12700000000000006</v>
      </c>
      <c r="E49" s="47">
        <f t="shared" si="1"/>
        <v>0.3757396449704144</v>
      </c>
      <c r="F49" s="33"/>
      <c r="G49" s="31">
        <v>8.6999999999999994E-2</v>
      </c>
      <c r="H49" s="33"/>
      <c r="I49" s="33">
        <f>H49-G49</f>
        <v>-8.6999999999999994E-2</v>
      </c>
      <c r="J49" s="33">
        <f>I49/G49</f>
        <v>-1</v>
      </c>
    </row>
    <row r="50" spans="1:13" ht="12.75" customHeight="1" x14ac:dyDescent="0.15">
      <c r="A50" s="44" t="s">
        <v>48</v>
      </c>
      <c r="B50" s="190">
        <v>0.29799999999999999</v>
      </c>
      <c r="C50" s="33">
        <f>FINAL2!B50</f>
        <v>0.25800000000000001</v>
      </c>
      <c r="D50" s="33">
        <f t="shared" si="0"/>
        <v>-3.999999999999998E-2</v>
      </c>
      <c r="E50" s="47">
        <f t="shared" si="1"/>
        <v>-0.13422818791946303</v>
      </c>
      <c r="F50" s="33"/>
      <c r="G50" s="31">
        <v>0.54</v>
      </c>
      <c r="H50" s="33">
        <f>FINAL2!F50</f>
        <v>0.48200000000000004</v>
      </c>
      <c r="I50" s="33">
        <f>H50-G50</f>
        <v>-5.7999999999999996E-2</v>
      </c>
      <c r="J50" s="33">
        <f>I50/G50</f>
        <v>-0.1074074074074074</v>
      </c>
    </row>
    <row r="51" spans="1:13" ht="4.5" customHeight="1" x14ac:dyDescent="0.15">
      <c r="A51" s="69"/>
      <c r="B51" s="189"/>
      <c r="C51" s="70"/>
      <c r="D51" s="70"/>
      <c r="E51" s="72" t="s">
        <v>2</v>
      </c>
      <c r="F51" s="33"/>
      <c r="G51" s="65"/>
      <c r="H51" s="70"/>
      <c r="I51" s="70" t="s">
        <v>2</v>
      </c>
      <c r="J51" s="70" t="s">
        <v>2</v>
      </c>
    </row>
    <row r="52" spans="1:13" ht="12.75" customHeight="1" x14ac:dyDescent="0.15">
      <c r="A52" s="44" t="s">
        <v>49</v>
      </c>
      <c r="B52" s="190">
        <v>0.16300000000000001</v>
      </c>
      <c r="C52" s="33">
        <f>FINAL2!B52</f>
        <v>0.215</v>
      </c>
      <c r="D52" s="33">
        <f t="shared" si="0"/>
        <v>5.1999999999999991E-2</v>
      </c>
      <c r="E52" s="47">
        <f t="shared" si="1"/>
        <v>0.31901840490797539</v>
      </c>
      <c r="F52" s="33"/>
      <c r="G52" s="192" t="s">
        <v>1</v>
      </c>
      <c r="H52" s="171" t="s">
        <v>173</v>
      </c>
      <c r="I52" s="171" t="s">
        <v>173</v>
      </c>
      <c r="J52" s="171" t="s">
        <v>173</v>
      </c>
    </row>
    <row r="53" spans="1:13" ht="12.75" customHeight="1" x14ac:dyDescent="0.15">
      <c r="A53" s="44" t="s">
        <v>50</v>
      </c>
      <c r="B53" s="190">
        <v>0.1</v>
      </c>
      <c r="C53" s="33">
        <f>FINAL2!B53</f>
        <v>0.11599999999999999</v>
      </c>
      <c r="D53" s="33">
        <f t="shared" si="0"/>
        <v>1.5999999999999986E-2</v>
      </c>
      <c r="E53" s="47">
        <f t="shared" si="1"/>
        <v>0.15999999999999986</v>
      </c>
      <c r="F53" s="33"/>
      <c r="G53" s="31">
        <v>6.3E-2</v>
      </c>
      <c r="H53" s="33">
        <f>FINAL2!F53</f>
        <v>7.400000000000001E-2</v>
      </c>
      <c r="I53" s="33">
        <f>H53-G53</f>
        <v>1.100000000000001E-2</v>
      </c>
      <c r="J53" s="33">
        <f>I53/G53</f>
        <v>0.17460317460317476</v>
      </c>
    </row>
    <row r="54" spans="1:13" ht="12.75" customHeight="1" x14ac:dyDescent="0.15">
      <c r="A54" s="44" t="s">
        <v>51</v>
      </c>
      <c r="B54" s="190">
        <v>0.36799999999999999</v>
      </c>
      <c r="C54" s="33">
        <f>FINAL2!B54</f>
        <v>0.31900000000000001</v>
      </c>
      <c r="D54" s="33">
        <f>C54-B54</f>
        <v>-4.8999999999999988E-2</v>
      </c>
      <c r="E54" s="47">
        <f>D54/B54</f>
        <v>-0.13315217391304346</v>
      </c>
      <c r="F54" s="33"/>
      <c r="G54" s="192" t="s">
        <v>1</v>
      </c>
      <c r="H54" s="171" t="s">
        <v>173</v>
      </c>
      <c r="I54" s="171" t="s">
        <v>173</v>
      </c>
      <c r="J54" s="171" t="s">
        <v>173</v>
      </c>
    </row>
    <row r="55" spans="1:13" ht="12.75" customHeight="1" x14ac:dyDescent="0.15">
      <c r="A55" s="44" t="s">
        <v>52</v>
      </c>
      <c r="B55" s="190">
        <v>0.55000000000000004</v>
      </c>
      <c r="C55" s="33">
        <f>FINAL2!B55</f>
        <v>0.57299999999999995</v>
      </c>
      <c r="D55" s="33">
        <f t="shared" si="0"/>
        <v>2.2999999999999909E-2</v>
      </c>
      <c r="E55" s="47">
        <f t="shared" si="1"/>
        <v>4.181818181818165E-2</v>
      </c>
      <c r="F55" s="33"/>
      <c r="G55" s="192" t="s">
        <v>1</v>
      </c>
      <c r="H55" s="171" t="s">
        <v>173</v>
      </c>
      <c r="I55" s="171" t="s">
        <v>173</v>
      </c>
      <c r="J55" s="171" t="s">
        <v>173</v>
      </c>
    </row>
    <row r="56" spans="1:13" ht="12.75" customHeight="1" x14ac:dyDescent="0.15">
      <c r="A56" s="44" t="s">
        <v>53</v>
      </c>
      <c r="B56" s="190">
        <v>0.30499999999999999</v>
      </c>
      <c r="C56" s="33">
        <f>FINAL2!B56</f>
        <v>0.28600000000000003</v>
      </c>
      <c r="D56" s="33">
        <f t="shared" si="0"/>
        <v>-1.8999999999999961E-2</v>
      </c>
      <c r="E56" s="47">
        <f t="shared" si="1"/>
        <v>-6.2295081967212992E-2</v>
      </c>
      <c r="F56" s="33"/>
      <c r="G56" s="208">
        <v>0</v>
      </c>
      <c r="H56" s="33">
        <f>FINAL2!F56</f>
        <v>6.8000000000000005E-2</v>
      </c>
      <c r="I56" s="33">
        <f>H56-G56</f>
        <v>6.8000000000000005E-2</v>
      </c>
      <c r="J56" s="171" t="s">
        <v>173</v>
      </c>
    </row>
    <row r="57" spans="1:13" ht="12.75" customHeight="1" x14ac:dyDescent="0.15">
      <c r="A57" s="44" t="s">
        <v>54</v>
      </c>
      <c r="B57" s="190">
        <v>0.29100000000000004</v>
      </c>
      <c r="C57" s="33">
        <f>FINAL2!B57</f>
        <v>0.20199999999999999</v>
      </c>
      <c r="D57" s="33">
        <f t="shared" si="0"/>
        <v>-8.9000000000000051E-2</v>
      </c>
      <c r="E57" s="47">
        <f t="shared" si="1"/>
        <v>-0.30584192439862556</v>
      </c>
      <c r="F57" s="33"/>
      <c r="G57" s="192" t="s">
        <v>1</v>
      </c>
      <c r="H57" s="171" t="s">
        <v>173</v>
      </c>
      <c r="I57" s="171" t="s">
        <v>173</v>
      </c>
      <c r="J57" s="171" t="s">
        <v>173</v>
      </c>
      <c r="M57" s="11" t="s">
        <v>2</v>
      </c>
    </row>
    <row r="58" spans="1:13" ht="12.75" customHeight="1" x14ac:dyDescent="0.15">
      <c r="A58" s="44" t="s">
        <v>55</v>
      </c>
      <c r="B58" s="190">
        <v>0.41399999999999998</v>
      </c>
      <c r="C58" s="33">
        <f>FINAL2!B58</f>
        <v>0.29899999999999999</v>
      </c>
      <c r="D58" s="33">
        <f t="shared" si="0"/>
        <v>-0.11499999999999999</v>
      </c>
      <c r="E58" s="47">
        <f t="shared" si="1"/>
        <v>-0.27777777777777779</v>
      </c>
      <c r="F58" s="33"/>
      <c r="G58" s="192" t="s">
        <v>1</v>
      </c>
      <c r="H58" s="171" t="s">
        <v>173</v>
      </c>
      <c r="I58" s="171" t="s">
        <v>173</v>
      </c>
      <c r="J58" s="171" t="s">
        <v>173</v>
      </c>
    </row>
    <row r="59" spans="1:13" ht="12.75" customHeight="1" x14ac:dyDescent="0.15">
      <c r="A59" s="44" t="s">
        <v>56</v>
      </c>
      <c r="B59" s="190">
        <v>0.42200000000000004</v>
      </c>
      <c r="C59" s="33">
        <f>FINAL2!B59</f>
        <v>0.39299999999999996</v>
      </c>
      <c r="D59" s="33">
        <f>C59-B59</f>
        <v>-2.9000000000000081E-2</v>
      </c>
      <c r="E59" s="47">
        <f t="shared" si="1"/>
        <v>-6.8720379146919613E-2</v>
      </c>
      <c r="F59" s="33"/>
      <c r="G59" s="31">
        <v>0.52200000000000002</v>
      </c>
      <c r="H59" s="33">
        <f>FINAL2!F59</f>
        <v>0.498</v>
      </c>
      <c r="I59" s="33">
        <f>H59-G59</f>
        <v>-2.4000000000000021E-2</v>
      </c>
      <c r="J59" s="33">
        <f>I59/G59</f>
        <v>-4.5977011494252915E-2</v>
      </c>
    </row>
    <row r="60" spans="1:13" ht="12.75" customHeight="1" x14ac:dyDescent="0.15">
      <c r="A60" s="44" t="s">
        <v>57</v>
      </c>
      <c r="B60" s="190">
        <v>0.151</v>
      </c>
      <c r="C60" s="33">
        <f>FINAL2!B60</f>
        <v>0.16</v>
      </c>
      <c r="D60" s="33">
        <f t="shared" si="0"/>
        <v>9.000000000000008E-3</v>
      </c>
      <c r="E60" s="47">
        <f t="shared" si="1"/>
        <v>5.9602649006622571E-2</v>
      </c>
      <c r="F60" s="33"/>
      <c r="G60" s="192" t="s">
        <v>1</v>
      </c>
      <c r="H60" s="171" t="s">
        <v>173</v>
      </c>
      <c r="I60" s="171" t="s">
        <v>173</v>
      </c>
      <c r="J60" s="171" t="s">
        <v>173</v>
      </c>
    </row>
    <row r="61" spans="1:13" ht="12.75" customHeight="1" x14ac:dyDescent="0.15">
      <c r="A61" s="44" t="s">
        <v>58</v>
      </c>
      <c r="B61" s="190">
        <v>0.42599999999999999</v>
      </c>
      <c r="C61" s="33">
        <f>FINAL2!B61</f>
        <v>0.43099999999999999</v>
      </c>
      <c r="D61" s="33">
        <f t="shared" si="0"/>
        <v>5.0000000000000044E-3</v>
      </c>
      <c r="E61" s="47">
        <f t="shared" si="1"/>
        <v>1.1737089201877946E-2</v>
      </c>
      <c r="F61" s="33"/>
      <c r="G61" s="192" t="s">
        <v>1</v>
      </c>
      <c r="H61" s="171" t="s">
        <v>173</v>
      </c>
      <c r="I61" s="171" t="s">
        <v>173</v>
      </c>
      <c r="J61" s="171" t="s">
        <v>173</v>
      </c>
    </row>
    <row r="62" spans="1:13" ht="4.5" customHeight="1" x14ac:dyDescent="0.15">
      <c r="A62" s="69"/>
      <c r="B62" s="189"/>
      <c r="C62" s="70"/>
      <c r="D62" s="70"/>
      <c r="E62" s="72" t="s">
        <v>2</v>
      </c>
      <c r="F62" s="33"/>
      <c r="G62" s="65"/>
      <c r="H62" s="70"/>
      <c r="I62" s="70" t="s">
        <v>2</v>
      </c>
      <c r="J62" s="70" t="s">
        <v>2</v>
      </c>
    </row>
    <row r="63" spans="1:13" ht="12.75" customHeight="1" x14ac:dyDescent="0.15">
      <c r="A63" s="44" t="s">
        <v>59</v>
      </c>
      <c r="B63" s="190">
        <v>0.111</v>
      </c>
      <c r="C63" s="33">
        <f>FINAL2!B63</f>
        <v>0.13300000000000001</v>
      </c>
      <c r="D63" s="33">
        <f t="shared" si="0"/>
        <v>2.2000000000000006E-2</v>
      </c>
      <c r="E63" s="47">
        <f t="shared" si="1"/>
        <v>0.19819819819819826</v>
      </c>
      <c r="F63" s="33"/>
      <c r="G63" s="31">
        <v>0.11800000000000001</v>
      </c>
      <c r="H63" s="33">
        <f>FINAL2!F63</f>
        <v>0.126</v>
      </c>
      <c r="I63" s="33">
        <f>H63-G63</f>
        <v>7.9999999999999932E-3</v>
      </c>
      <c r="J63" s="33">
        <f>I63/G63</f>
        <v>6.779661016949147E-2</v>
      </c>
    </row>
    <row r="64" spans="1:13" ht="12.75" customHeight="1" x14ac:dyDescent="0.15">
      <c r="A64" s="44" t="s">
        <v>60</v>
      </c>
      <c r="B64" s="190">
        <v>0.38700000000000001</v>
      </c>
      <c r="C64" s="33">
        <f>FINAL2!B64</f>
        <v>0.36499999999999999</v>
      </c>
      <c r="D64" s="33">
        <f t="shared" si="0"/>
        <v>-2.200000000000002E-2</v>
      </c>
      <c r="E64" s="47">
        <f t="shared" si="1"/>
        <v>-5.6847545219638293E-2</v>
      </c>
      <c r="F64" s="33"/>
      <c r="G64" s="192" t="s">
        <v>1</v>
      </c>
      <c r="H64" s="171" t="s">
        <v>173</v>
      </c>
      <c r="I64" s="171" t="s">
        <v>173</v>
      </c>
      <c r="J64" s="171" t="s">
        <v>173</v>
      </c>
    </row>
    <row r="65" spans="1:10" ht="12.75" customHeight="1" x14ac:dyDescent="0.15">
      <c r="A65" s="44" t="s">
        <v>61</v>
      </c>
      <c r="B65" s="190">
        <v>0.32400000000000001</v>
      </c>
      <c r="C65" s="33">
        <f>FINAL2!B65</f>
        <v>0.33799999999999997</v>
      </c>
      <c r="D65" s="33">
        <f t="shared" si="0"/>
        <v>1.3999999999999957E-2</v>
      </c>
      <c r="E65" s="47">
        <f t="shared" si="1"/>
        <v>4.3209876543209742E-2</v>
      </c>
      <c r="F65" s="33"/>
      <c r="G65" s="31">
        <v>0.16899999999999998</v>
      </c>
      <c r="H65" s="33">
        <f>FINAL2!F65</f>
        <v>0.26100000000000001</v>
      </c>
      <c r="I65" s="33">
        <f>H65-G65</f>
        <v>9.2000000000000026E-2</v>
      </c>
      <c r="J65" s="33">
        <f>I65/G65</f>
        <v>0.5443786982248523</v>
      </c>
    </row>
    <row r="66" spans="1:10" ht="12.75" customHeight="1" x14ac:dyDescent="0.15">
      <c r="A66" s="46" t="s">
        <v>62</v>
      </c>
      <c r="B66" s="191">
        <v>0.79400000000000004</v>
      </c>
      <c r="C66" s="35">
        <f>FINAL2!B66</f>
        <v>0.78599999999999992</v>
      </c>
      <c r="D66" s="35">
        <f t="shared" si="0"/>
        <v>-8.0000000000001181E-3</v>
      </c>
      <c r="E66" s="48">
        <f t="shared" si="1"/>
        <v>-1.0075566750629872E-2</v>
      </c>
      <c r="F66" s="33"/>
      <c r="G66" s="32">
        <v>0.77400000000000002</v>
      </c>
      <c r="H66" s="35">
        <f>FINAL2!F66</f>
        <v>0.80200000000000005</v>
      </c>
      <c r="I66" s="35">
        <f>H66-G66</f>
        <v>2.8000000000000025E-2</v>
      </c>
      <c r="J66" s="35">
        <f>I66/G66</f>
        <v>3.6175710594315277E-2</v>
      </c>
    </row>
    <row r="67" spans="1:10" ht="12.75" customHeight="1" x14ac:dyDescent="0.15">
      <c r="A67" s="262" t="s">
        <v>88</v>
      </c>
      <c r="B67" s="262"/>
      <c r="C67" s="262"/>
      <c r="D67" s="262"/>
      <c r="E67" s="262"/>
      <c r="F67" s="262"/>
      <c r="G67" s="262"/>
      <c r="H67" s="262"/>
      <c r="I67" s="262"/>
      <c r="J67" s="262"/>
    </row>
    <row r="69" spans="1:10" ht="12.75" customHeight="1" x14ac:dyDescent="0.15">
      <c r="A69" s="10" t="s">
        <v>2</v>
      </c>
    </row>
  </sheetData>
  <mergeCells count="14">
    <mergeCell ref="A67:J67"/>
    <mergeCell ref="A1:J1"/>
    <mergeCell ref="A3:A5"/>
    <mergeCell ref="B4:B5"/>
    <mergeCell ref="C4:C5"/>
    <mergeCell ref="D4:D5"/>
    <mergeCell ref="E4:E5"/>
    <mergeCell ref="G4:G5"/>
    <mergeCell ref="H4:H5"/>
    <mergeCell ref="I4:I5"/>
    <mergeCell ref="J4:J5"/>
    <mergeCell ref="A2:J2"/>
    <mergeCell ref="B3:E3"/>
    <mergeCell ref="G3:J3"/>
  </mergeCells>
  <phoneticPr fontId="0" type="noConversion"/>
  <printOptions horizontalCentered="1"/>
  <pageMargins left="0.25" right="0.25" top="0.25" bottom="0.25" header="0.5" footer="0.5"/>
  <pageSetup scale="91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H67"/>
  <sheetViews>
    <sheetView workbookViewId="0">
      <selection activeCell="C51" sqref="C51"/>
    </sheetView>
  </sheetViews>
  <sheetFormatPr baseColWidth="10" defaultColWidth="9.1640625" defaultRowHeight="12.75" customHeight="1" x14ac:dyDescent="0.15"/>
  <cols>
    <col min="1" max="1" width="15.6640625" style="2" customWidth="1"/>
    <col min="2" max="2" width="12.1640625" style="2" customWidth="1"/>
    <col min="3" max="3" width="11.6640625" style="2" customWidth="1"/>
    <col min="4" max="4" width="2.5" style="2" customWidth="1"/>
    <col min="5" max="5" width="12.1640625" style="2" customWidth="1"/>
    <col min="6" max="6" width="11.6640625" style="2" customWidth="1"/>
    <col min="7" max="16384" width="9.1640625" style="2"/>
  </cols>
  <sheetData>
    <row r="1" spans="1:8" ht="55.25" customHeight="1" x14ac:dyDescent="0.15">
      <c r="A1" s="284" t="s">
        <v>197</v>
      </c>
      <c r="B1" s="284"/>
      <c r="C1" s="284"/>
      <c r="D1" s="284"/>
      <c r="E1" s="284"/>
      <c r="F1" s="284"/>
      <c r="H1" s="164"/>
    </row>
    <row r="2" spans="1:8" ht="12.75" customHeight="1" x14ac:dyDescent="0.15">
      <c r="A2" s="287" t="str">
        <f>FINAL2!$A$2</f>
        <v>ACF/OFA: 12/15/2015</v>
      </c>
      <c r="B2" s="287"/>
      <c r="C2" s="287"/>
      <c r="D2" s="287"/>
      <c r="E2" s="287"/>
      <c r="F2" s="287"/>
    </row>
    <row r="3" spans="1:8" s="3" customFormat="1" ht="15" customHeight="1" x14ac:dyDescent="0.15">
      <c r="A3" s="40"/>
      <c r="B3" s="285" t="s">
        <v>8</v>
      </c>
      <c r="C3" s="286"/>
      <c r="D3" s="67"/>
      <c r="E3" s="285" t="s">
        <v>9</v>
      </c>
      <c r="F3" s="286"/>
    </row>
    <row r="4" spans="1:8" s="3" customFormat="1" ht="40.5" customHeight="1" x14ac:dyDescent="0.15">
      <c r="A4" s="41" t="s">
        <v>0</v>
      </c>
      <c r="B4" s="22" t="s">
        <v>90</v>
      </c>
      <c r="C4" s="49" t="s">
        <v>89</v>
      </c>
      <c r="D4" s="54"/>
      <c r="E4" s="22" t="s">
        <v>90</v>
      </c>
      <c r="F4" s="26" t="s">
        <v>89</v>
      </c>
    </row>
    <row r="5" spans="1:8" ht="7.5" customHeight="1" x14ac:dyDescent="0.15">
      <c r="A5" s="44"/>
      <c r="B5" s="30"/>
      <c r="C5" s="50"/>
      <c r="D5" s="30"/>
      <c r="E5" s="51"/>
      <c r="F5" s="30"/>
    </row>
    <row r="6" spans="1:8" ht="12.75" customHeight="1" x14ac:dyDescent="0.15">
      <c r="A6" s="44" t="s">
        <v>10</v>
      </c>
      <c r="B6" s="83">
        <v>0.19606457723944812</v>
      </c>
      <c r="C6" s="194">
        <f>IF((0.5-B6)&lt;0,0,(0.5-B6))</f>
        <v>0.30393542276055185</v>
      </c>
      <c r="D6" s="195"/>
      <c r="E6" s="200">
        <v>0.4907903787284949</v>
      </c>
      <c r="F6" s="195">
        <f t="shared" ref="F6:F11" si="0">IF((0.9-E6)&lt;0, 0, (0.9-E6))</f>
        <v>0.40920962127150512</v>
      </c>
    </row>
    <row r="7" spans="1:8" ht="12.75" customHeight="1" x14ac:dyDescent="0.15">
      <c r="A7" s="44" t="s">
        <v>11</v>
      </c>
      <c r="B7" s="83">
        <v>7.802592958776286E-2</v>
      </c>
      <c r="C7" s="194">
        <f>IF((0.5-B7)&lt;0,0,(0.5-B7))</f>
        <v>0.42197407041223711</v>
      </c>
      <c r="D7" s="195"/>
      <c r="E7" s="200">
        <v>0.18456617977979692</v>
      </c>
      <c r="F7" s="195">
        <f t="shared" si="0"/>
        <v>0.71543382022020308</v>
      </c>
    </row>
    <row r="8" spans="1:8" ht="12.75" customHeight="1" x14ac:dyDescent="0.15">
      <c r="A8" s="44" t="s">
        <v>12</v>
      </c>
      <c r="B8" s="83">
        <v>0.37902596822336065</v>
      </c>
      <c r="C8" s="194">
        <f>IF((0.5-B8)&lt;0,0,(0.5-B8))</f>
        <v>0.12097403177663935</v>
      </c>
      <c r="D8" s="195"/>
      <c r="E8" s="200">
        <v>0.37902596822336065</v>
      </c>
      <c r="F8" s="195">
        <f t="shared" si="0"/>
        <v>0.52097403177663937</v>
      </c>
    </row>
    <row r="9" spans="1:8" ht="12.75" customHeight="1" x14ac:dyDescent="0.15">
      <c r="A9" s="44" t="s">
        <v>13</v>
      </c>
      <c r="B9" s="83">
        <v>0.5</v>
      </c>
      <c r="C9" s="194">
        <f>IF((0.5-B9)&lt;0,0,(0.5-B9))</f>
        <v>0</v>
      </c>
      <c r="D9" s="195"/>
      <c r="E9" s="200">
        <v>0.50187063313949043</v>
      </c>
      <c r="F9" s="195">
        <f t="shared" si="0"/>
        <v>0.39812936686050959</v>
      </c>
    </row>
    <row r="10" spans="1:8" ht="12.75" customHeight="1" x14ac:dyDescent="0.15">
      <c r="A10" s="44" t="s">
        <v>14</v>
      </c>
      <c r="B10" s="83">
        <v>0</v>
      </c>
      <c r="C10" s="194">
        <f t="shared" ref="C10:C15" si="1">IF((0.5-B10)&lt;0,0,(0.5-B10))</f>
        <v>0.5</v>
      </c>
      <c r="D10" s="195"/>
      <c r="E10" s="200">
        <v>0</v>
      </c>
      <c r="F10" s="195">
        <f t="shared" si="0"/>
        <v>0.9</v>
      </c>
    </row>
    <row r="11" spans="1:8" ht="12.75" customHeight="1" x14ac:dyDescent="0.15">
      <c r="A11" s="44" t="s">
        <v>15</v>
      </c>
      <c r="B11" s="83">
        <v>9.7218461943548939E-2</v>
      </c>
      <c r="C11" s="194">
        <f t="shared" si="1"/>
        <v>0.40278153805645106</v>
      </c>
      <c r="D11" s="195"/>
      <c r="E11" s="200">
        <v>9.7218461943548939E-2</v>
      </c>
      <c r="F11" s="195">
        <f t="shared" si="0"/>
        <v>0.80278153805645114</v>
      </c>
    </row>
    <row r="12" spans="1:8" ht="12.75" customHeight="1" x14ac:dyDescent="0.15">
      <c r="A12" s="44" t="s">
        <v>16</v>
      </c>
      <c r="B12" s="83">
        <v>0.27233119198861455</v>
      </c>
      <c r="C12" s="194">
        <f t="shared" si="1"/>
        <v>0.22766880801138545</v>
      </c>
      <c r="D12" s="195"/>
      <c r="E12" s="201" t="s">
        <v>1</v>
      </c>
      <c r="F12" s="179" t="s">
        <v>173</v>
      </c>
    </row>
    <row r="13" spans="1:8" ht="12.75" customHeight="1" x14ac:dyDescent="0.15">
      <c r="A13" s="44" t="s">
        <v>17</v>
      </c>
      <c r="B13" s="83">
        <v>0.30651140516918141</v>
      </c>
      <c r="C13" s="194">
        <f t="shared" si="1"/>
        <v>0.19348859483081859</v>
      </c>
      <c r="D13" s="195"/>
      <c r="E13" s="201" t="s">
        <v>1</v>
      </c>
      <c r="F13" s="179" t="s">
        <v>173</v>
      </c>
    </row>
    <row r="14" spans="1:8" ht="12.75" customHeight="1" x14ac:dyDescent="0.15">
      <c r="A14" s="44" t="s">
        <v>84</v>
      </c>
      <c r="B14" s="83">
        <v>6.7060833857830834E-2</v>
      </c>
      <c r="C14" s="194">
        <f t="shared" si="1"/>
        <v>0.43293916614216915</v>
      </c>
      <c r="D14" s="195"/>
      <c r="E14" s="201" t="s">
        <v>1</v>
      </c>
      <c r="F14" s="179" t="s">
        <v>173</v>
      </c>
    </row>
    <row r="15" spans="1:8" ht="12.75" customHeight="1" x14ac:dyDescent="0.15">
      <c r="A15" s="44" t="s">
        <v>18</v>
      </c>
      <c r="B15" s="83">
        <v>0.16564117002278794</v>
      </c>
      <c r="C15" s="194">
        <f t="shared" si="1"/>
        <v>0.33435882997721206</v>
      </c>
      <c r="D15" s="195"/>
      <c r="E15" s="200">
        <v>0.46451482022624224</v>
      </c>
      <c r="F15" s="195">
        <f>IF((0.9-E15)&lt;0, 0, (0.9-E15))</f>
        <v>0.43548517977375778</v>
      </c>
    </row>
    <row r="16" spans="1:8" ht="4.5" customHeight="1" x14ac:dyDescent="0.15">
      <c r="A16" s="217"/>
      <c r="B16" s="218"/>
      <c r="C16" s="222"/>
      <c r="D16" s="224"/>
      <c r="E16" s="225"/>
      <c r="F16" s="219"/>
    </row>
    <row r="17" spans="1:6" ht="12.75" customHeight="1" x14ac:dyDescent="0.15">
      <c r="A17" s="44" t="s">
        <v>19</v>
      </c>
      <c r="B17" s="83">
        <v>0.5</v>
      </c>
      <c r="C17" s="194">
        <f t="shared" ref="C17:C26" si="2">IF((0.5-B17)&lt;0,0,(0.5-B17))</f>
        <v>0</v>
      </c>
      <c r="D17" s="195"/>
      <c r="E17" s="201" t="s">
        <v>1</v>
      </c>
      <c r="F17" s="179" t="s">
        <v>173</v>
      </c>
    </row>
    <row r="18" spans="1:6" ht="12.75" customHeight="1" x14ac:dyDescent="0.15">
      <c r="A18" s="44" t="s">
        <v>20</v>
      </c>
      <c r="B18" s="83">
        <v>0</v>
      </c>
      <c r="C18" s="194">
        <f t="shared" si="2"/>
        <v>0.5</v>
      </c>
      <c r="D18" s="195"/>
      <c r="E18" s="200">
        <v>0</v>
      </c>
      <c r="F18" s="195">
        <f>IF((0.9-E18)&lt;0, 0, (0.9-E18))</f>
        <v>0.9</v>
      </c>
    </row>
    <row r="19" spans="1:6" ht="12.75" customHeight="1" x14ac:dyDescent="0.15">
      <c r="A19" s="44" t="s">
        <v>21</v>
      </c>
      <c r="B19" s="83">
        <v>0.5</v>
      </c>
      <c r="C19" s="194">
        <f t="shared" si="2"/>
        <v>0</v>
      </c>
      <c r="D19" s="195"/>
      <c r="E19" s="200">
        <v>0.52067163964660546</v>
      </c>
      <c r="F19" s="195">
        <f>IF((0.9-E19)&lt;0, 0, (0.9-E19))</f>
        <v>0.37932836035339457</v>
      </c>
    </row>
    <row r="20" spans="1:6" ht="12.75" customHeight="1" x14ac:dyDescent="0.15">
      <c r="A20" s="44" t="s">
        <v>22</v>
      </c>
      <c r="B20" s="83">
        <v>0</v>
      </c>
      <c r="C20" s="194">
        <f t="shared" si="2"/>
        <v>0.5</v>
      </c>
      <c r="D20" s="195"/>
      <c r="E20" s="201" t="s">
        <v>1</v>
      </c>
      <c r="F20" s="179" t="s">
        <v>173</v>
      </c>
    </row>
    <row r="21" spans="1:6" ht="12.75" customHeight="1" x14ac:dyDescent="0.15">
      <c r="A21" s="44" t="s">
        <v>23</v>
      </c>
      <c r="B21" s="83">
        <v>0</v>
      </c>
      <c r="C21" s="194">
        <f t="shared" si="2"/>
        <v>0.5</v>
      </c>
      <c r="D21" s="195"/>
      <c r="E21" s="201" t="s">
        <v>1</v>
      </c>
      <c r="F21" s="179" t="s">
        <v>173</v>
      </c>
    </row>
    <row r="22" spans="1:6" ht="12.75" customHeight="1" x14ac:dyDescent="0.15">
      <c r="A22" s="44" t="s">
        <v>24</v>
      </c>
      <c r="B22" s="83">
        <v>0.25518013914718679</v>
      </c>
      <c r="C22" s="194">
        <f t="shared" si="2"/>
        <v>0.24481986085281321</v>
      </c>
      <c r="D22" s="195"/>
      <c r="E22" s="200">
        <v>0.67911074559115125</v>
      </c>
      <c r="F22" s="195">
        <f>IF((0.9-E22)&lt;0, 0, (0.9-E22))</f>
        <v>0.22088925440884877</v>
      </c>
    </row>
    <row r="23" spans="1:6" ht="12.75" customHeight="1" x14ac:dyDescent="0.15">
      <c r="A23" s="44" t="s">
        <v>25</v>
      </c>
      <c r="B23" s="83">
        <v>0.30344457947076614</v>
      </c>
      <c r="C23" s="194">
        <f t="shared" si="2"/>
        <v>0.19655542052923386</v>
      </c>
      <c r="D23" s="195"/>
      <c r="E23" s="200">
        <v>0.56196598047323754</v>
      </c>
      <c r="F23" s="195">
        <f>IF((0.9-E23)&lt;0, 0, (0.9-E23))</f>
        <v>0.33803401952676249</v>
      </c>
    </row>
    <row r="24" spans="1:6" ht="12.75" customHeight="1" x14ac:dyDescent="0.15">
      <c r="A24" s="44" t="s">
        <v>26</v>
      </c>
      <c r="B24" s="83">
        <v>0.4348502898068855</v>
      </c>
      <c r="C24" s="194">
        <f t="shared" si="2"/>
        <v>6.5149710193114496E-2</v>
      </c>
      <c r="D24" s="195"/>
      <c r="E24" s="200">
        <v>0.4348502898068855</v>
      </c>
      <c r="F24" s="195">
        <f>IF((0.9-E24)&lt;0, 0, (0.9-E24))</f>
        <v>0.46514971019311452</v>
      </c>
    </row>
    <row r="25" spans="1:6" ht="12.75" customHeight="1" x14ac:dyDescent="0.15">
      <c r="A25" s="44" t="s">
        <v>27</v>
      </c>
      <c r="B25" s="83">
        <v>0.19425548966691492</v>
      </c>
      <c r="C25" s="194">
        <f t="shared" si="2"/>
        <v>0.30574451033308508</v>
      </c>
      <c r="D25" s="195"/>
      <c r="E25" s="200">
        <v>0.28613104659245608</v>
      </c>
      <c r="F25" s="195">
        <f>IF((0.9-E25)&lt;0, 0, (0.9-E25))</f>
        <v>0.61386895340754388</v>
      </c>
    </row>
    <row r="26" spans="1:6" ht="12.75" customHeight="1" x14ac:dyDescent="0.15">
      <c r="A26" s="44" t="s">
        <v>28</v>
      </c>
      <c r="B26" s="83">
        <v>0.472022754889869</v>
      </c>
      <c r="C26" s="194">
        <f t="shared" si="2"/>
        <v>2.7977245110130999E-2</v>
      </c>
      <c r="D26" s="195"/>
      <c r="E26" s="201" t="s">
        <v>1</v>
      </c>
      <c r="F26" s="179" t="s">
        <v>173</v>
      </c>
    </row>
    <row r="27" spans="1:6" ht="4.5" customHeight="1" x14ac:dyDescent="0.15">
      <c r="A27" s="217"/>
      <c r="B27" s="218"/>
      <c r="C27" s="222"/>
      <c r="D27" s="224"/>
      <c r="E27" s="225"/>
      <c r="F27" s="219"/>
    </row>
    <row r="28" spans="1:6" ht="12.75" customHeight="1" x14ac:dyDescent="0.15">
      <c r="A28" s="44" t="s">
        <v>29</v>
      </c>
      <c r="B28" s="83">
        <v>0</v>
      </c>
      <c r="C28" s="194">
        <f t="shared" ref="C28:C37" si="3">IF((0.5-B28)&lt;0,0,(0.5-B28))</f>
        <v>0.5</v>
      </c>
      <c r="D28" s="195"/>
      <c r="E28" s="200">
        <v>0</v>
      </c>
      <c r="F28" s="195">
        <f>IF((0.9-E28)&lt;0, 0, (0.9-E28))</f>
        <v>0.9</v>
      </c>
    </row>
    <row r="29" spans="1:6" ht="12.75" customHeight="1" x14ac:dyDescent="0.15">
      <c r="A29" s="44" t="s">
        <v>30</v>
      </c>
      <c r="B29" s="83">
        <v>0.19526373586420279</v>
      </c>
      <c r="C29" s="194">
        <f t="shared" si="3"/>
        <v>0.30473626413579724</v>
      </c>
      <c r="D29" s="195"/>
      <c r="E29" s="201" t="s">
        <v>1</v>
      </c>
      <c r="F29" s="179" t="s">
        <v>173</v>
      </c>
    </row>
    <row r="30" spans="1:6" ht="12.75" customHeight="1" x14ac:dyDescent="0.15">
      <c r="A30" s="44" t="s">
        <v>31</v>
      </c>
      <c r="B30" s="83">
        <v>5.4917323282969201E-2</v>
      </c>
      <c r="C30" s="194">
        <f t="shared" si="3"/>
        <v>0.44508267671703078</v>
      </c>
      <c r="D30" s="195"/>
      <c r="E30" s="200">
        <v>5.4917323282969201E-2</v>
      </c>
      <c r="F30" s="195">
        <f>IF((0.9-E30)&lt;0, 0, (0.9-E30))</f>
        <v>0.84508267671703086</v>
      </c>
    </row>
    <row r="31" spans="1:6" ht="12.75" customHeight="1" x14ac:dyDescent="0.15">
      <c r="A31" s="44" t="s">
        <v>32</v>
      </c>
      <c r="B31" s="83" t="s">
        <v>203</v>
      </c>
      <c r="C31" s="194" t="s">
        <v>203</v>
      </c>
      <c r="D31" s="195"/>
      <c r="E31" s="201" t="s">
        <v>1</v>
      </c>
      <c r="F31" s="179" t="s">
        <v>173</v>
      </c>
    </row>
    <row r="32" spans="1:6" ht="12.75" customHeight="1" x14ac:dyDescent="0.15">
      <c r="A32" s="44" t="s">
        <v>33</v>
      </c>
      <c r="B32" s="83">
        <v>0.11580976615693905</v>
      </c>
      <c r="C32" s="194">
        <f t="shared" si="3"/>
        <v>0.38419023384306095</v>
      </c>
      <c r="D32" s="195"/>
      <c r="E32" s="201" t="s">
        <v>1</v>
      </c>
      <c r="F32" s="179" t="s">
        <v>173</v>
      </c>
    </row>
    <row r="33" spans="1:6" ht="12.75" customHeight="1" x14ac:dyDescent="0.15">
      <c r="A33" s="44" t="s">
        <v>34</v>
      </c>
      <c r="B33" s="83">
        <v>0</v>
      </c>
      <c r="C33" s="194">
        <f t="shared" si="3"/>
        <v>0.5</v>
      </c>
      <c r="D33" s="195"/>
      <c r="E33" s="201" t="s">
        <v>1</v>
      </c>
      <c r="F33" s="179" t="s">
        <v>173</v>
      </c>
    </row>
    <row r="34" spans="1:6" ht="12.75" customHeight="1" x14ac:dyDescent="0.15">
      <c r="A34" s="44" t="s">
        <v>35</v>
      </c>
      <c r="B34" s="83">
        <v>0.26864283037816306</v>
      </c>
      <c r="C34" s="194">
        <f t="shared" si="3"/>
        <v>0.23135716962183694</v>
      </c>
      <c r="D34" s="195"/>
      <c r="E34" s="201" t="s">
        <v>1</v>
      </c>
      <c r="F34" s="179" t="s">
        <v>173</v>
      </c>
    </row>
    <row r="35" spans="1:6" ht="12.75" customHeight="1" x14ac:dyDescent="0.15">
      <c r="A35" s="44" t="s">
        <v>36</v>
      </c>
      <c r="B35" s="83">
        <v>0.10835291545355032</v>
      </c>
      <c r="C35" s="194">
        <f t="shared" si="3"/>
        <v>0.3916470845464497</v>
      </c>
      <c r="D35" s="195"/>
      <c r="E35" s="200">
        <v>0.10835291545355032</v>
      </c>
      <c r="F35" s="195">
        <f>IF((0.9-E35)&lt;0, 0, (0.9-E35))</f>
        <v>0.79164708454644972</v>
      </c>
    </row>
    <row r="36" spans="1:6" ht="12.75" customHeight="1" x14ac:dyDescent="0.15">
      <c r="A36" s="44" t="s">
        <v>37</v>
      </c>
      <c r="B36" s="83">
        <v>0.5</v>
      </c>
      <c r="C36" s="194">
        <f t="shared" si="3"/>
        <v>0</v>
      </c>
      <c r="D36" s="195"/>
      <c r="E36" s="201" t="s">
        <v>1</v>
      </c>
      <c r="F36" s="179" t="s">
        <v>173</v>
      </c>
    </row>
    <row r="37" spans="1:6" ht="12.75" customHeight="1" x14ac:dyDescent="0.15">
      <c r="A37" s="44" t="s">
        <v>38</v>
      </c>
      <c r="B37" s="83">
        <v>0</v>
      </c>
      <c r="C37" s="194">
        <f t="shared" si="3"/>
        <v>0.5</v>
      </c>
      <c r="D37" s="195"/>
      <c r="E37" s="200">
        <v>0</v>
      </c>
      <c r="F37" s="195">
        <f>IF((0.9-E37)&lt;0, 0, (0.9-E37))</f>
        <v>0.9</v>
      </c>
    </row>
    <row r="38" spans="1:6" ht="4.5" customHeight="1" x14ac:dyDescent="0.15">
      <c r="A38" s="217"/>
      <c r="B38" s="218"/>
      <c r="C38" s="222"/>
      <c r="D38" s="224"/>
      <c r="E38" s="225"/>
      <c r="F38" s="219"/>
    </row>
    <row r="39" spans="1:6" ht="12.75" customHeight="1" x14ac:dyDescent="0.15">
      <c r="A39" s="44" t="s">
        <v>39</v>
      </c>
      <c r="B39" s="83">
        <v>0</v>
      </c>
      <c r="C39" s="194">
        <f t="shared" ref="C39:C48" si="4">IF((0.5-B39)&lt;0,0,(0.5-B39))</f>
        <v>0.5</v>
      </c>
      <c r="D39" s="195"/>
      <c r="E39" s="201" t="s">
        <v>1</v>
      </c>
      <c r="F39" s="179" t="s">
        <v>173</v>
      </c>
    </row>
    <row r="40" spans="1:6" ht="12.75" customHeight="1" x14ac:dyDescent="0.15">
      <c r="A40" s="44" t="s">
        <v>40</v>
      </c>
      <c r="B40" s="83">
        <v>0.44615709959687405</v>
      </c>
      <c r="C40" s="194">
        <f t="shared" si="4"/>
        <v>5.3842900403125948E-2</v>
      </c>
      <c r="D40" s="195"/>
      <c r="E40" s="201" t="s">
        <v>1</v>
      </c>
      <c r="F40" s="179" t="s">
        <v>173</v>
      </c>
    </row>
    <row r="41" spans="1:6" ht="12.75" customHeight="1" x14ac:dyDescent="0.15">
      <c r="A41" s="44" t="s">
        <v>41</v>
      </c>
      <c r="B41" s="83">
        <v>0.29433715935980287</v>
      </c>
      <c r="C41" s="194">
        <f t="shared" si="4"/>
        <v>0.20566284064019713</v>
      </c>
      <c r="D41" s="195"/>
      <c r="E41" s="200">
        <v>0.29433715935980287</v>
      </c>
      <c r="F41" s="195">
        <f>IF((0.9-E41)&lt;0, 0, (0.9-E41))</f>
        <v>0.60566284064019715</v>
      </c>
    </row>
    <row r="42" spans="1:6" ht="12.75" customHeight="1" x14ac:dyDescent="0.15">
      <c r="A42" s="44" t="s">
        <v>42</v>
      </c>
      <c r="B42" s="83">
        <v>0.31384495805297852</v>
      </c>
      <c r="C42" s="194">
        <f t="shared" si="4"/>
        <v>0.18615504194702148</v>
      </c>
      <c r="D42" s="195"/>
      <c r="E42" s="201" t="s">
        <v>1</v>
      </c>
      <c r="F42" s="179" t="s">
        <v>173</v>
      </c>
    </row>
    <row r="43" spans="1:6" ht="12.75" customHeight="1" x14ac:dyDescent="0.15">
      <c r="A43" s="44" t="s">
        <v>43</v>
      </c>
      <c r="B43" s="83">
        <v>0.3015892109043809</v>
      </c>
      <c r="C43" s="194">
        <f t="shared" si="4"/>
        <v>0.1984107890956191</v>
      </c>
      <c r="D43" s="195"/>
      <c r="E43" s="200">
        <v>0.3015892109043809</v>
      </c>
      <c r="F43" s="195">
        <f>IF((0.9-E43)&lt;0, 0, (0.9-E43))</f>
        <v>0.59841078909561918</v>
      </c>
    </row>
    <row r="44" spans="1:6" ht="12.75" customHeight="1" x14ac:dyDescent="0.15">
      <c r="A44" s="44" t="s">
        <v>44</v>
      </c>
      <c r="B44" s="83">
        <v>0.42216127902905826</v>
      </c>
      <c r="C44" s="194">
        <f t="shared" si="4"/>
        <v>7.7838720970941744E-2</v>
      </c>
      <c r="D44" s="195"/>
      <c r="E44" s="201" t="s">
        <v>1</v>
      </c>
      <c r="F44" s="179" t="s">
        <v>173</v>
      </c>
    </row>
    <row r="45" spans="1:6" ht="12.75" customHeight="1" x14ac:dyDescent="0.15">
      <c r="A45" s="44" t="s">
        <v>45</v>
      </c>
      <c r="B45" s="83">
        <v>0</v>
      </c>
      <c r="C45" s="194">
        <f t="shared" si="4"/>
        <v>0.5</v>
      </c>
      <c r="D45" s="195"/>
      <c r="E45" s="200">
        <v>0</v>
      </c>
      <c r="F45" s="195">
        <f>IF((0.9-E45)&lt;0, 0, (0.9-E45))</f>
        <v>0.9</v>
      </c>
    </row>
    <row r="46" spans="1:6" ht="12.75" customHeight="1" x14ac:dyDescent="0.15">
      <c r="A46" s="44" t="s">
        <v>46</v>
      </c>
      <c r="B46" s="83">
        <v>0.29215732291508489</v>
      </c>
      <c r="C46" s="194">
        <f t="shared" si="4"/>
        <v>0.20784267708491511</v>
      </c>
      <c r="D46" s="195"/>
      <c r="E46" s="201" t="s">
        <v>1</v>
      </c>
      <c r="F46" s="179" t="s">
        <v>173</v>
      </c>
    </row>
    <row r="47" spans="1:6" ht="12.75" customHeight="1" x14ac:dyDescent="0.15">
      <c r="A47" s="44" t="s">
        <v>47</v>
      </c>
      <c r="B47" s="83">
        <v>0</v>
      </c>
      <c r="C47" s="194">
        <f t="shared" si="4"/>
        <v>0.5</v>
      </c>
      <c r="D47" s="195"/>
      <c r="E47" s="201" t="s">
        <v>1</v>
      </c>
      <c r="F47" s="179" t="s">
        <v>173</v>
      </c>
    </row>
    <row r="48" spans="1:6" ht="12.75" customHeight="1" x14ac:dyDescent="0.15">
      <c r="A48" s="44" t="s">
        <v>48</v>
      </c>
      <c r="B48" s="83">
        <v>0.19398067213773315</v>
      </c>
      <c r="C48" s="194">
        <f t="shared" si="4"/>
        <v>0.30601932786226682</v>
      </c>
      <c r="D48" s="195"/>
      <c r="E48" s="200">
        <v>0.52181518715814512</v>
      </c>
      <c r="F48" s="195">
        <f>IF((0.9-E48)&lt;0, 0, (0.9-E48))</f>
        <v>0.3781848128418549</v>
      </c>
    </row>
    <row r="49" spans="1:6" ht="4.5" customHeight="1" x14ac:dyDescent="0.15">
      <c r="A49" s="217"/>
      <c r="B49" s="218"/>
      <c r="C49" s="222"/>
      <c r="D49" s="224"/>
      <c r="E49" s="225"/>
      <c r="F49" s="219"/>
    </row>
    <row r="50" spans="1:6" ht="12.75" customHeight="1" x14ac:dyDescent="0.15">
      <c r="A50" s="44" t="s">
        <v>49</v>
      </c>
      <c r="B50" s="83">
        <v>4.741085580237199E-2</v>
      </c>
      <c r="C50" s="194">
        <f t="shared" ref="C50:C59" si="5">IF((0.5-B50)&lt;0,0,(0.5-B50))</f>
        <v>0.45258914419762802</v>
      </c>
      <c r="D50" s="195"/>
      <c r="E50" s="201" t="s">
        <v>1</v>
      </c>
      <c r="F50" s="179" t="s">
        <v>173</v>
      </c>
    </row>
    <row r="51" spans="1:6" ht="12.75" customHeight="1" x14ac:dyDescent="0.15">
      <c r="A51" s="44" t="s">
        <v>50</v>
      </c>
      <c r="B51" s="83">
        <v>0.4385556026725736</v>
      </c>
      <c r="C51" s="194">
        <f t="shared" si="5"/>
        <v>6.1444397327426403E-2</v>
      </c>
      <c r="D51" s="195"/>
      <c r="E51" s="200">
        <v>0.4385556026725736</v>
      </c>
      <c r="F51" s="195">
        <f>IF((0.9-E51)&lt;0, 0, (0.9-E51))</f>
        <v>0.46144439732742643</v>
      </c>
    </row>
    <row r="52" spans="1:6" ht="12.75" customHeight="1" x14ac:dyDescent="0.15">
      <c r="A52" s="44" t="s">
        <v>51</v>
      </c>
      <c r="B52" s="83">
        <v>0.20770925115099942</v>
      </c>
      <c r="C52" s="194">
        <f t="shared" si="5"/>
        <v>0.29229074884900058</v>
      </c>
      <c r="D52" s="195"/>
      <c r="E52" s="201" t="s">
        <v>1</v>
      </c>
      <c r="F52" s="179" t="s">
        <v>173</v>
      </c>
    </row>
    <row r="53" spans="1:6" ht="12.75" customHeight="1" x14ac:dyDescent="0.15">
      <c r="A53" s="44" t="s">
        <v>52</v>
      </c>
      <c r="B53" s="83">
        <v>0</v>
      </c>
      <c r="C53" s="194">
        <f t="shared" si="5"/>
        <v>0.5</v>
      </c>
      <c r="D53" s="195"/>
      <c r="E53" s="201" t="s">
        <v>1</v>
      </c>
      <c r="F53" s="179" t="s">
        <v>173</v>
      </c>
    </row>
    <row r="54" spans="1:6" ht="12.75" customHeight="1" x14ac:dyDescent="0.15">
      <c r="A54" s="44" t="s">
        <v>53</v>
      </c>
      <c r="B54" s="83">
        <v>0.29393315434337774</v>
      </c>
      <c r="C54" s="194">
        <f t="shared" si="5"/>
        <v>0.20606684565662226</v>
      </c>
      <c r="D54" s="195"/>
      <c r="E54" s="83">
        <v>0.29393315434337774</v>
      </c>
      <c r="F54" s="195">
        <f>IF((0.9-E54)&lt;0, 0, (0.9-E54))</f>
        <v>0.60606684565662228</v>
      </c>
    </row>
    <row r="55" spans="1:6" ht="12.75" customHeight="1" x14ac:dyDescent="0.15">
      <c r="A55" s="44" t="s">
        <v>54</v>
      </c>
      <c r="B55" s="83">
        <v>0.47766345069446964</v>
      </c>
      <c r="C55" s="194">
        <f t="shared" si="5"/>
        <v>2.2336549305530362E-2</v>
      </c>
      <c r="D55" s="195"/>
      <c r="E55" s="201" t="s">
        <v>1</v>
      </c>
      <c r="F55" s="179" t="s">
        <v>173</v>
      </c>
    </row>
    <row r="56" spans="1:6" ht="12.75" customHeight="1" x14ac:dyDescent="0.15">
      <c r="A56" s="44" t="s">
        <v>55</v>
      </c>
      <c r="B56" s="83">
        <v>0.3807577497129736</v>
      </c>
      <c r="C56" s="194">
        <f t="shared" si="5"/>
        <v>0.1192422502870264</v>
      </c>
      <c r="D56" s="195"/>
      <c r="E56" s="201" t="s">
        <v>1</v>
      </c>
      <c r="F56" s="179" t="s">
        <v>173</v>
      </c>
    </row>
    <row r="57" spans="1:6" ht="12.75" customHeight="1" x14ac:dyDescent="0.15">
      <c r="A57" s="44" t="s">
        <v>56</v>
      </c>
      <c r="B57" s="83">
        <v>8.4586144178862788E-2</v>
      </c>
      <c r="C57" s="194">
        <f t="shared" si="5"/>
        <v>0.41541385582113721</v>
      </c>
      <c r="D57" s="195"/>
      <c r="E57" s="200">
        <v>8.4586144178862788E-2</v>
      </c>
      <c r="F57" s="195">
        <f>IF((0.9-E57)&lt;0, 0, (0.9-E57))</f>
        <v>0.81541385582113723</v>
      </c>
    </row>
    <row r="58" spans="1:6" ht="12.75" customHeight="1" x14ac:dyDescent="0.15">
      <c r="A58" s="44" t="s">
        <v>57</v>
      </c>
      <c r="B58" s="83">
        <v>0.5</v>
      </c>
      <c r="C58" s="194">
        <f t="shared" si="5"/>
        <v>0</v>
      </c>
      <c r="D58" s="195"/>
      <c r="E58" s="201" t="s">
        <v>1</v>
      </c>
      <c r="F58" s="179" t="s">
        <v>173</v>
      </c>
    </row>
    <row r="59" spans="1:6" ht="12.75" customHeight="1" x14ac:dyDescent="0.15">
      <c r="A59" s="44" t="s">
        <v>58</v>
      </c>
      <c r="B59" s="83">
        <v>0.15404494429976076</v>
      </c>
      <c r="C59" s="194">
        <f t="shared" si="5"/>
        <v>0.34595505570023921</v>
      </c>
      <c r="D59" s="195"/>
      <c r="E59" s="201" t="s">
        <v>1</v>
      </c>
      <c r="F59" s="179" t="s">
        <v>173</v>
      </c>
    </row>
    <row r="60" spans="1:6" ht="4.5" customHeight="1" x14ac:dyDescent="0.15">
      <c r="A60" s="217"/>
      <c r="B60" s="218"/>
      <c r="C60" s="222"/>
      <c r="D60" s="224"/>
      <c r="E60" s="225"/>
      <c r="F60" s="219"/>
    </row>
    <row r="61" spans="1:6" ht="12.75" customHeight="1" x14ac:dyDescent="0.15">
      <c r="A61" s="44" t="s">
        <v>59</v>
      </c>
      <c r="B61" s="83">
        <v>0.2890946224329165</v>
      </c>
      <c r="C61" s="195">
        <f>IF((0.5-B61)&lt;0,0,(0.5-B61))</f>
        <v>0.2109053775670835</v>
      </c>
      <c r="D61" s="195"/>
      <c r="E61" s="200">
        <v>0.2890946224329165</v>
      </c>
      <c r="F61" s="195">
        <f>IF((0.9-E61)&lt;0, 0, (0.9-E61))</f>
        <v>0.61090537756708352</v>
      </c>
    </row>
    <row r="62" spans="1:6" ht="12.75" customHeight="1" x14ac:dyDescent="0.15">
      <c r="A62" s="44" t="s">
        <v>60</v>
      </c>
      <c r="B62" s="83">
        <v>0.20882611733650785</v>
      </c>
      <c r="C62" s="195">
        <f>IF((0.5-B62)&lt;0,0,(0.5-B62))</f>
        <v>0.29117388266349215</v>
      </c>
      <c r="D62" s="195"/>
      <c r="E62" s="201" t="s">
        <v>1</v>
      </c>
      <c r="F62" s="179" t="s">
        <v>173</v>
      </c>
    </row>
    <row r="63" spans="1:6" ht="12.75" customHeight="1" x14ac:dyDescent="0.15">
      <c r="A63" s="44" t="s">
        <v>61</v>
      </c>
      <c r="B63" s="83">
        <v>0</v>
      </c>
      <c r="C63" s="195">
        <f>IF((0.5-B63)&lt;0,0,(0.5-B63))</f>
        <v>0.5</v>
      </c>
      <c r="D63" s="195"/>
      <c r="E63" s="200">
        <v>0</v>
      </c>
      <c r="F63" s="195">
        <f>IF((0.9-E63)&lt;0, 0, (0.9-E63))</f>
        <v>0.9</v>
      </c>
    </row>
    <row r="64" spans="1:6" ht="12.75" customHeight="1" x14ac:dyDescent="0.15">
      <c r="A64" s="46" t="s">
        <v>62</v>
      </c>
      <c r="B64" s="197">
        <v>1.5575501583949374E-2</v>
      </c>
      <c r="C64" s="198">
        <f>IF((0.5-B64)&lt;0,0,(0.5-B64))</f>
        <v>0.48442449841605062</v>
      </c>
      <c r="D64" s="195"/>
      <c r="E64" s="202">
        <v>1.5575501583949374E-2</v>
      </c>
      <c r="F64" s="198">
        <f>IF((0.9-E64)&lt;0, 0, (0.9-E64))</f>
        <v>0.88442449841605064</v>
      </c>
    </row>
    <row r="65" spans="1:6" ht="12.75" customHeight="1" x14ac:dyDescent="0.15">
      <c r="A65" s="248" t="s">
        <v>88</v>
      </c>
      <c r="B65" s="248"/>
      <c r="C65" s="248"/>
      <c r="D65" s="248"/>
      <c r="E65" s="248"/>
      <c r="F65" s="248"/>
    </row>
    <row r="66" spans="1:6" ht="12.75" customHeight="1" x14ac:dyDescent="0.15">
      <c r="A66" s="288" t="s">
        <v>201</v>
      </c>
      <c r="B66" s="248"/>
      <c r="C66" s="248"/>
      <c r="D66" s="248"/>
      <c r="E66" s="248"/>
      <c r="F66" s="248"/>
    </row>
    <row r="67" spans="1:6" ht="12.75" customHeight="1" x14ac:dyDescent="0.15">
      <c r="C67" s="2" t="s">
        <v>2</v>
      </c>
    </row>
  </sheetData>
  <mergeCells count="6">
    <mergeCell ref="A1:F1"/>
    <mergeCell ref="B3:C3"/>
    <mergeCell ref="E3:F3"/>
    <mergeCell ref="A2:F2"/>
    <mergeCell ref="A66:F66"/>
    <mergeCell ref="A65:F65"/>
  </mergeCells>
  <printOptions horizontalCentered="1"/>
  <pageMargins left="0.25" right="0.25" top="0.25" bottom="0.25" header="0.3" footer="0.3"/>
  <pageSetup scale="94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H66"/>
  <sheetViews>
    <sheetView workbookViewId="0">
      <selection activeCell="A2" sqref="A2:H2"/>
    </sheetView>
  </sheetViews>
  <sheetFormatPr baseColWidth="10" defaultColWidth="9.1640625" defaultRowHeight="13" x14ac:dyDescent="0.15"/>
  <cols>
    <col min="1" max="1" width="15.6640625" style="2" customWidth="1"/>
    <col min="2" max="2" width="13.6640625" style="2" customWidth="1"/>
    <col min="3" max="3" width="13.5" style="2" customWidth="1"/>
    <col min="4" max="4" width="12.6640625" style="2" customWidth="1"/>
    <col min="5" max="5" width="13.5" style="2" customWidth="1"/>
    <col min="6" max="6" width="14.6640625" style="2" customWidth="1"/>
    <col min="7" max="7" width="11.5" style="2" customWidth="1"/>
    <col min="8" max="8" width="14.33203125" style="2" customWidth="1"/>
    <col min="9" max="16384" width="9.1640625" style="2"/>
  </cols>
  <sheetData>
    <row r="1" spans="1:8" ht="52.5" customHeight="1" x14ac:dyDescent="0.15">
      <c r="A1" s="289" t="s">
        <v>198</v>
      </c>
      <c r="B1" s="289"/>
      <c r="C1" s="289"/>
      <c r="D1" s="289"/>
      <c r="E1" s="289"/>
      <c r="F1" s="289"/>
      <c r="G1" s="289"/>
      <c r="H1" s="289"/>
    </row>
    <row r="2" spans="1:8" ht="12.75" customHeight="1" x14ac:dyDescent="0.15">
      <c r="A2" s="290" t="str">
        <f>FINAL2!$A$2</f>
        <v>ACF/OFA: 12/15/2015</v>
      </c>
      <c r="B2" s="290"/>
      <c r="C2" s="290"/>
      <c r="D2" s="290"/>
      <c r="E2" s="290"/>
      <c r="F2" s="290"/>
      <c r="G2" s="290"/>
      <c r="H2" s="290"/>
    </row>
    <row r="3" spans="1:8" s="3" customFormat="1" ht="12.75" customHeight="1" x14ac:dyDescent="0.15">
      <c r="A3" s="299" t="s">
        <v>0</v>
      </c>
      <c r="B3" s="285" t="s">
        <v>4</v>
      </c>
      <c r="C3" s="294"/>
      <c r="D3" s="294"/>
      <c r="E3" s="294"/>
      <c r="F3" s="294"/>
      <c r="G3" s="294"/>
      <c r="H3" s="295"/>
    </row>
    <row r="4" spans="1:8" s="4" customFormat="1" ht="12.75" customHeight="1" x14ac:dyDescent="0.15">
      <c r="A4" s="300"/>
      <c r="B4" s="296" t="s">
        <v>91</v>
      </c>
      <c r="C4" s="296" t="s">
        <v>113</v>
      </c>
      <c r="D4" s="296" t="s">
        <v>114</v>
      </c>
      <c r="E4" s="296" t="s">
        <v>115</v>
      </c>
      <c r="F4" s="291" t="s">
        <v>112</v>
      </c>
      <c r="G4" s="292"/>
      <c r="H4" s="293"/>
    </row>
    <row r="5" spans="1:8" s="3" customFormat="1" ht="52.5" customHeight="1" x14ac:dyDescent="0.15">
      <c r="A5" s="301"/>
      <c r="B5" s="297"/>
      <c r="C5" s="297"/>
      <c r="D5" s="297"/>
      <c r="E5" s="298"/>
      <c r="F5" s="22" t="s">
        <v>141</v>
      </c>
      <c r="G5" s="22" t="s">
        <v>116</v>
      </c>
      <c r="H5" s="22" t="s">
        <v>96</v>
      </c>
    </row>
    <row r="6" spans="1:8" ht="12.75" customHeight="1" x14ac:dyDescent="0.15">
      <c r="A6" s="45" t="s">
        <v>3</v>
      </c>
      <c r="B6" s="27">
        <f t="shared" ref="B6:H6" si="0">SUM(B8:B66)</f>
        <v>1749638</v>
      </c>
      <c r="C6" s="27">
        <f t="shared" si="0"/>
        <v>691429</v>
      </c>
      <c r="D6" s="27">
        <f t="shared" si="0"/>
        <v>930398</v>
      </c>
      <c r="E6" s="27">
        <f t="shared" si="0"/>
        <v>313396</v>
      </c>
      <c r="F6" s="27">
        <f t="shared" si="0"/>
        <v>92967</v>
      </c>
      <c r="G6" s="27">
        <f t="shared" si="0"/>
        <v>25627</v>
      </c>
      <c r="H6" s="27">
        <f t="shared" si="0"/>
        <v>2137</v>
      </c>
    </row>
    <row r="7" spans="1:8" ht="4.5" customHeight="1" x14ac:dyDescent="0.15">
      <c r="A7" s="62"/>
      <c r="B7" s="73"/>
      <c r="C7" s="73"/>
      <c r="D7" s="73"/>
      <c r="E7" s="73"/>
      <c r="F7" s="73"/>
      <c r="G7" s="73"/>
      <c r="H7" s="73"/>
    </row>
    <row r="8" spans="1:8" ht="12.75" customHeight="1" x14ac:dyDescent="0.15">
      <c r="A8" s="60" t="s">
        <v>10</v>
      </c>
      <c r="B8" s="28">
        <v>19774</v>
      </c>
      <c r="C8" s="28">
        <v>7675</v>
      </c>
      <c r="D8" s="28">
        <v>9783</v>
      </c>
      <c r="E8" s="28">
        <v>4765</v>
      </c>
      <c r="F8" s="28">
        <v>1941</v>
      </c>
      <c r="G8" s="28">
        <v>375</v>
      </c>
      <c r="H8" s="28">
        <v>0</v>
      </c>
    </row>
    <row r="9" spans="1:8" ht="12.75" customHeight="1" x14ac:dyDescent="0.15">
      <c r="A9" s="60" t="s">
        <v>11</v>
      </c>
      <c r="B9" s="28">
        <v>3600</v>
      </c>
      <c r="C9" s="28">
        <v>963</v>
      </c>
      <c r="D9" s="28">
        <v>1907</v>
      </c>
      <c r="E9" s="28">
        <v>815</v>
      </c>
      <c r="F9" s="28">
        <v>199</v>
      </c>
      <c r="G9" s="28">
        <v>75</v>
      </c>
      <c r="H9" s="28">
        <v>455</v>
      </c>
    </row>
    <row r="10" spans="1:8" ht="12.75" customHeight="1" x14ac:dyDescent="0.15">
      <c r="A10" s="60" t="s">
        <v>12</v>
      </c>
      <c r="B10" s="28">
        <v>16322</v>
      </c>
      <c r="C10" s="28">
        <v>6387</v>
      </c>
      <c r="D10" s="28">
        <v>8402</v>
      </c>
      <c r="E10" s="28">
        <v>1764</v>
      </c>
      <c r="F10" s="28">
        <v>677</v>
      </c>
      <c r="G10" s="28">
        <v>273</v>
      </c>
      <c r="H10" s="28">
        <v>584</v>
      </c>
    </row>
    <row r="11" spans="1:8" ht="12.75" customHeight="1" x14ac:dyDescent="0.15">
      <c r="A11" s="60" t="s">
        <v>13</v>
      </c>
      <c r="B11" s="28">
        <v>6964</v>
      </c>
      <c r="C11" s="28">
        <v>2620</v>
      </c>
      <c r="D11" s="28">
        <v>3257</v>
      </c>
      <c r="E11" s="28">
        <v>1287</v>
      </c>
      <c r="F11" s="28">
        <v>676</v>
      </c>
      <c r="G11" s="28">
        <v>411</v>
      </c>
      <c r="H11" s="28">
        <v>0</v>
      </c>
    </row>
    <row r="12" spans="1:8" ht="12.75" customHeight="1" x14ac:dyDescent="0.15">
      <c r="A12" s="60" t="s">
        <v>14</v>
      </c>
      <c r="B12" s="28">
        <v>563785</v>
      </c>
      <c r="C12" s="28">
        <v>193517</v>
      </c>
      <c r="D12" s="28">
        <v>344763</v>
      </c>
      <c r="E12" s="28">
        <v>87560</v>
      </c>
      <c r="F12" s="28">
        <v>20735</v>
      </c>
      <c r="G12" s="28">
        <v>4770</v>
      </c>
      <c r="H12" s="28">
        <v>0</v>
      </c>
    </row>
    <row r="13" spans="1:8" ht="12.75" customHeight="1" x14ac:dyDescent="0.15">
      <c r="A13" s="60" t="s">
        <v>15</v>
      </c>
      <c r="B13" s="28">
        <v>15124</v>
      </c>
      <c r="C13" s="28">
        <v>4808</v>
      </c>
      <c r="D13" s="28">
        <v>9091</v>
      </c>
      <c r="E13" s="28">
        <v>2293</v>
      </c>
      <c r="F13" s="28">
        <v>936</v>
      </c>
      <c r="G13" s="28">
        <v>289</v>
      </c>
      <c r="H13" s="28">
        <v>0</v>
      </c>
    </row>
    <row r="14" spans="1:8" ht="12.75" customHeight="1" x14ac:dyDescent="0.15">
      <c r="A14" s="60" t="s">
        <v>16</v>
      </c>
      <c r="B14" s="28">
        <v>14824</v>
      </c>
      <c r="C14" s="28">
        <v>5865</v>
      </c>
      <c r="D14" s="28">
        <v>7300</v>
      </c>
      <c r="E14" s="28">
        <v>3483</v>
      </c>
      <c r="F14" s="28">
        <v>1573</v>
      </c>
      <c r="G14" s="28">
        <v>75</v>
      </c>
      <c r="H14" s="28">
        <v>0</v>
      </c>
    </row>
    <row r="15" spans="1:8" ht="12.75" customHeight="1" x14ac:dyDescent="0.15">
      <c r="A15" s="60" t="s">
        <v>17</v>
      </c>
      <c r="B15" s="28">
        <v>4996</v>
      </c>
      <c r="C15" s="28">
        <v>3126</v>
      </c>
      <c r="D15" s="28">
        <v>1359</v>
      </c>
      <c r="E15" s="28">
        <v>534</v>
      </c>
      <c r="F15" s="28">
        <v>511</v>
      </c>
      <c r="G15" s="28">
        <v>0</v>
      </c>
      <c r="H15" s="28">
        <v>0</v>
      </c>
    </row>
    <row r="16" spans="1:8" ht="12.75" customHeight="1" x14ac:dyDescent="0.15">
      <c r="A16" s="60" t="s">
        <v>84</v>
      </c>
      <c r="B16" s="28">
        <v>6659</v>
      </c>
      <c r="C16" s="28">
        <v>2301</v>
      </c>
      <c r="D16" s="28">
        <v>3154</v>
      </c>
      <c r="E16" s="28">
        <v>1394</v>
      </c>
      <c r="F16" s="28">
        <v>1095</v>
      </c>
      <c r="G16" s="28">
        <v>108</v>
      </c>
      <c r="H16" s="246">
        <v>0</v>
      </c>
    </row>
    <row r="17" spans="1:8" ht="12.75" customHeight="1" x14ac:dyDescent="0.15">
      <c r="A17" s="60" t="s">
        <v>18</v>
      </c>
      <c r="B17" s="28">
        <v>53632</v>
      </c>
      <c r="C17" s="28">
        <v>39582</v>
      </c>
      <c r="D17" s="28">
        <v>10754</v>
      </c>
      <c r="E17" s="28">
        <v>5290</v>
      </c>
      <c r="F17" s="28">
        <v>3144</v>
      </c>
      <c r="G17" s="28">
        <v>151</v>
      </c>
      <c r="H17" s="28">
        <v>0</v>
      </c>
    </row>
    <row r="18" spans="1:8" ht="4.5" customHeight="1" x14ac:dyDescent="0.15">
      <c r="A18" s="62"/>
      <c r="B18" s="73"/>
      <c r="C18" s="73"/>
      <c r="D18" s="73"/>
      <c r="E18" s="73"/>
      <c r="F18" s="73"/>
      <c r="G18" s="73"/>
      <c r="H18" s="73"/>
    </row>
    <row r="19" spans="1:8" ht="12.75" customHeight="1" x14ac:dyDescent="0.15">
      <c r="A19" s="60" t="s">
        <v>19</v>
      </c>
      <c r="B19" s="28">
        <v>17836</v>
      </c>
      <c r="C19" s="28">
        <v>13475</v>
      </c>
      <c r="D19" s="28">
        <v>3684</v>
      </c>
      <c r="E19" s="28">
        <v>2282</v>
      </c>
      <c r="F19" s="28">
        <v>492</v>
      </c>
      <c r="G19" s="28">
        <v>186</v>
      </c>
      <c r="H19" s="28">
        <v>0</v>
      </c>
    </row>
    <row r="20" spans="1:8" ht="12.75" customHeight="1" x14ac:dyDescent="0.15">
      <c r="A20" s="60" t="s">
        <v>20</v>
      </c>
      <c r="B20" s="28">
        <v>1329</v>
      </c>
      <c r="C20" s="28">
        <v>747</v>
      </c>
      <c r="D20" s="28">
        <v>545</v>
      </c>
      <c r="E20" s="28">
        <v>194</v>
      </c>
      <c r="F20" s="28">
        <v>36</v>
      </c>
      <c r="G20" s="28">
        <v>0</v>
      </c>
      <c r="H20" s="28">
        <v>0</v>
      </c>
    </row>
    <row r="21" spans="1:8" ht="12.75" customHeight="1" x14ac:dyDescent="0.15">
      <c r="A21" s="60" t="s">
        <v>21</v>
      </c>
      <c r="B21" s="28">
        <v>9314</v>
      </c>
      <c r="C21" s="28">
        <v>2462</v>
      </c>
      <c r="D21" s="28">
        <v>6443</v>
      </c>
      <c r="E21" s="28">
        <v>3015</v>
      </c>
      <c r="F21" s="28">
        <v>410</v>
      </c>
      <c r="G21" s="28">
        <v>0</v>
      </c>
      <c r="H21" s="28">
        <v>0</v>
      </c>
    </row>
    <row r="22" spans="1:8" ht="12.75" customHeight="1" x14ac:dyDescent="0.15">
      <c r="A22" s="60" t="s">
        <v>22</v>
      </c>
      <c r="B22" s="28">
        <v>1836</v>
      </c>
      <c r="C22" s="28">
        <v>1663</v>
      </c>
      <c r="D22" s="28">
        <v>139</v>
      </c>
      <c r="E22" s="28">
        <v>73</v>
      </c>
      <c r="F22" s="28">
        <v>34</v>
      </c>
      <c r="G22" s="28">
        <v>0</v>
      </c>
      <c r="H22" s="28">
        <v>0</v>
      </c>
    </row>
    <row r="23" spans="1:8" ht="12.75" customHeight="1" x14ac:dyDescent="0.15">
      <c r="A23" s="60" t="s">
        <v>23</v>
      </c>
      <c r="B23" s="28">
        <v>20916</v>
      </c>
      <c r="C23" s="28">
        <v>12634</v>
      </c>
      <c r="D23" s="28">
        <v>8072</v>
      </c>
      <c r="E23" s="28">
        <v>5590</v>
      </c>
      <c r="F23" s="28">
        <v>0</v>
      </c>
      <c r="G23" s="28">
        <v>90</v>
      </c>
      <c r="H23" s="28">
        <v>0</v>
      </c>
    </row>
    <row r="24" spans="1:8" ht="12.75" customHeight="1" x14ac:dyDescent="0.15">
      <c r="A24" s="60" t="s">
        <v>24</v>
      </c>
      <c r="B24" s="28">
        <v>12962</v>
      </c>
      <c r="C24" s="28">
        <v>8575</v>
      </c>
      <c r="D24" s="28">
        <v>3518</v>
      </c>
      <c r="E24" s="28">
        <v>1159</v>
      </c>
      <c r="F24" s="28">
        <v>864</v>
      </c>
      <c r="G24" s="28">
        <v>5</v>
      </c>
      <c r="H24" s="28">
        <v>0</v>
      </c>
    </row>
    <row r="25" spans="1:8" ht="12.75" customHeight="1" x14ac:dyDescent="0.15">
      <c r="A25" s="60" t="s">
        <v>25</v>
      </c>
      <c r="B25" s="28">
        <v>17717</v>
      </c>
      <c r="C25" s="28">
        <v>5123</v>
      </c>
      <c r="D25" s="28">
        <v>9274</v>
      </c>
      <c r="E25" s="28">
        <v>3381</v>
      </c>
      <c r="F25" s="28">
        <v>662</v>
      </c>
      <c r="G25" s="28">
        <v>0</v>
      </c>
      <c r="H25" s="28">
        <v>0</v>
      </c>
    </row>
    <row r="26" spans="1:8" ht="12.75" customHeight="1" x14ac:dyDescent="0.15">
      <c r="A26" s="60" t="s">
        <v>26</v>
      </c>
      <c r="B26" s="28">
        <v>8461</v>
      </c>
      <c r="C26" s="28">
        <v>3137</v>
      </c>
      <c r="D26" s="28">
        <v>4266</v>
      </c>
      <c r="E26" s="28">
        <v>1377</v>
      </c>
      <c r="F26" s="28">
        <v>1058</v>
      </c>
      <c r="G26" s="28">
        <v>0</v>
      </c>
      <c r="H26" s="28">
        <v>0</v>
      </c>
    </row>
    <row r="27" spans="1:8" ht="12.75" customHeight="1" x14ac:dyDescent="0.15">
      <c r="A27" s="60" t="s">
        <v>27</v>
      </c>
      <c r="B27" s="28">
        <v>30530</v>
      </c>
      <c r="C27" s="28">
        <v>18816</v>
      </c>
      <c r="D27" s="28">
        <v>9443</v>
      </c>
      <c r="E27" s="28">
        <v>5162</v>
      </c>
      <c r="F27" s="28">
        <v>1479</v>
      </c>
      <c r="G27" s="28">
        <v>792</v>
      </c>
      <c r="H27" s="28">
        <v>0</v>
      </c>
    </row>
    <row r="28" spans="1:8" ht="12.75" customHeight="1" x14ac:dyDescent="0.15">
      <c r="A28" s="60" t="s">
        <v>28</v>
      </c>
      <c r="B28" s="28">
        <v>7531</v>
      </c>
      <c r="C28" s="28">
        <v>5238</v>
      </c>
      <c r="D28" s="28">
        <v>2026</v>
      </c>
      <c r="E28" s="28">
        <v>521</v>
      </c>
      <c r="F28" s="28">
        <v>266</v>
      </c>
      <c r="G28" s="28">
        <v>0</v>
      </c>
      <c r="H28" s="28">
        <v>0</v>
      </c>
    </row>
    <row r="29" spans="1:8" ht="4.5" customHeight="1" x14ac:dyDescent="0.15">
      <c r="A29" s="62"/>
      <c r="B29" s="73"/>
      <c r="C29" s="73"/>
      <c r="D29" s="73"/>
      <c r="E29" s="73"/>
      <c r="F29" s="73"/>
      <c r="G29" s="73"/>
      <c r="H29" s="73"/>
    </row>
    <row r="30" spans="1:8" ht="12.75" customHeight="1" x14ac:dyDescent="0.15">
      <c r="A30" s="60" t="s">
        <v>29</v>
      </c>
      <c r="B30" s="28">
        <v>28289</v>
      </c>
      <c r="C30" s="28">
        <v>2672</v>
      </c>
      <c r="D30" s="28">
        <v>25340</v>
      </c>
      <c r="E30" s="28">
        <v>19405</v>
      </c>
      <c r="F30" s="28">
        <v>148</v>
      </c>
      <c r="G30" s="28">
        <v>129</v>
      </c>
      <c r="H30" s="28">
        <v>0</v>
      </c>
    </row>
    <row r="31" spans="1:8" ht="12.75" customHeight="1" x14ac:dyDescent="0.15">
      <c r="A31" s="60" t="s">
        <v>30</v>
      </c>
      <c r="B31" s="28">
        <v>21972</v>
      </c>
      <c r="C31" s="28">
        <v>9841</v>
      </c>
      <c r="D31" s="28">
        <v>9579</v>
      </c>
      <c r="E31" s="28">
        <v>4840</v>
      </c>
      <c r="F31" s="28">
        <v>2518</v>
      </c>
      <c r="G31" s="28">
        <v>0</v>
      </c>
      <c r="H31" s="28">
        <v>0</v>
      </c>
    </row>
    <row r="32" spans="1:8" ht="12.75" customHeight="1" x14ac:dyDescent="0.15">
      <c r="A32" s="60" t="s">
        <v>31</v>
      </c>
      <c r="B32" s="28">
        <v>66610</v>
      </c>
      <c r="C32" s="28">
        <v>17821</v>
      </c>
      <c r="D32" s="28">
        <v>43899</v>
      </c>
      <c r="E32" s="28">
        <v>20928</v>
      </c>
      <c r="F32" s="28">
        <v>3821</v>
      </c>
      <c r="G32" s="28">
        <v>877</v>
      </c>
      <c r="H32" s="28">
        <v>0</v>
      </c>
    </row>
    <row r="33" spans="1:8" ht="12.75" customHeight="1" x14ac:dyDescent="0.15">
      <c r="A33" s="60" t="s">
        <v>32</v>
      </c>
      <c r="B33" s="28">
        <v>35002</v>
      </c>
      <c r="C33" s="28">
        <v>15011</v>
      </c>
      <c r="D33" s="28">
        <v>15403</v>
      </c>
      <c r="E33" s="28">
        <v>8090</v>
      </c>
      <c r="F33" s="28">
        <v>3991</v>
      </c>
      <c r="G33" s="28">
        <v>0</v>
      </c>
      <c r="H33" s="28">
        <v>0</v>
      </c>
    </row>
    <row r="34" spans="1:8" ht="12.75" customHeight="1" x14ac:dyDescent="0.15">
      <c r="A34" s="60" t="s">
        <v>33</v>
      </c>
      <c r="B34" s="28">
        <v>23261</v>
      </c>
      <c r="C34" s="28">
        <v>10552</v>
      </c>
      <c r="D34" s="28">
        <v>9448</v>
      </c>
      <c r="E34" s="28">
        <v>4261</v>
      </c>
      <c r="F34" s="28">
        <v>2276</v>
      </c>
      <c r="G34" s="28">
        <v>569</v>
      </c>
      <c r="H34" s="28">
        <v>416</v>
      </c>
    </row>
    <row r="35" spans="1:8" ht="12.75" customHeight="1" x14ac:dyDescent="0.15">
      <c r="A35" s="60" t="s">
        <v>34</v>
      </c>
      <c r="B35" s="28">
        <v>10063</v>
      </c>
      <c r="C35" s="28">
        <v>4263</v>
      </c>
      <c r="D35" s="28">
        <v>4192</v>
      </c>
      <c r="E35" s="28">
        <v>2654</v>
      </c>
      <c r="F35" s="28">
        <v>1601</v>
      </c>
      <c r="G35" s="28">
        <v>0</v>
      </c>
      <c r="H35" s="28">
        <v>7</v>
      </c>
    </row>
    <row r="36" spans="1:8" ht="12.75" customHeight="1" x14ac:dyDescent="0.15">
      <c r="A36" s="60" t="s">
        <v>35</v>
      </c>
      <c r="B36" s="28">
        <v>35443</v>
      </c>
      <c r="C36" s="28">
        <v>7815</v>
      </c>
      <c r="D36" s="28">
        <v>22732</v>
      </c>
      <c r="E36" s="28">
        <v>5097</v>
      </c>
      <c r="F36" s="28">
        <v>2338</v>
      </c>
      <c r="G36" s="28">
        <v>2557</v>
      </c>
      <c r="H36" s="28">
        <v>0</v>
      </c>
    </row>
    <row r="37" spans="1:8" ht="12.75" customHeight="1" x14ac:dyDescent="0.15">
      <c r="A37" s="60" t="s">
        <v>36</v>
      </c>
      <c r="B37" s="28">
        <v>3093</v>
      </c>
      <c r="C37" s="28">
        <v>1248</v>
      </c>
      <c r="D37" s="28">
        <v>1310</v>
      </c>
      <c r="E37" s="28">
        <v>527</v>
      </c>
      <c r="F37" s="28">
        <v>84</v>
      </c>
      <c r="G37" s="28">
        <v>0</v>
      </c>
      <c r="H37" s="28">
        <v>451</v>
      </c>
    </row>
    <row r="38" spans="1:8" ht="12.75" customHeight="1" x14ac:dyDescent="0.15">
      <c r="A38" s="60" t="s">
        <v>37</v>
      </c>
      <c r="B38" s="28">
        <v>6745</v>
      </c>
      <c r="C38" s="28">
        <v>3628</v>
      </c>
      <c r="D38" s="28">
        <v>2671</v>
      </c>
      <c r="E38" s="28">
        <v>1369</v>
      </c>
      <c r="F38" s="28">
        <v>447</v>
      </c>
      <c r="G38" s="28">
        <v>0</v>
      </c>
      <c r="H38" s="28">
        <v>0</v>
      </c>
    </row>
    <row r="39" spans="1:8" ht="12.75" customHeight="1" x14ac:dyDescent="0.15">
      <c r="A39" s="60" t="s">
        <v>38</v>
      </c>
      <c r="B39" s="28">
        <v>10503</v>
      </c>
      <c r="C39" s="28">
        <v>4548</v>
      </c>
      <c r="D39" s="28">
        <v>5563</v>
      </c>
      <c r="E39" s="28">
        <v>2020</v>
      </c>
      <c r="F39" s="28">
        <v>322</v>
      </c>
      <c r="G39" s="28">
        <v>0</v>
      </c>
      <c r="H39" s="28">
        <v>0</v>
      </c>
    </row>
    <row r="40" spans="1:8" ht="4.5" customHeight="1" x14ac:dyDescent="0.15">
      <c r="A40" s="62"/>
      <c r="B40" s="73"/>
      <c r="C40" s="73"/>
      <c r="D40" s="73"/>
      <c r="E40" s="73"/>
      <c r="F40" s="73"/>
      <c r="G40" s="73"/>
      <c r="H40" s="73"/>
    </row>
    <row r="41" spans="1:8" ht="12.75" customHeight="1" x14ac:dyDescent="0.15">
      <c r="A41" s="60" t="s">
        <v>39</v>
      </c>
      <c r="B41" s="28">
        <v>6260</v>
      </c>
      <c r="C41" s="28">
        <v>1349</v>
      </c>
      <c r="D41" s="28">
        <v>4247</v>
      </c>
      <c r="E41" s="28">
        <v>3240</v>
      </c>
      <c r="F41" s="28">
        <v>388</v>
      </c>
      <c r="G41" s="28">
        <v>276</v>
      </c>
      <c r="H41" s="28">
        <v>0</v>
      </c>
    </row>
    <row r="42" spans="1:8" ht="12.75" customHeight="1" x14ac:dyDescent="0.15">
      <c r="A42" s="60" t="s">
        <v>40</v>
      </c>
      <c r="B42" s="28">
        <v>31914</v>
      </c>
      <c r="C42" s="28">
        <v>8838</v>
      </c>
      <c r="D42" s="28">
        <v>19663</v>
      </c>
      <c r="E42" s="28">
        <v>4277</v>
      </c>
      <c r="F42" s="28">
        <v>1769</v>
      </c>
      <c r="G42" s="28">
        <v>1645</v>
      </c>
      <c r="H42" s="28">
        <v>0</v>
      </c>
    </row>
    <row r="43" spans="1:8" ht="12.75" customHeight="1" x14ac:dyDescent="0.15">
      <c r="A43" s="60" t="s">
        <v>41</v>
      </c>
      <c r="B43" s="28">
        <v>14952</v>
      </c>
      <c r="C43" s="28">
        <v>6132</v>
      </c>
      <c r="D43" s="28">
        <v>7301</v>
      </c>
      <c r="E43" s="28">
        <v>3789</v>
      </c>
      <c r="F43" s="28">
        <v>580</v>
      </c>
      <c r="G43" s="28">
        <v>884</v>
      </c>
      <c r="H43" s="28">
        <v>0</v>
      </c>
    </row>
    <row r="44" spans="1:8" ht="12.75" customHeight="1" x14ac:dyDescent="0.15">
      <c r="A44" s="60" t="s">
        <v>42</v>
      </c>
      <c r="B44" s="28">
        <v>156711</v>
      </c>
      <c r="C44" s="28">
        <v>57641</v>
      </c>
      <c r="D44" s="28">
        <v>91611</v>
      </c>
      <c r="E44" s="28">
        <v>29687</v>
      </c>
      <c r="F44" s="28">
        <v>2385</v>
      </c>
      <c r="G44" s="28">
        <v>4571</v>
      </c>
      <c r="H44" s="28">
        <v>0</v>
      </c>
    </row>
    <row r="45" spans="1:8" ht="12.75" customHeight="1" x14ac:dyDescent="0.15">
      <c r="A45" s="60" t="s">
        <v>43</v>
      </c>
      <c r="B45" s="28">
        <v>20149</v>
      </c>
      <c r="C45" s="28">
        <v>12938</v>
      </c>
      <c r="D45" s="28">
        <v>4069</v>
      </c>
      <c r="E45" s="28">
        <v>1799</v>
      </c>
      <c r="F45" s="28">
        <v>1268</v>
      </c>
      <c r="G45" s="28">
        <v>0</v>
      </c>
      <c r="H45" s="28">
        <v>0</v>
      </c>
    </row>
    <row r="46" spans="1:8" ht="12.75" customHeight="1" x14ac:dyDescent="0.15">
      <c r="A46" s="60" t="s">
        <v>44</v>
      </c>
      <c r="B46" s="28">
        <v>1446</v>
      </c>
      <c r="C46" s="28">
        <v>519</v>
      </c>
      <c r="D46" s="28">
        <v>516</v>
      </c>
      <c r="E46" s="28">
        <v>382</v>
      </c>
      <c r="F46" s="28">
        <v>83</v>
      </c>
      <c r="G46" s="28">
        <v>104</v>
      </c>
      <c r="H46" s="28">
        <v>224</v>
      </c>
    </row>
    <row r="47" spans="1:8" ht="12.75" customHeight="1" x14ac:dyDescent="0.15">
      <c r="A47" s="60" t="s">
        <v>45</v>
      </c>
      <c r="B47" s="28">
        <v>68565</v>
      </c>
      <c r="C47" s="28">
        <v>45488</v>
      </c>
      <c r="D47" s="28">
        <v>18962</v>
      </c>
      <c r="E47" s="28">
        <v>9570</v>
      </c>
      <c r="F47" s="28">
        <v>3745</v>
      </c>
      <c r="G47" s="28">
        <v>0</v>
      </c>
      <c r="H47" s="28">
        <v>0</v>
      </c>
    </row>
    <row r="48" spans="1:8" ht="12.75" customHeight="1" x14ac:dyDescent="0.15">
      <c r="A48" s="60" t="s">
        <v>46</v>
      </c>
      <c r="B48" s="28">
        <v>7752</v>
      </c>
      <c r="C48" s="28">
        <v>4968</v>
      </c>
      <c r="D48" s="28">
        <v>2246</v>
      </c>
      <c r="E48" s="28">
        <v>826</v>
      </c>
      <c r="F48" s="28">
        <v>538</v>
      </c>
      <c r="G48" s="28">
        <v>0</v>
      </c>
      <c r="H48" s="28">
        <v>0</v>
      </c>
    </row>
    <row r="49" spans="1:8" ht="12.75" customHeight="1" x14ac:dyDescent="0.15">
      <c r="A49" s="60" t="s">
        <v>47</v>
      </c>
      <c r="B49" s="28">
        <v>43483</v>
      </c>
      <c r="C49" s="28">
        <v>5349</v>
      </c>
      <c r="D49" s="28">
        <v>35107</v>
      </c>
      <c r="E49" s="28">
        <v>16324</v>
      </c>
      <c r="F49" s="28">
        <v>2571</v>
      </c>
      <c r="G49" s="28">
        <v>455</v>
      </c>
      <c r="H49" s="28">
        <v>0</v>
      </c>
    </row>
    <row r="50" spans="1:8" ht="12.75" customHeight="1" x14ac:dyDescent="0.15">
      <c r="A50" s="60" t="s">
        <v>48</v>
      </c>
      <c r="B50" s="28">
        <v>72628</v>
      </c>
      <c r="C50" s="28">
        <v>22782</v>
      </c>
      <c r="D50" s="28">
        <v>40081</v>
      </c>
      <c r="E50" s="28">
        <v>10414</v>
      </c>
      <c r="F50" s="28">
        <v>7857</v>
      </c>
      <c r="G50" s="28">
        <v>1355</v>
      </c>
      <c r="H50" s="28">
        <v>0</v>
      </c>
    </row>
    <row r="51" spans="1:8" ht="4.5" customHeight="1" x14ac:dyDescent="0.15">
      <c r="A51" s="62"/>
      <c r="B51" s="73"/>
      <c r="C51" s="73"/>
      <c r="D51" s="73"/>
      <c r="E51" s="73"/>
      <c r="F51" s="73"/>
      <c r="G51" s="73"/>
      <c r="H51" s="73"/>
    </row>
    <row r="52" spans="1:8" ht="12.75" customHeight="1" x14ac:dyDescent="0.15">
      <c r="A52" s="60" t="s">
        <v>49</v>
      </c>
      <c r="B52" s="28">
        <v>13225</v>
      </c>
      <c r="C52" s="28">
        <v>1243</v>
      </c>
      <c r="D52" s="28">
        <v>11221</v>
      </c>
      <c r="E52" s="28">
        <v>2460</v>
      </c>
      <c r="F52" s="28">
        <v>603</v>
      </c>
      <c r="G52" s="28">
        <v>147</v>
      </c>
      <c r="H52" s="28">
        <v>0</v>
      </c>
    </row>
    <row r="53" spans="1:8" ht="12.75" customHeight="1" x14ac:dyDescent="0.15">
      <c r="A53" s="60" t="s">
        <v>50</v>
      </c>
      <c r="B53" s="28">
        <v>6102</v>
      </c>
      <c r="C53" s="28">
        <v>1886</v>
      </c>
      <c r="D53" s="28">
        <v>3701</v>
      </c>
      <c r="E53" s="28">
        <v>430</v>
      </c>
      <c r="F53" s="28">
        <v>265</v>
      </c>
      <c r="G53" s="28">
        <v>250</v>
      </c>
      <c r="H53" s="28">
        <v>0</v>
      </c>
    </row>
    <row r="54" spans="1:8" ht="12.75" customHeight="1" x14ac:dyDescent="0.15">
      <c r="A54" s="60" t="s">
        <v>51</v>
      </c>
      <c r="B54" s="28">
        <v>12675</v>
      </c>
      <c r="C54" s="28">
        <v>7093</v>
      </c>
      <c r="D54" s="28">
        <v>4497</v>
      </c>
      <c r="E54" s="28">
        <v>1424</v>
      </c>
      <c r="F54" s="28">
        <v>1071</v>
      </c>
      <c r="G54" s="28">
        <v>0</v>
      </c>
      <c r="H54" s="28">
        <v>0</v>
      </c>
    </row>
    <row r="55" spans="1:8" ht="12.75" customHeight="1" x14ac:dyDescent="0.15">
      <c r="A55" s="60" t="s">
        <v>52</v>
      </c>
      <c r="B55" s="28">
        <v>3164</v>
      </c>
      <c r="C55" s="28">
        <v>2266</v>
      </c>
      <c r="D55" s="28">
        <v>674</v>
      </c>
      <c r="E55" s="28">
        <v>388</v>
      </c>
      <c r="F55" s="28">
        <v>211</v>
      </c>
      <c r="G55" s="28">
        <v>13</v>
      </c>
      <c r="H55" s="28">
        <v>0</v>
      </c>
    </row>
    <row r="56" spans="1:8" ht="12.75" customHeight="1" x14ac:dyDescent="0.15">
      <c r="A56" s="60" t="s">
        <v>53</v>
      </c>
      <c r="B56" s="28">
        <v>52189</v>
      </c>
      <c r="C56" s="28">
        <v>19557</v>
      </c>
      <c r="D56" s="28">
        <v>27680</v>
      </c>
      <c r="E56" s="28">
        <v>7914</v>
      </c>
      <c r="F56" s="28">
        <v>4952</v>
      </c>
      <c r="G56" s="28">
        <v>0</v>
      </c>
      <c r="H56" s="28">
        <v>0</v>
      </c>
    </row>
    <row r="57" spans="1:8" ht="12.75" customHeight="1" x14ac:dyDescent="0.15">
      <c r="A57" s="60" t="s">
        <v>54</v>
      </c>
      <c r="B57" s="28">
        <v>40641</v>
      </c>
      <c r="C57" s="28">
        <v>27682</v>
      </c>
      <c r="D57" s="28">
        <v>11839</v>
      </c>
      <c r="E57" s="28">
        <v>2394</v>
      </c>
      <c r="F57" s="28">
        <v>1100</v>
      </c>
      <c r="G57" s="28">
        <v>0</v>
      </c>
      <c r="H57" s="28">
        <v>0</v>
      </c>
    </row>
    <row r="58" spans="1:8" ht="12.75" customHeight="1" x14ac:dyDescent="0.15">
      <c r="A58" s="60" t="s">
        <v>55</v>
      </c>
      <c r="B58" s="28">
        <v>4415</v>
      </c>
      <c r="C58" s="28">
        <v>2566</v>
      </c>
      <c r="D58" s="28">
        <v>1667</v>
      </c>
      <c r="E58" s="28">
        <v>500</v>
      </c>
      <c r="F58" s="28">
        <v>182</v>
      </c>
      <c r="G58" s="28">
        <v>0</v>
      </c>
      <c r="H58" s="28">
        <v>0</v>
      </c>
    </row>
    <row r="59" spans="1:8" ht="12.75" customHeight="1" x14ac:dyDescent="0.15">
      <c r="A59" s="60" t="s">
        <v>56</v>
      </c>
      <c r="B59" s="28">
        <v>3818</v>
      </c>
      <c r="C59" s="28">
        <v>1449</v>
      </c>
      <c r="D59" s="28">
        <v>1976</v>
      </c>
      <c r="E59" s="28">
        <v>737</v>
      </c>
      <c r="F59" s="28">
        <v>297</v>
      </c>
      <c r="G59" s="28">
        <v>96</v>
      </c>
      <c r="H59" s="28">
        <v>0</v>
      </c>
    </row>
    <row r="60" spans="1:8" ht="12.75" customHeight="1" x14ac:dyDescent="0.15">
      <c r="A60" s="60" t="s">
        <v>57</v>
      </c>
      <c r="B60" s="28">
        <v>426</v>
      </c>
      <c r="C60" s="28">
        <v>46</v>
      </c>
      <c r="D60" s="28">
        <v>380</v>
      </c>
      <c r="E60" s="28">
        <v>61</v>
      </c>
      <c r="F60" s="28">
        <v>0</v>
      </c>
      <c r="G60" s="28">
        <v>0</v>
      </c>
      <c r="H60" s="28">
        <v>0</v>
      </c>
    </row>
    <row r="61" spans="1:8" ht="12.75" customHeight="1" x14ac:dyDescent="0.15">
      <c r="A61" s="60" t="s">
        <v>58</v>
      </c>
      <c r="B61" s="28">
        <v>31190</v>
      </c>
      <c r="C61" s="28">
        <v>11727</v>
      </c>
      <c r="D61" s="28">
        <v>16790</v>
      </c>
      <c r="E61" s="28">
        <v>7244</v>
      </c>
      <c r="F61" s="28">
        <v>2673</v>
      </c>
      <c r="G61" s="28">
        <v>0</v>
      </c>
      <c r="H61" s="28">
        <v>0</v>
      </c>
    </row>
    <row r="62" spans="1:8" ht="4.5" customHeight="1" x14ac:dyDescent="0.15">
      <c r="A62" s="62"/>
      <c r="B62" s="73"/>
      <c r="C62" s="73"/>
      <c r="D62" s="73"/>
      <c r="E62" s="73"/>
      <c r="F62" s="73"/>
      <c r="G62" s="73"/>
      <c r="H62" s="73"/>
    </row>
    <row r="63" spans="1:8" ht="12.75" customHeight="1" x14ac:dyDescent="0.15">
      <c r="A63" s="60" t="s">
        <v>59</v>
      </c>
      <c r="B63" s="28">
        <v>47226</v>
      </c>
      <c r="C63" s="28">
        <v>16985</v>
      </c>
      <c r="D63" s="28">
        <v>24200</v>
      </c>
      <c r="E63" s="28">
        <v>3214</v>
      </c>
      <c r="F63" s="28">
        <v>3880</v>
      </c>
      <c r="G63" s="28">
        <v>2162</v>
      </c>
      <c r="H63" s="28">
        <v>0</v>
      </c>
    </row>
    <row r="64" spans="1:8" ht="12.75" customHeight="1" x14ac:dyDescent="0.15">
      <c r="A64" s="60" t="s">
        <v>60</v>
      </c>
      <c r="B64" s="28">
        <v>8960</v>
      </c>
      <c r="C64" s="28">
        <v>4847</v>
      </c>
      <c r="D64" s="28">
        <v>3290</v>
      </c>
      <c r="E64" s="28">
        <v>1282</v>
      </c>
      <c r="F64" s="28">
        <v>731</v>
      </c>
      <c r="G64" s="28">
        <v>93</v>
      </c>
      <c r="H64" s="28">
        <v>0</v>
      </c>
    </row>
    <row r="65" spans="1:8" ht="12.75" customHeight="1" x14ac:dyDescent="0.15">
      <c r="A65" s="60" t="s">
        <v>61</v>
      </c>
      <c r="B65" s="28">
        <v>26303</v>
      </c>
      <c r="C65" s="28">
        <v>11748</v>
      </c>
      <c r="D65" s="28">
        <v>11244</v>
      </c>
      <c r="E65" s="28">
        <v>3816</v>
      </c>
      <c r="F65" s="28">
        <v>1477</v>
      </c>
      <c r="G65" s="28">
        <v>1835</v>
      </c>
      <c r="H65" s="28">
        <v>0</v>
      </c>
    </row>
    <row r="66" spans="1:8" ht="12.75" customHeight="1" x14ac:dyDescent="0.15">
      <c r="A66" s="61" t="s">
        <v>62</v>
      </c>
      <c r="B66" s="29">
        <v>351</v>
      </c>
      <c r="C66" s="29">
        <v>217</v>
      </c>
      <c r="D66" s="29">
        <v>119</v>
      </c>
      <c r="E66" s="29">
        <v>94</v>
      </c>
      <c r="F66" s="29">
        <v>7</v>
      </c>
      <c r="G66" s="29">
        <v>9</v>
      </c>
      <c r="H66" s="29">
        <v>0</v>
      </c>
    </row>
  </sheetData>
  <mergeCells count="9">
    <mergeCell ref="A1:H1"/>
    <mergeCell ref="A2:H2"/>
    <mergeCell ref="F4:H4"/>
    <mergeCell ref="B3:H3"/>
    <mergeCell ref="B4:B5"/>
    <mergeCell ref="C4:C5"/>
    <mergeCell ref="D4:D5"/>
    <mergeCell ref="E4:E5"/>
    <mergeCell ref="A3:A5"/>
  </mergeCells>
  <phoneticPr fontId="0" type="noConversion"/>
  <printOptions horizontalCentered="1"/>
  <pageMargins left="0.25" right="0.25" top="0.25" bottom="0.25" header="0.5" footer="0.5"/>
  <pageSetup scale="89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H70"/>
  <sheetViews>
    <sheetView workbookViewId="0">
      <selection activeCell="A2" sqref="A2:H2"/>
    </sheetView>
  </sheetViews>
  <sheetFormatPr baseColWidth="10" defaultColWidth="9.1640625" defaultRowHeight="12.75" customHeight="1" x14ac:dyDescent="0.15"/>
  <cols>
    <col min="1" max="1" width="15.6640625" style="2" customWidth="1"/>
    <col min="2" max="2" width="13.6640625" style="2" customWidth="1"/>
    <col min="3" max="3" width="12.5" style="2" customWidth="1"/>
    <col min="4" max="4" width="12.33203125" style="2" customWidth="1"/>
    <col min="5" max="5" width="13.1640625" style="2" customWidth="1"/>
    <col min="6" max="6" width="15" style="2" customWidth="1"/>
    <col min="7" max="7" width="12.33203125" style="2" customWidth="1"/>
    <col min="8" max="8" width="16.5" style="2" customWidth="1"/>
    <col min="9" max="16384" width="9.1640625" style="2"/>
  </cols>
  <sheetData>
    <row r="1" spans="1:8" ht="52.5" customHeight="1" x14ac:dyDescent="0.15">
      <c r="A1" s="289" t="s">
        <v>199</v>
      </c>
      <c r="B1" s="289"/>
      <c r="C1" s="289"/>
      <c r="D1" s="289"/>
      <c r="E1" s="289"/>
      <c r="F1" s="289"/>
      <c r="G1" s="289"/>
      <c r="H1" s="289"/>
    </row>
    <row r="2" spans="1:8" ht="12.75" customHeight="1" x14ac:dyDescent="0.15">
      <c r="A2" s="290" t="str">
        <f>FINAL2!$A$2</f>
        <v>ACF/OFA: 12/15/2015</v>
      </c>
      <c r="B2" s="290"/>
      <c r="C2" s="290"/>
      <c r="D2" s="290"/>
      <c r="E2" s="290"/>
      <c r="F2" s="290"/>
      <c r="G2" s="290"/>
      <c r="H2" s="290"/>
    </row>
    <row r="3" spans="1:8" ht="12.75" customHeight="1" x14ac:dyDescent="0.15">
      <c r="A3" s="270" t="s">
        <v>0</v>
      </c>
      <c r="B3" s="309" t="s">
        <v>5</v>
      </c>
      <c r="C3" s="309"/>
      <c r="D3" s="309"/>
      <c r="E3" s="309"/>
      <c r="F3" s="309"/>
      <c r="G3" s="309"/>
      <c r="H3" s="309"/>
    </row>
    <row r="4" spans="1:8" s="3" customFormat="1" ht="12.75" customHeight="1" x14ac:dyDescent="0.15">
      <c r="A4" s="307"/>
      <c r="B4" s="296" t="s">
        <v>92</v>
      </c>
      <c r="C4" s="296" t="s">
        <v>93</v>
      </c>
      <c r="D4" s="296" t="s">
        <v>94</v>
      </c>
      <c r="E4" s="296" t="s">
        <v>117</v>
      </c>
      <c r="F4" s="296" t="s">
        <v>95</v>
      </c>
      <c r="G4" s="302" t="s">
        <v>149</v>
      </c>
      <c r="H4" s="303"/>
    </row>
    <row r="5" spans="1:8" s="3" customFormat="1" ht="12.75" customHeight="1" x14ac:dyDescent="0.15">
      <c r="A5" s="307"/>
      <c r="B5" s="310"/>
      <c r="C5" s="310"/>
      <c r="D5" s="310"/>
      <c r="E5" s="310"/>
      <c r="F5" s="310"/>
      <c r="G5" s="304"/>
      <c r="H5" s="305"/>
    </row>
    <row r="6" spans="1:8" s="3" customFormat="1" ht="43.5" customHeight="1" x14ac:dyDescent="0.15">
      <c r="A6" s="308"/>
      <c r="B6" s="298"/>
      <c r="C6" s="298"/>
      <c r="D6" s="298"/>
      <c r="E6" s="311"/>
      <c r="F6" s="298"/>
      <c r="G6" s="26" t="s">
        <v>116</v>
      </c>
      <c r="H6" s="26" t="s">
        <v>96</v>
      </c>
    </row>
    <row r="7" spans="1:8" ht="12.75" customHeight="1" x14ac:dyDescent="0.15">
      <c r="A7" s="45" t="s">
        <v>3</v>
      </c>
      <c r="B7" s="24">
        <f>SUM(B9:B67)</f>
        <v>86633</v>
      </c>
      <c r="C7" s="24">
        <f t="shared" ref="C7:H7" si="0">SUM(C9:C67)</f>
        <v>8837</v>
      </c>
      <c r="D7" s="55">
        <f t="shared" si="0"/>
        <v>0</v>
      </c>
      <c r="E7" s="24">
        <f t="shared" si="0"/>
        <v>75570</v>
      </c>
      <c r="F7" s="24">
        <f t="shared" si="0"/>
        <v>24943</v>
      </c>
      <c r="G7" s="24">
        <f t="shared" si="0"/>
        <v>1967</v>
      </c>
      <c r="H7" s="24">
        <f t="shared" si="0"/>
        <v>259</v>
      </c>
    </row>
    <row r="8" spans="1:8" ht="4.5" customHeight="1" x14ac:dyDescent="0.15">
      <c r="A8" s="62"/>
      <c r="B8" s="74"/>
      <c r="C8" s="74"/>
      <c r="D8" s="74"/>
      <c r="E8" s="74"/>
      <c r="F8" s="74"/>
      <c r="G8" s="74"/>
      <c r="H8" s="74"/>
    </row>
    <row r="9" spans="1:8" ht="12.75" customHeight="1" x14ac:dyDescent="0.15">
      <c r="A9" s="60" t="s">
        <v>10</v>
      </c>
      <c r="B9" s="24">
        <v>210</v>
      </c>
      <c r="C9" s="24">
        <v>13</v>
      </c>
      <c r="D9" s="55">
        <v>0</v>
      </c>
      <c r="E9" s="24">
        <v>190</v>
      </c>
      <c r="F9" s="24">
        <v>85</v>
      </c>
      <c r="G9" s="24">
        <v>7</v>
      </c>
      <c r="H9" s="55">
        <v>0</v>
      </c>
    </row>
    <row r="10" spans="1:8" ht="12.75" customHeight="1" x14ac:dyDescent="0.15">
      <c r="A10" s="60" t="s">
        <v>11</v>
      </c>
      <c r="B10" s="24">
        <v>403</v>
      </c>
      <c r="C10" s="24">
        <v>44</v>
      </c>
      <c r="D10" s="55">
        <v>0</v>
      </c>
      <c r="E10" s="24">
        <v>271</v>
      </c>
      <c r="F10" s="24">
        <v>127</v>
      </c>
      <c r="G10" s="24">
        <v>15</v>
      </c>
      <c r="H10" s="24">
        <v>73</v>
      </c>
    </row>
    <row r="11" spans="1:8" ht="12.75" customHeight="1" x14ac:dyDescent="0.15">
      <c r="A11" s="60" t="s">
        <v>12</v>
      </c>
      <c r="B11" s="24">
        <v>598</v>
      </c>
      <c r="C11" s="24">
        <v>169</v>
      </c>
      <c r="D11" s="55">
        <v>0</v>
      </c>
      <c r="E11" s="24">
        <v>368</v>
      </c>
      <c r="F11" s="24">
        <v>202</v>
      </c>
      <c r="G11" s="24">
        <v>6</v>
      </c>
      <c r="H11" s="24">
        <v>55</v>
      </c>
    </row>
    <row r="12" spans="1:8" ht="12.75" customHeight="1" x14ac:dyDescent="0.15">
      <c r="A12" s="60" t="s">
        <v>13</v>
      </c>
      <c r="B12" s="24">
        <v>182</v>
      </c>
      <c r="C12" s="24">
        <v>25</v>
      </c>
      <c r="D12" s="55">
        <v>0</v>
      </c>
      <c r="E12" s="24">
        <v>136</v>
      </c>
      <c r="F12" s="24">
        <v>30</v>
      </c>
      <c r="G12" s="24">
        <v>20</v>
      </c>
      <c r="H12" s="55">
        <v>0</v>
      </c>
    </row>
    <row r="13" spans="1:8" ht="12.75" customHeight="1" x14ac:dyDescent="0.15">
      <c r="A13" s="60" t="s">
        <v>14</v>
      </c>
      <c r="B13" s="24">
        <v>60459</v>
      </c>
      <c r="C13" s="24">
        <v>3888</v>
      </c>
      <c r="D13" s="55">
        <v>0</v>
      </c>
      <c r="E13" s="24">
        <v>55420</v>
      </c>
      <c r="F13" s="24">
        <v>17227</v>
      </c>
      <c r="G13" s="24">
        <v>1151</v>
      </c>
      <c r="H13" s="55">
        <v>0</v>
      </c>
    </row>
    <row r="14" spans="1:8" ht="12.75" customHeight="1" x14ac:dyDescent="0.15">
      <c r="A14" s="60" t="s">
        <v>15</v>
      </c>
      <c r="B14" s="24">
        <v>1122</v>
      </c>
      <c r="C14" s="55">
        <v>0</v>
      </c>
      <c r="D14" s="55">
        <v>0</v>
      </c>
      <c r="E14" s="24">
        <v>1107</v>
      </c>
      <c r="F14" s="24">
        <v>199</v>
      </c>
      <c r="G14" s="24">
        <v>16</v>
      </c>
      <c r="H14" s="55">
        <v>0</v>
      </c>
    </row>
    <row r="15" spans="1:8" ht="12.75" customHeight="1" x14ac:dyDescent="0.15">
      <c r="A15" s="60" t="s">
        <v>16</v>
      </c>
      <c r="B15" s="55">
        <v>0</v>
      </c>
      <c r="C15" s="55">
        <v>0</v>
      </c>
      <c r="D15" s="55">
        <v>0</v>
      </c>
      <c r="E15" s="216" t="s">
        <v>1</v>
      </c>
      <c r="F15" s="55">
        <v>0</v>
      </c>
      <c r="G15" s="55">
        <v>0</v>
      </c>
      <c r="H15" s="55">
        <v>0</v>
      </c>
    </row>
    <row r="16" spans="1:8" ht="12.75" customHeight="1" x14ac:dyDescent="0.15">
      <c r="A16" s="60" t="s">
        <v>17</v>
      </c>
      <c r="B16" s="24">
        <v>24</v>
      </c>
      <c r="C16" s="24">
        <v>24</v>
      </c>
      <c r="D16" s="55">
        <v>0</v>
      </c>
      <c r="E16" s="216" t="s">
        <v>1</v>
      </c>
      <c r="F16" s="55">
        <v>0</v>
      </c>
      <c r="G16" s="55">
        <v>0</v>
      </c>
      <c r="H16" s="55">
        <v>0</v>
      </c>
    </row>
    <row r="17" spans="1:8" ht="12.75" customHeight="1" x14ac:dyDescent="0.15">
      <c r="A17" s="60" t="s">
        <v>84</v>
      </c>
      <c r="B17" s="55">
        <v>0</v>
      </c>
      <c r="C17" s="55">
        <v>0</v>
      </c>
      <c r="D17" s="55">
        <v>0</v>
      </c>
      <c r="E17" s="216" t="s">
        <v>1</v>
      </c>
      <c r="F17" s="55">
        <v>0</v>
      </c>
      <c r="G17" s="55">
        <v>0</v>
      </c>
      <c r="H17" s="55">
        <v>0</v>
      </c>
    </row>
    <row r="18" spans="1:8" ht="12.75" customHeight="1" x14ac:dyDescent="0.15">
      <c r="A18" s="60" t="s">
        <v>18</v>
      </c>
      <c r="B18" s="24">
        <v>575</v>
      </c>
      <c r="C18" s="24">
        <v>39</v>
      </c>
      <c r="D18" s="55">
        <v>0</v>
      </c>
      <c r="E18" s="24">
        <v>529</v>
      </c>
      <c r="F18" s="24">
        <v>264</v>
      </c>
      <c r="G18" s="24">
        <v>7</v>
      </c>
      <c r="H18" s="55">
        <v>0</v>
      </c>
    </row>
    <row r="19" spans="1:8" ht="4.5" customHeight="1" x14ac:dyDescent="0.15">
      <c r="A19" s="62"/>
      <c r="B19" s="75"/>
      <c r="C19" s="75"/>
      <c r="D19" s="75"/>
      <c r="E19" s="75"/>
      <c r="F19" s="75"/>
      <c r="G19" s="75"/>
      <c r="H19" s="75"/>
    </row>
    <row r="20" spans="1:8" ht="12.75" customHeight="1" x14ac:dyDescent="0.15">
      <c r="A20" s="60" t="s">
        <v>19</v>
      </c>
      <c r="B20" s="55">
        <v>0</v>
      </c>
      <c r="C20" s="55">
        <v>0</v>
      </c>
      <c r="D20" s="55">
        <v>0</v>
      </c>
      <c r="E20" s="216" t="s">
        <v>1</v>
      </c>
      <c r="F20" s="55">
        <v>0</v>
      </c>
      <c r="G20" s="55">
        <v>0</v>
      </c>
      <c r="H20" s="55">
        <v>0</v>
      </c>
    </row>
    <row r="21" spans="1:8" ht="12.75" customHeight="1" x14ac:dyDescent="0.15">
      <c r="A21" s="60" t="s">
        <v>20</v>
      </c>
      <c r="B21" s="24">
        <v>204</v>
      </c>
      <c r="C21" s="24">
        <v>5</v>
      </c>
      <c r="D21" s="55">
        <v>0</v>
      </c>
      <c r="E21" s="24">
        <v>200</v>
      </c>
      <c r="F21" s="24">
        <v>118</v>
      </c>
      <c r="G21" s="55">
        <v>0</v>
      </c>
      <c r="H21" s="55">
        <v>0</v>
      </c>
    </row>
    <row r="22" spans="1:8" ht="12.75" customHeight="1" x14ac:dyDescent="0.15">
      <c r="A22" s="60" t="s">
        <v>21</v>
      </c>
      <c r="B22" s="24">
        <v>1991</v>
      </c>
      <c r="C22" s="24">
        <v>1</v>
      </c>
      <c r="D22" s="55">
        <v>0</v>
      </c>
      <c r="E22" s="24">
        <v>1990</v>
      </c>
      <c r="F22" s="24">
        <v>1133</v>
      </c>
      <c r="G22" s="55">
        <v>0</v>
      </c>
      <c r="H22" s="55">
        <v>0</v>
      </c>
    </row>
    <row r="23" spans="1:8" ht="12.75" customHeight="1" x14ac:dyDescent="0.15">
      <c r="A23" s="60" t="s">
        <v>22</v>
      </c>
      <c r="B23" s="55">
        <v>0</v>
      </c>
      <c r="C23" s="55">
        <v>0</v>
      </c>
      <c r="D23" s="55">
        <v>0</v>
      </c>
      <c r="E23" s="216" t="s">
        <v>1</v>
      </c>
      <c r="F23" s="55">
        <v>0</v>
      </c>
      <c r="G23" s="55">
        <v>0</v>
      </c>
      <c r="H23" s="55">
        <v>0</v>
      </c>
    </row>
    <row r="24" spans="1:8" ht="12.75" customHeight="1" x14ac:dyDescent="0.15">
      <c r="A24" s="60" t="s">
        <v>23</v>
      </c>
      <c r="B24" s="55">
        <v>0</v>
      </c>
      <c r="C24" s="55">
        <v>0</v>
      </c>
      <c r="D24" s="55">
        <v>0</v>
      </c>
      <c r="E24" s="216" t="s">
        <v>1</v>
      </c>
      <c r="F24" s="55">
        <v>0</v>
      </c>
      <c r="G24" s="55">
        <v>0</v>
      </c>
      <c r="H24" s="55">
        <v>0</v>
      </c>
    </row>
    <row r="25" spans="1:8" ht="12.75" customHeight="1" x14ac:dyDescent="0.15">
      <c r="A25" s="60" t="s">
        <v>24</v>
      </c>
      <c r="B25" s="24">
        <v>194</v>
      </c>
      <c r="C25" s="24">
        <v>9</v>
      </c>
      <c r="D25" s="55">
        <v>0</v>
      </c>
      <c r="E25" s="24">
        <v>185</v>
      </c>
      <c r="F25" s="24">
        <v>42</v>
      </c>
      <c r="G25" s="55">
        <v>0</v>
      </c>
      <c r="H25" s="55">
        <v>0</v>
      </c>
    </row>
    <row r="26" spans="1:8" ht="12.75" customHeight="1" x14ac:dyDescent="0.15">
      <c r="A26" s="60" t="s">
        <v>25</v>
      </c>
      <c r="B26" s="24">
        <v>852</v>
      </c>
      <c r="C26" s="24">
        <v>111</v>
      </c>
      <c r="D26" s="55">
        <v>0</v>
      </c>
      <c r="E26" s="24">
        <v>741</v>
      </c>
      <c r="F26" s="24">
        <v>213</v>
      </c>
      <c r="G26" s="55">
        <v>0</v>
      </c>
      <c r="H26" s="55">
        <v>0</v>
      </c>
    </row>
    <row r="27" spans="1:8" ht="12.75" customHeight="1" x14ac:dyDescent="0.15">
      <c r="A27" s="60" t="s">
        <v>26</v>
      </c>
      <c r="B27" s="24">
        <v>539</v>
      </c>
      <c r="C27" s="24">
        <v>32</v>
      </c>
      <c r="D27" s="55">
        <v>0</v>
      </c>
      <c r="E27" s="24">
        <v>507</v>
      </c>
      <c r="F27" s="24">
        <v>175</v>
      </c>
      <c r="G27" s="55">
        <v>0</v>
      </c>
      <c r="H27" s="55">
        <v>0</v>
      </c>
    </row>
    <row r="28" spans="1:8" ht="12.75" customHeight="1" x14ac:dyDescent="0.15">
      <c r="A28" s="60" t="s">
        <v>27</v>
      </c>
      <c r="B28" s="24">
        <v>842</v>
      </c>
      <c r="C28" s="24">
        <v>68</v>
      </c>
      <c r="D28" s="55">
        <v>0</v>
      </c>
      <c r="E28" s="24">
        <v>774</v>
      </c>
      <c r="F28" s="24">
        <v>407</v>
      </c>
      <c r="G28" s="24">
        <v>1</v>
      </c>
      <c r="H28" s="55">
        <v>0</v>
      </c>
    </row>
    <row r="29" spans="1:8" ht="12.75" customHeight="1" x14ac:dyDescent="0.15">
      <c r="A29" s="60" t="s">
        <v>28</v>
      </c>
      <c r="B29" s="55">
        <v>0</v>
      </c>
      <c r="C29" s="55">
        <v>0</v>
      </c>
      <c r="D29" s="55">
        <v>0</v>
      </c>
      <c r="E29" s="216" t="s">
        <v>1</v>
      </c>
      <c r="F29" s="55">
        <v>0</v>
      </c>
      <c r="G29" s="55">
        <v>0</v>
      </c>
      <c r="H29" s="55">
        <v>0</v>
      </c>
    </row>
    <row r="30" spans="1:8" ht="4.5" customHeight="1" x14ac:dyDescent="0.15">
      <c r="A30" s="62"/>
      <c r="B30" s="75"/>
      <c r="C30" s="75"/>
      <c r="D30" s="75"/>
      <c r="E30" s="75"/>
      <c r="F30" s="75"/>
      <c r="G30" s="75"/>
      <c r="H30" s="75"/>
    </row>
    <row r="31" spans="1:8" ht="12.75" customHeight="1" x14ac:dyDescent="0.15">
      <c r="A31" s="60" t="s">
        <v>29</v>
      </c>
      <c r="B31" s="24">
        <v>893</v>
      </c>
      <c r="C31" s="55">
        <v>0</v>
      </c>
      <c r="D31" s="55">
        <v>0</v>
      </c>
      <c r="E31" s="24">
        <v>874</v>
      </c>
      <c r="F31" s="24">
        <v>109</v>
      </c>
      <c r="G31" s="24">
        <v>19</v>
      </c>
      <c r="H31" s="55">
        <v>0</v>
      </c>
    </row>
    <row r="32" spans="1:8" ht="12.75" customHeight="1" x14ac:dyDescent="0.15">
      <c r="A32" s="60" t="s">
        <v>30</v>
      </c>
      <c r="B32" s="55">
        <v>0</v>
      </c>
      <c r="C32" s="55">
        <v>0</v>
      </c>
      <c r="D32" s="55">
        <v>0</v>
      </c>
      <c r="E32" s="216" t="s">
        <v>1</v>
      </c>
      <c r="F32" s="55">
        <v>0</v>
      </c>
      <c r="G32" s="55">
        <v>0</v>
      </c>
      <c r="H32" s="55">
        <v>0</v>
      </c>
    </row>
    <row r="33" spans="1:8" ht="12.75" customHeight="1" x14ac:dyDescent="0.15">
      <c r="A33" s="60" t="s">
        <v>31</v>
      </c>
      <c r="B33" s="24">
        <v>1168</v>
      </c>
      <c r="C33" s="24">
        <v>430</v>
      </c>
      <c r="D33" s="55">
        <v>0</v>
      </c>
      <c r="E33" s="59">
        <v>738</v>
      </c>
      <c r="F33" s="24">
        <v>707</v>
      </c>
      <c r="G33" s="55">
        <v>0</v>
      </c>
      <c r="H33" s="55">
        <v>0</v>
      </c>
    </row>
    <row r="34" spans="1:8" ht="12.75" customHeight="1" x14ac:dyDescent="0.15">
      <c r="A34" s="60" t="s">
        <v>32</v>
      </c>
      <c r="B34" s="55">
        <v>0</v>
      </c>
      <c r="C34" s="55">
        <v>0</v>
      </c>
      <c r="D34" s="55">
        <v>0</v>
      </c>
      <c r="E34" s="216" t="s">
        <v>1</v>
      </c>
      <c r="F34" s="55">
        <v>0</v>
      </c>
      <c r="G34" s="55">
        <v>0</v>
      </c>
      <c r="H34" s="55">
        <v>0</v>
      </c>
    </row>
    <row r="35" spans="1:8" ht="12.75" customHeight="1" x14ac:dyDescent="0.15">
      <c r="A35" s="60" t="s">
        <v>33</v>
      </c>
      <c r="B35" s="24">
        <v>2</v>
      </c>
      <c r="C35" s="24">
        <v>2</v>
      </c>
      <c r="D35" s="55">
        <v>0</v>
      </c>
      <c r="E35" s="216" t="s">
        <v>1</v>
      </c>
      <c r="F35" s="55">
        <v>0</v>
      </c>
      <c r="G35" s="55">
        <v>0</v>
      </c>
      <c r="H35" s="55">
        <v>0</v>
      </c>
    </row>
    <row r="36" spans="1:8" ht="12.75" customHeight="1" x14ac:dyDescent="0.15">
      <c r="A36" s="60" t="s">
        <v>34</v>
      </c>
      <c r="B36" s="55">
        <v>0</v>
      </c>
      <c r="C36" s="55">
        <v>0</v>
      </c>
      <c r="D36" s="55">
        <v>0</v>
      </c>
      <c r="E36" s="216" t="s">
        <v>1</v>
      </c>
      <c r="F36" s="55">
        <v>0</v>
      </c>
      <c r="G36" s="55">
        <v>0</v>
      </c>
      <c r="H36" s="55">
        <v>0</v>
      </c>
    </row>
    <row r="37" spans="1:8" ht="12.75" customHeight="1" x14ac:dyDescent="0.15">
      <c r="A37" s="60" t="s">
        <v>35</v>
      </c>
      <c r="B37" s="55">
        <v>0</v>
      </c>
      <c r="C37" s="55">
        <v>0</v>
      </c>
      <c r="D37" s="55">
        <v>0</v>
      </c>
      <c r="E37" s="216" t="s">
        <v>1</v>
      </c>
      <c r="F37" s="55">
        <v>0</v>
      </c>
      <c r="G37" s="55">
        <v>0</v>
      </c>
      <c r="H37" s="55">
        <v>0</v>
      </c>
    </row>
    <row r="38" spans="1:8" ht="12.75" customHeight="1" x14ac:dyDescent="0.15">
      <c r="A38" s="60" t="s">
        <v>36</v>
      </c>
      <c r="B38" s="24">
        <v>294</v>
      </c>
      <c r="C38" s="55">
        <v>1</v>
      </c>
      <c r="D38" s="55">
        <v>0</v>
      </c>
      <c r="E38" s="24">
        <v>163</v>
      </c>
      <c r="F38" s="24">
        <v>61</v>
      </c>
      <c r="G38" s="55">
        <v>0</v>
      </c>
      <c r="H38" s="24">
        <v>131</v>
      </c>
    </row>
    <row r="39" spans="1:8" ht="12.75" customHeight="1" x14ac:dyDescent="0.15">
      <c r="A39" s="60" t="s">
        <v>37</v>
      </c>
      <c r="B39" s="55">
        <v>0</v>
      </c>
      <c r="C39" s="55">
        <v>0</v>
      </c>
      <c r="D39" s="55">
        <v>0</v>
      </c>
      <c r="E39" s="216" t="s">
        <v>1</v>
      </c>
      <c r="F39" s="55">
        <v>0</v>
      </c>
      <c r="G39" s="55">
        <v>0</v>
      </c>
      <c r="H39" s="55">
        <v>0</v>
      </c>
    </row>
    <row r="40" spans="1:8" ht="12.75" customHeight="1" x14ac:dyDescent="0.15">
      <c r="A40" s="60" t="s">
        <v>38</v>
      </c>
      <c r="B40" s="24">
        <v>954</v>
      </c>
      <c r="C40" s="24">
        <v>39</v>
      </c>
      <c r="D40" s="55">
        <v>0</v>
      </c>
      <c r="E40" s="24">
        <v>915</v>
      </c>
      <c r="F40" s="24">
        <v>369</v>
      </c>
      <c r="G40" s="55">
        <v>0</v>
      </c>
      <c r="H40" s="55">
        <v>0</v>
      </c>
    </row>
    <row r="41" spans="1:8" ht="4.5" customHeight="1" x14ac:dyDescent="0.15">
      <c r="A41" s="62"/>
      <c r="B41" s="75"/>
      <c r="C41" s="75"/>
      <c r="D41" s="75"/>
      <c r="E41" s="75"/>
      <c r="F41" s="75"/>
      <c r="G41" s="75"/>
      <c r="H41" s="75"/>
    </row>
    <row r="42" spans="1:8" ht="12.75" customHeight="1" x14ac:dyDescent="0.15">
      <c r="A42" s="60" t="s">
        <v>39</v>
      </c>
      <c r="B42" s="24">
        <v>91</v>
      </c>
      <c r="C42" s="24">
        <v>91</v>
      </c>
      <c r="D42" s="55">
        <v>0</v>
      </c>
      <c r="E42" s="216" t="s">
        <v>1</v>
      </c>
      <c r="F42" s="55">
        <v>0</v>
      </c>
      <c r="G42" s="55">
        <v>0</v>
      </c>
      <c r="H42" s="55">
        <v>0</v>
      </c>
    </row>
    <row r="43" spans="1:8" ht="12.75" customHeight="1" x14ac:dyDescent="0.15">
      <c r="A43" s="60" t="s">
        <v>40</v>
      </c>
      <c r="B43" s="55">
        <v>0</v>
      </c>
      <c r="C43" s="55">
        <v>0</v>
      </c>
      <c r="D43" s="55">
        <v>0</v>
      </c>
      <c r="E43" s="216" t="s">
        <v>1</v>
      </c>
      <c r="F43" s="55">
        <v>0</v>
      </c>
      <c r="G43" s="55">
        <v>0</v>
      </c>
      <c r="H43" s="55">
        <v>0</v>
      </c>
    </row>
    <row r="44" spans="1:8" ht="12.75" customHeight="1" x14ac:dyDescent="0.15">
      <c r="A44" s="60" t="s">
        <v>41</v>
      </c>
      <c r="B44" s="24">
        <v>1274</v>
      </c>
      <c r="C44" s="24">
        <v>51</v>
      </c>
      <c r="D44" s="55">
        <v>0</v>
      </c>
      <c r="E44" s="24">
        <v>1110</v>
      </c>
      <c r="F44" s="24">
        <v>671</v>
      </c>
      <c r="G44" s="24">
        <v>113</v>
      </c>
      <c r="H44" s="55">
        <v>0</v>
      </c>
    </row>
    <row r="45" spans="1:8" ht="12.75" customHeight="1" x14ac:dyDescent="0.15">
      <c r="A45" s="60" t="s">
        <v>42</v>
      </c>
      <c r="B45" s="24">
        <v>2978</v>
      </c>
      <c r="C45" s="24">
        <v>2978</v>
      </c>
      <c r="D45" s="55">
        <v>0</v>
      </c>
      <c r="E45" s="216" t="s">
        <v>1</v>
      </c>
      <c r="F45" s="55">
        <v>0</v>
      </c>
      <c r="G45" s="55">
        <v>0</v>
      </c>
      <c r="H45" s="55">
        <v>0</v>
      </c>
    </row>
    <row r="46" spans="1:8" ht="12.75" customHeight="1" x14ac:dyDescent="0.15">
      <c r="A46" s="60" t="s">
        <v>43</v>
      </c>
      <c r="B46" s="24">
        <v>220</v>
      </c>
      <c r="C46" s="24">
        <v>37</v>
      </c>
      <c r="D46" s="55">
        <v>0</v>
      </c>
      <c r="E46" s="24">
        <v>182</v>
      </c>
      <c r="F46" s="24">
        <v>110</v>
      </c>
      <c r="G46" s="55">
        <v>0</v>
      </c>
      <c r="H46" s="55">
        <v>0</v>
      </c>
    </row>
    <row r="47" spans="1:8" ht="12.75" customHeight="1" x14ac:dyDescent="0.15">
      <c r="A47" s="60" t="s">
        <v>44</v>
      </c>
      <c r="B47" s="55">
        <v>0</v>
      </c>
      <c r="C47" s="55">
        <v>0</v>
      </c>
      <c r="D47" s="55">
        <v>0</v>
      </c>
      <c r="E47" s="216" t="s">
        <v>1</v>
      </c>
      <c r="F47" s="55">
        <v>0</v>
      </c>
      <c r="G47" s="55">
        <v>0</v>
      </c>
      <c r="H47" s="55">
        <v>0</v>
      </c>
    </row>
    <row r="48" spans="1:8" ht="12.75" customHeight="1" x14ac:dyDescent="0.15">
      <c r="A48" s="60" t="s">
        <v>45</v>
      </c>
      <c r="B48" s="24">
        <v>2738</v>
      </c>
      <c r="C48" s="24">
        <v>280</v>
      </c>
      <c r="D48" s="55">
        <v>0</v>
      </c>
      <c r="E48" s="24">
        <v>2457</v>
      </c>
      <c r="F48" s="24">
        <v>1384</v>
      </c>
      <c r="G48" s="55">
        <v>0</v>
      </c>
      <c r="H48" s="55">
        <v>0</v>
      </c>
    </row>
    <row r="49" spans="1:8" ht="12.75" customHeight="1" x14ac:dyDescent="0.15">
      <c r="A49" s="60" t="s">
        <v>46</v>
      </c>
      <c r="B49" s="55">
        <v>0</v>
      </c>
      <c r="C49" s="55">
        <v>0</v>
      </c>
      <c r="D49" s="55">
        <v>0</v>
      </c>
      <c r="E49" s="216" t="s">
        <v>1</v>
      </c>
      <c r="F49" s="55">
        <v>0</v>
      </c>
      <c r="G49" s="55">
        <v>0</v>
      </c>
      <c r="H49" s="55">
        <v>0</v>
      </c>
    </row>
    <row r="50" spans="1:8" ht="12.75" customHeight="1" x14ac:dyDescent="0.15">
      <c r="A50" s="60" t="s">
        <v>47</v>
      </c>
      <c r="B50" s="55">
        <v>0</v>
      </c>
      <c r="C50" s="55">
        <v>0</v>
      </c>
      <c r="D50" s="55">
        <v>0</v>
      </c>
      <c r="E50" s="216" t="s">
        <v>1</v>
      </c>
      <c r="F50" s="55">
        <v>0</v>
      </c>
      <c r="G50" s="55">
        <v>0</v>
      </c>
      <c r="H50" s="55">
        <v>0</v>
      </c>
    </row>
    <row r="51" spans="1:8" ht="12.75" customHeight="1" x14ac:dyDescent="0.15">
      <c r="A51" s="60" t="s">
        <v>48</v>
      </c>
      <c r="B51" s="24">
        <v>1014</v>
      </c>
      <c r="C51" s="24">
        <v>213</v>
      </c>
      <c r="D51" s="55">
        <v>0</v>
      </c>
      <c r="E51" s="24">
        <v>788</v>
      </c>
      <c r="F51" s="24">
        <v>397</v>
      </c>
      <c r="G51" s="24">
        <v>13</v>
      </c>
      <c r="H51" s="55">
        <v>0</v>
      </c>
    </row>
    <row r="52" spans="1:8" ht="4.5" customHeight="1" x14ac:dyDescent="0.15">
      <c r="A52" s="62"/>
      <c r="B52" s="75"/>
      <c r="C52" s="75"/>
      <c r="D52" s="75"/>
      <c r="E52" s="75"/>
      <c r="F52" s="75"/>
      <c r="G52" s="75"/>
      <c r="H52" s="75"/>
    </row>
    <row r="53" spans="1:8" ht="12.75" customHeight="1" x14ac:dyDescent="0.15">
      <c r="A53" s="60" t="s">
        <v>49</v>
      </c>
      <c r="B53" s="55">
        <v>0</v>
      </c>
      <c r="C53" s="55">
        <v>0</v>
      </c>
      <c r="D53" s="55">
        <v>0</v>
      </c>
      <c r="E53" s="216" t="s">
        <v>1</v>
      </c>
      <c r="F53" s="55">
        <v>0</v>
      </c>
      <c r="G53" s="55">
        <v>0</v>
      </c>
      <c r="H53" s="55">
        <v>0</v>
      </c>
    </row>
    <row r="54" spans="1:8" ht="12.75" customHeight="1" x14ac:dyDescent="0.15">
      <c r="A54" s="60" t="s">
        <v>50</v>
      </c>
      <c r="B54" s="24">
        <v>504</v>
      </c>
      <c r="C54" s="24">
        <v>15</v>
      </c>
      <c r="D54" s="55">
        <v>0</v>
      </c>
      <c r="E54" s="24">
        <v>438</v>
      </c>
      <c r="F54" s="24">
        <v>32</v>
      </c>
      <c r="G54" s="24">
        <v>51</v>
      </c>
      <c r="H54" s="55">
        <v>0</v>
      </c>
    </row>
    <row r="55" spans="1:8" ht="12.75" customHeight="1" x14ac:dyDescent="0.15">
      <c r="A55" s="60" t="s">
        <v>51</v>
      </c>
      <c r="B55" s="55">
        <v>0</v>
      </c>
      <c r="C55" s="55">
        <v>0</v>
      </c>
      <c r="D55" s="55">
        <v>0</v>
      </c>
      <c r="E55" s="216" t="s">
        <v>1</v>
      </c>
      <c r="F55" s="55">
        <v>0</v>
      </c>
      <c r="G55" s="55">
        <v>0</v>
      </c>
      <c r="H55" s="55">
        <v>0</v>
      </c>
    </row>
    <row r="56" spans="1:8" ht="12.75" customHeight="1" x14ac:dyDescent="0.15">
      <c r="A56" s="60" t="s">
        <v>52</v>
      </c>
      <c r="B56" s="55">
        <v>0</v>
      </c>
      <c r="C56" s="55">
        <v>0</v>
      </c>
      <c r="D56" s="55">
        <v>0</v>
      </c>
      <c r="E56" s="216" t="s">
        <v>1</v>
      </c>
      <c r="F56" s="55">
        <v>0</v>
      </c>
      <c r="G56" s="55">
        <v>0</v>
      </c>
      <c r="H56" s="55">
        <v>0</v>
      </c>
    </row>
    <row r="57" spans="1:8" ht="12.75" customHeight="1" x14ac:dyDescent="0.15">
      <c r="A57" s="60" t="s">
        <v>53</v>
      </c>
      <c r="B57" s="24">
        <v>276</v>
      </c>
      <c r="C57" s="55">
        <v>12</v>
      </c>
      <c r="D57" s="55">
        <v>0</v>
      </c>
      <c r="E57" s="24">
        <v>264</v>
      </c>
      <c r="F57" s="55">
        <v>18</v>
      </c>
      <c r="G57" s="55">
        <v>0</v>
      </c>
      <c r="H57" s="55">
        <v>0</v>
      </c>
    </row>
    <row r="58" spans="1:8" ht="12.75" customHeight="1" x14ac:dyDescent="0.15">
      <c r="A58" s="60" t="s">
        <v>54</v>
      </c>
      <c r="B58" s="55">
        <v>0</v>
      </c>
      <c r="C58" s="55">
        <v>0</v>
      </c>
      <c r="D58" s="55">
        <v>0</v>
      </c>
      <c r="E58" s="216" t="s">
        <v>1</v>
      </c>
      <c r="F58" s="55">
        <v>0</v>
      </c>
      <c r="G58" s="55">
        <v>0</v>
      </c>
      <c r="H58" s="55">
        <v>0</v>
      </c>
    </row>
    <row r="59" spans="1:8" ht="12.75" customHeight="1" x14ac:dyDescent="0.15">
      <c r="A59" s="60" t="s">
        <v>55</v>
      </c>
      <c r="B59" s="55">
        <v>0</v>
      </c>
      <c r="C59" s="55">
        <v>0</v>
      </c>
      <c r="D59" s="55">
        <v>0</v>
      </c>
      <c r="E59" s="216" t="s">
        <v>1</v>
      </c>
      <c r="F59" s="55">
        <v>0</v>
      </c>
      <c r="G59" s="55">
        <v>0</v>
      </c>
      <c r="H59" s="55">
        <v>0</v>
      </c>
    </row>
    <row r="60" spans="1:8" ht="12.75" customHeight="1" x14ac:dyDescent="0.15">
      <c r="A60" s="60" t="s">
        <v>56</v>
      </c>
      <c r="B60" s="24">
        <v>431</v>
      </c>
      <c r="C60" s="24">
        <v>81</v>
      </c>
      <c r="D60" s="55">
        <v>0</v>
      </c>
      <c r="E60" s="24">
        <v>333</v>
      </c>
      <c r="F60" s="24">
        <v>161</v>
      </c>
      <c r="G60" s="24">
        <v>16</v>
      </c>
      <c r="H60" s="55">
        <v>0</v>
      </c>
    </row>
    <row r="61" spans="1:8" ht="12.75" customHeight="1" x14ac:dyDescent="0.15">
      <c r="A61" s="60" t="s">
        <v>57</v>
      </c>
      <c r="B61" s="55">
        <v>0</v>
      </c>
      <c r="C61" s="55">
        <v>0</v>
      </c>
      <c r="D61" s="55">
        <v>0</v>
      </c>
      <c r="E61" s="216" t="s">
        <v>1</v>
      </c>
      <c r="F61" s="55">
        <v>0</v>
      </c>
      <c r="G61" s="55">
        <v>0</v>
      </c>
      <c r="H61" s="55">
        <v>0</v>
      </c>
    </row>
    <row r="62" spans="1:8" ht="12.75" customHeight="1" x14ac:dyDescent="0.15">
      <c r="A62" s="60" t="s">
        <v>58</v>
      </c>
      <c r="B62" s="55">
        <v>0</v>
      </c>
      <c r="C62" s="55">
        <v>0</v>
      </c>
      <c r="D62" s="55">
        <v>0</v>
      </c>
      <c r="E62" s="216" t="s">
        <v>1</v>
      </c>
      <c r="F62" s="55">
        <v>0</v>
      </c>
      <c r="G62" s="55">
        <v>0</v>
      </c>
      <c r="H62" s="55">
        <v>0</v>
      </c>
    </row>
    <row r="63" spans="1:8" ht="4.5" customHeight="1" x14ac:dyDescent="0.15">
      <c r="A63" s="62"/>
      <c r="B63" s="75"/>
      <c r="C63" s="75"/>
      <c r="D63" s="75"/>
      <c r="E63" s="75"/>
      <c r="F63" s="75"/>
      <c r="G63" s="75"/>
      <c r="H63" s="75"/>
    </row>
    <row r="64" spans="1:8" ht="12.75" customHeight="1" x14ac:dyDescent="0.15">
      <c r="A64" s="60" t="s">
        <v>59</v>
      </c>
      <c r="B64" s="24">
        <v>4778</v>
      </c>
      <c r="C64" s="24">
        <v>66</v>
      </c>
      <c r="D64" s="55">
        <v>0</v>
      </c>
      <c r="E64" s="24">
        <v>4299</v>
      </c>
      <c r="F64" s="24">
        <v>539</v>
      </c>
      <c r="G64" s="24">
        <v>413</v>
      </c>
      <c r="H64" s="55">
        <v>0</v>
      </c>
    </row>
    <row r="65" spans="1:8" ht="12.75" customHeight="1" x14ac:dyDescent="0.15">
      <c r="A65" s="60" t="s">
        <v>60</v>
      </c>
      <c r="B65" s="55">
        <v>0</v>
      </c>
      <c r="C65" s="55">
        <v>0</v>
      </c>
      <c r="D65" s="55">
        <v>0</v>
      </c>
      <c r="E65" s="216" t="s">
        <v>1</v>
      </c>
      <c r="F65" s="55">
        <v>0</v>
      </c>
      <c r="G65" s="55">
        <v>0</v>
      </c>
      <c r="H65" s="55">
        <v>0</v>
      </c>
    </row>
    <row r="66" spans="1:8" ht="12.75" customHeight="1" x14ac:dyDescent="0.15">
      <c r="A66" s="60" t="s">
        <v>61</v>
      </c>
      <c r="B66" s="24">
        <v>812</v>
      </c>
      <c r="C66" s="24">
        <v>113</v>
      </c>
      <c r="D66" s="55">
        <v>0</v>
      </c>
      <c r="E66" s="24">
        <v>581</v>
      </c>
      <c r="F66" s="24">
        <v>155</v>
      </c>
      <c r="G66" s="24">
        <v>118</v>
      </c>
      <c r="H66" s="55">
        <v>0</v>
      </c>
    </row>
    <row r="67" spans="1:8" ht="12.75" customHeight="1" x14ac:dyDescent="0.15">
      <c r="A67" s="61" t="s">
        <v>62</v>
      </c>
      <c r="B67" s="25">
        <v>11</v>
      </c>
      <c r="C67" s="56">
        <v>0</v>
      </c>
      <c r="D67" s="56">
        <v>0</v>
      </c>
      <c r="E67" s="25">
        <v>10</v>
      </c>
      <c r="F67" s="25">
        <v>8</v>
      </c>
      <c r="G67" s="56">
        <v>1</v>
      </c>
      <c r="H67" s="56">
        <v>0</v>
      </c>
    </row>
    <row r="68" spans="1:8" ht="12.75" customHeight="1" x14ac:dyDescent="0.15">
      <c r="A68" s="306" t="s">
        <v>88</v>
      </c>
      <c r="B68" s="306"/>
      <c r="C68" s="306"/>
      <c r="D68" s="306"/>
      <c r="E68" s="306"/>
      <c r="F68" s="306"/>
      <c r="G68" s="306"/>
      <c r="H68" s="306"/>
    </row>
    <row r="70" spans="1:8" ht="12.75" customHeight="1" x14ac:dyDescent="0.15">
      <c r="A70" s="2" t="s">
        <v>2</v>
      </c>
    </row>
  </sheetData>
  <mergeCells count="11">
    <mergeCell ref="A1:H1"/>
    <mergeCell ref="A2:H2"/>
    <mergeCell ref="G4:H5"/>
    <mergeCell ref="A68:H68"/>
    <mergeCell ref="A3:A6"/>
    <mergeCell ref="B3:H3"/>
    <mergeCell ref="B4:B6"/>
    <mergeCell ref="C4:C6"/>
    <mergeCell ref="D4:D6"/>
    <mergeCell ref="E4:E6"/>
    <mergeCell ref="F4:F6"/>
  </mergeCells>
  <phoneticPr fontId="0" type="noConversion"/>
  <printOptions horizontalCentered="1"/>
  <pageMargins left="0.25" right="0.25" top="0.25" bottom="0.25" header="0.5" footer="0.5"/>
  <pageSetup scale="87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">
    <pageSetUpPr fitToPage="1"/>
  </sheetPr>
  <dimension ref="A1:R69"/>
  <sheetViews>
    <sheetView workbookViewId="0">
      <selection activeCell="Q21" sqref="Q21"/>
    </sheetView>
  </sheetViews>
  <sheetFormatPr baseColWidth="10" defaultColWidth="9.1640625" defaultRowHeight="13" x14ac:dyDescent="0.15"/>
  <cols>
    <col min="1" max="1" width="15.6640625" style="2" customWidth="1"/>
    <col min="2" max="2" width="10.5" style="2" bestFit="1" customWidth="1"/>
    <col min="3" max="3" width="14.6640625" style="2" customWidth="1"/>
    <col min="4" max="4" width="13.33203125" style="2" bestFit="1" customWidth="1"/>
    <col min="5" max="5" width="13.1640625" style="2" bestFit="1" customWidth="1"/>
    <col min="6" max="6" width="12.1640625" style="2" customWidth="1"/>
    <col min="7" max="7" width="12.33203125" style="2" bestFit="1" customWidth="1"/>
    <col min="8" max="8" width="11.33203125" style="2" bestFit="1" customWidth="1"/>
    <col min="9" max="9" width="10.83203125" style="2" bestFit="1" customWidth="1"/>
    <col min="10" max="10" width="7.6640625" style="2" bestFit="1" customWidth="1"/>
    <col min="11" max="11" width="11.33203125" style="2" bestFit="1" customWidth="1"/>
    <col min="12" max="12" width="10.6640625" style="2" bestFit="1" customWidth="1"/>
    <col min="13" max="13" width="9.6640625" style="2" bestFit="1" customWidth="1"/>
    <col min="14" max="14" width="12.33203125" style="2" bestFit="1" customWidth="1"/>
    <col min="15" max="15" width="11.5" style="2" bestFit="1" customWidth="1"/>
    <col min="16" max="16" width="10.5" style="2" bestFit="1" customWidth="1"/>
    <col min="17" max="17" width="9.6640625" style="2" bestFit="1" customWidth="1"/>
    <col min="18" max="16384" width="9.1640625" style="2"/>
  </cols>
  <sheetData>
    <row r="1" spans="1:18" ht="65.25" customHeight="1" x14ac:dyDescent="0.15">
      <c r="A1" s="289" t="s">
        <v>180</v>
      </c>
      <c r="B1" s="289"/>
      <c r="C1" s="289"/>
      <c r="D1" s="289"/>
      <c r="E1" s="289"/>
      <c r="F1" s="289"/>
      <c r="G1" s="289"/>
      <c r="H1" s="289"/>
      <c r="I1" s="289"/>
      <c r="J1" s="289"/>
      <c r="K1" s="289"/>
      <c r="L1" s="289"/>
      <c r="M1" s="289"/>
      <c r="N1" s="289"/>
      <c r="O1" s="289"/>
      <c r="P1" s="289"/>
      <c r="Q1" s="289"/>
    </row>
    <row r="2" spans="1:18" ht="12.75" customHeight="1" x14ac:dyDescent="0.15">
      <c r="A2" s="290" t="str">
        <f>FINAL2!$A$2</f>
        <v>ACF/OFA: 12/15/2015</v>
      </c>
      <c r="B2" s="290"/>
      <c r="C2" s="290"/>
      <c r="D2" s="290"/>
      <c r="E2" s="290"/>
      <c r="F2" s="290"/>
      <c r="G2" s="290"/>
      <c r="H2" s="290"/>
      <c r="I2" s="290"/>
      <c r="J2" s="290"/>
      <c r="K2" s="290"/>
      <c r="L2" s="290"/>
      <c r="M2" s="290"/>
      <c r="N2" s="290"/>
      <c r="O2" s="290"/>
      <c r="P2" s="290"/>
      <c r="Q2" s="290"/>
    </row>
    <row r="3" spans="1:18" s="3" customFormat="1" ht="12.75" customHeight="1" x14ac:dyDescent="0.15">
      <c r="A3" s="270" t="s">
        <v>0</v>
      </c>
      <c r="B3" s="285" t="s">
        <v>118</v>
      </c>
      <c r="C3" s="319"/>
      <c r="D3" s="320"/>
      <c r="E3" s="319" t="s">
        <v>119</v>
      </c>
      <c r="F3" s="319"/>
      <c r="G3" s="319"/>
      <c r="H3" s="319"/>
      <c r="I3" s="319"/>
      <c r="J3" s="319"/>
      <c r="K3" s="319"/>
      <c r="L3" s="319"/>
      <c r="M3" s="319"/>
      <c r="N3" s="319"/>
      <c r="O3" s="319"/>
      <c r="P3" s="319"/>
      <c r="Q3" s="286"/>
      <c r="R3" s="8"/>
    </row>
    <row r="4" spans="1:18" s="3" customFormat="1" ht="12.75" customHeight="1" x14ac:dyDescent="0.15">
      <c r="A4" s="307"/>
      <c r="B4" s="296" t="s">
        <v>150</v>
      </c>
      <c r="C4" s="296" t="s">
        <v>151</v>
      </c>
      <c r="D4" s="313" t="s">
        <v>154</v>
      </c>
      <c r="E4" s="316" t="s">
        <v>155</v>
      </c>
      <c r="F4" s="296" t="s">
        <v>152</v>
      </c>
      <c r="G4" s="296" t="s">
        <v>153</v>
      </c>
      <c r="H4" s="296" t="s">
        <v>156</v>
      </c>
      <c r="I4" s="296" t="s">
        <v>157</v>
      </c>
      <c r="J4" s="296" t="s">
        <v>158</v>
      </c>
      <c r="K4" s="296" t="s">
        <v>159</v>
      </c>
      <c r="L4" s="296" t="s">
        <v>160</v>
      </c>
      <c r="M4" s="296" t="s">
        <v>161</v>
      </c>
      <c r="N4" s="296" t="s">
        <v>162</v>
      </c>
      <c r="O4" s="296" t="s">
        <v>163</v>
      </c>
      <c r="P4" s="296" t="s">
        <v>164</v>
      </c>
      <c r="Q4" s="270" t="s">
        <v>98</v>
      </c>
    </row>
    <row r="5" spans="1:18" s="3" customFormat="1" ht="12.75" customHeight="1" x14ac:dyDescent="0.15">
      <c r="A5" s="307"/>
      <c r="B5" s="310"/>
      <c r="C5" s="310"/>
      <c r="D5" s="314"/>
      <c r="E5" s="317"/>
      <c r="F5" s="310"/>
      <c r="G5" s="310"/>
      <c r="H5" s="310"/>
      <c r="I5" s="310"/>
      <c r="J5" s="310"/>
      <c r="K5" s="310"/>
      <c r="L5" s="310"/>
      <c r="M5" s="310"/>
      <c r="N5" s="310"/>
      <c r="O5" s="310"/>
      <c r="P5" s="310"/>
      <c r="Q5" s="307"/>
    </row>
    <row r="6" spans="1:18" s="3" customFormat="1" ht="12.75" customHeight="1" x14ac:dyDescent="0.15">
      <c r="A6" s="308"/>
      <c r="B6" s="312"/>
      <c r="C6" s="312"/>
      <c r="D6" s="315"/>
      <c r="E6" s="318"/>
      <c r="F6" s="312"/>
      <c r="G6" s="312"/>
      <c r="H6" s="312"/>
      <c r="I6" s="312"/>
      <c r="J6" s="312"/>
      <c r="K6" s="312"/>
      <c r="L6" s="312"/>
      <c r="M6" s="312"/>
      <c r="N6" s="312"/>
      <c r="O6" s="312"/>
      <c r="P6" s="312"/>
      <c r="Q6" s="308"/>
    </row>
    <row r="7" spans="1:18" ht="12.75" customHeight="1" x14ac:dyDescent="0.15">
      <c r="A7" s="45" t="s">
        <v>3</v>
      </c>
      <c r="B7" s="57">
        <f t="shared" ref="B7:Q7" si="0">SUM(B9:B67)</f>
        <v>1749638</v>
      </c>
      <c r="C7" s="57">
        <f t="shared" si="0"/>
        <v>930398</v>
      </c>
      <c r="D7" s="92">
        <f t="shared" si="0"/>
        <v>313396</v>
      </c>
      <c r="E7" s="81">
        <f t="shared" si="0"/>
        <v>203741</v>
      </c>
      <c r="F7" s="57">
        <f t="shared" si="0"/>
        <v>3831</v>
      </c>
      <c r="G7" s="57">
        <f t="shared" si="0"/>
        <v>3452</v>
      </c>
      <c r="H7" s="57">
        <f t="shared" si="0"/>
        <v>26176</v>
      </c>
      <c r="I7" s="57">
        <f t="shared" si="0"/>
        <v>658</v>
      </c>
      <c r="J7" s="57">
        <f t="shared" si="0"/>
        <v>60276</v>
      </c>
      <c r="K7" s="57">
        <f t="shared" si="0"/>
        <v>21938</v>
      </c>
      <c r="L7" s="57">
        <f t="shared" si="0"/>
        <v>38747</v>
      </c>
      <c r="M7" s="57">
        <f t="shared" si="0"/>
        <v>11237</v>
      </c>
      <c r="N7" s="57">
        <f t="shared" si="0"/>
        <v>3021</v>
      </c>
      <c r="O7" s="57">
        <f t="shared" si="0"/>
        <v>4083</v>
      </c>
      <c r="P7" s="57">
        <f t="shared" si="0"/>
        <v>208</v>
      </c>
      <c r="Q7" s="57">
        <f t="shared" si="0"/>
        <v>8926</v>
      </c>
    </row>
    <row r="8" spans="1:18" ht="4.5" customHeight="1" x14ac:dyDescent="0.15">
      <c r="A8" s="62"/>
      <c r="B8" s="76"/>
      <c r="C8" s="76"/>
      <c r="D8" s="93"/>
      <c r="E8" s="82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</row>
    <row r="9" spans="1:18" ht="12.75" customHeight="1" x14ac:dyDescent="0.15">
      <c r="A9" s="60" t="s">
        <v>10</v>
      </c>
      <c r="B9" s="57">
        <v>19774</v>
      </c>
      <c r="C9" s="57">
        <v>9783</v>
      </c>
      <c r="D9" s="92">
        <v>4765</v>
      </c>
      <c r="E9" s="81">
        <v>3959</v>
      </c>
      <c r="F9" s="57">
        <v>15</v>
      </c>
      <c r="G9" s="57">
        <v>70</v>
      </c>
      <c r="H9" s="57">
        <v>565</v>
      </c>
      <c r="I9" s="77">
        <v>0</v>
      </c>
      <c r="J9" s="57">
        <v>150</v>
      </c>
      <c r="K9" s="77">
        <v>0</v>
      </c>
      <c r="L9" s="57">
        <v>279</v>
      </c>
      <c r="M9" s="57">
        <v>321</v>
      </c>
      <c r="N9" s="57">
        <v>1</v>
      </c>
      <c r="O9" s="57">
        <v>65</v>
      </c>
      <c r="P9" s="77">
        <v>0</v>
      </c>
      <c r="Q9" s="57">
        <v>37</v>
      </c>
    </row>
    <row r="10" spans="1:18" ht="12.75" customHeight="1" x14ac:dyDescent="0.15">
      <c r="A10" s="60" t="s">
        <v>11</v>
      </c>
      <c r="B10" s="57">
        <v>3600</v>
      </c>
      <c r="C10" s="57">
        <v>1907</v>
      </c>
      <c r="D10" s="92">
        <v>815</v>
      </c>
      <c r="E10" s="81">
        <v>666</v>
      </c>
      <c r="F10" s="77">
        <v>0</v>
      </c>
      <c r="G10" s="57">
        <v>2</v>
      </c>
      <c r="H10" s="57">
        <v>5</v>
      </c>
      <c r="I10" s="57">
        <v>3</v>
      </c>
      <c r="J10" s="57">
        <v>162</v>
      </c>
      <c r="K10" s="57">
        <v>34</v>
      </c>
      <c r="L10" s="57">
        <v>56</v>
      </c>
      <c r="M10" s="57">
        <v>2</v>
      </c>
      <c r="N10" s="57">
        <v>11</v>
      </c>
      <c r="O10" s="57">
        <v>8</v>
      </c>
      <c r="P10" s="77">
        <v>0</v>
      </c>
      <c r="Q10" s="77">
        <v>0</v>
      </c>
    </row>
    <row r="11" spans="1:18" ht="12.75" customHeight="1" x14ac:dyDescent="0.15">
      <c r="A11" s="60" t="s">
        <v>12</v>
      </c>
      <c r="B11" s="57">
        <v>16322</v>
      </c>
      <c r="C11" s="57">
        <v>8402</v>
      </c>
      <c r="D11" s="92">
        <v>1764</v>
      </c>
      <c r="E11" s="81">
        <v>1142</v>
      </c>
      <c r="F11" s="77">
        <v>0</v>
      </c>
      <c r="G11" s="77">
        <v>3</v>
      </c>
      <c r="H11" s="57">
        <v>247</v>
      </c>
      <c r="I11" s="57">
        <v>5</v>
      </c>
      <c r="J11" s="57">
        <v>392</v>
      </c>
      <c r="K11" s="57">
        <v>102</v>
      </c>
      <c r="L11" s="57">
        <v>281</v>
      </c>
      <c r="M11" s="57">
        <v>18</v>
      </c>
      <c r="N11" s="57">
        <v>37</v>
      </c>
      <c r="O11" s="57">
        <v>26</v>
      </c>
      <c r="P11" s="77">
        <v>0</v>
      </c>
      <c r="Q11" s="77">
        <v>0</v>
      </c>
    </row>
    <row r="12" spans="1:18" ht="12.75" customHeight="1" x14ac:dyDescent="0.15">
      <c r="A12" s="60" t="s">
        <v>13</v>
      </c>
      <c r="B12" s="57">
        <v>6964</v>
      </c>
      <c r="C12" s="57">
        <v>3257</v>
      </c>
      <c r="D12" s="92">
        <v>1287</v>
      </c>
      <c r="E12" s="81">
        <v>1029</v>
      </c>
      <c r="F12" s="77">
        <v>0</v>
      </c>
      <c r="G12" s="77">
        <v>6</v>
      </c>
      <c r="H12" s="57">
        <v>103</v>
      </c>
      <c r="I12" s="57">
        <v>4</v>
      </c>
      <c r="J12" s="57">
        <v>45</v>
      </c>
      <c r="K12" s="57">
        <v>15</v>
      </c>
      <c r="L12" s="57">
        <v>137</v>
      </c>
      <c r="M12" s="77">
        <v>0</v>
      </c>
      <c r="N12" s="77">
        <v>0</v>
      </c>
      <c r="O12" s="57">
        <v>18</v>
      </c>
      <c r="P12" s="77">
        <v>0</v>
      </c>
      <c r="Q12" s="77">
        <v>0</v>
      </c>
    </row>
    <row r="13" spans="1:18" ht="12.75" customHeight="1" x14ac:dyDescent="0.15">
      <c r="A13" s="60" t="s">
        <v>14</v>
      </c>
      <c r="B13" s="57">
        <v>563785</v>
      </c>
      <c r="C13" s="57">
        <v>344763</v>
      </c>
      <c r="D13" s="92">
        <v>87560</v>
      </c>
      <c r="E13" s="81">
        <v>40724</v>
      </c>
      <c r="F13" s="57">
        <v>1448</v>
      </c>
      <c r="G13" s="57">
        <v>2651</v>
      </c>
      <c r="H13" s="57">
        <v>3259</v>
      </c>
      <c r="I13" s="57">
        <v>489</v>
      </c>
      <c r="J13" s="57">
        <v>37438</v>
      </c>
      <c r="K13" s="57">
        <v>9639</v>
      </c>
      <c r="L13" s="57">
        <v>16301</v>
      </c>
      <c r="M13" s="57">
        <v>2564</v>
      </c>
      <c r="N13" s="57">
        <v>2049</v>
      </c>
      <c r="O13" s="57">
        <v>305</v>
      </c>
      <c r="P13" s="77">
        <v>0</v>
      </c>
      <c r="Q13" s="57">
        <v>2236</v>
      </c>
    </row>
    <row r="14" spans="1:18" ht="12.75" customHeight="1" x14ac:dyDescent="0.15">
      <c r="A14" s="60" t="s">
        <v>15</v>
      </c>
      <c r="B14" s="57">
        <v>15124</v>
      </c>
      <c r="C14" s="57">
        <v>9091</v>
      </c>
      <c r="D14" s="92">
        <v>2293</v>
      </c>
      <c r="E14" s="81">
        <v>1094</v>
      </c>
      <c r="F14" s="57">
        <v>65</v>
      </c>
      <c r="G14" s="77">
        <v>0</v>
      </c>
      <c r="H14" s="57">
        <v>393</v>
      </c>
      <c r="I14" s="57">
        <v>43</v>
      </c>
      <c r="J14" s="57">
        <v>335</v>
      </c>
      <c r="K14" s="57">
        <v>251</v>
      </c>
      <c r="L14" s="57">
        <v>615</v>
      </c>
      <c r="M14" s="77">
        <v>23</v>
      </c>
      <c r="N14" s="57">
        <v>11</v>
      </c>
      <c r="O14" s="57">
        <v>41</v>
      </c>
      <c r="P14" s="77">
        <v>0</v>
      </c>
      <c r="Q14" s="57">
        <v>36</v>
      </c>
    </row>
    <row r="15" spans="1:18" ht="12.75" customHeight="1" x14ac:dyDescent="0.15">
      <c r="A15" s="60" t="s">
        <v>16</v>
      </c>
      <c r="B15" s="57">
        <v>14824</v>
      </c>
      <c r="C15" s="57">
        <v>7300</v>
      </c>
      <c r="D15" s="92">
        <v>3483</v>
      </c>
      <c r="E15" s="81">
        <v>1762</v>
      </c>
      <c r="F15" s="57">
        <v>16</v>
      </c>
      <c r="G15" s="77">
        <v>5</v>
      </c>
      <c r="H15" s="77">
        <v>0</v>
      </c>
      <c r="I15" s="77">
        <v>0</v>
      </c>
      <c r="J15" s="57">
        <v>2307</v>
      </c>
      <c r="K15" s="57">
        <v>5</v>
      </c>
      <c r="L15" s="57">
        <v>274</v>
      </c>
      <c r="M15" s="77">
        <v>5</v>
      </c>
      <c r="N15" s="57">
        <v>93</v>
      </c>
      <c r="O15" s="57">
        <v>18</v>
      </c>
      <c r="P15" s="77">
        <v>0</v>
      </c>
      <c r="Q15" s="77">
        <v>0</v>
      </c>
    </row>
    <row r="16" spans="1:18" ht="12.75" customHeight="1" x14ac:dyDescent="0.15">
      <c r="A16" s="60" t="s">
        <v>17</v>
      </c>
      <c r="B16" s="57">
        <v>4996</v>
      </c>
      <c r="C16" s="57">
        <v>1359</v>
      </c>
      <c r="D16" s="92">
        <v>534</v>
      </c>
      <c r="E16" s="81">
        <v>371</v>
      </c>
      <c r="F16" s="57">
        <v>1</v>
      </c>
      <c r="G16" s="77">
        <v>0</v>
      </c>
      <c r="H16" s="57">
        <v>88</v>
      </c>
      <c r="I16" s="77">
        <v>0</v>
      </c>
      <c r="J16" s="57">
        <v>111</v>
      </c>
      <c r="K16" s="77">
        <v>0</v>
      </c>
      <c r="L16" s="57">
        <v>94</v>
      </c>
      <c r="M16" s="77">
        <v>0</v>
      </c>
      <c r="N16" s="77">
        <v>0</v>
      </c>
      <c r="O16" s="57">
        <v>4</v>
      </c>
      <c r="P16" s="77">
        <v>0</v>
      </c>
      <c r="Q16" s="77">
        <v>0</v>
      </c>
    </row>
    <row r="17" spans="1:18" ht="12.75" customHeight="1" x14ac:dyDescent="0.15">
      <c r="A17" s="60" t="s">
        <v>84</v>
      </c>
      <c r="B17" s="57">
        <v>6659</v>
      </c>
      <c r="C17" s="57">
        <v>3154</v>
      </c>
      <c r="D17" s="92">
        <v>1394</v>
      </c>
      <c r="E17" s="81">
        <v>761</v>
      </c>
      <c r="F17" s="77">
        <v>1</v>
      </c>
      <c r="G17" s="77">
        <v>1</v>
      </c>
      <c r="H17" s="57">
        <v>98</v>
      </c>
      <c r="I17" s="57">
        <v>7</v>
      </c>
      <c r="J17" s="57">
        <v>518</v>
      </c>
      <c r="K17" s="57">
        <v>25</v>
      </c>
      <c r="L17" s="57">
        <v>182</v>
      </c>
      <c r="M17" s="57">
        <v>1</v>
      </c>
      <c r="N17" s="77">
        <v>1</v>
      </c>
      <c r="O17" s="77">
        <v>6</v>
      </c>
      <c r="P17" s="77">
        <v>0</v>
      </c>
      <c r="Q17" s="77">
        <v>0</v>
      </c>
    </row>
    <row r="18" spans="1:18" ht="12.75" customHeight="1" x14ac:dyDescent="0.15">
      <c r="A18" s="60" t="s">
        <v>18</v>
      </c>
      <c r="B18" s="57">
        <v>53632</v>
      </c>
      <c r="C18" s="57">
        <v>10754</v>
      </c>
      <c r="D18" s="92">
        <v>5290</v>
      </c>
      <c r="E18" s="81">
        <v>1508</v>
      </c>
      <c r="F18" s="57">
        <v>3</v>
      </c>
      <c r="G18" s="77">
        <v>3</v>
      </c>
      <c r="H18" s="57">
        <v>836</v>
      </c>
      <c r="I18" s="77">
        <v>11</v>
      </c>
      <c r="J18" s="57">
        <v>739</v>
      </c>
      <c r="K18" s="57">
        <v>1518</v>
      </c>
      <c r="L18" s="57">
        <v>1530</v>
      </c>
      <c r="M18" s="57">
        <v>926</v>
      </c>
      <c r="N18" s="57">
        <v>48</v>
      </c>
      <c r="O18" s="57">
        <v>143</v>
      </c>
      <c r="P18" s="77">
        <v>0</v>
      </c>
      <c r="Q18" s="57">
        <v>349</v>
      </c>
    </row>
    <row r="19" spans="1:18" ht="4.5" customHeight="1" x14ac:dyDescent="0.15">
      <c r="A19" s="62"/>
      <c r="B19" s="76"/>
      <c r="C19" s="76"/>
      <c r="D19" s="93"/>
      <c r="E19" s="82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</row>
    <row r="20" spans="1:18" ht="12.75" customHeight="1" x14ac:dyDescent="0.15">
      <c r="A20" s="60" t="s">
        <v>19</v>
      </c>
      <c r="B20" s="57">
        <v>17836</v>
      </c>
      <c r="C20" s="57">
        <v>3684</v>
      </c>
      <c r="D20" s="92">
        <v>2282</v>
      </c>
      <c r="E20" s="81">
        <v>475</v>
      </c>
      <c r="F20" s="77">
        <v>0</v>
      </c>
      <c r="G20" s="77">
        <v>0</v>
      </c>
      <c r="H20" s="57">
        <v>1269</v>
      </c>
      <c r="I20" s="57">
        <v>4</v>
      </c>
      <c r="J20" s="57">
        <v>223</v>
      </c>
      <c r="K20" s="57">
        <v>28</v>
      </c>
      <c r="L20" s="57">
        <v>276</v>
      </c>
      <c r="M20" s="57">
        <v>702</v>
      </c>
      <c r="N20" s="77">
        <v>0</v>
      </c>
      <c r="O20" s="57">
        <v>152</v>
      </c>
      <c r="P20" s="57">
        <v>191</v>
      </c>
      <c r="Q20" s="57">
        <v>26</v>
      </c>
    </row>
    <row r="21" spans="1:18" ht="12.75" customHeight="1" x14ac:dyDescent="0.15">
      <c r="A21" s="60" t="s">
        <v>20</v>
      </c>
      <c r="B21" s="57">
        <v>1329</v>
      </c>
      <c r="C21" s="57">
        <v>545</v>
      </c>
      <c r="D21" s="92">
        <v>194</v>
      </c>
      <c r="E21" s="81">
        <v>47</v>
      </c>
      <c r="F21" s="77">
        <v>1</v>
      </c>
      <c r="G21" s="77">
        <v>0</v>
      </c>
      <c r="H21" s="57">
        <v>136</v>
      </c>
      <c r="I21" s="77">
        <v>0</v>
      </c>
      <c r="J21" s="77">
        <v>1</v>
      </c>
      <c r="K21" s="77">
        <v>0</v>
      </c>
      <c r="L21" s="57">
        <v>8</v>
      </c>
      <c r="M21" s="77">
        <v>0</v>
      </c>
      <c r="N21" s="77">
        <v>0</v>
      </c>
      <c r="O21" s="77">
        <v>1</v>
      </c>
      <c r="P21" s="77">
        <v>0</v>
      </c>
      <c r="Q21" s="78">
        <v>0</v>
      </c>
      <c r="R21" s="78"/>
    </row>
    <row r="22" spans="1:18" ht="12.75" customHeight="1" x14ac:dyDescent="0.15">
      <c r="A22" s="60" t="s">
        <v>21</v>
      </c>
      <c r="B22" s="57">
        <v>9314</v>
      </c>
      <c r="C22" s="57">
        <v>6443</v>
      </c>
      <c r="D22" s="92">
        <v>3015</v>
      </c>
      <c r="E22" s="81">
        <v>2457</v>
      </c>
      <c r="F22" s="57">
        <v>85</v>
      </c>
      <c r="G22" s="57">
        <v>37</v>
      </c>
      <c r="H22" s="57">
        <v>442</v>
      </c>
      <c r="I22" s="77">
        <v>0</v>
      </c>
      <c r="J22" s="57">
        <v>154</v>
      </c>
      <c r="K22" s="57">
        <v>127</v>
      </c>
      <c r="L22" s="57">
        <v>135</v>
      </c>
      <c r="M22" s="57">
        <v>20</v>
      </c>
      <c r="N22" s="57">
        <v>7</v>
      </c>
      <c r="O22" s="57">
        <v>5</v>
      </c>
      <c r="P22" s="77">
        <v>0</v>
      </c>
      <c r="Q22" s="57">
        <v>33</v>
      </c>
    </row>
    <row r="23" spans="1:18" ht="12.75" customHeight="1" x14ac:dyDescent="0.15">
      <c r="A23" s="60" t="s">
        <v>22</v>
      </c>
      <c r="B23" s="57">
        <v>1836</v>
      </c>
      <c r="C23" s="57">
        <v>139</v>
      </c>
      <c r="D23" s="92">
        <v>73</v>
      </c>
      <c r="E23" s="81">
        <v>37</v>
      </c>
      <c r="F23" s="77">
        <v>0</v>
      </c>
      <c r="G23" s="77">
        <v>0</v>
      </c>
      <c r="H23" s="57">
        <v>16</v>
      </c>
      <c r="I23" s="77">
        <v>0</v>
      </c>
      <c r="J23" s="57">
        <v>34</v>
      </c>
      <c r="K23" s="57">
        <v>1</v>
      </c>
      <c r="L23" s="57">
        <v>19</v>
      </c>
      <c r="M23" s="77">
        <v>0</v>
      </c>
      <c r="N23" s="77">
        <v>0</v>
      </c>
      <c r="O23" s="57">
        <v>2</v>
      </c>
      <c r="P23" s="77">
        <v>0</v>
      </c>
      <c r="Q23" s="57">
        <v>57</v>
      </c>
    </row>
    <row r="24" spans="1:18" ht="12.75" customHeight="1" x14ac:dyDescent="0.15">
      <c r="A24" s="60" t="s">
        <v>23</v>
      </c>
      <c r="B24" s="57">
        <v>20916</v>
      </c>
      <c r="C24" s="57">
        <v>8072</v>
      </c>
      <c r="D24" s="92">
        <v>5590</v>
      </c>
      <c r="E24" s="81">
        <v>3203</v>
      </c>
      <c r="F24" s="77">
        <v>0</v>
      </c>
      <c r="G24" s="77">
        <v>0</v>
      </c>
      <c r="H24" s="57">
        <v>970</v>
      </c>
      <c r="I24" s="77">
        <v>0</v>
      </c>
      <c r="J24" s="57">
        <v>505</v>
      </c>
      <c r="K24" s="57">
        <v>410</v>
      </c>
      <c r="L24" s="57">
        <v>778</v>
      </c>
      <c r="M24" s="57">
        <v>87</v>
      </c>
      <c r="N24" s="77">
        <v>0</v>
      </c>
      <c r="O24" s="57">
        <v>135</v>
      </c>
      <c r="P24" s="77">
        <v>0</v>
      </c>
      <c r="Q24" s="77">
        <v>0</v>
      </c>
    </row>
    <row r="25" spans="1:18" ht="12.75" customHeight="1" x14ac:dyDescent="0.15">
      <c r="A25" s="60" t="s">
        <v>24</v>
      </c>
      <c r="B25" s="57">
        <v>12962</v>
      </c>
      <c r="C25" s="57">
        <v>3518</v>
      </c>
      <c r="D25" s="92">
        <v>1159</v>
      </c>
      <c r="E25" s="81">
        <v>996</v>
      </c>
      <c r="F25" s="57">
        <v>4</v>
      </c>
      <c r="G25" s="77">
        <v>0</v>
      </c>
      <c r="H25" s="57">
        <v>81</v>
      </c>
      <c r="I25" s="77">
        <v>0</v>
      </c>
      <c r="J25" s="57">
        <v>94</v>
      </c>
      <c r="K25" s="57">
        <v>0</v>
      </c>
      <c r="L25" s="57">
        <v>36</v>
      </c>
      <c r="M25" s="57">
        <v>13</v>
      </c>
      <c r="N25" s="57">
        <v>10</v>
      </c>
      <c r="O25" s="57">
        <v>75</v>
      </c>
      <c r="P25" s="77">
        <v>0</v>
      </c>
      <c r="Q25" s="77">
        <v>0</v>
      </c>
    </row>
    <row r="26" spans="1:18" ht="12.75" customHeight="1" x14ac:dyDescent="0.15">
      <c r="A26" s="60" t="s">
        <v>25</v>
      </c>
      <c r="B26" s="57">
        <v>17717</v>
      </c>
      <c r="C26" s="57">
        <v>9274</v>
      </c>
      <c r="D26" s="92">
        <v>3381</v>
      </c>
      <c r="E26" s="81">
        <v>2957</v>
      </c>
      <c r="F26" s="57">
        <v>5</v>
      </c>
      <c r="G26" s="57">
        <v>23</v>
      </c>
      <c r="H26" s="57">
        <v>3</v>
      </c>
      <c r="I26" s="77">
        <v>0</v>
      </c>
      <c r="J26" s="57">
        <v>144</v>
      </c>
      <c r="K26" s="57">
        <v>39</v>
      </c>
      <c r="L26" s="57">
        <v>338</v>
      </c>
      <c r="M26" s="57">
        <v>21</v>
      </c>
      <c r="N26" s="57">
        <v>22</v>
      </c>
      <c r="O26" s="57">
        <v>49</v>
      </c>
      <c r="P26" s="77">
        <v>0</v>
      </c>
      <c r="Q26" s="57">
        <v>458</v>
      </c>
    </row>
    <row r="27" spans="1:18" ht="12.75" customHeight="1" x14ac:dyDescent="0.15">
      <c r="A27" s="60" t="s">
        <v>26</v>
      </c>
      <c r="B27" s="57">
        <v>8461</v>
      </c>
      <c r="C27" s="57">
        <v>4266</v>
      </c>
      <c r="D27" s="92">
        <v>1377</v>
      </c>
      <c r="E27" s="81">
        <v>1199</v>
      </c>
      <c r="F27" s="77">
        <v>0</v>
      </c>
      <c r="G27" s="77">
        <v>3</v>
      </c>
      <c r="H27" s="57">
        <v>33</v>
      </c>
      <c r="I27" s="77">
        <v>0</v>
      </c>
      <c r="J27" s="57">
        <v>76</v>
      </c>
      <c r="K27" s="57">
        <v>7</v>
      </c>
      <c r="L27" s="57">
        <v>116</v>
      </c>
      <c r="M27" s="77">
        <v>0</v>
      </c>
      <c r="N27" s="57">
        <v>3</v>
      </c>
      <c r="O27" s="57">
        <v>44</v>
      </c>
      <c r="P27" s="77">
        <v>0</v>
      </c>
      <c r="Q27" s="57">
        <v>2</v>
      </c>
    </row>
    <row r="28" spans="1:18" ht="12.75" customHeight="1" x14ac:dyDescent="0.15">
      <c r="A28" s="60" t="s">
        <v>27</v>
      </c>
      <c r="B28" s="57">
        <v>30530</v>
      </c>
      <c r="C28" s="57">
        <v>9443</v>
      </c>
      <c r="D28" s="92">
        <v>5162</v>
      </c>
      <c r="E28" s="81">
        <v>2687</v>
      </c>
      <c r="F28" s="57">
        <v>61</v>
      </c>
      <c r="G28" s="77">
        <v>0</v>
      </c>
      <c r="H28" s="57">
        <v>682</v>
      </c>
      <c r="I28" s="77">
        <v>0</v>
      </c>
      <c r="J28" s="57">
        <v>81</v>
      </c>
      <c r="K28" s="57">
        <v>1587</v>
      </c>
      <c r="L28" s="57">
        <v>705</v>
      </c>
      <c r="M28" s="57">
        <v>661</v>
      </c>
      <c r="N28" s="57">
        <v>127</v>
      </c>
      <c r="O28" s="57">
        <v>221</v>
      </c>
      <c r="P28" s="77">
        <v>0</v>
      </c>
      <c r="Q28" s="57">
        <v>11</v>
      </c>
    </row>
    <row r="29" spans="1:18" ht="12.75" customHeight="1" x14ac:dyDescent="0.15">
      <c r="A29" s="60" t="s">
        <v>28</v>
      </c>
      <c r="B29" s="57">
        <v>7531</v>
      </c>
      <c r="C29" s="57">
        <v>2026</v>
      </c>
      <c r="D29" s="92">
        <v>521</v>
      </c>
      <c r="E29" s="81">
        <v>311</v>
      </c>
      <c r="F29" s="57">
        <v>1</v>
      </c>
      <c r="G29" s="57">
        <v>3</v>
      </c>
      <c r="H29" s="57">
        <v>44</v>
      </c>
      <c r="I29" s="57">
        <v>1</v>
      </c>
      <c r="J29" s="57">
        <v>21</v>
      </c>
      <c r="K29" s="57">
        <v>15</v>
      </c>
      <c r="L29" s="57">
        <v>187</v>
      </c>
      <c r="M29" s="77">
        <v>0</v>
      </c>
      <c r="N29" s="77">
        <v>0</v>
      </c>
      <c r="O29" s="57">
        <v>19</v>
      </c>
      <c r="P29" s="77">
        <v>0</v>
      </c>
      <c r="Q29" s="77">
        <v>0</v>
      </c>
    </row>
    <row r="30" spans="1:18" ht="4.5" customHeight="1" x14ac:dyDescent="0.15">
      <c r="A30" s="62"/>
      <c r="B30" s="76"/>
      <c r="C30" s="76"/>
      <c r="D30" s="93"/>
      <c r="E30" s="82"/>
      <c r="F30" s="76"/>
      <c r="G30" s="76"/>
      <c r="H30" s="76"/>
      <c r="I30" s="76"/>
      <c r="J30" s="76"/>
      <c r="K30" s="76"/>
      <c r="L30" s="76"/>
      <c r="M30" s="76"/>
      <c r="N30" s="76"/>
      <c r="O30" s="76"/>
      <c r="P30" s="76"/>
      <c r="Q30" s="76"/>
    </row>
    <row r="31" spans="1:18" ht="12.75" customHeight="1" x14ac:dyDescent="0.15">
      <c r="A31" s="60" t="s">
        <v>29</v>
      </c>
      <c r="B31" s="57">
        <v>28289</v>
      </c>
      <c r="C31" s="57">
        <v>25340</v>
      </c>
      <c r="D31" s="92">
        <v>19405</v>
      </c>
      <c r="E31" s="81">
        <v>19091</v>
      </c>
      <c r="F31" s="77">
        <v>0</v>
      </c>
      <c r="G31" s="77">
        <v>0</v>
      </c>
      <c r="H31" s="57">
        <v>7</v>
      </c>
      <c r="I31" s="77">
        <v>0</v>
      </c>
      <c r="J31" s="57">
        <v>111</v>
      </c>
      <c r="K31" s="57">
        <v>73</v>
      </c>
      <c r="L31" s="57">
        <v>221</v>
      </c>
      <c r="M31" s="57">
        <v>17</v>
      </c>
      <c r="N31" s="57">
        <v>40</v>
      </c>
      <c r="O31" s="57">
        <v>21</v>
      </c>
      <c r="P31" s="77">
        <v>0</v>
      </c>
      <c r="Q31" s="57">
        <v>21</v>
      </c>
    </row>
    <row r="32" spans="1:18" ht="12.75" customHeight="1" x14ac:dyDescent="0.15">
      <c r="A32" s="60" t="s">
        <v>30</v>
      </c>
      <c r="B32" s="57">
        <v>21972</v>
      </c>
      <c r="C32" s="57">
        <v>9579</v>
      </c>
      <c r="D32" s="92">
        <v>4840</v>
      </c>
      <c r="E32" s="81">
        <v>1580</v>
      </c>
      <c r="F32" s="57">
        <v>10</v>
      </c>
      <c r="G32" s="57">
        <v>27</v>
      </c>
      <c r="H32" s="57">
        <v>2544</v>
      </c>
      <c r="I32" s="77">
        <v>4</v>
      </c>
      <c r="J32" s="57">
        <v>830</v>
      </c>
      <c r="K32" s="57">
        <v>269</v>
      </c>
      <c r="L32" s="57">
        <v>800</v>
      </c>
      <c r="M32" s="57">
        <v>1197</v>
      </c>
      <c r="N32" s="77">
        <v>7</v>
      </c>
      <c r="O32" s="57">
        <v>105</v>
      </c>
      <c r="P32" s="77">
        <v>0</v>
      </c>
      <c r="Q32" s="77">
        <v>0</v>
      </c>
    </row>
    <row r="33" spans="1:17" ht="12.75" customHeight="1" x14ac:dyDescent="0.15">
      <c r="A33" s="60" t="s">
        <v>31</v>
      </c>
      <c r="B33" s="57">
        <v>66610</v>
      </c>
      <c r="C33" s="57">
        <v>43899</v>
      </c>
      <c r="D33" s="92">
        <v>20928</v>
      </c>
      <c r="E33" s="81">
        <v>19309</v>
      </c>
      <c r="F33" s="77">
        <v>0</v>
      </c>
      <c r="G33" s="77">
        <v>0</v>
      </c>
      <c r="H33" s="77">
        <v>0</v>
      </c>
      <c r="I33" s="77">
        <v>0</v>
      </c>
      <c r="J33" s="57">
        <v>559</v>
      </c>
      <c r="K33" s="57">
        <v>82</v>
      </c>
      <c r="L33" s="57">
        <v>765</v>
      </c>
      <c r="M33" s="77">
        <v>0</v>
      </c>
      <c r="N33" s="77">
        <v>31</v>
      </c>
      <c r="O33" s="57">
        <v>262</v>
      </c>
      <c r="P33" s="77">
        <v>0</v>
      </c>
      <c r="Q33" s="77">
        <v>0</v>
      </c>
    </row>
    <row r="34" spans="1:17" ht="12.75" customHeight="1" x14ac:dyDescent="0.15">
      <c r="A34" s="60" t="s">
        <v>32</v>
      </c>
      <c r="B34" s="57">
        <v>35002</v>
      </c>
      <c r="C34" s="57">
        <v>15403</v>
      </c>
      <c r="D34" s="92">
        <v>8090</v>
      </c>
      <c r="E34" s="81">
        <v>5274</v>
      </c>
      <c r="F34" s="77">
        <v>0</v>
      </c>
      <c r="G34" s="57">
        <v>74</v>
      </c>
      <c r="H34" s="57">
        <v>395</v>
      </c>
      <c r="I34" s="77">
        <v>0</v>
      </c>
      <c r="J34" s="57">
        <v>2506</v>
      </c>
      <c r="K34" s="57">
        <v>1212</v>
      </c>
      <c r="L34" s="57">
        <v>1058</v>
      </c>
      <c r="M34" s="57">
        <v>49</v>
      </c>
      <c r="N34" s="77">
        <v>0</v>
      </c>
      <c r="O34" s="57">
        <v>82</v>
      </c>
      <c r="P34" s="77">
        <v>11</v>
      </c>
      <c r="Q34" s="57">
        <v>1163</v>
      </c>
    </row>
    <row r="35" spans="1:17" ht="12.75" customHeight="1" x14ac:dyDescent="0.15">
      <c r="A35" s="60" t="s">
        <v>33</v>
      </c>
      <c r="B35" s="57">
        <v>23261</v>
      </c>
      <c r="C35" s="57">
        <v>9448</v>
      </c>
      <c r="D35" s="92">
        <v>4261</v>
      </c>
      <c r="E35" s="81">
        <v>3429</v>
      </c>
      <c r="F35" s="57">
        <v>12</v>
      </c>
      <c r="G35" s="57">
        <v>27</v>
      </c>
      <c r="H35" s="57">
        <v>147</v>
      </c>
      <c r="I35" s="57">
        <v>5</v>
      </c>
      <c r="J35" s="57">
        <v>555</v>
      </c>
      <c r="K35" s="57">
        <v>27</v>
      </c>
      <c r="L35" s="57">
        <v>327</v>
      </c>
      <c r="M35" s="57">
        <v>71</v>
      </c>
      <c r="N35" s="77">
        <v>0</v>
      </c>
      <c r="O35" s="57">
        <v>295</v>
      </c>
      <c r="P35" s="77">
        <v>1</v>
      </c>
      <c r="Q35" s="57">
        <v>846</v>
      </c>
    </row>
    <row r="36" spans="1:17" ht="12.75" customHeight="1" x14ac:dyDescent="0.15">
      <c r="A36" s="60" t="s">
        <v>34</v>
      </c>
      <c r="B36" s="57">
        <v>10063</v>
      </c>
      <c r="C36" s="57">
        <v>4192</v>
      </c>
      <c r="D36" s="92">
        <v>2654</v>
      </c>
      <c r="E36" s="81">
        <v>876</v>
      </c>
      <c r="F36" s="77">
        <v>0</v>
      </c>
      <c r="G36" s="77">
        <v>0</v>
      </c>
      <c r="H36" s="57">
        <v>511</v>
      </c>
      <c r="I36" s="77">
        <v>3</v>
      </c>
      <c r="J36" s="57">
        <v>158</v>
      </c>
      <c r="K36" s="57">
        <v>778</v>
      </c>
      <c r="L36" s="57">
        <v>576</v>
      </c>
      <c r="M36" s="77">
        <v>10</v>
      </c>
      <c r="N36" s="57">
        <v>85</v>
      </c>
      <c r="O36" s="57">
        <v>65</v>
      </c>
      <c r="P36" s="77">
        <v>0</v>
      </c>
      <c r="Q36" s="77">
        <v>0</v>
      </c>
    </row>
    <row r="37" spans="1:17" ht="12.75" customHeight="1" x14ac:dyDescent="0.15">
      <c r="A37" s="60" t="s">
        <v>35</v>
      </c>
      <c r="B37" s="57">
        <v>35443</v>
      </c>
      <c r="C37" s="57">
        <v>22732</v>
      </c>
      <c r="D37" s="92">
        <v>5097</v>
      </c>
      <c r="E37" s="81">
        <v>3396</v>
      </c>
      <c r="F37" s="57">
        <v>45</v>
      </c>
      <c r="G37" s="57">
        <v>61</v>
      </c>
      <c r="H37" s="57">
        <v>247</v>
      </c>
      <c r="I37" s="57">
        <v>1</v>
      </c>
      <c r="J37" s="57">
        <v>501</v>
      </c>
      <c r="K37" s="57">
        <v>475</v>
      </c>
      <c r="L37" s="57">
        <v>766</v>
      </c>
      <c r="M37" s="57">
        <v>67</v>
      </c>
      <c r="N37" s="57">
        <v>8</v>
      </c>
      <c r="O37" s="57">
        <v>109</v>
      </c>
      <c r="P37" s="77">
        <v>0</v>
      </c>
      <c r="Q37" s="57">
        <v>436</v>
      </c>
    </row>
    <row r="38" spans="1:17" ht="12.75" customHeight="1" x14ac:dyDescent="0.15">
      <c r="A38" s="60" t="s">
        <v>36</v>
      </c>
      <c r="B38" s="57">
        <v>3093</v>
      </c>
      <c r="C38" s="57">
        <v>1310</v>
      </c>
      <c r="D38" s="92">
        <v>527</v>
      </c>
      <c r="E38" s="81">
        <v>243</v>
      </c>
      <c r="F38" s="77">
        <v>0</v>
      </c>
      <c r="G38" s="77">
        <v>0</v>
      </c>
      <c r="H38" s="57">
        <v>247</v>
      </c>
      <c r="I38" s="77">
        <v>0</v>
      </c>
      <c r="J38" s="57">
        <v>131</v>
      </c>
      <c r="K38" s="57">
        <v>46</v>
      </c>
      <c r="L38" s="57">
        <v>95</v>
      </c>
      <c r="M38" s="77">
        <v>0</v>
      </c>
      <c r="N38" s="57">
        <v>3</v>
      </c>
      <c r="O38" s="57">
        <v>9</v>
      </c>
      <c r="P38" s="77">
        <v>0</v>
      </c>
      <c r="Q38" s="57">
        <v>83</v>
      </c>
    </row>
    <row r="39" spans="1:17" ht="12.75" customHeight="1" x14ac:dyDescent="0.15">
      <c r="A39" s="60" t="s">
        <v>37</v>
      </c>
      <c r="B39" s="57">
        <v>6745</v>
      </c>
      <c r="C39" s="57">
        <v>2671</v>
      </c>
      <c r="D39" s="92">
        <v>1369</v>
      </c>
      <c r="E39" s="81">
        <v>1020</v>
      </c>
      <c r="F39" s="77">
        <v>0</v>
      </c>
      <c r="G39" s="77">
        <v>0</v>
      </c>
      <c r="H39" s="57">
        <v>146</v>
      </c>
      <c r="I39" s="57">
        <v>8</v>
      </c>
      <c r="J39" s="57">
        <v>78</v>
      </c>
      <c r="K39" s="57">
        <v>101</v>
      </c>
      <c r="L39" s="57">
        <v>225</v>
      </c>
      <c r="M39" s="57">
        <v>13</v>
      </c>
      <c r="N39" s="57">
        <v>7</v>
      </c>
      <c r="O39" s="57">
        <v>11</v>
      </c>
      <c r="P39" s="77">
        <v>0</v>
      </c>
      <c r="Q39" s="57">
        <v>29</v>
      </c>
    </row>
    <row r="40" spans="1:17" ht="12.75" customHeight="1" x14ac:dyDescent="0.15">
      <c r="A40" s="60" t="s">
        <v>38</v>
      </c>
      <c r="B40" s="57">
        <v>10503</v>
      </c>
      <c r="C40" s="57">
        <v>5563</v>
      </c>
      <c r="D40" s="92">
        <v>2020</v>
      </c>
      <c r="E40" s="81">
        <v>1799</v>
      </c>
      <c r="F40" s="77">
        <v>0</v>
      </c>
      <c r="G40" s="77">
        <v>4</v>
      </c>
      <c r="H40" s="57">
        <v>29</v>
      </c>
      <c r="I40" s="77">
        <v>0</v>
      </c>
      <c r="J40" s="57">
        <v>51</v>
      </c>
      <c r="K40" s="57">
        <v>110</v>
      </c>
      <c r="L40" s="57">
        <v>151</v>
      </c>
      <c r="M40" s="57">
        <v>3</v>
      </c>
      <c r="N40" s="57">
        <v>13</v>
      </c>
      <c r="O40" s="57">
        <v>14</v>
      </c>
      <c r="P40" s="77">
        <v>0</v>
      </c>
      <c r="Q40" s="77">
        <v>0</v>
      </c>
    </row>
    <row r="41" spans="1:17" ht="4.5" customHeight="1" x14ac:dyDescent="0.15">
      <c r="A41" s="62"/>
      <c r="B41" s="76"/>
      <c r="C41" s="76"/>
      <c r="D41" s="93"/>
      <c r="E41" s="82"/>
      <c r="F41" s="76"/>
      <c r="G41" s="76"/>
      <c r="H41" s="76"/>
      <c r="I41" s="76"/>
      <c r="J41" s="76"/>
      <c r="K41" s="76"/>
      <c r="L41" s="76"/>
      <c r="M41" s="76"/>
      <c r="N41" s="76"/>
      <c r="O41" s="76"/>
      <c r="P41" s="76"/>
      <c r="Q41" s="76"/>
    </row>
    <row r="42" spans="1:17" ht="12.75" customHeight="1" x14ac:dyDescent="0.15">
      <c r="A42" s="60" t="s">
        <v>39</v>
      </c>
      <c r="B42" s="57">
        <v>6260</v>
      </c>
      <c r="C42" s="57">
        <v>4247</v>
      </c>
      <c r="D42" s="92">
        <v>3240</v>
      </c>
      <c r="E42" s="81">
        <v>2768</v>
      </c>
      <c r="F42" s="77">
        <v>0</v>
      </c>
      <c r="G42" s="77">
        <v>0</v>
      </c>
      <c r="H42" s="57">
        <v>81</v>
      </c>
      <c r="I42" s="57">
        <v>5</v>
      </c>
      <c r="J42" s="57">
        <v>336</v>
      </c>
      <c r="K42" s="57">
        <v>258</v>
      </c>
      <c r="L42" s="57">
        <v>149</v>
      </c>
      <c r="M42" s="57">
        <v>79</v>
      </c>
      <c r="N42" s="77">
        <v>0</v>
      </c>
      <c r="O42" s="57">
        <v>24</v>
      </c>
      <c r="P42" s="77">
        <v>0</v>
      </c>
      <c r="Q42" s="77">
        <v>0</v>
      </c>
    </row>
    <row r="43" spans="1:17" ht="12.75" customHeight="1" x14ac:dyDescent="0.15">
      <c r="A43" s="60" t="s">
        <v>40</v>
      </c>
      <c r="B43" s="57">
        <v>31914</v>
      </c>
      <c r="C43" s="57">
        <v>19663</v>
      </c>
      <c r="D43" s="92">
        <v>4277</v>
      </c>
      <c r="E43" s="81">
        <v>1902</v>
      </c>
      <c r="F43" s="77">
        <v>1</v>
      </c>
      <c r="G43" s="77">
        <v>14</v>
      </c>
      <c r="H43" s="57">
        <v>1156</v>
      </c>
      <c r="I43" s="57">
        <v>2</v>
      </c>
      <c r="J43" s="57">
        <v>273</v>
      </c>
      <c r="K43" s="57">
        <v>24</v>
      </c>
      <c r="L43" s="57">
        <v>1115</v>
      </c>
      <c r="M43" s="57">
        <v>210</v>
      </c>
      <c r="N43" s="57">
        <v>56</v>
      </c>
      <c r="O43" s="57">
        <v>60</v>
      </c>
      <c r="P43" s="77">
        <v>0</v>
      </c>
      <c r="Q43" s="57">
        <v>16</v>
      </c>
    </row>
    <row r="44" spans="1:17" ht="12.75" customHeight="1" x14ac:dyDescent="0.15">
      <c r="A44" s="60" t="s">
        <v>41</v>
      </c>
      <c r="B44" s="57">
        <v>14952</v>
      </c>
      <c r="C44" s="57">
        <v>7301</v>
      </c>
      <c r="D44" s="92">
        <v>3789</v>
      </c>
      <c r="E44" s="81">
        <v>2026</v>
      </c>
      <c r="F44" s="77">
        <v>0</v>
      </c>
      <c r="G44" s="77">
        <v>8</v>
      </c>
      <c r="H44" s="57">
        <v>743</v>
      </c>
      <c r="I44" s="57">
        <v>1</v>
      </c>
      <c r="J44" s="57">
        <v>703</v>
      </c>
      <c r="K44" s="57">
        <v>378</v>
      </c>
      <c r="L44" s="57">
        <v>615</v>
      </c>
      <c r="M44" s="57">
        <v>106</v>
      </c>
      <c r="N44" s="57">
        <v>81</v>
      </c>
      <c r="O44" s="57">
        <v>83</v>
      </c>
      <c r="P44" s="77">
        <v>0</v>
      </c>
      <c r="Q44" s="57">
        <v>22</v>
      </c>
    </row>
    <row r="45" spans="1:17" ht="12.75" customHeight="1" x14ac:dyDescent="0.15">
      <c r="A45" s="60" t="s">
        <v>42</v>
      </c>
      <c r="B45" s="57">
        <v>156711</v>
      </c>
      <c r="C45" s="57">
        <v>91611</v>
      </c>
      <c r="D45" s="92">
        <v>29687</v>
      </c>
      <c r="E45" s="81">
        <v>25630</v>
      </c>
      <c r="F45" s="57">
        <v>723</v>
      </c>
      <c r="G45" s="57">
        <v>28</v>
      </c>
      <c r="H45" s="57">
        <v>2335</v>
      </c>
      <c r="I45" s="77">
        <v>0</v>
      </c>
      <c r="J45" s="57">
        <v>1322</v>
      </c>
      <c r="K45" s="77">
        <v>14</v>
      </c>
      <c r="L45" s="57">
        <v>1856</v>
      </c>
      <c r="M45" s="57">
        <v>402</v>
      </c>
      <c r="N45" s="57">
        <v>69</v>
      </c>
      <c r="O45" s="77">
        <v>0</v>
      </c>
      <c r="P45" s="77">
        <v>0</v>
      </c>
      <c r="Q45" s="77">
        <v>0</v>
      </c>
    </row>
    <row r="46" spans="1:17" ht="12.75" customHeight="1" x14ac:dyDescent="0.15">
      <c r="A46" s="60" t="s">
        <v>43</v>
      </c>
      <c r="B46" s="57">
        <v>20149</v>
      </c>
      <c r="C46" s="57">
        <v>4069</v>
      </c>
      <c r="D46" s="92">
        <v>1799</v>
      </c>
      <c r="E46" s="81">
        <v>665</v>
      </c>
      <c r="F46" s="57">
        <v>15</v>
      </c>
      <c r="G46" s="77">
        <v>0</v>
      </c>
      <c r="H46" s="57">
        <v>530</v>
      </c>
      <c r="I46" s="77">
        <v>0</v>
      </c>
      <c r="J46" s="57">
        <v>708</v>
      </c>
      <c r="K46" s="57">
        <v>71</v>
      </c>
      <c r="L46" s="57">
        <v>361</v>
      </c>
      <c r="M46" s="57">
        <v>25</v>
      </c>
      <c r="N46" s="77">
        <v>0</v>
      </c>
      <c r="O46" s="57">
        <v>51</v>
      </c>
      <c r="P46" s="77">
        <v>0</v>
      </c>
      <c r="Q46" s="57">
        <v>555</v>
      </c>
    </row>
    <row r="47" spans="1:17" ht="12.75" customHeight="1" x14ac:dyDescent="0.15">
      <c r="A47" s="60" t="s">
        <v>44</v>
      </c>
      <c r="B47" s="57">
        <v>1446</v>
      </c>
      <c r="C47" s="57">
        <v>516</v>
      </c>
      <c r="D47" s="92">
        <v>382</v>
      </c>
      <c r="E47" s="81">
        <v>227</v>
      </c>
      <c r="F47" s="77">
        <v>0</v>
      </c>
      <c r="G47" s="77">
        <v>2</v>
      </c>
      <c r="H47" s="57">
        <v>155</v>
      </c>
      <c r="I47" s="77">
        <v>0</v>
      </c>
      <c r="J47" s="57">
        <v>28</v>
      </c>
      <c r="K47" s="77">
        <v>0</v>
      </c>
      <c r="L47" s="57">
        <v>45</v>
      </c>
      <c r="M47" s="57">
        <v>3</v>
      </c>
      <c r="N47" s="57">
        <v>9</v>
      </c>
      <c r="O47" s="57">
        <v>4</v>
      </c>
      <c r="P47" s="77">
        <v>0</v>
      </c>
      <c r="Q47" s="57">
        <v>1</v>
      </c>
    </row>
    <row r="48" spans="1:17" ht="12.75" customHeight="1" x14ac:dyDescent="0.15">
      <c r="A48" s="60" t="s">
        <v>45</v>
      </c>
      <c r="B48" s="57">
        <v>68565</v>
      </c>
      <c r="C48" s="57">
        <v>18962</v>
      </c>
      <c r="D48" s="92">
        <v>9570</v>
      </c>
      <c r="E48" s="81">
        <v>4215</v>
      </c>
      <c r="F48" s="77">
        <v>0</v>
      </c>
      <c r="G48" s="57">
        <v>83</v>
      </c>
      <c r="H48" s="57">
        <v>4320</v>
      </c>
      <c r="I48" s="77">
        <v>0</v>
      </c>
      <c r="J48" s="57">
        <v>436</v>
      </c>
      <c r="K48" s="57">
        <v>422</v>
      </c>
      <c r="L48" s="57">
        <v>1736</v>
      </c>
      <c r="M48" s="57">
        <v>722</v>
      </c>
      <c r="N48" s="77">
        <v>7</v>
      </c>
      <c r="O48" s="57">
        <v>267</v>
      </c>
      <c r="P48" s="77">
        <v>0</v>
      </c>
      <c r="Q48" s="57">
        <v>506</v>
      </c>
    </row>
    <row r="49" spans="1:17" ht="12.75" customHeight="1" x14ac:dyDescent="0.15">
      <c r="A49" s="60" t="s">
        <v>46</v>
      </c>
      <c r="B49" s="57">
        <v>7752</v>
      </c>
      <c r="C49" s="57">
        <v>2246</v>
      </c>
      <c r="D49" s="92">
        <v>826</v>
      </c>
      <c r="E49" s="81">
        <v>179</v>
      </c>
      <c r="F49" s="77">
        <v>0</v>
      </c>
      <c r="G49" s="77">
        <v>2</v>
      </c>
      <c r="H49" s="57">
        <v>163</v>
      </c>
      <c r="I49" s="77">
        <v>1</v>
      </c>
      <c r="J49" s="57">
        <v>140</v>
      </c>
      <c r="K49" s="57">
        <v>75</v>
      </c>
      <c r="L49" s="57">
        <v>360</v>
      </c>
      <c r="M49" s="77">
        <v>0</v>
      </c>
      <c r="N49" s="57">
        <v>4</v>
      </c>
      <c r="O49" s="57">
        <v>43</v>
      </c>
      <c r="P49" s="77">
        <v>0</v>
      </c>
      <c r="Q49" s="77">
        <v>0</v>
      </c>
    </row>
    <row r="50" spans="1:17" ht="12.75" customHeight="1" x14ac:dyDescent="0.15">
      <c r="A50" s="60" t="s">
        <v>47</v>
      </c>
      <c r="B50" s="57">
        <v>43483</v>
      </c>
      <c r="C50" s="57">
        <v>35107</v>
      </c>
      <c r="D50" s="92">
        <v>16324</v>
      </c>
      <c r="E50" s="81">
        <v>15739</v>
      </c>
      <c r="F50" s="77">
        <v>87</v>
      </c>
      <c r="G50" s="77">
        <v>105</v>
      </c>
      <c r="H50" s="57">
        <v>227</v>
      </c>
      <c r="I50" s="77">
        <v>0</v>
      </c>
      <c r="J50" s="57">
        <v>206</v>
      </c>
      <c r="K50" s="77">
        <v>0</v>
      </c>
      <c r="L50" s="57">
        <v>14</v>
      </c>
      <c r="M50" s="77">
        <v>0</v>
      </c>
      <c r="N50" s="77">
        <v>0</v>
      </c>
      <c r="O50" s="57">
        <v>92</v>
      </c>
      <c r="P50" s="77">
        <v>0</v>
      </c>
      <c r="Q50" s="57">
        <v>110</v>
      </c>
    </row>
    <row r="51" spans="1:17" ht="12.75" customHeight="1" x14ac:dyDescent="0.15">
      <c r="A51" s="60" t="s">
        <v>48</v>
      </c>
      <c r="B51" s="57">
        <v>72628</v>
      </c>
      <c r="C51" s="57">
        <v>40081</v>
      </c>
      <c r="D51" s="92">
        <v>10414</v>
      </c>
      <c r="E51" s="81">
        <v>7159</v>
      </c>
      <c r="F51" s="77">
        <v>0</v>
      </c>
      <c r="G51" s="57">
        <v>77</v>
      </c>
      <c r="H51" s="77">
        <v>0</v>
      </c>
      <c r="I51" s="77">
        <v>0</v>
      </c>
      <c r="J51" s="57">
        <v>1266</v>
      </c>
      <c r="K51" s="57">
        <v>1282</v>
      </c>
      <c r="L51" s="57">
        <v>1635</v>
      </c>
      <c r="M51" s="57">
        <v>424</v>
      </c>
      <c r="N51" s="77">
        <v>0</v>
      </c>
      <c r="O51" s="57">
        <v>264</v>
      </c>
      <c r="P51" s="77">
        <v>0</v>
      </c>
      <c r="Q51" s="77">
        <v>0</v>
      </c>
    </row>
    <row r="52" spans="1:17" ht="4.5" customHeight="1" x14ac:dyDescent="0.15">
      <c r="A52" s="62"/>
      <c r="B52" s="76"/>
      <c r="C52" s="76"/>
      <c r="D52" s="93"/>
      <c r="E52" s="82"/>
      <c r="F52" s="76"/>
      <c r="G52" s="76"/>
      <c r="H52" s="76"/>
      <c r="I52" s="76"/>
      <c r="J52" s="76"/>
      <c r="K52" s="76"/>
      <c r="L52" s="76"/>
      <c r="M52" s="76"/>
      <c r="N52" s="76"/>
      <c r="O52" s="76"/>
      <c r="P52" s="76"/>
      <c r="Q52" s="76"/>
    </row>
    <row r="53" spans="1:17" ht="12.75" customHeight="1" x14ac:dyDescent="0.15">
      <c r="A53" s="60" t="s">
        <v>49</v>
      </c>
      <c r="B53" s="57">
        <v>13225</v>
      </c>
      <c r="C53" s="57">
        <v>11221</v>
      </c>
      <c r="D53" s="92">
        <v>2460</v>
      </c>
      <c r="E53" s="81">
        <v>87</v>
      </c>
      <c r="F53" s="57">
        <v>74</v>
      </c>
      <c r="G53" s="57">
        <v>20</v>
      </c>
      <c r="H53" s="57">
        <v>835</v>
      </c>
      <c r="I53" s="57">
        <v>5</v>
      </c>
      <c r="J53" s="57">
        <v>380</v>
      </c>
      <c r="K53" s="57">
        <v>521</v>
      </c>
      <c r="L53" s="57">
        <v>636</v>
      </c>
      <c r="M53" s="57">
        <v>148</v>
      </c>
      <c r="N53" s="77">
        <v>0</v>
      </c>
      <c r="O53" s="57">
        <v>10</v>
      </c>
      <c r="P53" s="77">
        <v>0</v>
      </c>
      <c r="Q53" s="77">
        <v>0</v>
      </c>
    </row>
    <row r="54" spans="1:17" ht="12.75" customHeight="1" x14ac:dyDescent="0.15">
      <c r="A54" s="60" t="s">
        <v>50</v>
      </c>
      <c r="B54" s="57">
        <v>6102</v>
      </c>
      <c r="C54" s="57">
        <v>3701</v>
      </c>
      <c r="D54" s="92">
        <v>430</v>
      </c>
      <c r="E54" s="81">
        <v>286</v>
      </c>
      <c r="F54" s="77">
        <v>0</v>
      </c>
      <c r="G54" s="77">
        <v>0</v>
      </c>
      <c r="H54" s="57">
        <v>24</v>
      </c>
      <c r="I54" s="77">
        <v>0</v>
      </c>
      <c r="J54" s="57">
        <v>82</v>
      </c>
      <c r="K54" s="77">
        <v>0</v>
      </c>
      <c r="L54" s="57">
        <v>79</v>
      </c>
      <c r="M54" s="77">
        <v>0</v>
      </c>
      <c r="N54" s="77">
        <v>0</v>
      </c>
      <c r="O54" s="57">
        <v>4</v>
      </c>
      <c r="P54" s="77">
        <v>0</v>
      </c>
      <c r="Q54" s="57">
        <v>43</v>
      </c>
    </row>
    <row r="55" spans="1:17" ht="12.75" customHeight="1" x14ac:dyDescent="0.15">
      <c r="A55" s="60" t="s">
        <v>51</v>
      </c>
      <c r="B55" s="57">
        <v>12675</v>
      </c>
      <c r="C55" s="57">
        <v>4497</v>
      </c>
      <c r="D55" s="92">
        <v>1424</v>
      </c>
      <c r="E55" s="81">
        <v>977</v>
      </c>
      <c r="F55" s="77">
        <v>0</v>
      </c>
      <c r="G55" s="77">
        <v>0</v>
      </c>
      <c r="H55" s="57">
        <v>203</v>
      </c>
      <c r="I55" s="57">
        <v>14</v>
      </c>
      <c r="J55" s="57">
        <v>124</v>
      </c>
      <c r="K55" s="57">
        <v>64</v>
      </c>
      <c r="L55" s="57">
        <v>105</v>
      </c>
      <c r="M55" s="77">
        <v>0</v>
      </c>
      <c r="N55" s="77">
        <v>0</v>
      </c>
      <c r="O55" s="57">
        <v>86</v>
      </c>
      <c r="P55" s="77">
        <v>0</v>
      </c>
      <c r="Q55" s="57">
        <v>6</v>
      </c>
    </row>
    <row r="56" spans="1:17" ht="12.75" customHeight="1" x14ac:dyDescent="0.15">
      <c r="A56" s="60" t="s">
        <v>52</v>
      </c>
      <c r="B56" s="57">
        <v>3164</v>
      </c>
      <c r="C56" s="57">
        <v>674</v>
      </c>
      <c r="D56" s="92">
        <v>388</v>
      </c>
      <c r="E56" s="81">
        <v>108</v>
      </c>
      <c r="F56" s="77">
        <v>0</v>
      </c>
      <c r="G56" s="57">
        <v>24</v>
      </c>
      <c r="H56" s="77">
        <v>0</v>
      </c>
      <c r="I56" s="57">
        <v>2</v>
      </c>
      <c r="J56" s="57">
        <v>23</v>
      </c>
      <c r="K56" s="57">
        <v>248</v>
      </c>
      <c r="L56" s="57">
        <v>33</v>
      </c>
      <c r="M56" s="77">
        <v>0</v>
      </c>
      <c r="N56" s="57">
        <v>14</v>
      </c>
      <c r="O56" s="57">
        <v>10</v>
      </c>
      <c r="P56" s="57">
        <v>4</v>
      </c>
      <c r="Q56" s="77">
        <v>0</v>
      </c>
    </row>
    <row r="57" spans="1:17" ht="12.75" customHeight="1" x14ac:dyDescent="0.15">
      <c r="A57" s="60" t="s">
        <v>53</v>
      </c>
      <c r="B57" s="57">
        <v>52189</v>
      </c>
      <c r="C57" s="57">
        <v>27680</v>
      </c>
      <c r="D57" s="92">
        <v>7914</v>
      </c>
      <c r="E57" s="81">
        <v>6930</v>
      </c>
      <c r="F57" s="77">
        <v>0</v>
      </c>
      <c r="G57" s="77">
        <v>0</v>
      </c>
      <c r="H57" s="57">
        <v>111</v>
      </c>
      <c r="I57" s="77">
        <v>0</v>
      </c>
      <c r="J57" s="57">
        <v>474</v>
      </c>
      <c r="K57" s="57">
        <v>591</v>
      </c>
      <c r="L57" s="57">
        <v>774</v>
      </c>
      <c r="M57" s="57">
        <v>1802</v>
      </c>
      <c r="N57" s="77">
        <v>2</v>
      </c>
      <c r="O57" s="57">
        <v>32</v>
      </c>
      <c r="P57" s="77">
        <v>0</v>
      </c>
      <c r="Q57" s="57">
        <v>9</v>
      </c>
    </row>
    <row r="58" spans="1:17" ht="12.75" customHeight="1" x14ac:dyDescent="0.15">
      <c r="A58" s="60" t="s">
        <v>54</v>
      </c>
      <c r="B58" s="57">
        <v>40641</v>
      </c>
      <c r="C58" s="57">
        <v>11839</v>
      </c>
      <c r="D58" s="92">
        <v>2394</v>
      </c>
      <c r="E58" s="81">
        <v>1892</v>
      </c>
      <c r="F58" s="57">
        <v>238</v>
      </c>
      <c r="G58" s="57">
        <v>33</v>
      </c>
      <c r="H58" s="57">
        <v>19</v>
      </c>
      <c r="I58" s="77">
        <v>19</v>
      </c>
      <c r="J58" s="57">
        <v>299</v>
      </c>
      <c r="K58" s="77">
        <v>0</v>
      </c>
      <c r="L58" s="57">
        <v>19</v>
      </c>
      <c r="M58" s="77">
        <v>0</v>
      </c>
      <c r="N58" s="77">
        <v>0</v>
      </c>
      <c r="O58" s="57">
        <v>117</v>
      </c>
      <c r="P58" s="77">
        <v>0</v>
      </c>
      <c r="Q58" s="77">
        <v>0</v>
      </c>
    </row>
    <row r="59" spans="1:17" ht="12.75" customHeight="1" x14ac:dyDescent="0.15">
      <c r="A59" s="60" t="s">
        <v>55</v>
      </c>
      <c r="B59" s="57">
        <v>4415</v>
      </c>
      <c r="C59" s="57">
        <v>1667</v>
      </c>
      <c r="D59" s="92">
        <v>500</v>
      </c>
      <c r="E59" s="81">
        <v>450</v>
      </c>
      <c r="F59" s="77">
        <v>0</v>
      </c>
      <c r="G59" s="77">
        <v>0</v>
      </c>
      <c r="H59" s="57">
        <v>17</v>
      </c>
      <c r="I59" s="57">
        <v>1</v>
      </c>
      <c r="J59" s="57">
        <v>62</v>
      </c>
      <c r="K59" s="77">
        <v>0</v>
      </c>
      <c r="L59" s="57">
        <v>26</v>
      </c>
      <c r="M59" s="57">
        <v>6</v>
      </c>
      <c r="N59" s="77">
        <v>0</v>
      </c>
      <c r="O59" s="57">
        <v>8</v>
      </c>
      <c r="P59" s="77">
        <v>0</v>
      </c>
      <c r="Q59" s="77">
        <v>18</v>
      </c>
    </row>
    <row r="60" spans="1:17" ht="12.75" customHeight="1" x14ac:dyDescent="0.15">
      <c r="A60" s="60" t="s">
        <v>56</v>
      </c>
      <c r="B60" s="57">
        <v>3818</v>
      </c>
      <c r="C60" s="57">
        <v>1976</v>
      </c>
      <c r="D60" s="92">
        <v>737</v>
      </c>
      <c r="E60" s="81">
        <v>645</v>
      </c>
      <c r="F60" s="77">
        <v>0</v>
      </c>
      <c r="G60" s="77">
        <v>0</v>
      </c>
      <c r="H60" s="57">
        <v>24</v>
      </c>
      <c r="I60" s="77">
        <v>1</v>
      </c>
      <c r="J60" s="57">
        <v>16</v>
      </c>
      <c r="K60" s="57">
        <v>37</v>
      </c>
      <c r="L60" s="57">
        <v>16</v>
      </c>
      <c r="M60" s="57">
        <v>1</v>
      </c>
      <c r="N60" s="57">
        <v>2</v>
      </c>
      <c r="O60" s="57">
        <v>31</v>
      </c>
      <c r="P60" s="77">
        <v>0</v>
      </c>
      <c r="Q60" s="77">
        <v>0</v>
      </c>
    </row>
    <row r="61" spans="1:17" ht="12.75" customHeight="1" x14ac:dyDescent="0.15">
      <c r="A61" s="60" t="s">
        <v>57</v>
      </c>
      <c r="B61" s="57">
        <v>426</v>
      </c>
      <c r="C61" s="57">
        <v>380</v>
      </c>
      <c r="D61" s="92">
        <v>61</v>
      </c>
      <c r="E61" s="81">
        <v>1</v>
      </c>
      <c r="F61" s="77">
        <v>0</v>
      </c>
      <c r="G61" s="77">
        <v>0</v>
      </c>
      <c r="H61" s="57">
        <v>51</v>
      </c>
      <c r="I61" s="57">
        <v>11</v>
      </c>
      <c r="J61" s="77">
        <v>0</v>
      </c>
      <c r="K61" s="77">
        <v>0</v>
      </c>
      <c r="L61" s="57">
        <v>6</v>
      </c>
      <c r="M61" s="57">
        <v>12</v>
      </c>
      <c r="N61" s="57">
        <v>1</v>
      </c>
      <c r="O61" s="77">
        <v>0</v>
      </c>
      <c r="P61" s="77">
        <v>0</v>
      </c>
      <c r="Q61" s="57">
        <v>22</v>
      </c>
    </row>
    <row r="62" spans="1:17" ht="12.75" customHeight="1" x14ac:dyDescent="0.15">
      <c r="A62" s="60" t="s">
        <v>58</v>
      </c>
      <c r="B62" s="57">
        <v>31190</v>
      </c>
      <c r="C62" s="57">
        <v>16790</v>
      </c>
      <c r="D62" s="92">
        <v>7244</v>
      </c>
      <c r="E62" s="81">
        <v>5780</v>
      </c>
      <c r="F62" s="77">
        <v>0</v>
      </c>
      <c r="G62" s="77">
        <v>0</v>
      </c>
      <c r="H62" s="57">
        <v>21</v>
      </c>
      <c r="I62" s="57">
        <v>3</v>
      </c>
      <c r="J62" s="57">
        <v>935</v>
      </c>
      <c r="K62" s="57">
        <v>774</v>
      </c>
      <c r="L62" s="57">
        <v>582</v>
      </c>
      <c r="M62" s="57">
        <v>50</v>
      </c>
      <c r="N62" s="57">
        <v>5</v>
      </c>
      <c r="O62" s="57">
        <v>67</v>
      </c>
      <c r="P62" s="77">
        <v>0</v>
      </c>
      <c r="Q62" s="77">
        <v>0</v>
      </c>
    </row>
    <row r="63" spans="1:17" ht="4.5" customHeight="1" x14ac:dyDescent="0.15">
      <c r="A63" s="62"/>
      <c r="B63" s="76"/>
      <c r="C63" s="76"/>
      <c r="D63" s="93"/>
      <c r="E63" s="82"/>
      <c r="F63" s="76"/>
      <c r="G63" s="76"/>
      <c r="H63" s="76"/>
      <c r="I63" s="76"/>
      <c r="J63" s="76"/>
      <c r="K63" s="76"/>
      <c r="L63" s="76"/>
      <c r="M63" s="76"/>
      <c r="N63" s="76"/>
      <c r="O63" s="76"/>
      <c r="P63" s="76"/>
      <c r="Q63" s="76"/>
    </row>
    <row r="64" spans="1:17" ht="12.75" customHeight="1" x14ac:dyDescent="0.15">
      <c r="A64" s="60" t="s">
        <v>59</v>
      </c>
      <c r="B64" s="57">
        <v>47226</v>
      </c>
      <c r="C64" s="57">
        <v>24200</v>
      </c>
      <c r="D64" s="92">
        <v>3214</v>
      </c>
      <c r="E64" s="81">
        <v>1153</v>
      </c>
      <c r="F64" s="57">
        <v>905</v>
      </c>
      <c r="G64" s="57">
        <v>34</v>
      </c>
      <c r="H64" s="57">
        <v>81</v>
      </c>
      <c r="I64" s="57">
        <v>3</v>
      </c>
      <c r="J64" s="57">
        <v>789</v>
      </c>
      <c r="K64" s="57">
        <v>16</v>
      </c>
      <c r="L64" s="57">
        <v>612</v>
      </c>
      <c r="M64" s="57">
        <v>424</v>
      </c>
      <c r="N64" s="57">
        <v>3</v>
      </c>
      <c r="O64" s="57">
        <v>222</v>
      </c>
      <c r="P64" s="77">
        <v>1</v>
      </c>
      <c r="Q64" s="57">
        <v>1162</v>
      </c>
    </row>
    <row r="65" spans="1:17" ht="12.75" customHeight="1" x14ac:dyDescent="0.15">
      <c r="A65" s="60" t="s">
        <v>60</v>
      </c>
      <c r="B65" s="57">
        <v>8960</v>
      </c>
      <c r="C65" s="57">
        <v>3290</v>
      </c>
      <c r="D65" s="92">
        <v>1282</v>
      </c>
      <c r="E65" s="81">
        <v>554</v>
      </c>
      <c r="F65" s="57">
        <v>15</v>
      </c>
      <c r="G65" s="57">
        <v>22</v>
      </c>
      <c r="H65" s="57">
        <v>55</v>
      </c>
      <c r="I65" s="77">
        <v>2</v>
      </c>
      <c r="J65" s="57">
        <v>113</v>
      </c>
      <c r="K65" s="57">
        <v>187</v>
      </c>
      <c r="L65" s="57">
        <v>436</v>
      </c>
      <c r="M65" s="77">
        <v>0</v>
      </c>
      <c r="N65" s="57">
        <v>5</v>
      </c>
      <c r="O65" s="57">
        <v>22</v>
      </c>
      <c r="P65" s="77">
        <v>0</v>
      </c>
      <c r="Q65" s="57">
        <v>6</v>
      </c>
    </row>
    <row r="66" spans="1:17" ht="12.75" customHeight="1" x14ac:dyDescent="0.15">
      <c r="A66" s="60" t="s">
        <v>61</v>
      </c>
      <c r="B66" s="57">
        <v>26303</v>
      </c>
      <c r="C66" s="57">
        <v>11244</v>
      </c>
      <c r="D66" s="92">
        <v>3816</v>
      </c>
      <c r="E66" s="81">
        <v>954</v>
      </c>
      <c r="F66" s="77">
        <v>0</v>
      </c>
      <c r="G66" s="77">
        <v>0</v>
      </c>
      <c r="H66" s="57">
        <v>1410</v>
      </c>
      <c r="I66" s="77">
        <v>0</v>
      </c>
      <c r="J66" s="57">
        <v>2532</v>
      </c>
      <c r="K66" s="77">
        <v>0</v>
      </c>
      <c r="L66" s="57">
        <v>198</v>
      </c>
      <c r="M66" s="77">
        <v>32</v>
      </c>
      <c r="N66" s="57">
        <v>147</v>
      </c>
      <c r="O66" s="57">
        <v>274</v>
      </c>
      <c r="P66" s="77">
        <v>0</v>
      </c>
      <c r="Q66" s="57">
        <v>627</v>
      </c>
    </row>
    <row r="67" spans="1:17" ht="12.75" customHeight="1" x14ac:dyDescent="0.15">
      <c r="A67" s="61" t="s">
        <v>62</v>
      </c>
      <c r="B67" s="79">
        <v>351</v>
      </c>
      <c r="C67" s="79">
        <v>119</v>
      </c>
      <c r="D67" s="95">
        <v>94</v>
      </c>
      <c r="E67" s="86">
        <v>12</v>
      </c>
      <c r="F67" s="80">
        <v>0</v>
      </c>
      <c r="G67" s="80">
        <v>0</v>
      </c>
      <c r="H67" s="79">
        <v>72</v>
      </c>
      <c r="I67" s="80">
        <v>0</v>
      </c>
      <c r="J67" s="79">
        <v>19</v>
      </c>
      <c r="K67" s="80">
        <v>0</v>
      </c>
      <c r="L67" s="79">
        <v>8</v>
      </c>
      <c r="M67" s="80">
        <v>0</v>
      </c>
      <c r="N67" s="79">
        <v>2</v>
      </c>
      <c r="O67" s="79">
        <v>2</v>
      </c>
      <c r="P67" s="80">
        <v>0</v>
      </c>
      <c r="Q67" s="80">
        <v>0</v>
      </c>
    </row>
    <row r="68" spans="1:17" x14ac:dyDescent="0.15">
      <c r="A68" s="5" t="s">
        <v>2</v>
      </c>
    </row>
    <row r="69" spans="1:17" x14ac:dyDescent="0.15">
      <c r="A69" s="2" t="s">
        <v>2</v>
      </c>
    </row>
  </sheetData>
  <mergeCells count="21">
    <mergeCell ref="A1:Q1"/>
    <mergeCell ref="A3:A6"/>
    <mergeCell ref="B4:B6"/>
    <mergeCell ref="C4:C6"/>
    <mergeCell ref="D4:D6"/>
    <mergeCell ref="E4:E6"/>
    <mergeCell ref="F4:F6"/>
    <mergeCell ref="G4:G6"/>
    <mergeCell ref="N4:N6"/>
    <mergeCell ref="H4:H6"/>
    <mergeCell ref="A2:Q2"/>
    <mergeCell ref="B3:D3"/>
    <mergeCell ref="E3:Q3"/>
    <mergeCell ref="P4:P6"/>
    <mergeCell ref="Q4:Q6"/>
    <mergeCell ref="J4:J6"/>
    <mergeCell ref="K4:K6"/>
    <mergeCell ref="L4:L6"/>
    <mergeCell ref="M4:M6"/>
    <mergeCell ref="I4:I6"/>
    <mergeCell ref="O4:O6"/>
  </mergeCells>
  <phoneticPr fontId="0" type="noConversion"/>
  <printOptions horizontalCentered="1" verticalCentered="1"/>
  <pageMargins left="0.25" right="0.25" top="0.25" bottom="0.25" header="0.25" footer="0"/>
  <pageSetup scale="69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5">
    <pageSetUpPr fitToPage="1"/>
  </sheetPr>
  <dimension ref="A1:Q69"/>
  <sheetViews>
    <sheetView workbookViewId="0">
      <selection activeCell="A2" sqref="A2:Q2"/>
    </sheetView>
  </sheetViews>
  <sheetFormatPr baseColWidth="10" defaultColWidth="9.1640625" defaultRowHeight="13" x14ac:dyDescent="0.15"/>
  <cols>
    <col min="1" max="1" width="15.6640625" style="2" customWidth="1"/>
    <col min="2" max="2" width="10.5" style="2" customWidth="1"/>
    <col min="3" max="3" width="14.6640625" style="2" bestFit="1" customWidth="1"/>
    <col min="4" max="4" width="13.33203125" style="2" bestFit="1" customWidth="1"/>
    <col min="5" max="5" width="13.1640625" style="2" bestFit="1" customWidth="1"/>
    <col min="6" max="7" width="12.33203125" style="2" bestFit="1" customWidth="1"/>
    <col min="8" max="8" width="11" style="2" customWidth="1"/>
    <col min="9" max="9" width="10.83203125" style="2" bestFit="1" customWidth="1"/>
    <col min="10" max="10" width="7.5" style="2" bestFit="1" customWidth="1"/>
    <col min="11" max="11" width="11.33203125" style="2" bestFit="1" customWidth="1"/>
    <col min="12" max="12" width="10.6640625" style="2" bestFit="1" customWidth="1"/>
    <col min="13" max="13" width="9.6640625" style="2" bestFit="1" customWidth="1"/>
    <col min="14" max="14" width="12.33203125" style="2" bestFit="1" customWidth="1"/>
    <col min="15" max="15" width="11.5" style="2" bestFit="1" customWidth="1"/>
    <col min="16" max="16" width="10.5" style="2" bestFit="1" customWidth="1"/>
    <col min="17" max="16384" width="9.1640625" style="2"/>
  </cols>
  <sheetData>
    <row r="1" spans="1:17" ht="68.25" customHeight="1" x14ac:dyDescent="0.15">
      <c r="A1" s="289" t="s">
        <v>186</v>
      </c>
      <c r="B1" s="289"/>
      <c r="C1" s="289"/>
      <c r="D1" s="289"/>
      <c r="E1" s="289"/>
      <c r="F1" s="289"/>
      <c r="G1" s="289"/>
      <c r="H1" s="289"/>
      <c r="I1" s="289"/>
      <c r="J1" s="289"/>
      <c r="K1" s="289"/>
      <c r="L1" s="289"/>
      <c r="M1" s="289"/>
      <c r="N1" s="289"/>
      <c r="O1" s="289"/>
      <c r="P1" s="289"/>
      <c r="Q1" s="289"/>
    </row>
    <row r="2" spans="1:17" ht="14.25" customHeight="1" x14ac:dyDescent="0.15">
      <c r="A2" s="290" t="str">
        <f>FINAL2!$A$2</f>
        <v>ACF/OFA: 12/15/2015</v>
      </c>
      <c r="B2" s="290"/>
      <c r="C2" s="290"/>
      <c r="D2" s="290"/>
      <c r="E2" s="290"/>
      <c r="F2" s="290"/>
      <c r="G2" s="290"/>
      <c r="H2" s="290"/>
      <c r="I2" s="290"/>
      <c r="J2" s="290"/>
      <c r="K2" s="290"/>
      <c r="L2" s="290"/>
      <c r="M2" s="290"/>
      <c r="N2" s="290"/>
      <c r="O2" s="290"/>
      <c r="P2" s="290"/>
      <c r="Q2" s="290"/>
    </row>
    <row r="3" spans="1:17" s="3" customFormat="1" ht="12.75" customHeight="1" x14ac:dyDescent="0.15">
      <c r="A3" s="270" t="s">
        <v>0</v>
      </c>
      <c r="B3" s="285" t="s">
        <v>118</v>
      </c>
      <c r="C3" s="319"/>
      <c r="D3" s="320"/>
      <c r="E3" s="319" t="s">
        <v>120</v>
      </c>
      <c r="F3" s="319"/>
      <c r="G3" s="319"/>
      <c r="H3" s="319"/>
      <c r="I3" s="319"/>
      <c r="J3" s="319"/>
      <c r="K3" s="319"/>
      <c r="L3" s="319"/>
      <c r="M3" s="319"/>
      <c r="N3" s="319"/>
      <c r="O3" s="319"/>
      <c r="P3" s="319"/>
      <c r="Q3" s="286"/>
    </row>
    <row r="4" spans="1:17" s="3" customFormat="1" ht="12.75" customHeight="1" x14ac:dyDescent="0.15">
      <c r="A4" s="307"/>
      <c r="B4" s="296" t="s">
        <v>165</v>
      </c>
      <c r="C4" s="296" t="s">
        <v>166</v>
      </c>
      <c r="D4" s="313" t="s">
        <v>154</v>
      </c>
      <c r="E4" s="316" t="s">
        <v>155</v>
      </c>
      <c r="F4" s="296" t="s">
        <v>167</v>
      </c>
      <c r="G4" s="296" t="s">
        <v>153</v>
      </c>
      <c r="H4" s="296" t="s">
        <v>156</v>
      </c>
      <c r="I4" s="296" t="s">
        <v>157</v>
      </c>
      <c r="J4" s="296" t="s">
        <v>158</v>
      </c>
      <c r="K4" s="296" t="s">
        <v>159</v>
      </c>
      <c r="L4" s="296" t="s">
        <v>160</v>
      </c>
      <c r="M4" s="296" t="s">
        <v>161</v>
      </c>
      <c r="N4" s="321" t="s">
        <v>162</v>
      </c>
      <c r="O4" s="296" t="s">
        <v>168</v>
      </c>
      <c r="P4" s="296" t="s">
        <v>164</v>
      </c>
      <c r="Q4" s="270" t="s">
        <v>98</v>
      </c>
    </row>
    <row r="5" spans="1:17" s="3" customFormat="1" ht="12.75" customHeight="1" x14ac:dyDescent="0.15">
      <c r="A5" s="307"/>
      <c r="B5" s="310"/>
      <c r="C5" s="310"/>
      <c r="D5" s="314"/>
      <c r="E5" s="317"/>
      <c r="F5" s="310"/>
      <c r="G5" s="310"/>
      <c r="H5" s="310"/>
      <c r="I5" s="310"/>
      <c r="J5" s="310"/>
      <c r="K5" s="310"/>
      <c r="L5" s="310"/>
      <c r="M5" s="310"/>
      <c r="N5" s="322"/>
      <c r="O5" s="310"/>
      <c r="P5" s="310"/>
      <c r="Q5" s="307"/>
    </row>
    <row r="6" spans="1:17" s="3" customFormat="1" ht="12.75" customHeight="1" x14ac:dyDescent="0.15">
      <c r="A6" s="308"/>
      <c r="B6" s="312"/>
      <c r="C6" s="312"/>
      <c r="D6" s="315"/>
      <c r="E6" s="318"/>
      <c r="F6" s="312"/>
      <c r="G6" s="312"/>
      <c r="H6" s="312"/>
      <c r="I6" s="312"/>
      <c r="J6" s="312"/>
      <c r="K6" s="312"/>
      <c r="L6" s="312"/>
      <c r="M6" s="312"/>
      <c r="N6" s="323"/>
      <c r="O6" s="312"/>
      <c r="P6" s="312"/>
      <c r="Q6" s="308"/>
    </row>
    <row r="7" spans="1:17" ht="12.75" customHeight="1" x14ac:dyDescent="0.15">
      <c r="A7" s="45" t="s">
        <v>3</v>
      </c>
      <c r="B7" s="81">
        <f>SUM(B9:B67)</f>
        <v>1749638</v>
      </c>
      <c r="C7" s="57">
        <f>SUM(C9:C67)</f>
        <v>930398</v>
      </c>
      <c r="D7" s="92">
        <f>SUM(D9:D67)</f>
        <v>313396</v>
      </c>
      <c r="E7" s="52">
        <f>AFWRKACT!E7/$D7</f>
        <v>0.65010721260003324</v>
      </c>
      <c r="F7" s="31">
        <f>AFWRKACT!F7/$D7</f>
        <v>1.2224150914497951E-2</v>
      </c>
      <c r="G7" s="31">
        <f>AFWRKACT!G7/$D7</f>
        <v>1.1014818312933158E-2</v>
      </c>
      <c r="H7" s="31">
        <f>AFWRKACT!H7/$D7</f>
        <v>8.3523720787757341E-2</v>
      </c>
      <c r="I7" s="31">
        <f>AFWRKACT!I7/$D7</f>
        <v>2.0995800839832034E-3</v>
      </c>
      <c r="J7" s="31">
        <f>AFWRKACT!J7/$D7</f>
        <v>0.19233174641667411</v>
      </c>
      <c r="K7" s="31">
        <f>AFWRKACT!K7/$D7</f>
        <v>7.0000893438333614E-2</v>
      </c>
      <c r="L7" s="31">
        <f>AFWRKACT!L7/$D7</f>
        <v>0.12363591111564921</v>
      </c>
      <c r="M7" s="31">
        <f>AFWRKACT!M7/$D7</f>
        <v>3.585559483847911E-2</v>
      </c>
      <c r="N7" s="31">
        <f>AFWRKACT!N7/$D7</f>
        <v>9.6395614494122449E-3</v>
      </c>
      <c r="O7" s="31">
        <f>AFWRKACT!O7/$D7</f>
        <v>1.3028245414746838E-2</v>
      </c>
      <c r="P7" s="31">
        <v>1.2463498588883995E-3</v>
      </c>
      <c r="Q7" s="31">
        <v>2.6780208486272206E-2</v>
      </c>
    </row>
    <row r="8" spans="1:17" ht="4.5" customHeight="1" x14ac:dyDescent="0.15">
      <c r="A8" s="62"/>
      <c r="B8" s="82"/>
      <c r="C8" s="76"/>
      <c r="D8" s="93"/>
      <c r="E8" s="91"/>
      <c r="F8" s="65"/>
      <c r="G8" s="65"/>
      <c r="H8" s="65"/>
      <c r="I8" s="65"/>
      <c r="J8" s="65"/>
      <c r="K8" s="65"/>
      <c r="L8" s="65"/>
      <c r="M8" s="65"/>
      <c r="N8" s="65"/>
      <c r="O8" s="65"/>
      <c r="P8" s="65"/>
      <c r="Q8" s="65"/>
    </row>
    <row r="9" spans="1:17" ht="12.75" customHeight="1" x14ac:dyDescent="0.15">
      <c r="A9" s="60" t="s">
        <v>10</v>
      </c>
      <c r="B9" s="81">
        <f>AFWRKACT!B9</f>
        <v>19774</v>
      </c>
      <c r="C9" s="57">
        <f>AFWRKACT!C9</f>
        <v>9783</v>
      </c>
      <c r="D9" s="92">
        <f>AFWRKACT!D9</f>
        <v>4765</v>
      </c>
      <c r="E9" s="52">
        <f>AFWRKACT!E9/$D9</f>
        <v>0.8308499475341028</v>
      </c>
      <c r="F9" s="31">
        <f>AFWRKACT!F9/$D9</f>
        <v>3.1479538300104933E-3</v>
      </c>
      <c r="G9" s="31">
        <f>AFWRKACT!G9/$D9</f>
        <v>1.4690451206715634E-2</v>
      </c>
      <c r="H9" s="31">
        <f>AFWRKACT!H9/$D9</f>
        <v>0.11857292759706191</v>
      </c>
      <c r="I9" s="31">
        <f>AFWRKACT!I9/$D9</f>
        <v>0</v>
      </c>
      <c r="J9" s="31">
        <f>AFWRKACT!J9/$D9</f>
        <v>3.1479538300104928E-2</v>
      </c>
      <c r="K9" s="31">
        <f>AFWRKACT!K9/$D9</f>
        <v>0</v>
      </c>
      <c r="L9" s="31">
        <f>AFWRKACT!L9/$D9</f>
        <v>5.8551941238195175E-2</v>
      </c>
      <c r="M9" s="31">
        <f>AFWRKACT!M9/$D9</f>
        <v>6.7366211962224559E-2</v>
      </c>
      <c r="N9" s="31">
        <f>AFWRKACT!N9/$D9</f>
        <v>2.098635886673662E-4</v>
      </c>
      <c r="O9" s="31">
        <f>AFWRKACT!O9/$D9</f>
        <v>1.3641133263378805E-2</v>
      </c>
      <c r="P9" s="31">
        <v>0</v>
      </c>
      <c r="Q9" s="31">
        <v>9.00360144057623E-3</v>
      </c>
    </row>
    <row r="10" spans="1:17" ht="12.75" customHeight="1" x14ac:dyDescent="0.15">
      <c r="A10" s="60" t="s">
        <v>11</v>
      </c>
      <c r="B10" s="81">
        <f>AFWRKACT!B10</f>
        <v>3600</v>
      </c>
      <c r="C10" s="57">
        <f>AFWRKACT!C10</f>
        <v>1907</v>
      </c>
      <c r="D10" s="92">
        <f>AFWRKACT!D10</f>
        <v>815</v>
      </c>
      <c r="E10" s="52">
        <f>AFWRKACT!E10/$D10</f>
        <v>0.81717791411042939</v>
      </c>
      <c r="F10" s="31">
        <f>AFWRKACT!F10/$D10</f>
        <v>0</v>
      </c>
      <c r="G10" s="31">
        <f>AFWRKACT!G10/$D10</f>
        <v>2.4539877300613498E-3</v>
      </c>
      <c r="H10" s="31">
        <f>AFWRKACT!H10/$D10</f>
        <v>6.1349693251533744E-3</v>
      </c>
      <c r="I10" s="31">
        <f>AFWRKACT!I10/$D10</f>
        <v>3.6809815950920245E-3</v>
      </c>
      <c r="J10" s="31">
        <f>AFWRKACT!J10/$D10</f>
        <v>0.19877300613496932</v>
      </c>
      <c r="K10" s="31">
        <f>AFWRKACT!K10/$D10</f>
        <v>4.1717791411042947E-2</v>
      </c>
      <c r="L10" s="31">
        <f>AFWRKACT!L10/$D10</f>
        <v>6.8711656441717797E-2</v>
      </c>
      <c r="M10" s="31">
        <f>AFWRKACT!M10/$D10</f>
        <v>2.4539877300613498E-3</v>
      </c>
      <c r="N10" s="31">
        <f>AFWRKACT!N10/$D10</f>
        <v>1.3496932515337423E-2</v>
      </c>
      <c r="O10" s="31">
        <f>AFWRKACT!O10/$D10</f>
        <v>9.8159509202453993E-3</v>
      </c>
      <c r="P10" s="31">
        <v>0</v>
      </c>
      <c r="Q10" s="31">
        <v>0.10879629629629629</v>
      </c>
    </row>
    <row r="11" spans="1:17" ht="12.75" customHeight="1" x14ac:dyDescent="0.15">
      <c r="A11" s="60" t="s">
        <v>12</v>
      </c>
      <c r="B11" s="81">
        <f>AFWRKACT!B11</f>
        <v>16322</v>
      </c>
      <c r="C11" s="57">
        <f>AFWRKACT!C11</f>
        <v>8402</v>
      </c>
      <c r="D11" s="92">
        <f>AFWRKACT!D11</f>
        <v>1764</v>
      </c>
      <c r="E11" s="52">
        <f>AFWRKACT!E11/$D11</f>
        <v>0.64739229024943312</v>
      </c>
      <c r="F11" s="31">
        <f>AFWRKACT!F11/$D11</f>
        <v>0</v>
      </c>
      <c r="G11" s="31">
        <f>AFWRKACT!G11/$D11</f>
        <v>1.7006802721088435E-3</v>
      </c>
      <c r="H11" s="31">
        <f>AFWRKACT!H11/$D11</f>
        <v>0.14002267573696145</v>
      </c>
      <c r="I11" s="31">
        <f>AFWRKACT!I11/$D11</f>
        <v>2.8344671201814059E-3</v>
      </c>
      <c r="J11" s="31">
        <f>AFWRKACT!J11/$D11</f>
        <v>0.22222222222222221</v>
      </c>
      <c r="K11" s="31">
        <f>AFWRKACT!K11/$D11</f>
        <v>5.7823129251700682E-2</v>
      </c>
      <c r="L11" s="31">
        <f>AFWRKACT!L11/$D11</f>
        <v>0.15929705215419501</v>
      </c>
      <c r="M11" s="31">
        <f>AFWRKACT!M11/$D11</f>
        <v>1.020408163265306E-2</v>
      </c>
      <c r="N11" s="31">
        <f>AFWRKACT!N11/$D11</f>
        <v>2.0975056689342405E-2</v>
      </c>
      <c r="O11" s="31">
        <f>AFWRKACT!O11/$D11</f>
        <v>1.4739229024943311E-2</v>
      </c>
      <c r="P11" s="31">
        <v>0</v>
      </c>
      <c r="Q11" s="31">
        <v>0</v>
      </c>
    </row>
    <row r="12" spans="1:17" ht="12.75" customHeight="1" x14ac:dyDescent="0.15">
      <c r="A12" s="60" t="s">
        <v>13</v>
      </c>
      <c r="B12" s="81">
        <f>AFWRKACT!B12</f>
        <v>6964</v>
      </c>
      <c r="C12" s="57">
        <f>AFWRKACT!C12</f>
        <v>3257</v>
      </c>
      <c r="D12" s="92">
        <f>AFWRKACT!D12</f>
        <v>1287</v>
      </c>
      <c r="E12" s="52">
        <f>AFWRKACT!E12/$D12</f>
        <v>0.79953379953379955</v>
      </c>
      <c r="F12" s="31">
        <f>AFWRKACT!F12/$D12</f>
        <v>0</v>
      </c>
      <c r="G12" s="31">
        <f>AFWRKACT!G12/$D12</f>
        <v>4.662004662004662E-3</v>
      </c>
      <c r="H12" s="31">
        <f>AFWRKACT!H12/$D12</f>
        <v>8.0031080031080032E-2</v>
      </c>
      <c r="I12" s="31">
        <f>AFWRKACT!I12/$D12</f>
        <v>3.108003108003108E-3</v>
      </c>
      <c r="J12" s="31">
        <f>AFWRKACT!J12/$D12</f>
        <v>3.4965034965034968E-2</v>
      </c>
      <c r="K12" s="31">
        <f>AFWRKACT!K12/$D12</f>
        <v>1.1655011655011656E-2</v>
      </c>
      <c r="L12" s="31">
        <f>AFWRKACT!L12/$D12</f>
        <v>0.10644910644910645</v>
      </c>
      <c r="M12" s="31">
        <f>AFWRKACT!M12/$D12</f>
        <v>0</v>
      </c>
      <c r="N12" s="31">
        <f>AFWRKACT!N12/$D12</f>
        <v>0</v>
      </c>
      <c r="O12" s="31">
        <f>AFWRKACT!O12/$D12</f>
        <v>1.3986013986013986E-2</v>
      </c>
      <c r="P12" s="31">
        <v>0</v>
      </c>
      <c r="Q12" s="31">
        <v>2.851033499643621E-3</v>
      </c>
    </row>
    <row r="13" spans="1:17" ht="12.75" customHeight="1" x14ac:dyDescent="0.15">
      <c r="A13" s="60" t="s">
        <v>14</v>
      </c>
      <c r="B13" s="81">
        <f>AFWRKACT!B13</f>
        <v>563785</v>
      </c>
      <c r="C13" s="57">
        <f>AFWRKACT!C13</f>
        <v>344763</v>
      </c>
      <c r="D13" s="92">
        <f>AFWRKACT!D13</f>
        <v>87560</v>
      </c>
      <c r="E13" s="52">
        <f>AFWRKACT!E13/$D13</f>
        <v>0.46509821836455001</v>
      </c>
      <c r="F13" s="31">
        <f>AFWRKACT!F13/$D13</f>
        <v>1.6537231612608498E-2</v>
      </c>
      <c r="G13" s="31">
        <f>AFWRKACT!G13/$D13</f>
        <v>3.0276381909547737E-2</v>
      </c>
      <c r="H13" s="31">
        <f>AFWRKACT!H13/$D13</f>
        <v>3.7220191868433075E-2</v>
      </c>
      <c r="I13" s="31">
        <f>AFWRKACT!I13/$D13</f>
        <v>5.5847418912745549E-3</v>
      </c>
      <c r="J13" s="31">
        <f>AFWRKACT!J13/$D13</f>
        <v>0.42756966651439016</v>
      </c>
      <c r="K13" s="31">
        <f>AFWRKACT!K13/$D13</f>
        <v>0.11008451347647327</v>
      </c>
      <c r="L13" s="31">
        <f>AFWRKACT!L13/$D13</f>
        <v>0.18616948378254911</v>
      </c>
      <c r="M13" s="31">
        <f>AFWRKACT!M13/$D13</f>
        <v>2.9282777523983554E-2</v>
      </c>
      <c r="N13" s="31">
        <f>AFWRKACT!N13/$D13</f>
        <v>2.340109639104614E-2</v>
      </c>
      <c r="O13" s="31">
        <f>AFWRKACT!O13/$D13</f>
        <v>3.4833257195066242E-3</v>
      </c>
      <c r="P13" s="31">
        <v>2.5850127787424159E-3</v>
      </c>
      <c r="Q13" s="31">
        <v>1.0301032054158457E-2</v>
      </c>
    </row>
    <row r="14" spans="1:17" ht="12.75" customHeight="1" x14ac:dyDescent="0.15">
      <c r="A14" s="60" t="s">
        <v>15</v>
      </c>
      <c r="B14" s="81">
        <f>AFWRKACT!B14</f>
        <v>15124</v>
      </c>
      <c r="C14" s="57">
        <f>AFWRKACT!C14</f>
        <v>9091</v>
      </c>
      <c r="D14" s="92">
        <f>AFWRKACT!D14</f>
        <v>2293</v>
      </c>
      <c r="E14" s="52">
        <f>AFWRKACT!E14/$D14</f>
        <v>0.47710423026602705</v>
      </c>
      <c r="F14" s="31">
        <f>AFWRKACT!F14/$D14</f>
        <v>2.8347143480156999E-2</v>
      </c>
      <c r="G14" s="31">
        <f>AFWRKACT!G14/$D14</f>
        <v>0</v>
      </c>
      <c r="H14" s="31">
        <f>AFWRKACT!H14/$D14</f>
        <v>0.17139119058002616</v>
      </c>
      <c r="I14" s="31">
        <f>AFWRKACT!I14/$D14</f>
        <v>1.8752725686873091E-2</v>
      </c>
      <c r="J14" s="31">
        <f>AFWRKACT!J14/$D14</f>
        <v>0.14609681639773223</v>
      </c>
      <c r="K14" s="31">
        <f>AFWRKACT!K14/$D14</f>
        <v>0.1094635848233755</v>
      </c>
      <c r="L14" s="31">
        <f>AFWRKACT!L14/$D14</f>
        <v>0.26820758831225466</v>
      </c>
      <c r="M14" s="31">
        <f>AFWRKACT!M14/$D14</f>
        <v>1.003052769297863E-2</v>
      </c>
      <c r="N14" s="31">
        <f>AFWRKACT!N14/$D14</f>
        <v>4.7972088966419541E-3</v>
      </c>
      <c r="O14" s="31">
        <f>AFWRKACT!O14/$D14</f>
        <v>1.7880505887483647E-2</v>
      </c>
      <c r="P14" s="31">
        <v>0</v>
      </c>
      <c r="Q14" s="31">
        <v>3.2007315957933241E-2</v>
      </c>
    </row>
    <row r="15" spans="1:17" ht="12.75" customHeight="1" x14ac:dyDescent="0.15">
      <c r="A15" s="60" t="s">
        <v>16</v>
      </c>
      <c r="B15" s="81">
        <f>AFWRKACT!B15</f>
        <v>14824</v>
      </c>
      <c r="C15" s="57">
        <f>AFWRKACT!C15</f>
        <v>7300</v>
      </c>
      <c r="D15" s="92">
        <f>AFWRKACT!D15</f>
        <v>3483</v>
      </c>
      <c r="E15" s="52">
        <f>AFWRKACT!E15/$D15</f>
        <v>0.50588573069193221</v>
      </c>
      <c r="F15" s="31">
        <f>AFWRKACT!F15/$D15</f>
        <v>4.5937410278495553E-3</v>
      </c>
      <c r="G15" s="31">
        <f>AFWRKACT!G15/$D15</f>
        <v>1.435544071202986E-3</v>
      </c>
      <c r="H15" s="31">
        <f>AFWRKACT!H15/$D15</f>
        <v>0</v>
      </c>
      <c r="I15" s="31">
        <f>AFWRKACT!I15/$D15</f>
        <v>0</v>
      </c>
      <c r="J15" s="31">
        <f>AFWRKACT!J15/$D15</f>
        <v>0.66236003445305769</v>
      </c>
      <c r="K15" s="31">
        <f>AFWRKACT!K15/$D15</f>
        <v>1.435544071202986E-3</v>
      </c>
      <c r="L15" s="31">
        <f>AFWRKACT!L15/$D15</f>
        <v>7.8667815101923624E-2</v>
      </c>
      <c r="M15" s="31">
        <f>AFWRKACT!M15/$D15</f>
        <v>1.435544071202986E-3</v>
      </c>
      <c r="N15" s="31">
        <f>AFWRKACT!N15/$D15</f>
        <v>2.6701119724375538E-2</v>
      </c>
      <c r="O15" s="31">
        <f>AFWRKACT!O15/$D15</f>
        <v>5.1679586563307496E-3</v>
      </c>
      <c r="P15" s="31">
        <v>0</v>
      </c>
      <c r="Q15" s="31">
        <v>0</v>
      </c>
    </row>
    <row r="16" spans="1:17" ht="12.75" customHeight="1" x14ac:dyDescent="0.15">
      <c r="A16" s="60" t="s">
        <v>17</v>
      </c>
      <c r="B16" s="81">
        <f>AFWRKACT!B16</f>
        <v>4996</v>
      </c>
      <c r="C16" s="57">
        <f>AFWRKACT!C16</f>
        <v>1359</v>
      </c>
      <c r="D16" s="92">
        <f>AFWRKACT!D16</f>
        <v>534</v>
      </c>
      <c r="E16" s="52">
        <f>AFWRKACT!E16/$D16</f>
        <v>0.69475655430711614</v>
      </c>
      <c r="F16" s="31">
        <f>AFWRKACT!F16/$D16</f>
        <v>1.8726591760299626E-3</v>
      </c>
      <c r="G16" s="31">
        <f>AFWRKACT!G16/$D16</f>
        <v>0</v>
      </c>
      <c r="H16" s="31">
        <f>AFWRKACT!H16/$D16</f>
        <v>0.16479400749063669</v>
      </c>
      <c r="I16" s="31">
        <f>AFWRKACT!I16/$D16</f>
        <v>0</v>
      </c>
      <c r="J16" s="31">
        <f>AFWRKACT!J16/$D16</f>
        <v>0.20786516853932585</v>
      </c>
      <c r="K16" s="31">
        <f>AFWRKACT!K16/$D16</f>
        <v>0</v>
      </c>
      <c r="L16" s="31">
        <f>AFWRKACT!L16/$D16</f>
        <v>0.17602996254681649</v>
      </c>
      <c r="M16" s="31">
        <f>AFWRKACT!M16/$D16</f>
        <v>0</v>
      </c>
      <c r="N16" s="31">
        <f>AFWRKACT!N16/$D16</f>
        <v>0</v>
      </c>
      <c r="O16" s="31">
        <f>AFWRKACT!O16/$D16</f>
        <v>7.4906367041198503E-3</v>
      </c>
      <c r="P16" s="31">
        <v>0</v>
      </c>
      <c r="Q16" s="31">
        <v>0</v>
      </c>
    </row>
    <row r="17" spans="1:17" ht="12.75" customHeight="1" x14ac:dyDescent="0.15">
      <c r="A17" s="60" t="s">
        <v>84</v>
      </c>
      <c r="B17" s="81">
        <f>AFWRKACT!B17</f>
        <v>6659</v>
      </c>
      <c r="C17" s="57">
        <f>AFWRKACT!C17</f>
        <v>3154</v>
      </c>
      <c r="D17" s="92">
        <f>AFWRKACT!D17</f>
        <v>1394</v>
      </c>
      <c r="E17" s="52">
        <f>AFWRKACT!E17/$D17</f>
        <v>0.54591104734576756</v>
      </c>
      <c r="F17" s="31">
        <f>AFWRKACT!F17/$D17</f>
        <v>7.173601147776184E-4</v>
      </c>
      <c r="G17" s="31">
        <f>AFWRKACT!G17/$D17</f>
        <v>7.173601147776184E-4</v>
      </c>
      <c r="H17" s="31">
        <f>AFWRKACT!H17/$D17</f>
        <v>7.0301291248206596E-2</v>
      </c>
      <c r="I17" s="31">
        <f>AFWRKACT!I17/$D17</f>
        <v>5.0215208034433282E-3</v>
      </c>
      <c r="J17" s="31">
        <f>AFWRKACT!J17/$D17</f>
        <v>0.3715925394548063</v>
      </c>
      <c r="K17" s="31">
        <f>AFWRKACT!K17/$D17</f>
        <v>1.7934002869440458E-2</v>
      </c>
      <c r="L17" s="31">
        <f>AFWRKACT!L17/$D17</f>
        <v>0.13055954088952654</v>
      </c>
      <c r="M17" s="31">
        <f>AFWRKACT!M17/$D17</f>
        <v>7.173601147776184E-4</v>
      </c>
      <c r="N17" s="31">
        <f>AFWRKACT!N17/$D17</f>
        <v>7.173601147776184E-4</v>
      </c>
      <c r="O17" s="31">
        <f>AFWRKACT!O17/$D17</f>
        <v>4.30416068866571E-3</v>
      </c>
      <c r="P17" s="31">
        <v>0</v>
      </c>
      <c r="Q17" s="31">
        <v>0</v>
      </c>
    </row>
    <row r="18" spans="1:17" ht="12.75" customHeight="1" x14ac:dyDescent="0.15">
      <c r="A18" s="60" t="s">
        <v>18</v>
      </c>
      <c r="B18" s="81">
        <f>AFWRKACT!B18</f>
        <v>53632</v>
      </c>
      <c r="C18" s="57">
        <f>AFWRKACT!C18</f>
        <v>10754</v>
      </c>
      <c r="D18" s="92">
        <f>AFWRKACT!D18</f>
        <v>5290</v>
      </c>
      <c r="E18" s="52">
        <f>AFWRKACT!E18/$D18</f>
        <v>0.28506616257088846</v>
      </c>
      <c r="F18" s="31">
        <f>AFWRKACT!F18/$D18</f>
        <v>5.6710775047258974E-4</v>
      </c>
      <c r="G18" s="31">
        <f>AFWRKACT!G18/$D18</f>
        <v>5.6710775047258974E-4</v>
      </c>
      <c r="H18" s="31">
        <f>AFWRKACT!H18/$D18</f>
        <v>0.15803402646502834</v>
      </c>
      <c r="I18" s="31">
        <f>AFWRKACT!I18/$D18</f>
        <v>2.0793950850661624E-3</v>
      </c>
      <c r="J18" s="31">
        <f>AFWRKACT!J18/$D18</f>
        <v>0.13969754253308128</v>
      </c>
      <c r="K18" s="31">
        <f>AFWRKACT!K18/$D18</f>
        <v>0.28695652173913044</v>
      </c>
      <c r="L18" s="31">
        <f>AFWRKACT!L18/$D18</f>
        <v>0.28922495274102078</v>
      </c>
      <c r="M18" s="31">
        <f>AFWRKACT!M18/$D18</f>
        <v>0.17504725897920606</v>
      </c>
      <c r="N18" s="31">
        <f>AFWRKACT!N18/$D18</f>
        <v>9.0737240075614359E-3</v>
      </c>
      <c r="O18" s="31">
        <f>AFWRKACT!O18/$D18</f>
        <v>2.7032136105860114E-2</v>
      </c>
      <c r="P18" s="83">
        <v>0</v>
      </c>
      <c r="Q18" s="83">
        <v>6.3494589433481866E-2</v>
      </c>
    </row>
    <row r="19" spans="1:17" ht="4.5" customHeight="1" x14ac:dyDescent="0.15">
      <c r="A19" s="62"/>
      <c r="B19" s="82"/>
      <c r="C19" s="76"/>
      <c r="D19" s="93"/>
      <c r="E19" s="91"/>
      <c r="F19" s="65"/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65"/>
    </row>
    <row r="20" spans="1:17" ht="12.75" customHeight="1" x14ac:dyDescent="0.15">
      <c r="A20" s="60" t="s">
        <v>19</v>
      </c>
      <c r="B20" s="81">
        <f>AFWRKACT!B20</f>
        <v>17836</v>
      </c>
      <c r="C20" s="57">
        <f>AFWRKACT!C20</f>
        <v>3684</v>
      </c>
      <c r="D20" s="92">
        <f>AFWRKACT!D20</f>
        <v>2282</v>
      </c>
      <c r="E20" s="52">
        <f>AFWRKACT!E20/$D20</f>
        <v>0.20815074496056091</v>
      </c>
      <c r="F20" s="31">
        <f>AFWRKACT!F20/$D20</f>
        <v>0</v>
      </c>
      <c r="G20" s="31">
        <f>AFWRKACT!G20/$D20</f>
        <v>0</v>
      </c>
      <c r="H20" s="31">
        <f>AFWRKACT!H20/$D20</f>
        <v>0.55609114811568794</v>
      </c>
      <c r="I20" s="31">
        <f>AFWRKACT!I20/$D20</f>
        <v>1.7528483786152498E-3</v>
      </c>
      <c r="J20" s="31">
        <f>AFWRKACT!J20/$D20</f>
        <v>9.772129710780017E-2</v>
      </c>
      <c r="K20" s="31">
        <f>AFWRKACT!K20/$D20</f>
        <v>1.2269938650306749E-2</v>
      </c>
      <c r="L20" s="31">
        <f>AFWRKACT!L20/$D20</f>
        <v>0.12094653812445223</v>
      </c>
      <c r="M20" s="31">
        <f>AFWRKACT!M20/$D20</f>
        <v>0.30762489044697633</v>
      </c>
      <c r="N20" s="31">
        <f>AFWRKACT!N20/$D20</f>
        <v>0</v>
      </c>
      <c r="O20" s="31">
        <f>AFWRKACT!O20/$D20</f>
        <v>6.660823838737949E-2</v>
      </c>
      <c r="P20" s="31">
        <v>4.3904717421765528E-2</v>
      </c>
      <c r="Q20" s="31">
        <v>1.35450723960766E-2</v>
      </c>
    </row>
    <row r="21" spans="1:17" ht="12.75" customHeight="1" x14ac:dyDescent="0.15">
      <c r="A21" s="60" t="s">
        <v>20</v>
      </c>
      <c r="B21" s="81">
        <f>AFWRKACT!B21</f>
        <v>1329</v>
      </c>
      <c r="C21" s="57">
        <f>AFWRKACT!C21</f>
        <v>545</v>
      </c>
      <c r="D21" s="92">
        <f>AFWRKACT!D21</f>
        <v>194</v>
      </c>
      <c r="E21" s="52">
        <f>AFWRKACT!E21/$D21</f>
        <v>0.2422680412371134</v>
      </c>
      <c r="F21" s="31">
        <f>AFWRKACT!F21/$D21</f>
        <v>5.1546391752577319E-3</v>
      </c>
      <c r="G21" s="31">
        <f>AFWRKACT!G21/$D21</f>
        <v>0</v>
      </c>
      <c r="H21" s="31">
        <f>AFWRKACT!H21/$D21</f>
        <v>0.7010309278350515</v>
      </c>
      <c r="I21" s="31">
        <f>AFWRKACT!I21/$D21</f>
        <v>0</v>
      </c>
      <c r="J21" s="31">
        <f>AFWRKACT!J21/$D21</f>
        <v>5.1546391752577319E-3</v>
      </c>
      <c r="K21" s="31">
        <f>AFWRKACT!K21/$D21</f>
        <v>0</v>
      </c>
      <c r="L21" s="31">
        <f>AFWRKACT!L21/$D21</f>
        <v>4.1237113402061855E-2</v>
      </c>
      <c r="M21" s="31">
        <f>AFWRKACT!M21/$D21</f>
        <v>0</v>
      </c>
      <c r="N21" s="31">
        <f>AFWRKACT!N21/$D21</f>
        <v>0</v>
      </c>
      <c r="O21" s="83">
        <v>0</v>
      </c>
      <c r="P21" s="83">
        <v>0</v>
      </c>
      <c r="Q21" s="83">
        <v>0</v>
      </c>
    </row>
    <row r="22" spans="1:17" ht="12.75" customHeight="1" x14ac:dyDescent="0.15">
      <c r="A22" s="60" t="s">
        <v>21</v>
      </c>
      <c r="B22" s="81">
        <f>AFWRKACT!B22</f>
        <v>9314</v>
      </c>
      <c r="C22" s="57">
        <f>AFWRKACT!C22</f>
        <v>6443</v>
      </c>
      <c r="D22" s="92">
        <f>AFWRKACT!D22</f>
        <v>3015</v>
      </c>
      <c r="E22" s="52">
        <f>AFWRKACT!E22/$D22</f>
        <v>0.81492537313432833</v>
      </c>
      <c r="F22" s="31">
        <f>AFWRKACT!F22/$D22</f>
        <v>2.8192371475953566E-2</v>
      </c>
      <c r="G22" s="31">
        <f>AFWRKACT!G22/$D22</f>
        <v>1.2271973466003316E-2</v>
      </c>
      <c r="H22" s="31">
        <f>AFWRKACT!H22/$D22</f>
        <v>0.14660033167495853</v>
      </c>
      <c r="I22" s="31">
        <f>AFWRKACT!I22/$D22</f>
        <v>0</v>
      </c>
      <c r="J22" s="31">
        <f>AFWRKACT!J22/$D22</f>
        <v>5.1077943615257047E-2</v>
      </c>
      <c r="K22" s="31">
        <f>AFWRKACT!K22/$D22</f>
        <v>4.212271973466003E-2</v>
      </c>
      <c r="L22" s="31">
        <f>AFWRKACT!L22/$D22</f>
        <v>4.4776119402985072E-2</v>
      </c>
      <c r="M22" s="31">
        <f>AFWRKACT!M22/$D22</f>
        <v>6.6334991708126038E-3</v>
      </c>
      <c r="N22" s="31">
        <f>AFWRKACT!N22/$D22</f>
        <v>2.3217247097844112E-3</v>
      </c>
      <c r="O22" s="31">
        <f>AFWRKACT!O22/$D22</f>
        <v>1.658374792703151E-3</v>
      </c>
      <c r="P22" s="31">
        <v>0</v>
      </c>
      <c r="Q22" s="31">
        <v>6.4138315672058006E-3</v>
      </c>
    </row>
    <row r="23" spans="1:17" ht="12.75" customHeight="1" x14ac:dyDescent="0.15">
      <c r="A23" s="60" t="s">
        <v>22</v>
      </c>
      <c r="B23" s="81">
        <f>AFWRKACT!B23</f>
        <v>1836</v>
      </c>
      <c r="C23" s="57">
        <f>AFWRKACT!C23</f>
        <v>139</v>
      </c>
      <c r="D23" s="92">
        <f>AFWRKACT!D23</f>
        <v>73</v>
      </c>
      <c r="E23" s="52">
        <f>AFWRKACT!E23/$D23</f>
        <v>0.50684931506849318</v>
      </c>
      <c r="F23" s="31">
        <f>AFWRKACT!F23/$D23</f>
        <v>0</v>
      </c>
      <c r="G23" s="31">
        <f>AFWRKACT!G23/$D23</f>
        <v>0</v>
      </c>
      <c r="H23" s="31">
        <f>AFWRKACT!H23/$D23</f>
        <v>0.21917808219178081</v>
      </c>
      <c r="I23" s="31">
        <f>AFWRKACT!I23/$D23</f>
        <v>0</v>
      </c>
      <c r="J23" s="31">
        <f>AFWRKACT!J23/$D23</f>
        <v>0.46575342465753422</v>
      </c>
      <c r="K23" s="31">
        <f>AFWRKACT!K23/$D23</f>
        <v>1.3698630136986301E-2</v>
      </c>
      <c r="L23" s="31">
        <f>AFWRKACT!L23/$D23</f>
        <v>0.26027397260273971</v>
      </c>
      <c r="M23" s="31">
        <f>AFWRKACT!M23/$D23</f>
        <v>0</v>
      </c>
      <c r="N23" s="31">
        <f>AFWRKACT!N23/$D23</f>
        <v>0</v>
      </c>
      <c r="O23" s="31">
        <f>AFWRKACT!O23/$D23</f>
        <v>2.7397260273972601E-2</v>
      </c>
      <c r="P23" s="31">
        <v>0</v>
      </c>
      <c r="Q23" s="31">
        <v>0.80434782608695654</v>
      </c>
    </row>
    <row r="24" spans="1:17" ht="12.75" customHeight="1" x14ac:dyDescent="0.15">
      <c r="A24" s="60" t="s">
        <v>23</v>
      </c>
      <c r="B24" s="81">
        <f>AFWRKACT!B24</f>
        <v>20916</v>
      </c>
      <c r="C24" s="57">
        <f>AFWRKACT!C24</f>
        <v>8072</v>
      </c>
      <c r="D24" s="92">
        <f>AFWRKACT!D24</f>
        <v>5590</v>
      </c>
      <c r="E24" s="52">
        <f>AFWRKACT!E24/$D24</f>
        <v>0.57298747763864044</v>
      </c>
      <c r="F24" s="31">
        <f>AFWRKACT!F24/$D24</f>
        <v>0</v>
      </c>
      <c r="G24" s="31">
        <f>AFWRKACT!G24/$D24</f>
        <v>0</v>
      </c>
      <c r="H24" s="31">
        <f>AFWRKACT!H24/$D24</f>
        <v>0.17352415026833631</v>
      </c>
      <c r="I24" s="31">
        <f>AFWRKACT!I24/$D24</f>
        <v>0</v>
      </c>
      <c r="J24" s="31">
        <f>AFWRKACT!J24/$D24</f>
        <v>9.0339892665474056E-2</v>
      </c>
      <c r="K24" s="31">
        <f>AFWRKACT!K24/$D24</f>
        <v>7.3345259391771014E-2</v>
      </c>
      <c r="L24" s="31">
        <f>AFWRKACT!L24/$D24</f>
        <v>0.13917710196779964</v>
      </c>
      <c r="M24" s="31">
        <f>AFWRKACT!M24/$D24</f>
        <v>1.5563506261180679E-2</v>
      </c>
      <c r="N24" s="31">
        <f>AFWRKACT!N24/$D24</f>
        <v>0</v>
      </c>
      <c r="O24" s="31">
        <f>AFWRKACT!O24/$D24</f>
        <v>2.4150268336314847E-2</v>
      </c>
      <c r="P24" s="31">
        <v>0</v>
      </c>
      <c r="Q24" s="31">
        <v>3.3545197740112993E-3</v>
      </c>
    </row>
    <row r="25" spans="1:17" ht="12.75" customHeight="1" x14ac:dyDescent="0.15">
      <c r="A25" s="60" t="s">
        <v>24</v>
      </c>
      <c r="B25" s="81">
        <f>AFWRKACT!B25</f>
        <v>12962</v>
      </c>
      <c r="C25" s="57">
        <f>AFWRKACT!C25</f>
        <v>3518</v>
      </c>
      <c r="D25" s="92">
        <f>AFWRKACT!D25</f>
        <v>1159</v>
      </c>
      <c r="E25" s="52">
        <f>AFWRKACT!E25/$D25</f>
        <v>0.8593615185504746</v>
      </c>
      <c r="F25" s="31">
        <f>AFWRKACT!F25/$D25</f>
        <v>3.4512510785159622E-3</v>
      </c>
      <c r="G25" s="31">
        <f>AFWRKACT!G25/$D25</f>
        <v>0</v>
      </c>
      <c r="H25" s="31">
        <f>AFWRKACT!H25/$D25</f>
        <v>6.9887834339948232E-2</v>
      </c>
      <c r="I25" s="31">
        <f>AFWRKACT!I25/$D25</f>
        <v>0</v>
      </c>
      <c r="J25" s="31">
        <f>AFWRKACT!J25/$D25</f>
        <v>8.1104400345125102E-2</v>
      </c>
      <c r="K25" s="31">
        <f>AFWRKACT!K25/$D25</f>
        <v>0</v>
      </c>
      <c r="L25" s="31">
        <f>AFWRKACT!L25/$D25</f>
        <v>3.1061259706643658E-2</v>
      </c>
      <c r="M25" s="31">
        <f>AFWRKACT!M25/$D25</f>
        <v>1.1216566005176877E-2</v>
      </c>
      <c r="N25" s="31">
        <f>AFWRKACT!N25/$D25</f>
        <v>8.6281276962899053E-3</v>
      </c>
      <c r="O25" s="31">
        <f>AFWRKACT!O25/$D25</f>
        <v>6.4710957722174292E-2</v>
      </c>
      <c r="P25" s="31">
        <v>0</v>
      </c>
      <c r="Q25" s="31">
        <v>0</v>
      </c>
    </row>
    <row r="26" spans="1:17" ht="12.75" customHeight="1" x14ac:dyDescent="0.15">
      <c r="A26" s="60" t="s">
        <v>25</v>
      </c>
      <c r="B26" s="81">
        <f>AFWRKACT!B26</f>
        <v>17717</v>
      </c>
      <c r="C26" s="57">
        <f>AFWRKACT!C26</f>
        <v>9274</v>
      </c>
      <c r="D26" s="92">
        <f>AFWRKACT!D26</f>
        <v>3381</v>
      </c>
      <c r="E26" s="52">
        <f>AFWRKACT!E26/$D26</f>
        <v>0.8745933155871044</v>
      </c>
      <c r="F26" s="31">
        <f>AFWRKACT!F26/$D26</f>
        <v>1.4788524105294291E-3</v>
      </c>
      <c r="G26" s="31">
        <f>AFWRKACT!G26/$D26</f>
        <v>6.8027210884353739E-3</v>
      </c>
      <c r="H26" s="31">
        <f>AFWRKACT!H26/$D26</f>
        <v>8.8731144631765753E-4</v>
      </c>
      <c r="I26" s="31">
        <f>AFWRKACT!I26/$D26</f>
        <v>0</v>
      </c>
      <c r="J26" s="31">
        <f>AFWRKACT!J26/$D26</f>
        <v>4.2590949423247558E-2</v>
      </c>
      <c r="K26" s="31">
        <f>AFWRKACT!K26/$D26</f>
        <v>1.1535048802129548E-2</v>
      </c>
      <c r="L26" s="31">
        <f>AFWRKACT!L26/$D26</f>
        <v>9.9970422951789414E-2</v>
      </c>
      <c r="M26" s="31">
        <f>AFWRKACT!M26/$D26</f>
        <v>6.2111801242236021E-3</v>
      </c>
      <c r="N26" s="31">
        <f>AFWRKACT!N26/$D26</f>
        <v>6.5069506063294884E-3</v>
      </c>
      <c r="O26" s="31">
        <f>AFWRKACT!O26/$D26</f>
        <v>1.4492753623188406E-2</v>
      </c>
      <c r="P26" s="31">
        <v>0</v>
      </c>
      <c r="Q26" s="31">
        <v>0.12300843486410497</v>
      </c>
    </row>
    <row r="27" spans="1:17" ht="12.75" customHeight="1" x14ac:dyDescent="0.15">
      <c r="A27" s="60" t="s">
        <v>26</v>
      </c>
      <c r="B27" s="81">
        <f>AFWRKACT!B27</f>
        <v>8461</v>
      </c>
      <c r="C27" s="57">
        <f>AFWRKACT!C27</f>
        <v>4266</v>
      </c>
      <c r="D27" s="92">
        <f>AFWRKACT!D27</f>
        <v>1377</v>
      </c>
      <c r="E27" s="52">
        <f>AFWRKACT!E27/$D27</f>
        <v>0.87073347857661587</v>
      </c>
      <c r="F27" s="31">
        <f>AFWRKACT!F27/$D27</f>
        <v>0</v>
      </c>
      <c r="G27" s="31">
        <f>AFWRKACT!G27/$D27</f>
        <v>2.1786492374727671E-3</v>
      </c>
      <c r="H27" s="31">
        <f>AFWRKACT!H27/$D27</f>
        <v>2.3965141612200435E-2</v>
      </c>
      <c r="I27" s="31">
        <f>AFWRKACT!I27/$D27</f>
        <v>0</v>
      </c>
      <c r="J27" s="31">
        <f>AFWRKACT!J27/$D27</f>
        <v>5.5192447349310093E-2</v>
      </c>
      <c r="K27" s="31">
        <f>AFWRKACT!K27/$D27</f>
        <v>5.0835148874364558E-3</v>
      </c>
      <c r="L27" s="31">
        <f>AFWRKACT!L27/$D27</f>
        <v>8.424110384894698E-2</v>
      </c>
      <c r="M27" s="31">
        <f>AFWRKACT!M27/$D27</f>
        <v>0</v>
      </c>
      <c r="N27" s="31">
        <f>AFWRKACT!N27/$D27</f>
        <v>2.1786492374727671E-3</v>
      </c>
      <c r="O27" s="31">
        <f>AFWRKACT!O27/$D27</f>
        <v>3.195352214960058E-2</v>
      </c>
      <c r="P27" s="31">
        <v>0</v>
      </c>
      <c r="Q27" s="31">
        <v>1.8597442851607904E-2</v>
      </c>
    </row>
    <row r="28" spans="1:17" ht="12.75" customHeight="1" x14ac:dyDescent="0.15">
      <c r="A28" s="60" t="s">
        <v>27</v>
      </c>
      <c r="B28" s="81">
        <f>AFWRKACT!B28</f>
        <v>30530</v>
      </c>
      <c r="C28" s="57">
        <f>AFWRKACT!C28</f>
        <v>9443</v>
      </c>
      <c r="D28" s="92">
        <f>AFWRKACT!D28</f>
        <v>5162</v>
      </c>
      <c r="E28" s="52">
        <f>AFWRKACT!E28/$D28</f>
        <v>0.5205346764819837</v>
      </c>
      <c r="F28" s="31">
        <f>AFWRKACT!F28/$D28</f>
        <v>1.1817125145292522E-2</v>
      </c>
      <c r="G28" s="31">
        <f>AFWRKACT!G28/$D28</f>
        <v>0</v>
      </c>
      <c r="H28" s="31">
        <f>AFWRKACT!H28/$D28</f>
        <v>0.13211933359163114</v>
      </c>
      <c r="I28" s="31">
        <f>AFWRKACT!I28/$D28</f>
        <v>0</v>
      </c>
      <c r="J28" s="31">
        <f>AFWRKACT!J28/$D28</f>
        <v>1.5691592406044168E-2</v>
      </c>
      <c r="K28" s="31">
        <f>AFWRKACT!K28/$D28</f>
        <v>0.30743897714064317</v>
      </c>
      <c r="L28" s="31">
        <f>AFWRKACT!L28/$D28</f>
        <v>0.13657497094149554</v>
      </c>
      <c r="M28" s="31">
        <f>AFWRKACT!M28/$D28</f>
        <v>0.12805114296784192</v>
      </c>
      <c r="N28" s="31">
        <f>AFWRKACT!N28/$D28</f>
        <v>2.4602867105772957E-2</v>
      </c>
      <c r="O28" s="31">
        <f>AFWRKACT!O28/$D28</f>
        <v>4.2812863231305696E-2</v>
      </c>
      <c r="P28" s="83">
        <v>0</v>
      </c>
      <c r="Q28" s="83">
        <v>5.6081995745503772E-3</v>
      </c>
    </row>
    <row r="29" spans="1:17" ht="12.75" customHeight="1" x14ac:dyDescent="0.15">
      <c r="A29" s="60" t="s">
        <v>28</v>
      </c>
      <c r="B29" s="81">
        <f>AFWRKACT!B29</f>
        <v>7531</v>
      </c>
      <c r="C29" s="57">
        <f>AFWRKACT!C29</f>
        <v>2026</v>
      </c>
      <c r="D29" s="92">
        <f>AFWRKACT!D29</f>
        <v>521</v>
      </c>
      <c r="E29" s="52">
        <f>AFWRKACT!E29/$D29</f>
        <v>0.59692898272552786</v>
      </c>
      <c r="F29" s="31">
        <f>AFWRKACT!F29/$D29</f>
        <v>1.9193857965451055E-3</v>
      </c>
      <c r="G29" s="31">
        <f>AFWRKACT!G29/$D29</f>
        <v>5.7581573896353169E-3</v>
      </c>
      <c r="H29" s="31">
        <f>AFWRKACT!H29/$D29</f>
        <v>8.4452975047984644E-2</v>
      </c>
      <c r="I29" s="31">
        <f>AFWRKACT!I29/$D29</f>
        <v>1.9193857965451055E-3</v>
      </c>
      <c r="J29" s="31">
        <f>AFWRKACT!J29/$D29</f>
        <v>4.0307101727447218E-2</v>
      </c>
      <c r="K29" s="31">
        <f>AFWRKACT!K29/$D29</f>
        <v>2.8790786948176585E-2</v>
      </c>
      <c r="L29" s="31">
        <f>AFWRKACT!L29/$D29</f>
        <v>0.35892514395393477</v>
      </c>
      <c r="M29" s="31">
        <f>AFWRKACT!M29/$D29</f>
        <v>0</v>
      </c>
      <c r="N29" s="31">
        <f>AFWRKACT!N29/$D29</f>
        <v>0</v>
      </c>
      <c r="O29" s="31">
        <f>AFWRKACT!O29/$D29</f>
        <v>3.6468330134357005E-2</v>
      </c>
      <c r="P29" s="31">
        <v>0</v>
      </c>
      <c r="Q29" s="31">
        <v>0</v>
      </c>
    </row>
    <row r="30" spans="1:17" ht="4.5" customHeight="1" x14ac:dyDescent="0.15">
      <c r="A30" s="62"/>
      <c r="B30" s="82"/>
      <c r="C30" s="76"/>
      <c r="D30" s="93"/>
      <c r="E30" s="91"/>
      <c r="F30" s="65"/>
      <c r="G30" s="65"/>
      <c r="H30" s="65"/>
      <c r="I30" s="65"/>
      <c r="J30" s="65"/>
      <c r="K30" s="65"/>
      <c r="L30" s="65"/>
      <c r="M30" s="65"/>
      <c r="N30" s="65"/>
      <c r="O30" s="65"/>
      <c r="P30" s="65"/>
      <c r="Q30" s="65"/>
    </row>
    <row r="31" spans="1:17" ht="12.75" customHeight="1" x14ac:dyDescent="0.15">
      <c r="A31" s="60" t="s">
        <v>29</v>
      </c>
      <c r="B31" s="81">
        <f>AFWRKACT!B31</f>
        <v>28289</v>
      </c>
      <c r="C31" s="57">
        <f>AFWRKACT!C31</f>
        <v>25340</v>
      </c>
      <c r="D31" s="92">
        <f>AFWRKACT!D31</f>
        <v>19405</v>
      </c>
      <c r="E31" s="52">
        <f>AFWRKACT!E31/$D31</f>
        <v>0.98381860345271832</v>
      </c>
      <c r="F31" s="31">
        <f>AFWRKACT!F31/$D31</f>
        <v>0</v>
      </c>
      <c r="G31" s="31">
        <f>AFWRKACT!G31/$D31</f>
        <v>0</v>
      </c>
      <c r="H31" s="31">
        <f>AFWRKACT!H31/$D31</f>
        <v>3.607317701623293E-4</v>
      </c>
      <c r="I31" s="31">
        <f>AFWRKACT!I31/$D31</f>
        <v>0</v>
      </c>
      <c r="J31" s="31">
        <f>AFWRKACT!J31/$D31</f>
        <v>5.7201752125740791E-3</v>
      </c>
      <c r="K31" s="31">
        <f>AFWRKACT!K31/$D31</f>
        <v>3.7619170316928628E-3</v>
      </c>
      <c r="L31" s="31">
        <f>AFWRKACT!L31/$D31</f>
        <v>1.1388817315124969E-2</v>
      </c>
      <c r="M31" s="31">
        <f>AFWRKACT!M31/$D31</f>
        <v>8.7606287039422831E-4</v>
      </c>
      <c r="N31" s="31">
        <f>AFWRKACT!N31/$D31</f>
        <v>2.061324400927596E-3</v>
      </c>
      <c r="O31" s="31">
        <f>AFWRKACT!O31/$D31</f>
        <v>1.0821953104869879E-3</v>
      </c>
      <c r="P31" s="31">
        <v>0</v>
      </c>
      <c r="Q31" s="31">
        <v>5.8455114822546974E-3</v>
      </c>
    </row>
    <row r="32" spans="1:17" ht="12.75" customHeight="1" x14ac:dyDescent="0.15">
      <c r="A32" s="60" t="s">
        <v>30</v>
      </c>
      <c r="B32" s="81">
        <f>AFWRKACT!B32</f>
        <v>21972</v>
      </c>
      <c r="C32" s="57">
        <f>AFWRKACT!C32</f>
        <v>9579</v>
      </c>
      <c r="D32" s="92">
        <f>AFWRKACT!D32</f>
        <v>4840</v>
      </c>
      <c r="E32" s="52">
        <f>AFWRKACT!E32/$D32</f>
        <v>0.32644628099173556</v>
      </c>
      <c r="F32" s="31">
        <f>AFWRKACT!F32/$D32</f>
        <v>2.0661157024793389E-3</v>
      </c>
      <c r="G32" s="31">
        <f>AFWRKACT!G32/$D32</f>
        <v>5.5785123966942147E-3</v>
      </c>
      <c r="H32" s="31">
        <f>AFWRKACT!H32/$D32</f>
        <v>0.52561983471074381</v>
      </c>
      <c r="I32" s="31">
        <f>AFWRKACT!I32/$D32</f>
        <v>8.2644628099173552E-4</v>
      </c>
      <c r="J32" s="31">
        <f>AFWRKACT!J32/$D32</f>
        <v>0.17148760330578514</v>
      </c>
      <c r="K32" s="31">
        <f>AFWRKACT!K32/$D32</f>
        <v>5.5578512396694216E-2</v>
      </c>
      <c r="L32" s="31">
        <f>AFWRKACT!L32/$D32</f>
        <v>0.16528925619834711</v>
      </c>
      <c r="M32" s="31">
        <f>AFWRKACT!M32/$D32</f>
        <v>0.24731404958677686</v>
      </c>
      <c r="N32" s="31">
        <f>AFWRKACT!N32/$D32</f>
        <v>1.4462809917355371E-3</v>
      </c>
      <c r="O32" s="31">
        <f>AFWRKACT!O32/$D32</f>
        <v>2.1694214876033058E-2</v>
      </c>
      <c r="P32" s="31">
        <v>0</v>
      </c>
      <c r="Q32" s="31">
        <v>0</v>
      </c>
    </row>
    <row r="33" spans="1:17" ht="12.75" customHeight="1" x14ac:dyDescent="0.15">
      <c r="A33" s="60" t="s">
        <v>31</v>
      </c>
      <c r="B33" s="81">
        <f>AFWRKACT!B33</f>
        <v>66610</v>
      </c>
      <c r="C33" s="57">
        <f>AFWRKACT!C33</f>
        <v>43899</v>
      </c>
      <c r="D33" s="92">
        <f>AFWRKACT!D33</f>
        <v>20928</v>
      </c>
      <c r="E33" s="52">
        <f>AFWRKACT!E33/$D33</f>
        <v>0.92263952599388377</v>
      </c>
      <c r="F33" s="31">
        <f>AFWRKACT!F33/$D33</f>
        <v>0</v>
      </c>
      <c r="G33" s="31">
        <f>AFWRKACT!G33/$D33</f>
        <v>0</v>
      </c>
      <c r="H33" s="31">
        <f>AFWRKACT!H33/$D33</f>
        <v>0</v>
      </c>
      <c r="I33" s="31">
        <f>AFWRKACT!I33/$D33</f>
        <v>0</v>
      </c>
      <c r="J33" s="31">
        <f>AFWRKACT!J33/$D33</f>
        <v>2.6710626911314983E-2</v>
      </c>
      <c r="K33" s="31">
        <f>AFWRKACT!K33/$D33</f>
        <v>3.9181957186544339E-3</v>
      </c>
      <c r="L33" s="31">
        <f>AFWRKACT!L33/$D33</f>
        <v>3.6553899082568807E-2</v>
      </c>
      <c r="M33" s="31">
        <f>AFWRKACT!M33/$D33</f>
        <v>0</v>
      </c>
      <c r="N33" s="31">
        <f>AFWRKACT!N33/$D33</f>
        <v>1.481269113149847E-3</v>
      </c>
      <c r="O33" s="31">
        <f>AFWRKACT!O33/$D33</f>
        <v>1.2519113149847095E-2</v>
      </c>
      <c r="P33" s="31">
        <v>0</v>
      </c>
      <c r="Q33" s="31">
        <v>0</v>
      </c>
    </row>
    <row r="34" spans="1:17" ht="12.75" customHeight="1" x14ac:dyDescent="0.15">
      <c r="A34" s="60" t="s">
        <v>32</v>
      </c>
      <c r="B34" s="81">
        <f>AFWRKACT!B34</f>
        <v>35002</v>
      </c>
      <c r="C34" s="57">
        <f>AFWRKACT!C34</f>
        <v>15403</v>
      </c>
      <c r="D34" s="92">
        <f>AFWRKACT!D34</f>
        <v>8090</v>
      </c>
      <c r="E34" s="52">
        <f>AFWRKACT!E34/$D34</f>
        <v>0.6519159456118665</v>
      </c>
      <c r="F34" s="31">
        <f>AFWRKACT!F34/$D34</f>
        <v>0</v>
      </c>
      <c r="G34" s="31">
        <f>AFWRKACT!G34/$D34</f>
        <v>9.1470951792336219E-3</v>
      </c>
      <c r="H34" s="31">
        <f>AFWRKACT!H34/$D34</f>
        <v>4.8825710754017308E-2</v>
      </c>
      <c r="I34" s="31">
        <f>AFWRKACT!I34/$D34</f>
        <v>0</v>
      </c>
      <c r="J34" s="31">
        <f>AFWRKACT!J34/$D34</f>
        <v>0.30976514215080347</v>
      </c>
      <c r="K34" s="31">
        <f>AFWRKACT!K34/$D34</f>
        <v>0.14981458590852906</v>
      </c>
      <c r="L34" s="31">
        <f>AFWRKACT!L34/$D34</f>
        <v>0.13077873918417801</v>
      </c>
      <c r="M34" s="31">
        <f>AFWRKACT!M34/$D34</f>
        <v>6.056860321384425E-3</v>
      </c>
      <c r="N34" s="31">
        <f>AFWRKACT!N34/$D34</f>
        <v>0</v>
      </c>
      <c r="O34" s="31">
        <f>AFWRKACT!O34/$D34</f>
        <v>1.0135970333745364E-2</v>
      </c>
      <c r="P34" s="31">
        <v>0</v>
      </c>
      <c r="Q34" s="31">
        <v>0.11121286121286121</v>
      </c>
    </row>
    <row r="35" spans="1:17" ht="12.75" customHeight="1" x14ac:dyDescent="0.15">
      <c r="A35" s="60" t="s">
        <v>33</v>
      </c>
      <c r="B35" s="81">
        <f>AFWRKACT!B35</f>
        <v>23261</v>
      </c>
      <c r="C35" s="57">
        <f>AFWRKACT!C35</f>
        <v>9448</v>
      </c>
      <c r="D35" s="92">
        <f>AFWRKACT!D35</f>
        <v>4261</v>
      </c>
      <c r="E35" s="52">
        <f>AFWRKACT!E35/$D35</f>
        <v>0.80474067120394277</v>
      </c>
      <c r="F35" s="31">
        <f>AFWRKACT!F35/$D35</f>
        <v>2.8162403191739028E-3</v>
      </c>
      <c r="G35" s="31">
        <f>AFWRKACT!G35/$D35</f>
        <v>6.3365407181412816E-3</v>
      </c>
      <c r="H35" s="31">
        <f>AFWRKACT!H35/$D35</f>
        <v>3.4498943909880307E-2</v>
      </c>
      <c r="I35" s="31">
        <f>AFWRKACT!I35/$D35</f>
        <v>1.1734334663224596E-3</v>
      </c>
      <c r="J35" s="31">
        <f>AFWRKACT!J35/$D35</f>
        <v>0.13025111476179302</v>
      </c>
      <c r="K35" s="31">
        <f>AFWRKACT!K35/$D35</f>
        <v>6.3365407181412816E-3</v>
      </c>
      <c r="L35" s="31">
        <f>AFWRKACT!L35/$D35</f>
        <v>7.6742548697488852E-2</v>
      </c>
      <c r="M35" s="31">
        <f>AFWRKACT!M35/$D35</f>
        <v>1.6662755221778926E-2</v>
      </c>
      <c r="N35" s="31">
        <f>AFWRKACT!N35/$D35</f>
        <v>0</v>
      </c>
      <c r="O35" s="31">
        <f>AFWRKACT!O35/$D35</f>
        <v>6.9232574513025114E-2</v>
      </c>
      <c r="P35" s="31">
        <v>4.3677658877484165E-4</v>
      </c>
      <c r="Q35" s="31">
        <v>0.19480235859357939</v>
      </c>
    </row>
    <row r="36" spans="1:17" ht="12.75" customHeight="1" x14ac:dyDescent="0.15">
      <c r="A36" s="60" t="s">
        <v>34</v>
      </c>
      <c r="B36" s="81">
        <f>AFWRKACT!B36</f>
        <v>10063</v>
      </c>
      <c r="C36" s="57">
        <f>AFWRKACT!C36</f>
        <v>4192</v>
      </c>
      <c r="D36" s="92">
        <f>AFWRKACT!D36</f>
        <v>2654</v>
      </c>
      <c r="E36" s="52">
        <f>AFWRKACT!E36/$D36</f>
        <v>0.33006782215523739</v>
      </c>
      <c r="F36" s="31">
        <f>AFWRKACT!F36/$D36</f>
        <v>0</v>
      </c>
      <c r="G36" s="31">
        <f>AFWRKACT!G36/$D36</f>
        <v>0</v>
      </c>
      <c r="H36" s="31">
        <f>AFWRKACT!H36/$D36</f>
        <v>0.19253956292388846</v>
      </c>
      <c r="I36" s="31">
        <f>AFWRKACT!I36/$D36</f>
        <v>1.1303692539562924E-3</v>
      </c>
      <c r="J36" s="31">
        <f>AFWRKACT!J36/$D36</f>
        <v>5.9532780708364735E-2</v>
      </c>
      <c r="K36" s="31">
        <f>AFWRKACT!K36/$D36</f>
        <v>0.29314242652599848</v>
      </c>
      <c r="L36" s="31">
        <f>AFWRKACT!L36/$D36</f>
        <v>0.21703089675960813</v>
      </c>
      <c r="M36" s="31">
        <f>AFWRKACT!M36/$D36</f>
        <v>3.7678975131876413E-3</v>
      </c>
      <c r="N36" s="31">
        <f>AFWRKACT!N36/$D36</f>
        <v>3.2027128862094953E-2</v>
      </c>
      <c r="O36" s="31">
        <f>AFWRKACT!O36/$D36</f>
        <v>2.4491333835719668E-2</v>
      </c>
      <c r="P36" s="31">
        <v>0</v>
      </c>
      <c r="Q36" s="31">
        <v>0</v>
      </c>
    </row>
    <row r="37" spans="1:17" ht="12.75" customHeight="1" x14ac:dyDescent="0.15">
      <c r="A37" s="60" t="s">
        <v>35</v>
      </c>
      <c r="B37" s="81">
        <f>AFWRKACT!B37</f>
        <v>35443</v>
      </c>
      <c r="C37" s="57">
        <f>AFWRKACT!C37</f>
        <v>22732</v>
      </c>
      <c r="D37" s="92">
        <f>AFWRKACT!D37</f>
        <v>5097</v>
      </c>
      <c r="E37" s="52">
        <f>AFWRKACT!E37/$D37</f>
        <v>0.6662742789876398</v>
      </c>
      <c r="F37" s="31">
        <f>AFWRKACT!F37/$D37</f>
        <v>8.828722778104767E-3</v>
      </c>
      <c r="G37" s="31">
        <f>AFWRKACT!G37/$D37</f>
        <v>1.1967824210319796E-2</v>
      </c>
      <c r="H37" s="31">
        <f>AFWRKACT!H37/$D37</f>
        <v>4.8459878359819498E-2</v>
      </c>
      <c r="I37" s="31">
        <f>AFWRKACT!I37/$D37</f>
        <v>1.9619383951343929E-4</v>
      </c>
      <c r="J37" s="31">
        <f>AFWRKACT!J37/$D37</f>
        <v>9.8293113596233078E-2</v>
      </c>
      <c r="K37" s="31">
        <f>AFWRKACT!K37/$D37</f>
        <v>9.3192073768883651E-2</v>
      </c>
      <c r="L37" s="31">
        <f>AFWRKACT!L37/$D37</f>
        <v>0.15028448106729447</v>
      </c>
      <c r="M37" s="31">
        <f>AFWRKACT!M37/$D37</f>
        <v>1.3144987247400432E-2</v>
      </c>
      <c r="N37" s="31">
        <f>AFWRKACT!N37/$D37</f>
        <v>1.5695507161075143E-3</v>
      </c>
      <c r="O37" s="31">
        <f>AFWRKACT!O37/$D37</f>
        <v>2.138512850696488E-2</v>
      </c>
      <c r="P37" s="83">
        <v>0</v>
      </c>
      <c r="Q37" s="83">
        <v>6.5251989389920426E-2</v>
      </c>
    </row>
    <row r="38" spans="1:17" ht="12.75" customHeight="1" x14ac:dyDescent="0.15">
      <c r="A38" s="60" t="s">
        <v>36</v>
      </c>
      <c r="B38" s="81">
        <f>AFWRKACT!B38</f>
        <v>3093</v>
      </c>
      <c r="C38" s="57">
        <f>AFWRKACT!C38</f>
        <v>1310</v>
      </c>
      <c r="D38" s="92">
        <f>AFWRKACT!D38</f>
        <v>527</v>
      </c>
      <c r="E38" s="52">
        <f>AFWRKACT!E38/$D38</f>
        <v>0.46110056925996207</v>
      </c>
      <c r="F38" s="31">
        <f>AFWRKACT!F38/$D38</f>
        <v>0</v>
      </c>
      <c r="G38" s="31">
        <f>AFWRKACT!G38/$D38</f>
        <v>0</v>
      </c>
      <c r="H38" s="31">
        <f>AFWRKACT!H38/$D38</f>
        <v>0.46869070208728653</v>
      </c>
      <c r="I38" s="31">
        <f>AFWRKACT!I38/$D38</f>
        <v>0</v>
      </c>
      <c r="J38" s="31">
        <f>AFWRKACT!J38/$D38</f>
        <v>0.24857685009487665</v>
      </c>
      <c r="K38" s="31">
        <f>AFWRKACT!K38/$D38</f>
        <v>8.7286527514231493E-2</v>
      </c>
      <c r="L38" s="31">
        <f>AFWRKACT!L38/$D38</f>
        <v>0.18026565464895636</v>
      </c>
      <c r="M38" s="31">
        <f>AFWRKACT!M38/$D38</f>
        <v>0</v>
      </c>
      <c r="N38" s="31">
        <f>AFWRKACT!N38/$D38</f>
        <v>5.6925996204933585E-3</v>
      </c>
      <c r="O38" s="31">
        <f>AFWRKACT!O38/$D38</f>
        <v>1.7077798861480076E-2</v>
      </c>
      <c r="P38" s="33">
        <v>0</v>
      </c>
      <c r="Q38" s="33">
        <v>5.9863945578231291E-2</v>
      </c>
    </row>
    <row r="39" spans="1:17" ht="12.75" customHeight="1" x14ac:dyDescent="0.15">
      <c r="A39" s="60" t="s">
        <v>37</v>
      </c>
      <c r="B39" s="81">
        <f>AFWRKACT!B39</f>
        <v>6745</v>
      </c>
      <c r="C39" s="57">
        <f>AFWRKACT!C39</f>
        <v>2671</v>
      </c>
      <c r="D39" s="92">
        <f>AFWRKACT!D39</f>
        <v>1369</v>
      </c>
      <c r="E39" s="52">
        <f>AFWRKACT!E39/$D39</f>
        <v>0.74506939371804237</v>
      </c>
      <c r="F39" s="31">
        <f>AFWRKACT!F39/$D39</f>
        <v>0</v>
      </c>
      <c r="G39" s="31">
        <f>AFWRKACT!G39/$D39</f>
        <v>0</v>
      </c>
      <c r="H39" s="31">
        <f>AFWRKACT!H39/$D39</f>
        <v>0.10664718772826881</v>
      </c>
      <c r="I39" s="31">
        <f>AFWRKACT!I39/$D39</f>
        <v>5.8436815193571951E-3</v>
      </c>
      <c r="J39" s="31">
        <f>AFWRKACT!J39/$D39</f>
        <v>5.697589481373265E-2</v>
      </c>
      <c r="K39" s="31">
        <f>AFWRKACT!K39/$D39</f>
        <v>7.3776479181884583E-2</v>
      </c>
      <c r="L39" s="31">
        <f>AFWRKACT!L39/$D39</f>
        <v>0.1643535427319211</v>
      </c>
      <c r="M39" s="31">
        <f>AFWRKACT!M39/$D39</f>
        <v>9.4959824689554422E-3</v>
      </c>
      <c r="N39" s="31">
        <f>AFWRKACT!N39/$D39</f>
        <v>5.1132213294375461E-3</v>
      </c>
      <c r="O39" s="31">
        <f>AFWRKACT!O39/$D39</f>
        <v>8.0350620891161424E-3</v>
      </c>
      <c r="P39" s="31">
        <v>0</v>
      </c>
      <c r="Q39" s="31">
        <v>5.6008146639511197E-3</v>
      </c>
    </row>
    <row r="40" spans="1:17" ht="12.75" customHeight="1" x14ac:dyDescent="0.15">
      <c r="A40" s="60" t="s">
        <v>38</v>
      </c>
      <c r="B40" s="81">
        <f>AFWRKACT!B40</f>
        <v>10503</v>
      </c>
      <c r="C40" s="57">
        <f>AFWRKACT!C40</f>
        <v>5563</v>
      </c>
      <c r="D40" s="92">
        <f>AFWRKACT!D40</f>
        <v>2020</v>
      </c>
      <c r="E40" s="52">
        <f>AFWRKACT!E40/$D40</f>
        <v>0.89059405940594061</v>
      </c>
      <c r="F40" s="31">
        <f>AFWRKACT!F40/$D40</f>
        <v>0</v>
      </c>
      <c r="G40" s="31">
        <f>AFWRKACT!G40/$D40</f>
        <v>1.9801980198019802E-3</v>
      </c>
      <c r="H40" s="31">
        <f>AFWRKACT!H40/$D40</f>
        <v>1.4356435643564357E-2</v>
      </c>
      <c r="I40" s="31">
        <f>AFWRKACT!I40/$D40</f>
        <v>0</v>
      </c>
      <c r="J40" s="31">
        <f>AFWRKACT!J40/$D40</f>
        <v>2.5247524752475249E-2</v>
      </c>
      <c r="K40" s="31">
        <f>AFWRKACT!K40/$D40</f>
        <v>5.4455445544554455E-2</v>
      </c>
      <c r="L40" s="31">
        <f>AFWRKACT!L40/$D40</f>
        <v>7.4752475247524749E-2</v>
      </c>
      <c r="M40" s="31">
        <f>AFWRKACT!M40/$D40</f>
        <v>1.4851485148514852E-3</v>
      </c>
      <c r="N40" s="31">
        <f>AFWRKACT!N40/$D40</f>
        <v>6.4356435643564353E-3</v>
      </c>
      <c r="O40" s="31">
        <f>AFWRKACT!O40/$D40</f>
        <v>6.9306930693069308E-3</v>
      </c>
      <c r="P40" s="31">
        <v>0</v>
      </c>
      <c r="Q40" s="31">
        <v>0</v>
      </c>
    </row>
    <row r="41" spans="1:17" ht="4.5" customHeight="1" x14ac:dyDescent="0.15">
      <c r="A41" s="62"/>
      <c r="B41" s="82"/>
      <c r="C41" s="76"/>
      <c r="D41" s="93"/>
      <c r="E41" s="91"/>
      <c r="F41" s="65"/>
      <c r="G41" s="65"/>
      <c r="H41" s="65"/>
      <c r="I41" s="65"/>
      <c r="J41" s="65"/>
      <c r="K41" s="65"/>
      <c r="L41" s="65"/>
      <c r="M41" s="65"/>
      <c r="N41" s="65"/>
      <c r="O41" s="65"/>
      <c r="P41" s="65"/>
      <c r="Q41" s="65"/>
    </row>
    <row r="42" spans="1:17" ht="12.75" customHeight="1" x14ac:dyDescent="0.15">
      <c r="A42" s="60" t="s">
        <v>39</v>
      </c>
      <c r="B42" s="81">
        <f>AFWRKACT!B42</f>
        <v>6260</v>
      </c>
      <c r="C42" s="57">
        <f>AFWRKACT!C42</f>
        <v>4247</v>
      </c>
      <c r="D42" s="92">
        <f>AFWRKACT!D42</f>
        <v>3240</v>
      </c>
      <c r="E42" s="52">
        <f>AFWRKACT!E42/$D42</f>
        <v>0.85432098765432096</v>
      </c>
      <c r="F42" s="31">
        <f>AFWRKACT!F42/$D42</f>
        <v>0</v>
      </c>
      <c r="G42" s="31">
        <f>AFWRKACT!G42/$D42</f>
        <v>0</v>
      </c>
      <c r="H42" s="31">
        <f>AFWRKACT!H42/$D42</f>
        <v>2.5000000000000001E-2</v>
      </c>
      <c r="I42" s="31">
        <f>AFWRKACT!I42/$D42</f>
        <v>1.5432098765432098E-3</v>
      </c>
      <c r="J42" s="31">
        <f>AFWRKACT!J42/$D42</f>
        <v>0.1037037037037037</v>
      </c>
      <c r="K42" s="31">
        <f>AFWRKACT!K42/$D42</f>
        <v>7.9629629629629634E-2</v>
      </c>
      <c r="L42" s="31">
        <f>AFWRKACT!L42/$D42</f>
        <v>4.5987654320987656E-2</v>
      </c>
      <c r="M42" s="31">
        <f>AFWRKACT!M42/$D42</f>
        <v>2.4382716049382715E-2</v>
      </c>
      <c r="N42" s="31">
        <f>AFWRKACT!N42/$D42</f>
        <v>0</v>
      </c>
      <c r="O42" s="31">
        <f>AFWRKACT!O42/$D42</f>
        <v>7.4074074074074077E-3</v>
      </c>
      <c r="P42" s="31">
        <v>0</v>
      </c>
      <c r="Q42" s="31">
        <v>0</v>
      </c>
    </row>
    <row r="43" spans="1:17" ht="12.75" customHeight="1" x14ac:dyDescent="0.15">
      <c r="A43" s="60" t="s">
        <v>40</v>
      </c>
      <c r="B43" s="81">
        <f>AFWRKACT!B43</f>
        <v>31914</v>
      </c>
      <c r="C43" s="57">
        <f>AFWRKACT!C43</f>
        <v>19663</v>
      </c>
      <c r="D43" s="92">
        <f>AFWRKACT!D43</f>
        <v>4277</v>
      </c>
      <c r="E43" s="52">
        <f>AFWRKACT!E43/$D43</f>
        <v>0.44470423193827452</v>
      </c>
      <c r="F43" s="31">
        <f>AFWRKACT!F43/$D43</f>
        <v>2.3380874444704232E-4</v>
      </c>
      <c r="G43" s="31">
        <f>AFWRKACT!G43/$D43</f>
        <v>3.2733224222585926E-3</v>
      </c>
      <c r="H43" s="31">
        <f>AFWRKACT!H43/$D43</f>
        <v>0.27028290858078091</v>
      </c>
      <c r="I43" s="31">
        <f>AFWRKACT!I43/$D43</f>
        <v>4.6761748889408465E-4</v>
      </c>
      <c r="J43" s="31">
        <f>AFWRKACT!J43/$D43</f>
        <v>6.3829787234042548E-2</v>
      </c>
      <c r="K43" s="31">
        <f>AFWRKACT!K43/$D43</f>
        <v>5.6114098667290153E-3</v>
      </c>
      <c r="L43" s="31">
        <f>AFWRKACT!L43/$D43</f>
        <v>0.26069675005845216</v>
      </c>
      <c r="M43" s="31">
        <f>AFWRKACT!M43/$D43</f>
        <v>4.9099836333878884E-2</v>
      </c>
      <c r="N43" s="31">
        <f>AFWRKACT!N43/$D43</f>
        <v>1.3093289689034371E-2</v>
      </c>
      <c r="O43" s="31">
        <f>AFWRKACT!O43/$D43</f>
        <v>1.4028524666822539E-2</v>
      </c>
      <c r="P43" s="31">
        <v>0</v>
      </c>
      <c r="Q43" s="31">
        <v>5.3151100987091872E-3</v>
      </c>
    </row>
    <row r="44" spans="1:17" ht="12.75" customHeight="1" x14ac:dyDescent="0.15">
      <c r="A44" s="60" t="s">
        <v>41</v>
      </c>
      <c r="B44" s="81">
        <f>AFWRKACT!B44</f>
        <v>14952</v>
      </c>
      <c r="C44" s="57">
        <f>AFWRKACT!C44</f>
        <v>7301</v>
      </c>
      <c r="D44" s="92">
        <f>AFWRKACT!D44</f>
        <v>3789</v>
      </c>
      <c r="E44" s="52">
        <f>AFWRKACT!E44/$D44</f>
        <v>0.53470572710477704</v>
      </c>
      <c r="F44" s="31">
        <f>AFWRKACT!F44/$D44</f>
        <v>0</v>
      </c>
      <c r="G44" s="31">
        <f>AFWRKACT!G44/$D44</f>
        <v>2.1113750329902351E-3</v>
      </c>
      <c r="H44" s="31">
        <f>AFWRKACT!H44/$D44</f>
        <v>0.19609395618896808</v>
      </c>
      <c r="I44" s="31">
        <f>AFWRKACT!I44/$D44</f>
        <v>2.6392187912377939E-4</v>
      </c>
      <c r="J44" s="31">
        <f>AFWRKACT!J44/$D44</f>
        <v>0.18553708102401689</v>
      </c>
      <c r="K44" s="31">
        <f>AFWRKACT!K44/$D44</f>
        <v>9.9762470308788598E-2</v>
      </c>
      <c r="L44" s="31">
        <f>AFWRKACT!L44/$D44</f>
        <v>0.1623119556611243</v>
      </c>
      <c r="M44" s="31">
        <f>AFWRKACT!M44/$D44</f>
        <v>2.7975719187120614E-2</v>
      </c>
      <c r="N44" s="31">
        <f>AFWRKACT!N44/$D44</f>
        <v>2.1377672209026127E-2</v>
      </c>
      <c r="O44" s="31">
        <f>AFWRKACT!O44/$D44</f>
        <v>2.1905515967273689E-2</v>
      </c>
      <c r="P44" s="31">
        <v>2.0876826722338206E-4</v>
      </c>
      <c r="Q44" s="31">
        <v>3.2985386221294363E-2</v>
      </c>
    </row>
    <row r="45" spans="1:17" ht="12.75" customHeight="1" x14ac:dyDescent="0.15">
      <c r="A45" s="60" t="s">
        <v>42</v>
      </c>
      <c r="B45" s="81">
        <f>AFWRKACT!B45</f>
        <v>156711</v>
      </c>
      <c r="C45" s="57">
        <f>AFWRKACT!C45</f>
        <v>91611</v>
      </c>
      <c r="D45" s="92">
        <f>AFWRKACT!D45</f>
        <v>29687</v>
      </c>
      <c r="E45" s="52">
        <f>AFWRKACT!E45/$D45</f>
        <v>0.86334085626705293</v>
      </c>
      <c r="F45" s="31">
        <f>AFWRKACT!F45/$D45</f>
        <v>2.4354094384747532E-2</v>
      </c>
      <c r="G45" s="31">
        <f>AFWRKACT!G45/$D45</f>
        <v>9.4317377976892245E-4</v>
      </c>
      <c r="H45" s="31">
        <f>AFWRKACT!H45/$D45</f>
        <v>7.8653956277158349E-2</v>
      </c>
      <c r="I45" s="31">
        <f>AFWRKACT!I45/$D45</f>
        <v>0</v>
      </c>
      <c r="J45" s="31">
        <f>AFWRKACT!J45/$D45</f>
        <v>4.4531276316232694E-2</v>
      </c>
      <c r="K45" s="31">
        <f>AFWRKACT!K45/$D45</f>
        <v>4.7158688988446123E-4</v>
      </c>
      <c r="L45" s="31">
        <f>AFWRKACT!L45/$D45</f>
        <v>6.2518947687540002E-2</v>
      </c>
      <c r="M45" s="31">
        <f>AFWRKACT!M45/$D45</f>
        <v>1.3541280695253816E-2</v>
      </c>
      <c r="N45" s="31">
        <f>AFWRKACT!N45/$D45</f>
        <v>2.3242496715734158E-3</v>
      </c>
      <c r="O45" s="31">
        <f>AFWRKACT!O45/$D45</f>
        <v>0</v>
      </c>
      <c r="P45" s="31">
        <v>0</v>
      </c>
      <c r="Q45" s="31">
        <v>0</v>
      </c>
    </row>
    <row r="46" spans="1:17" ht="12.75" customHeight="1" x14ac:dyDescent="0.15">
      <c r="A46" s="60" t="s">
        <v>43</v>
      </c>
      <c r="B46" s="81">
        <f>AFWRKACT!B46</f>
        <v>20149</v>
      </c>
      <c r="C46" s="57">
        <f>AFWRKACT!C46</f>
        <v>4069</v>
      </c>
      <c r="D46" s="92">
        <f>AFWRKACT!D46</f>
        <v>1799</v>
      </c>
      <c r="E46" s="52">
        <f>AFWRKACT!E46/$D46</f>
        <v>0.36964980544747084</v>
      </c>
      <c r="F46" s="31">
        <f>AFWRKACT!F46/$D46</f>
        <v>8.337965536409116E-3</v>
      </c>
      <c r="G46" s="31">
        <f>AFWRKACT!G46/$D46</f>
        <v>0</v>
      </c>
      <c r="H46" s="31">
        <f>AFWRKACT!H46/$D46</f>
        <v>0.29460811561978878</v>
      </c>
      <c r="I46" s="31">
        <f>AFWRKACT!I46/$D46</f>
        <v>0</v>
      </c>
      <c r="J46" s="31">
        <f>AFWRKACT!J46/$D46</f>
        <v>0.39355197331851027</v>
      </c>
      <c r="K46" s="31">
        <f>AFWRKACT!K46/$D46</f>
        <v>3.9466370205669815E-2</v>
      </c>
      <c r="L46" s="31">
        <f>AFWRKACT!L46/$D46</f>
        <v>0.20066703724291274</v>
      </c>
      <c r="M46" s="31">
        <f>AFWRKACT!M46/$D46</f>
        <v>1.3896609227348526E-2</v>
      </c>
      <c r="N46" s="31">
        <f>AFWRKACT!N46/$D46</f>
        <v>0</v>
      </c>
      <c r="O46" s="31">
        <f>AFWRKACT!O46/$D46</f>
        <v>2.8349082823790995E-2</v>
      </c>
      <c r="P46" s="31">
        <v>0</v>
      </c>
      <c r="Q46" s="31">
        <v>0.28603006189213087</v>
      </c>
    </row>
    <row r="47" spans="1:17" ht="12.75" customHeight="1" x14ac:dyDescent="0.15">
      <c r="A47" s="60" t="s">
        <v>44</v>
      </c>
      <c r="B47" s="81">
        <f>AFWRKACT!B47</f>
        <v>1446</v>
      </c>
      <c r="C47" s="57">
        <f>AFWRKACT!C47</f>
        <v>516</v>
      </c>
      <c r="D47" s="92">
        <f>AFWRKACT!D47</f>
        <v>382</v>
      </c>
      <c r="E47" s="52">
        <f>AFWRKACT!E47/$D47</f>
        <v>0.59424083769633507</v>
      </c>
      <c r="F47" s="31">
        <f>AFWRKACT!F47/$D47</f>
        <v>0</v>
      </c>
      <c r="G47" s="31">
        <f>AFWRKACT!G47/$D47</f>
        <v>5.235602094240838E-3</v>
      </c>
      <c r="H47" s="31">
        <f>AFWRKACT!H47/$D47</f>
        <v>0.40575916230366493</v>
      </c>
      <c r="I47" s="31">
        <f>AFWRKACT!I47/$D47</f>
        <v>0</v>
      </c>
      <c r="J47" s="31">
        <f>AFWRKACT!J47/$D47</f>
        <v>7.3298429319371722E-2</v>
      </c>
      <c r="K47" s="31">
        <f>AFWRKACT!K47/$D47</f>
        <v>0</v>
      </c>
      <c r="L47" s="31">
        <f>AFWRKACT!L47/$D47</f>
        <v>0.11780104712041885</v>
      </c>
      <c r="M47" s="31">
        <f>AFWRKACT!M47/$D47</f>
        <v>7.8534031413612562E-3</v>
      </c>
      <c r="N47" s="31">
        <f>AFWRKACT!N47/$D47</f>
        <v>2.356020942408377E-2</v>
      </c>
      <c r="O47" s="31">
        <f>AFWRKACT!O47/$D47</f>
        <v>1.0471204188481676E-2</v>
      </c>
      <c r="P47" s="31">
        <v>0</v>
      </c>
      <c r="Q47" s="31">
        <v>6.2893081761006293E-3</v>
      </c>
    </row>
    <row r="48" spans="1:17" ht="12.75" customHeight="1" x14ac:dyDescent="0.15">
      <c r="A48" s="60" t="s">
        <v>45</v>
      </c>
      <c r="B48" s="81">
        <f>AFWRKACT!B48</f>
        <v>68565</v>
      </c>
      <c r="C48" s="57">
        <f>AFWRKACT!C48</f>
        <v>18962</v>
      </c>
      <c r="D48" s="92">
        <f>AFWRKACT!D48</f>
        <v>9570</v>
      </c>
      <c r="E48" s="52">
        <f>AFWRKACT!E48/$D48</f>
        <v>0.44043887147335425</v>
      </c>
      <c r="F48" s="31">
        <f>AFWRKACT!F48/$D48</f>
        <v>0</v>
      </c>
      <c r="G48" s="31">
        <f>AFWRKACT!G48/$D48</f>
        <v>8.6729362591431557E-3</v>
      </c>
      <c r="H48" s="31">
        <f>AFWRKACT!H48/$D48</f>
        <v>0.45141065830721006</v>
      </c>
      <c r="I48" s="31">
        <f>AFWRKACT!I48/$D48</f>
        <v>0</v>
      </c>
      <c r="J48" s="31">
        <f>AFWRKACT!J48/$D48</f>
        <v>4.5559038662486936E-2</v>
      </c>
      <c r="K48" s="31">
        <f>AFWRKACT!K48/$D48</f>
        <v>4.4096133751306166E-2</v>
      </c>
      <c r="L48" s="31">
        <f>AFWRKACT!L48/$D48</f>
        <v>0.18140020898641587</v>
      </c>
      <c r="M48" s="31">
        <f>AFWRKACT!M48/$D48</f>
        <v>7.5444096133751304E-2</v>
      </c>
      <c r="N48" s="31">
        <f>AFWRKACT!N48/$D48</f>
        <v>7.3145245559038665E-4</v>
      </c>
      <c r="O48" s="31">
        <f>AFWRKACT!O48/$D48</f>
        <v>2.7899686520376176E-2</v>
      </c>
      <c r="P48" s="83">
        <v>0</v>
      </c>
      <c r="Q48" s="83">
        <v>4.6642995480955456E-2</v>
      </c>
    </row>
    <row r="49" spans="1:17" ht="12.75" customHeight="1" x14ac:dyDescent="0.15">
      <c r="A49" s="60" t="s">
        <v>46</v>
      </c>
      <c r="B49" s="81">
        <f>AFWRKACT!B49</f>
        <v>7752</v>
      </c>
      <c r="C49" s="57">
        <f>AFWRKACT!C49</f>
        <v>2246</v>
      </c>
      <c r="D49" s="92">
        <f>AFWRKACT!D49</f>
        <v>826</v>
      </c>
      <c r="E49" s="52">
        <f>AFWRKACT!E49/$D49</f>
        <v>0.21670702179176757</v>
      </c>
      <c r="F49" s="31">
        <f>AFWRKACT!F49/$D49</f>
        <v>0</v>
      </c>
      <c r="G49" s="31">
        <f>AFWRKACT!G49/$D49</f>
        <v>2.4213075060532689E-3</v>
      </c>
      <c r="H49" s="31">
        <f>AFWRKACT!H49/$D49</f>
        <v>0.19733656174334141</v>
      </c>
      <c r="I49" s="31">
        <f>AFWRKACT!I49/$D49</f>
        <v>1.2106537530266344E-3</v>
      </c>
      <c r="J49" s="31">
        <f>AFWRKACT!J49/$D49</f>
        <v>0.16949152542372881</v>
      </c>
      <c r="K49" s="31">
        <f>AFWRKACT!K49/$D49</f>
        <v>9.0799031476997583E-2</v>
      </c>
      <c r="L49" s="31">
        <f>AFWRKACT!L49/$D49</f>
        <v>0.43583535108958837</v>
      </c>
      <c r="M49" s="31">
        <f>AFWRKACT!M49/$D49</f>
        <v>0</v>
      </c>
      <c r="N49" s="31">
        <f>AFWRKACT!N49/$D49</f>
        <v>4.8426150121065378E-3</v>
      </c>
      <c r="O49" s="31">
        <f>AFWRKACT!O49/$D49</f>
        <v>5.2058111380145281E-2</v>
      </c>
      <c r="P49" s="31">
        <v>0</v>
      </c>
      <c r="Q49" s="31">
        <v>0</v>
      </c>
    </row>
    <row r="50" spans="1:17" ht="12.75" customHeight="1" x14ac:dyDescent="0.15">
      <c r="A50" s="60" t="s">
        <v>47</v>
      </c>
      <c r="B50" s="81">
        <f>AFWRKACT!B50</f>
        <v>43483</v>
      </c>
      <c r="C50" s="57">
        <f>AFWRKACT!C50</f>
        <v>35107</v>
      </c>
      <c r="D50" s="92">
        <f>AFWRKACT!D50</f>
        <v>16324</v>
      </c>
      <c r="E50" s="52">
        <f>AFWRKACT!E50/$D50</f>
        <v>0.96416319529527073</v>
      </c>
      <c r="F50" s="31">
        <f>AFWRKACT!F50/$D50</f>
        <v>5.3295760842930655E-3</v>
      </c>
      <c r="G50" s="31">
        <f>AFWRKACT!G50/$D50</f>
        <v>6.4322469982847344E-3</v>
      </c>
      <c r="H50" s="31">
        <f>AFWRKACT!H50/$D50</f>
        <v>1.3905905415339377E-2</v>
      </c>
      <c r="I50" s="31">
        <f>AFWRKACT!I50/$D50</f>
        <v>0</v>
      </c>
      <c r="J50" s="31">
        <f>AFWRKACT!J50/$D50</f>
        <v>1.261945601568243E-2</v>
      </c>
      <c r="K50" s="31">
        <f>AFWRKACT!K50/$D50</f>
        <v>0</v>
      </c>
      <c r="L50" s="31">
        <f>AFWRKACT!L50/$D50</f>
        <v>8.576329331046312E-4</v>
      </c>
      <c r="M50" s="31">
        <f>AFWRKACT!M50/$D50</f>
        <v>0</v>
      </c>
      <c r="N50" s="31">
        <f>AFWRKACT!N50/$D50</f>
        <v>0</v>
      </c>
      <c r="O50" s="31">
        <f>AFWRKACT!O50/$D50</f>
        <v>5.6358735604018625E-3</v>
      </c>
      <c r="P50" s="31">
        <v>0</v>
      </c>
      <c r="Q50" s="31">
        <v>5.9747459193101322E-2</v>
      </c>
    </row>
    <row r="51" spans="1:17" ht="12.75" customHeight="1" x14ac:dyDescent="0.15">
      <c r="A51" s="60" t="s">
        <v>48</v>
      </c>
      <c r="B51" s="81">
        <f>AFWRKACT!B51</f>
        <v>72628</v>
      </c>
      <c r="C51" s="57">
        <f>AFWRKACT!C51</f>
        <v>40081</v>
      </c>
      <c r="D51" s="92">
        <f>AFWRKACT!D51</f>
        <v>10414</v>
      </c>
      <c r="E51" s="52">
        <f>AFWRKACT!E51/$D51</f>
        <v>0.68743998463606681</v>
      </c>
      <c r="F51" s="31">
        <f>AFWRKACT!F51/$D51</f>
        <v>0</v>
      </c>
      <c r="G51" s="31">
        <f>AFWRKACT!G51/$D51</f>
        <v>7.393892836566161E-3</v>
      </c>
      <c r="H51" s="31">
        <f>AFWRKACT!H51/$D51</f>
        <v>0</v>
      </c>
      <c r="I51" s="31">
        <f>AFWRKACT!I51/$D51</f>
        <v>0</v>
      </c>
      <c r="J51" s="31">
        <f>AFWRKACT!J51/$D51</f>
        <v>0.12156712118302285</v>
      </c>
      <c r="K51" s="31">
        <f>AFWRKACT!K51/$D51</f>
        <v>0.12310351449971192</v>
      </c>
      <c r="L51" s="31">
        <f>AFWRKACT!L51/$D51</f>
        <v>0.1570001920491646</v>
      </c>
      <c r="M51" s="31">
        <f>AFWRKACT!M51/$D51</f>
        <v>4.0714422892260418E-2</v>
      </c>
      <c r="N51" s="31">
        <f>AFWRKACT!N51/$D51</f>
        <v>0</v>
      </c>
      <c r="O51" s="31">
        <f>AFWRKACT!O51/$D51</f>
        <v>2.5350489725369695E-2</v>
      </c>
      <c r="P51" s="31">
        <v>0</v>
      </c>
      <c r="Q51" s="31">
        <v>7.3649053695298448E-3</v>
      </c>
    </row>
    <row r="52" spans="1:17" ht="4.5" customHeight="1" x14ac:dyDescent="0.15">
      <c r="A52" s="62"/>
      <c r="B52" s="82"/>
      <c r="C52" s="76"/>
      <c r="D52" s="93"/>
      <c r="E52" s="91"/>
      <c r="F52" s="65"/>
      <c r="G52" s="65"/>
      <c r="H52" s="65"/>
      <c r="I52" s="65"/>
      <c r="J52" s="65"/>
      <c r="K52" s="65"/>
      <c r="L52" s="65"/>
      <c r="M52" s="65"/>
      <c r="N52" s="65"/>
      <c r="O52" s="65"/>
      <c r="P52" s="65"/>
      <c r="Q52" s="65"/>
    </row>
    <row r="53" spans="1:17" ht="12.75" customHeight="1" x14ac:dyDescent="0.15">
      <c r="A53" s="60" t="s">
        <v>49</v>
      </c>
      <c r="B53" s="81">
        <f>AFWRKACT!B53</f>
        <v>13225</v>
      </c>
      <c r="C53" s="57">
        <f>AFWRKACT!C53</f>
        <v>11221</v>
      </c>
      <c r="D53" s="92">
        <f>AFWRKACT!D53</f>
        <v>2460</v>
      </c>
      <c r="E53" s="52">
        <f>AFWRKACT!E53/$D53</f>
        <v>3.5365853658536582E-2</v>
      </c>
      <c r="F53" s="31">
        <f>AFWRKACT!F53/$D53</f>
        <v>3.0081300813008131E-2</v>
      </c>
      <c r="G53" s="31">
        <f>AFWRKACT!G53/$D53</f>
        <v>8.130081300813009E-3</v>
      </c>
      <c r="H53" s="31">
        <f>AFWRKACT!H53/$D53</f>
        <v>0.33943089430894308</v>
      </c>
      <c r="I53" s="31">
        <f>AFWRKACT!I53/$D53</f>
        <v>2.0325203252032522E-3</v>
      </c>
      <c r="J53" s="31">
        <f>AFWRKACT!J53/$D53</f>
        <v>0.15447154471544716</v>
      </c>
      <c r="K53" s="31">
        <f>AFWRKACT!K53/$D53</f>
        <v>0.21178861788617886</v>
      </c>
      <c r="L53" s="31">
        <f>AFWRKACT!L53/$D53</f>
        <v>0.25853658536585367</v>
      </c>
      <c r="M53" s="31">
        <f>AFWRKACT!M53/$D53</f>
        <v>6.0162601626016263E-2</v>
      </c>
      <c r="N53" s="31">
        <f>AFWRKACT!N53/$D53</f>
        <v>0</v>
      </c>
      <c r="O53" s="31">
        <f>AFWRKACT!O53/$D53</f>
        <v>4.0650406504065045E-3</v>
      </c>
      <c r="P53" s="31">
        <v>1.060695344725987E-2</v>
      </c>
      <c r="Q53" s="31">
        <v>0</v>
      </c>
    </row>
    <row r="54" spans="1:17" ht="12.75" customHeight="1" x14ac:dyDescent="0.15">
      <c r="A54" s="60" t="s">
        <v>50</v>
      </c>
      <c r="B54" s="81">
        <f>AFWRKACT!B54</f>
        <v>6102</v>
      </c>
      <c r="C54" s="57">
        <f>AFWRKACT!C54</f>
        <v>3701</v>
      </c>
      <c r="D54" s="92">
        <f>AFWRKACT!D54</f>
        <v>430</v>
      </c>
      <c r="E54" s="52">
        <f>AFWRKACT!E54/$D54</f>
        <v>0.66511627906976745</v>
      </c>
      <c r="F54" s="31">
        <f>AFWRKACT!F54/$D54</f>
        <v>0</v>
      </c>
      <c r="G54" s="31">
        <f>AFWRKACT!G54/$D54</f>
        <v>0</v>
      </c>
      <c r="H54" s="31">
        <f>AFWRKACT!H54/$D54</f>
        <v>5.5813953488372092E-2</v>
      </c>
      <c r="I54" s="31">
        <f>AFWRKACT!I54/$D54</f>
        <v>0</v>
      </c>
      <c r="J54" s="31">
        <f>AFWRKACT!J54/$D54</f>
        <v>0.19069767441860466</v>
      </c>
      <c r="K54" s="31">
        <f>AFWRKACT!K54/$D54</f>
        <v>0</v>
      </c>
      <c r="L54" s="31">
        <f>AFWRKACT!L54/$D54</f>
        <v>0.18372093023255814</v>
      </c>
      <c r="M54" s="31">
        <f>AFWRKACT!M54/$D54</f>
        <v>0</v>
      </c>
      <c r="N54" s="31">
        <f>AFWRKACT!N54/$D54</f>
        <v>0</v>
      </c>
      <c r="O54" s="31">
        <f>AFWRKACT!O54/$D54</f>
        <v>9.3023255813953487E-3</v>
      </c>
      <c r="P54" s="31">
        <v>0</v>
      </c>
      <c r="Q54" s="31">
        <v>6.5573770491803282E-2</v>
      </c>
    </row>
    <row r="55" spans="1:17" ht="12.75" customHeight="1" x14ac:dyDescent="0.15">
      <c r="A55" s="60" t="s">
        <v>51</v>
      </c>
      <c r="B55" s="81">
        <f>AFWRKACT!B55</f>
        <v>12675</v>
      </c>
      <c r="C55" s="57">
        <f>AFWRKACT!C55</f>
        <v>4497</v>
      </c>
      <c r="D55" s="92">
        <f>AFWRKACT!D55</f>
        <v>1424</v>
      </c>
      <c r="E55" s="52">
        <f>AFWRKACT!E55/$D55</f>
        <v>0.6860955056179775</v>
      </c>
      <c r="F55" s="31">
        <f>AFWRKACT!F55/$D55</f>
        <v>0</v>
      </c>
      <c r="G55" s="31">
        <f>AFWRKACT!G55/$D55</f>
        <v>0</v>
      </c>
      <c r="H55" s="31">
        <f>AFWRKACT!H55/$D55</f>
        <v>0.1425561797752809</v>
      </c>
      <c r="I55" s="31">
        <f>AFWRKACT!I55/$D55</f>
        <v>9.8314606741573031E-3</v>
      </c>
      <c r="J55" s="31">
        <f>AFWRKACT!J55/$D55</f>
        <v>8.7078651685393263E-2</v>
      </c>
      <c r="K55" s="31">
        <f>AFWRKACT!K55/$D55</f>
        <v>4.49438202247191E-2</v>
      </c>
      <c r="L55" s="31">
        <f>AFWRKACT!L55/$D55</f>
        <v>7.3735955056179775E-2</v>
      </c>
      <c r="M55" s="31">
        <f>AFWRKACT!M55/$D55</f>
        <v>0</v>
      </c>
      <c r="N55" s="31">
        <f>AFWRKACT!N55/$D55</f>
        <v>0</v>
      </c>
      <c r="O55" s="31">
        <f>AFWRKACT!O55/$D55</f>
        <v>6.0393258426966294E-2</v>
      </c>
      <c r="P55" s="31">
        <v>0</v>
      </c>
      <c r="Q55" s="31">
        <v>4.4903457566232603E-3</v>
      </c>
    </row>
    <row r="56" spans="1:17" ht="12.75" customHeight="1" x14ac:dyDescent="0.15">
      <c r="A56" s="60" t="s">
        <v>52</v>
      </c>
      <c r="B56" s="81">
        <f>AFWRKACT!B56</f>
        <v>3164</v>
      </c>
      <c r="C56" s="57">
        <f>AFWRKACT!C56</f>
        <v>674</v>
      </c>
      <c r="D56" s="92">
        <f>AFWRKACT!D56</f>
        <v>388</v>
      </c>
      <c r="E56" s="52">
        <f>AFWRKACT!E56/$D56</f>
        <v>0.27835051546391754</v>
      </c>
      <c r="F56" s="31">
        <f>AFWRKACT!F56/$D56</f>
        <v>0</v>
      </c>
      <c r="G56" s="31">
        <f>AFWRKACT!G56/$D56</f>
        <v>6.1855670103092786E-2</v>
      </c>
      <c r="H56" s="31">
        <f>AFWRKACT!H56/$D56</f>
        <v>0</v>
      </c>
      <c r="I56" s="31">
        <f>AFWRKACT!I56/$D56</f>
        <v>5.1546391752577319E-3</v>
      </c>
      <c r="J56" s="31">
        <f>AFWRKACT!J56/$D56</f>
        <v>5.9278350515463915E-2</v>
      </c>
      <c r="K56" s="31">
        <f>AFWRKACT!K56/$D56</f>
        <v>0.63917525773195871</v>
      </c>
      <c r="L56" s="31">
        <f>AFWRKACT!L56/$D56</f>
        <v>8.505154639175258E-2</v>
      </c>
      <c r="M56" s="31">
        <f>AFWRKACT!M56/$D56</f>
        <v>0</v>
      </c>
      <c r="N56" s="31">
        <f>AFWRKACT!N56/$D56</f>
        <v>3.608247422680412E-2</v>
      </c>
      <c r="O56" s="31">
        <f>AFWRKACT!O56/$D56</f>
        <v>2.5773195876288658E-2</v>
      </c>
      <c r="P56" s="83">
        <v>4.464285714285714E-3</v>
      </c>
      <c r="Q56" s="83">
        <v>0</v>
      </c>
    </row>
    <row r="57" spans="1:17" ht="12.75" customHeight="1" x14ac:dyDescent="0.15">
      <c r="A57" s="60" t="s">
        <v>53</v>
      </c>
      <c r="B57" s="81">
        <f>AFWRKACT!B57</f>
        <v>52189</v>
      </c>
      <c r="C57" s="57">
        <f>AFWRKACT!C57</f>
        <v>27680</v>
      </c>
      <c r="D57" s="92">
        <f>AFWRKACT!D57</f>
        <v>7914</v>
      </c>
      <c r="E57" s="52">
        <f>AFWRKACT!E57/$D57</f>
        <v>0.87566338134950716</v>
      </c>
      <c r="F57" s="31">
        <f>AFWRKACT!F57/$D57</f>
        <v>0</v>
      </c>
      <c r="G57" s="31">
        <f>AFWRKACT!G57/$D57</f>
        <v>0</v>
      </c>
      <c r="H57" s="31">
        <f>AFWRKACT!H57/$D57</f>
        <v>1.4025777103866566E-2</v>
      </c>
      <c r="I57" s="31">
        <f>AFWRKACT!I57/$D57</f>
        <v>0</v>
      </c>
      <c r="J57" s="31">
        <f>AFWRKACT!J57/$D57</f>
        <v>5.9893858984078847E-2</v>
      </c>
      <c r="K57" s="31">
        <f>AFWRKACT!K57/$D57</f>
        <v>7.4677786201667928E-2</v>
      </c>
      <c r="L57" s="31">
        <f>AFWRKACT!L57/$D57</f>
        <v>9.7801364670204699E-2</v>
      </c>
      <c r="M57" s="31">
        <f>AFWRKACT!M57/$D57</f>
        <v>0.22769775082132929</v>
      </c>
      <c r="N57" s="31">
        <f>AFWRKACT!N57/$D57</f>
        <v>2.5271670457417233E-4</v>
      </c>
      <c r="O57" s="31">
        <f>AFWRKACT!O57/$D57</f>
        <v>4.0434672731867573E-3</v>
      </c>
      <c r="P57" s="31">
        <v>0</v>
      </c>
      <c r="Q57" s="31">
        <v>1.8925739005046863E-3</v>
      </c>
    </row>
    <row r="58" spans="1:17" ht="12.75" customHeight="1" x14ac:dyDescent="0.15">
      <c r="A58" s="60" t="s">
        <v>54</v>
      </c>
      <c r="B58" s="81">
        <f>AFWRKACT!B58</f>
        <v>40641</v>
      </c>
      <c r="C58" s="57">
        <f>AFWRKACT!C58</f>
        <v>11839</v>
      </c>
      <c r="D58" s="92">
        <f>AFWRKACT!D58</f>
        <v>2394</v>
      </c>
      <c r="E58" s="52">
        <f>AFWRKACT!E58/$D58</f>
        <v>0.79030910609857974</v>
      </c>
      <c r="F58" s="31">
        <f>AFWRKACT!F58/$D58</f>
        <v>9.9415204678362568E-2</v>
      </c>
      <c r="G58" s="31">
        <f>AFWRKACT!G58/$D58</f>
        <v>1.3784461152882205E-2</v>
      </c>
      <c r="H58" s="31">
        <f>AFWRKACT!H58/$D58</f>
        <v>7.9365079365079361E-3</v>
      </c>
      <c r="I58" s="31">
        <f>AFWRKACT!I58/$D58</f>
        <v>7.9365079365079361E-3</v>
      </c>
      <c r="J58" s="31">
        <f>AFWRKACT!J58/$D58</f>
        <v>0.12489557226399331</v>
      </c>
      <c r="K58" s="31">
        <f>AFWRKACT!K58/$D58</f>
        <v>0</v>
      </c>
      <c r="L58" s="31">
        <f>AFWRKACT!L58/$D58</f>
        <v>7.9365079365079361E-3</v>
      </c>
      <c r="M58" s="31">
        <f>AFWRKACT!M58/$D58</f>
        <v>0</v>
      </c>
      <c r="N58" s="31">
        <f>AFWRKACT!N58/$D58</f>
        <v>0</v>
      </c>
      <c r="O58" s="31">
        <f>AFWRKACT!O58/$D58</f>
        <v>4.8872180451127817E-2</v>
      </c>
      <c r="P58" s="83">
        <v>0</v>
      </c>
      <c r="Q58" s="83">
        <v>0</v>
      </c>
    </row>
    <row r="59" spans="1:17" ht="12.75" customHeight="1" x14ac:dyDescent="0.15">
      <c r="A59" s="60" t="s">
        <v>55</v>
      </c>
      <c r="B59" s="81">
        <f>AFWRKACT!B59</f>
        <v>4415</v>
      </c>
      <c r="C59" s="57">
        <f>AFWRKACT!C59</f>
        <v>1667</v>
      </c>
      <c r="D59" s="92">
        <f>AFWRKACT!D59</f>
        <v>500</v>
      </c>
      <c r="E59" s="52">
        <f>AFWRKACT!E59/$D59</f>
        <v>0.9</v>
      </c>
      <c r="F59" s="31">
        <f>AFWRKACT!F59/$D59</f>
        <v>0</v>
      </c>
      <c r="G59" s="31">
        <f>AFWRKACT!G59/$D59</f>
        <v>0</v>
      </c>
      <c r="H59" s="31">
        <f>AFWRKACT!H59/$D59</f>
        <v>3.4000000000000002E-2</v>
      </c>
      <c r="I59" s="31">
        <f>AFWRKACT!I59/$D59</f>
        <v>2E-3</v>
      </c>
      <c r="J59" s="31">
        <f>AFWRKACT!J59/$D59</f>
        <v>0.124</v>
      </c>
      <c r="K59" s="31">
        <f>AFWRKACT!K59/$D59</f>
        <v>0</v>
      </c>
      <c r="L59" s="31">
        <f>AFWRKACT!L59/$D59</f>
        <v>5.1999999999999998E-2</v>
      </c>
      <c r="M59" s="31">
        <f>AFWRKACT!M59/$D59</f>
        <v>1.2E-2</v>
      </c>
      <c r="N59" s="31">
        <f>AFWRKACT!N59/$D59</f>
        <v>0</v>
      </c>
      <c r="O59" s="84">
        <f>AFWRKACT!O59/$D59</f>
        <v>1.6E-2</v>
      </c>
      <c r="P59" s="84">
        <v>0</v>
      </c>
      <c r="Q59" s="31">
        <v>0</v>
      </c>
    </row>
    <row r="60" spans="1:17" ht="12.75" customHeight="1" x14ac:dyDescent="0.15">
      <c r="A60" s="60" t="s">
        <v>56</v>
      </c>
      <c r="B60" s="81">
        <f>AFWRKACT!B60</f>
        <v>3818</v>
      </c>
      <c r="C60" s="57">
        <f>AFWRKACT!C60</f>
        <v>1976</v>
      </c>
      <c r="D60" s="92">
        <f>AFWRKACT!D60</f>
        <v>737</v>
      </c>
      <c r="E60" s="52">
        <f>AFWRKACT!E60/$D60</f>
        <v>0.87516960651289011</v>
      </c>
      <c r="F60" s="31">
        <f>AFWRKACT!F60/$D60</f>
        <v>0</v>
      </c>
      <c r="G60" s="31">
        <f>AFWRKACT!G60/$D60</f>
        <v>0</v>
      </c>
      <c r="H60" s="31">
        <f>AFWRKACT!H60/$D60</f>
        <v>3.2564450474898234E-2</v>
      </c>
      <c r="I60" s="31">
        <f>AFWRKACT!I60/$D60</f>
        <v>1.3568521031207597E-3</v>
      </c>
      <c r="J60" s="31">
        <f>AFWRKACT!J60/$D60</f>
        <v>2.1709633649932156E-2</v>
      </c>
      <c r="K60" s="31">
        <f>AFWRKACT!K60/$D60</f>
        <v>5.0203527815468114E-2</v>
      </c>
      <c r="L60" s="31">
        <f>AFWRKACT!L60/$D60</f>
        <v>2.1709633649932156E-2</v>
      </c>
      <c r="M60" s="31">
        <f>AFWRKACT!M60/$D60</f>
        <v>1.3568521031207597E-3</v>
      </c>
      <c r="N60" s="31">
        <f>AFWRKACT!N60/$D60</f>
        <v>2.7137042062415195E-3</v>
      </c>
      <c r="O60" s="84">
        <f>AFWRKACT!O60/$D60</f>
        <v>4.2062415196743558E-2</v>
      </c>
      <c r="P60" s="84">
        <v>0</v>
      </c>
      <c r="Q60" s="31">
        <v>0</v>
      </c>
    </row>
    <row r="61" spans="1:17" ht="12.75" customHeight="1" x14ac:dyDescent="0.15">
      <c r="A61" s="60" t="s">
        <v>57</v>
      </c>
      <c r="B61" s="81">
        <f>AFWRKACT!B61</f>
        <v>426</v>
      </c>
      <c r="C61" s="57">
        <f>AFWRKACT!C61</f>
        <v>380</v>
      </c>
      <c r="D61" s="92">
        <f>AFWRKACT!D61</f>
        <v>61</v>
      </c>
      <c r="E61" s="52">
        <f>AFWRKACT!E61/$D61</f>
        <v>1.6393442622950821E-2</v>
      </c>
      <c r="F61" s="31">
        <f>AFWRKACT!F61/$D61</f>
        <v>0</v>
      </c>
      <c r="G61" s="31">
        <f>AFWRKACT!G61/$D61</f>
        <v>0</v>
      </c>
      <c r="H61" s="31">
        <f>AFWRKACT!H61/$D61</f>
        <v>0.83606557377049184</v>
      </c>
      <c r="I61" s="31">
        <f>AFWRKACT!I61/$D61</f>
        <v>0.18032786885245902</v>
      </c>
      <c r="J61" s="31">
        <f>AFWRKACT!J61/$D61</f>
        <v>0</v>
      </c>
      <c r="K61" s="31">
        <f>AFWRKACT!K61/$D61</f>
        <v>0</v>
      </c>
      <c r="L61" s="31">
        <f>AFWRKACT!L61/$D61</f>
        <v>9.8360655737704916E-2</v>
      </c>
      <c r="M61" s="31">
        <f>AFWRKACT!M61/$D61</f>
        <v>0.19672131147540983</v>
      </c>
      <c r="N61" s="31">
        <f>AFWRKACT!N61/$D61</f>
        <v>1.6393442622950821E-2</v>
      </c>
      <c r="O61" s="84">
        <f>AFWRKACT!O61/$D61</f>
        <v>0</v>
      </c>
      <c r="P61" s="84">
        <v>0</v>
      </c>
      <c r="Q61" s="31">
        <v>5.128205128205128E-2</v>
      </c>
    </row>
    <row r="62" spans="1:17" ht="12.75" customHeight="1" x14ac:dyDescent="0.15">
      <c r="A62" s="60" t="s">
        <v>58</v>
      </c>
      <c r="B62" s="81">
        <f>AFWRKACT!B62</f>
        <v>31190</v>
      </c>
      <c r="C62" s="57">
        <f>AFWRKACT!C62</f>
        <v>16790</v>
      </c>
      <c r="D62" s="92">
        <f>AFWRKACT!D62</f>
        <v>7244</v>
      </c>
      <c r="E62" s="52">
        <f>AFWRKACT!E62/$D62</f>
        <v>0.79790171176145774</v>
      </c>
      <c r="F62" s="31">
        <f>AFWRKACT!F62/$D62</f>
        <v>0</v>
      </c>
      <c r="G62" s="31">
        <f>AFWRKACT!G62/$D62</f>
        <v>0</v>
      </c>
      <c r="H62" s="31">
        <f>AFWRKACT!H62/$D62</f>
        <v>2.8989508558807287E-3</v>
      </c>
      <c r="I62" s="31">
        <f>AFWRKACT!I62/$D62</f>
        <v>4.1413583655438983E-4</v>
      </c>
      <c r="J62" s="31">
        <f>AFWRKACT!J62/$D62</f>
        <v>0.12907233572611818</v>
      </c>
      <c r="K62" s="31">
        <f>AFWRKACT!K62/$D62</f>
        <v>0.10684704583103258</v>
      </c>
      <c r="L62" s="31">
        <f>AFWRKACT!L62/$D62</f>
        <v>8.0342352291551636E-2</v>
      </c>
      <c r="M62" s="31">
        <f>AFWRKACT!M62/$D62</f>
        <v>6.9022639425731641E-3</v>
      </c>
      <c r="N62" s="31">
        <f>AFWRKACT!N62/$D62</f>
        <v>6.9022639425731641E-4</v>
      </c>
      <c r="O62" s="84">
        <f>AFWRKACT!O62/$D62</f>
        <v>9.2490336830480403E-3</v>
      </c>
      <c r="P62" s="84">
        <v>0</v>
      </c>
      <c r="Q62" s="31">
        <v>0</v>
      </c>
    </row>
    <row r="63" spans="1:17" ht="4.5" customHeight="1" x14ac:dyDescent="0.15">
      <c r="A63" s="62"/>
      <c r="B63" s="82"/>
      <c r="C63" s="76"/>
      <c r="D63" s="93"/>
      <c r="E63" s="91"/>
      <c r="F63" s="65"/>
      <c r="G63" s="65"/>
      <c r="H63" s="65"/>
      <c r="I63" s="65"/>
      <c r="J63" s="65"/>
      <c r="K63" s="65"/>
      <c r="L63" s="65"/>
      <c r="M63" s="65"/>
      <c r="N63" s="65"/>
      <c r="O63" s="85"/>
      <c r="P63" s="85"/>
      <c r="Q63" s="65"/>
    </row>
    <row r="64" spans="1:17" ht="12.75" customHeight="1" x14ac:dyDescent="0.15">
      <c r="A64" s="60" t="s">
        <v>59</v>
      </c>
      <c r="B64" s="81">
        <f>AFWRKACT!B64</f>
        <v>47226</v>
      </c>
      <c r="C64" s="57">
        <f>AFWRKACT!C64</f>
        <v>24200</v>
      </c>
      <c r="D64" s="92">
        <f>AFWRKACT!D64</f>
        <v>3214</v>
      </c>
      <c r="E64" s="52">
        <f>AFWRKACT!E64/$D64</f>
        <v>0.35874299937772247</v>
      </c>
      <c r="F64" s="31">
        <f>AFWRKACT!F64/$D64</f>
        <v>0.28158058494088362</v>
      </c>
      <c r="G64" s="31">
        <f>AFWRKACT!G64/$D64</f>
        <v>1.0578718108276292E-2</v>
      </c>
      <c r="H64" s="31">
        <f>AFWRKACT!H64/$D64</f>
        <v>2.5202240199128811E-2</v>
      </c>
      <c r="I64" s="31">
        <f>AFWRKACT!I64/$D64</f>
        <v>9.3341630367143745E-4</v>
      </c>
      <c r="J64" s="31">
        <f>AFWRKACT!J64/$D64</f>
        <v>0.24548848786558805</v>
      </c>
      <c r="K64" s="31">
        <f>AFWRKACT!K64/$D64</f>
        <v>4.9782202862476664E-3</v>
      </c>
      <c r="L64" s="31">
        <f>AFWRKACT!L64/$D64</f>
        <v>0.19041692594897325</v>
      </c>
      <c r="M64" s="31">
        <f>AFWRKACT!M64/$D64</f>
        <v>0.13192283758556317</v>
      </c>
      <c r="N64" s="31">
        <f>AFWRKACT!N64/$D64</f>
        <v>9.3341630367143745E-4</v>
      </c>
      <c r="O64" s="84">
        <f>AFWRKACT!O64/$D64</f>
        <v>6.9072806471686371E-2</v>
      </c>
      <c r="P64" s="84">
        <v>0</v>
      </c>
      <c r="Q64" s="31">
        <v>0.27711829717560377</v>
      </c>
    </row>
    <row r="65" spans="1:17" ht="12.75" customHeight="1" x14ac:dyDescent="0.15">
      <c r="A65" s="60" t="s">
        <v>60</v>
      </c>
      <c r="B65" s="81">
        <f>AFWRKACT!B65</f>
        <v>8960</v>
      </c>
      <c r="C65" s="57">
        <f>AFWRKACT!C65</f>
        <v>3290</v>
      </c>
      <c r="D65" s="92">
        <f>AFWRKACT!D65</f>
        <v>1282</v>
      </c>
      <c r="E65" s="52">
        <f>AFWRKACT!E65/$D65</f>
        <v>0.43213728549141966</v>
      </c>
      <c r="F65" s="31">
        <f>AFWRKACT!F65/$D65</f>
        <v>1.1700468018720749E-2</v>
      </c>
      <c r="G65" s="31">
        <f>AFWRKACT!G65/$D65</f>
        <v>1.7160686427457099E-2</v>
      </c>
      <c r="H65" s="31">
        <f>AFWRKACT!H65/$D65</f>
        <v>4.2901716068642744E-2</v>
      </c>
      <c r="I65" s="31">
        <f>AFWRKACT!I65/$D65</f>
        <v>1.5600624024960999E-3</v>
      </c>
      <c r="J65" s="31">
        <f>AFWRKACT!J65/$D65</f>
        <v>8.8143525741029641E-2</v>
      </c>
      <c r="K65" s="31">
        <f>AFWRKACT!K65/$D65</f>
        <v>0.14586583463338534</v>
      </c>
      <c r="L65" s="31">
        <f>AFWRKACT!L65/$D65</f>
        <v>0.34009360374414976</v>
      </c>
      <c r="M65" s="31">
        <f>AFWRKACT!M65/$D65</f>
        <v>0</v>
      </c>
      <c r="N65" s="31">
        <f>AFWRKACT!N65/$D65</f>
        <v>3.9001560062402497E-3</v>
      </c>
      <c r="O65" s="84">
        <f>AFWRKACT!O65/$D65</f>
        <v>1.7160686427457099E-2</v>
      </c>
      <c r="P65" s="84">
        <v>0</v>
      </c>
      <c r="Q65" s="31">
        <v>2.4615384615384616E-3</v>
      </c>
    </row>
    <row r="66" spans="1:17" ht="12.75" customHeight="1" x14ac:dyDescent="0.15">
      <c r="A66" s="60" t="s">
        <v>61</v>
      </c>
      <c r="B66" s="81">
        <f>AFWRKACT!B66</f>
        <v>26303</v>
      </c>
      <c r="C66" s="57">
        <f>AFWRKACT!C66</f>
        <v>11244</v>
      </c>
      <c r="D66" s="92">
        <f>AFWRKACT!D66</f>
        <v>3816</v>
      </c>
      <c r="E66" s="52">
        <f>AFWRKACT!E66/$D66</f>
        <v>0.25</v>
      </c>
      <c r="F66" s="31">
        <f>AFWRKACT!F66/$D66</f>
        <v>0</v>
      </c>
      <c r="G66" s="31">
        <f>AFWRKACT!G66/$D66</f>
        <v>0</v>
      </c>
      <c r="H66" s="31">
        <f>AFWRKACT!H66/$D66</f>
        <v>0.36949685534591192</v>
      </c>
      <c r="I66" s="31">
        <f>AFWRKACT!I66/$D66</f>
        <v>0</v>
      </c>
      <c r="J66" s="31">
        <f>AFWRKACT!J66/$D66</f>
        <v>0.66352201257861632</v>
      </c>
      <c r="K66" s="31">
        <f>AFWRKACT!K66/$D66</f>
        <v>0</v>
      </c>
      <c r="L66" s="31">
        <f>AFWRKACT!L66/$D66</f>
        <v>5.1886792452830191E-2</v>
      </c>
      <c r="M66" s="31">
        <f>AFWRKACT!M66/$D66</f>
        <v>8.385744234800839E-3</v>
      </c>
      <c r="N66" s="31">
        <f>AFWRKACT!N66/$D66</f>
        <v>3.8522012578616351E-2</v>
      </c>
      <c r="O66" s="84">
        <f>AFWRKACT!O66/$D66</f>
        <v>7.1802935010482183E-2</v>
      </c>
      <c r="P66" s="84">
        <v>0</v>
      </c>
      <c r="Q66" s="31">
        <v>9.8356378815549178E-2</v>
      </c>
    </row>
    <row r="67" spans="1:17" ht="12.75" customHeight="1" x14ac:dyDescent="0.15">
      <c r="A67" s="61" t="s">
        <v>62</v>
      </c>
      <c r="B67" s="86">
        <f>AFWRKACT!B67</f>
        <v>351</v>
      </c>
      <c r="C67" s="79">
        <f>AFWRKACT!C67</f>
        <v>119</v>
      </c>
      <c r="D67" s="95">
        <f>AFWRKACT!D67</f>
        <v>94</v>
      </c>
      <c r="E67" s="53">
        <f>AFWRKACT!E67/$D67</f>
        <v>0.1276595744680851</v>
      </c>
      <c r="F67" s="32">
        <f>AFWRKACT!F67/$D67</f>
        <v>0</v>
      </c>
      <c r="G67" s="32">
        <f>AFWRKACT!G67/$D67</f>
        <v>0</v>
      </c>
      <c r="H67" s="32">
        <f>AFWRKACT!H67/$D67</f>
        <v>0.76595744680851063</v>
      </c>
      <c r="I67" s="32">
        <f>AFWRKACT!I67/$D67</f>
        <v>0</v>
      </c>
      <c r="J67" s="32">
        <f>AFWRKACT!J67/$D67</f>
        <v>0.20212765957446807</v>
      </c>
      <c r="K67" s="32">
        <f>AFWRKACT!K67/$D67</f>
        <v>0</v>
      </c>
      <c r="L67" s="32">
        <f>AFWRKACT!L67/$D67</f>
        <v>8.5106382978723402E-2</v>
      </c>
      <c r="M67" s="32">
        <f>AFWRKACT!M67/$D67</f>
        <v>0</v>
      </c>
      <c r="N67" s="32">
        <f>AFWRKACT!N67/$D67</f>
        <v>2.1276595744680851E-2</v>
      </c>
      <c r="O67" s="87">
        <f>AFWRKACT!O67/$D67</f>
        <v>2.1276595744680851E-2</v>
      </c>
      <c r="P67" s="87">
        <v>0</v>
      </c>
      <c r="Q67" s="32">
        <v>0</v>
      </c>
    </row>
    <row r="68" spans="1:17" x14ac:dyDescent="0.15">
      <c r="A68" s="5" t="s">
        <v>2</v>
      </c>
    </row>
    <row r="69" spans="1:17" x14ac:dyDescent="0.15">
      <c r="A69" s="2" t="s">
        <v>2</v>
      </c>
    </row>
  </sheetData>
  <mergeCells count="21">
    <mergeCell ref="B3:D3"/>
    <mergeCell ref="E3:Q3"/>
    <mergeCell ref="O4:O6"/>
    <mergeCell ref="P4:P6"/>
    <mergeCell ref="N4:N6"/>
    <mergeCell ref="A1:Q1"/>
    <mergeCell ref="A3:A6"/>
    <mergeCell ref="B4:B6"/>
    <mergeCell ref="C4:C6"/>
    <mergeCell ref="D4:D6"/>
    <mergeCell ref="Q4:Q6"/>
    <mergeCell ref="J4:J6"/>
    <mergeCell ref="K4:K6"/>
    <mergeCell ref="L4:L6"/>
    <mergeCell ref="M4:M6"/>
    <mergeCell ref="E4:E6"/>
    <mergeCell ref="F4:F6"/>
    <mergeCell ref="G4:G6"/>
    <mergeCell ref="H4:H6"/>
    <mergeCell ref="I4:I6"/>
    <mergeCell ref="A2:Q2"/>
  </mergeCells>
  <phoneticPr fontId="0" type="noConversion"/>
  <printOptions horizontalCentered="1" verticalCentered="1"/>
  <pageMargins left="0.25" right="0.25" top="0.25" bottom="0.25" header="0.5" footer="0.5"/>
  <pageSetup scale="68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23</vt:i4>
      </vt:variant>
      <vt:variant>
        <vt:lpstr>Named Ranges</vt:lpstr>
      </vt:variant>
      <vt:variant>
        <vt:i4>13</vt:i4>
      </vt:variant>
    </vt:vector>
  </HeadingPairs>
  <TitlesOfParts>
    <vt:vector size="36" baseType="lpstr">
      <vt:lpstr>Sheet1</vt:lpstr>
      <vt:lpstr>FINAL</vt:lpstr>
      <vt:lpstr>FINAL2</vt:lpstr>
      <vt:lpstr>WPR-CHG</vt:lpstr>
      <vt:lpstr>CRC</vt:lpstr>
      <vt:lpstr>AFSTATUS</vt:lpstr>
      <vt:lpstr>TP STATUS</vt:lpstr>
      <vt:lpstr>AFWRKACT</vt:lpstr>
      <vt:lpstr>AFWRKPCT</vt:lpstr>
      <vt:lpstr>TPWRKACT</vt:lpstr>
      <vt:lpstr>TPWRKPCT</vt:lpstr>
      <vt:lpstr>TOTWRKACT</vt:lpstr>
      <vt:lpstr>TOTWRKPCT</vt:lpstr>
      <vt:lpstr>TOTWRKPCT2</vt:lpstr>
      <vt:lpstr>THRS</vt:lpstr>
      <vt:lpstr>AVGHRSACT</vt:lpstr>
      <vt:lpstr>not_parti_hrs</vt:lpstr>
      <vt:lpstr>NOT_PARTI_PCT</vt:lpstr>
      <vt:lpstr>DV EXEMPT</vt:lpstr>
      <vt:lpstr>HLTPER</vt:lpstr>
      <vt:lpstr>HLTHRS</vt:lpstr>
      <vt:lpstr>EATPER</vt:lpstr>
      <vt:lpstr>EATHRS</vt:lpstr>
      <vt:lpstr>AFWRKACT!Print_Area</vt:lpstr>
      <vt:lpstr>AFWRKPCT!Print_Area</vt:lpstr>
      <vt:lpstr>CRC!Print_Area</vt:lpstr>
      <vt:lpstr>'DV EXEMPT'!Print_Area</vt:lpstr>
      <vt:lpstr>FINAL!Print_Area</vt:lpstr>
      <vt:lpstr>FINAL2!Print_Area</vt:lpstr>
      <vt:lpstr>NOT_PARTI_PCT!Print_Area</vt:lpstr>
      <vt:lpstr>TOTWRKACT!Print_Area</vt:lpstr>
      <vt:lpstr>TOTWRKPCT!Print_Area</vt:lpstr>
      <vt:lpstr>'TP STATUS'!Print_Area</vt:lpstr>
      <vt:lpstr>TPWRKACT!Print_Area</vt:lpstr>
      <vt:lpstr>TPWRKPCT!Print_Area</vt:lpstr>
      <vt:lpstr>'WPR-CHG'!Print_Area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&amp; Kay Brannen</dc:creator>
  <cp:lastModifiedBy>Goehring, Benjamin</cp:lastModifiedBy>
  <cp:lastPrinted>2015-12-17T18:12:56Z</cp:lastPrinted>
  <dcterms:created xsi:type="dcterms:W3CDTF">1999-01-06T14:30:02Z</dcterms:created>
  <dcterms:modified xsi:type="dcterms:W3CDTF">2018-09-13T00:08:44Z</dcterms:modified>
</cp:coreProperties>
</file>